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21.04.2021)\"/>
    </mc:Choice>
  </mc:AlternateContent>
  <bookViews>
    <workbookView xWindow="480" yWindow="96" windowWidth="15192" windowHeight="11580"/>
  </bookViews>
  <sheets>
    <sheet name="План образов. процесса" sheetId="2" r:id="rId1"/>
  </sheets>
  <definedNames>
    <definedName name="_xlnm.Print_Area" localSheetId="0">'План образов. процесса'!$A$1:$AK$223</definedName>
  </definedNames>
  <calcPr calcId="152511"/>
</workbook>
</file>

<file path=xl/calcChain.xml><?xml version="1.0" encoding="utf-8"?>
<calcChain xmlns="http://schemas.openxmlformats.org/spreadsheetml/2006/main">
  <c r="R122" i="2" l="1"/>
  <c r="AF26" i="2" l="1"/>
  <c r="AE26" i="2"/>
  <c r="AD26" i="2"/>
  <c r="I26" i="2"/>
  <c r="G83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H26" i="2"/>
  <c r="AJ66" i="2"/>
  <c r="G66" i="2"/>
  <c r="AJ64" i="2"/>
  <c r="G64" i="2"/>
  <c r="AJ56" i="2"/>
  <c r="G56" i="2"/>
  <c r="AJ55" i="2"/>
  <c r="G55" i="2"/>
  <c r="G97" i="2" l="1"/>
  <c r="G85" i="2"/>
  <c r="G78" i="2"/>
  <c r="G75" i="2"/>
  <c r="G103" i="2"/>
  <c r="G102" i="2"/>
  <c r="G100" i="2"/>
  <c r="G99" i="2"/>
  <c r="G94" i="2"/>
  <c r="G93" i="2"/>
  <c r="G91" i="2"/>
  <c r="G90" i="2"/>
  <c r="G88" i="2"/>
  <c r="G87" i="2"/>
  <c r="G84" i="2"/>
  <c r="G81" i="2"/>
  <c r="G80" i="2"/>
  <c r="AJ35" i="2"/>
  <c r="G35" i="2"/>
  <c r="G61" i="2"/>
  <c r="AJ58" i="2"/>
  <c r="G58" i="2"/>
  <c r="F58" i="2"/>
  <c r="G59" i="2"/>
  <c r="AJ59" i="2"/>
  <c r="G48" i="2"/>
  <c r="G43" i="2"/>
  <c r="G62" i="2"/>
  <c r="G53" i="2"/>
  <c r="G52" i="2"/>
  <c r="G51" i="2"/>
  <c r="G49" i="2"/>
  <c r="G46" i="2"/>
  <c r="G45" i="2"/>
  <c r="G42" i="2"/>
  <c r="G40" i="2"/>
  <c r="G39" i="2"/>
  <c r="G38" i="2"/>
  <c r="G36" i="2"/>
  <c r="G34" i="2"/>
  <c r="G32" i="2"/>
  <c r="G30" i="2"/>
  <c r="G29" i="2"/>
  <c r="G28" i="2"/>
  <c r="G26" i="2" l="1"/>
  <c r="AJ68" i="2"/>
  <c r="AJ69" i="2"/>
  <c r="AJ70" i="2"/>
  <c r="AD122" i="2" l="1"/>
  <c r="AA122" i="2"/>
  <c r="X122" i="2"/>
  <c r="U122" i="2"/>
  <c r="O122" i="2"/>
  <c r="L122" i="2"/>
  <c r="AJ97" i="2"/>
  <c r="AJ96" i="2"/>
  <c r="AJ81" i="2"/>
  <c r="AJ80" i="2"/>
  <c r="AJ40" i="2"/>
  <c r="AF71" i="2"/>
  <c r="AF118" i="2" s="1"/>
  <c r="AE71" i="2"/>
  <c r="AE118" i="2" s="1"/>
  <c r="AD71" i="2"/>
  <c r="AD118" i="2" s="1"/>
  <c r="AC71" i="2"/>
  <c r="AC118" i="2" s="1"/>
  <c r="AB71" i="2"/>
  <c r="AA71" i="2"/>
  <c r="AA118" i="2" s="1"/>
  <c r="Z71" i="2"/>
  <c r="Z118" i="2" s="1"/>
  <c r="Y71" i="2"/>
  <c r="Y118" i="2" s="1"/>
  <c r="X119" i="2" s="1"/>
  <c r="X71" i="2"/>
  <c r="X118" i="2" s="1"/>
  <c r="W71" i="2"/>
  <c r="W118" i="2" s="1"/>
  <c r="V71" i="2"/>
  <c r="U71" i="2"/>
  <c r="U118" i="2" s="1"/>
  <c r="T71" i="2"/>
  <c r="T118" i="2" s="1"/>
  <c r="S71" i="2"/>
  <c r="S118" i="2" s="1"/>
  <c r="R71" i="2"/>
  <c r="Q71" i="2"/>
  <c r="Q118" i="2" s="1"/>
  <c r="P71" i="2"/>
  <c r="O71" i="2"/>
  <c r="O118" i="2" s="1"/>
  <c r="N118" i="2"/>
  <c r="M118" i="2"/>
  <c r="L119" i="2" s="1"/>
  <c r="L118" i="2"/>
  <c r="K71" i="2"/>
  <c r="K118" i="2" s="1"/>
  <c r="J71" i="2"/>
  <c r="J118" i="2" s="1"/>
  <c r="I71" i="2"/>
  <c r="I118" i="2" s="1"/>
  <c r="H71" i="2"/>
  <c r="AD121" i="2"/>
  <c r="AA121" i="2"/>
  <c r="X121" i="2"/>
  <c r="U121" i="2"/>
  <c r="R121" i="2"/>
  <c r="L121" i="2"/>
  <c r="O121" i="2"/>
  <c r="AJ45" i="2"/>
  <c r="AJ46" i="2"/>
  <c r="AJ87" i="2"/>
  <c r="AJ49" i="2"/>
  <c r="F49" i="2"/>
  <c r="AJ74" i="2"/>
  <c r="AJ77" i="2"/>
  <c r="AJ83" i="2"/>
  <c r="AJ84" i="2"/>
  <c r="AJ85" i="2"/>
  <c r="AJ100" i="2"/>
  <c r="AJ99" i="2"/>
  <c r="AJ90" i="2"/>
  <c r="AJ91" i="2"/>
  <c r="AJ93" i="2"/>
  <c r="AJ94" i="2"/>
  <c r="AJ88" i="2"/>
  <c r="AJ102" i="2"/>
  <c r="AJ103" i="2"/>
  <c r="AJ28" i="2"/>
  <c r="AJ29" i="2"/>
  <c r="AJ30" i="2"/>
  <c r="AJ32" i="2"/>
  <c r="AJ34" i="2"/>
  <c r="AJ36" i="2"/>
  <c r="AJ38" i="2"/>
  <c r="AJ39" i="2"/>
  <c r="AJ42" i="2"/>
  <c r="AJ43" i="2"/>
  <c r="AJ52" i="2"/>
  <c r="AJ53" i="2"/>
  <c r="AJ61" i="2"/>
  <c r="AJ62" i="2"/>
  <c r="AJ51" i="2"/>
  <c r="AJ48" i="2"/>
  <c r="G71" i="2"/>
  <c r="F29" i="2"/>
  <c r="F120" i="2"/>
  <c r="F74" i="2"/>
  <c r="F77" i="2"/>
  <c r="F28" i="2"/>
  <c r="F30" i="2"/>
  <c r="F38" i="2"/>
  <c r="F39" i="2"/>
  <c r="F26" i="2" l="1"/>
  <c r="AJ26" i="2"/>
  <c r="AJ71" i="2"/>
  <c r="H118" i="2"/>
  <c r="F122" i="2"/>
  <c r="V118" i="2"/>
  <c r="U119" i="2" s="1"/>
  <c r="AD119" i="2"/>
  <c r="R119" i="2"/>
  <c r="G118" i="2"/>
  <c r="O119" i="2"/>
  <c r="R118" i="2"/>
  <c r="AB118" i="2"/>
  <c r="AA119" i="2" s="1"/>
  <c r="F121" i="2"/>
  <c r="F71" i="2"/>
  <c r="F118" i="2" l="1"/>
  <c r="AJ118" i="2" l="1"/>
</calcChain>
</file>

<file path=xl/sharedStrings.xml><?xml version="1.0" encoding="utf-8"?>
<sst xmlns="http://schemas.openxmlformats.org/spreadsheetml/2006/main" count="729" uniqueCount="463">
  <si>
    <t>Всего</t>
  </si>
  <si>
    <t>Распределение часов по курсам и семестрам</t>
  </si>
  <si>
    <t>I курс</t>
  </si>
  <si>
    <t>II курс</t>
  </si>
  <si>
    <t>III курс</t>
  </si>
  <si>
    <t>IV курс</t>
  </si>
  <si>
    <t>1.1</t>
  </si>
  <si>
    <t>1.2</t>
  </si>
  <si>
    <t>1.3</t>
  </si>
  <si>
    <t>2.</t>
  </si>
  <si>
    <t>1.</t>
  </si>
  <si>
    <t>2.1</t>
  </si>
  <si>
    <t>2.2</t>
  </si>
  <si>
    <t>2.4</t>
  </si>
  <si>
    <t>3.</t>
  </si>
  <si>
    <t>3.1</t>
  </si>
  <si>
    <t>3.2</t>
  </si>
  <si>
    <t>Количество часов учебных занятий</t>
  </si>
  <si>
    <t>Количество зачетов</t>
  </si>
  <si>
    <t>Название практики</t>
  </si>
  <si>
    <t>Преддипломная</t>
  </si>
  <si>
    <t>Республики Беларусь</t>
  </si>
  <si>
    <t>Эксперт-нормоконтролер</t>
  </si>
  <si>
    <t>Количество экзаменов</t>
  </si>
  <si>
    <t>СОГЛАСОВАНО</t>
  </si>
  <si>
    <t>2.5</t>
  </si>
  <si>
    <t>Дополнительные виды обучения</t>
  </si>
  <si>
    <t>Ознакомительная</t>
  </si>
  <si>
    <t>III. План образовательного процесса</t>
  </si>
  <si>
    <t>№
п/п</t>
  </si>
  <si>
    <t>Экзамены</t>
  </si>
  <si>
    <t>Зачеты</t>
  </si>
  <si>
    <t>Количество академических часов</t>
  </si>
  <si>
    <t>Аудиторных</t>
  </si>
  <si>
    <t>Лекции</t>
  </si>
  <si>
    <t>Лабораторные занятия</t>
  </si>
  <si>
    <t>Практические занятия</t>
  </si>
  <si>
    <t>Семинары</t>
  </si>
  <si>
    <t>Из них</t>
  </si>
  <si>
    <t>5 семестр
18 недель</t>
  </si>
  <si>
    <t>2 семестр
17 недель</t>
  </si>
  <si>
    <t>6 семестр
17 недель</t>
  </si>
  <si>
    <t>Всего часов</t>
  </si>
  <si>
    <t>Ауд.часов</t>
  </si>
  <si>
    <t>Зач.единиц</t>
  </si>
  <si>
    <t>Всего зачетных единиц</t>
  </si>
  <si>
    <t>Государственный компонент</t>
  </si>
  <si>
    <t>Компонент учреждения высшего образования</t>
  </si>
  <si>
    <t>Белорусский язык (профессиональная лексика)</t>
  </si>
  <si>
    <t>2.6</t>
  </si>
  <si>
    <t>Семестр</t>
  </si>
  <si>
    <t>Недель</t>
  </si>
  <si>
    <t>/1-6</t>
  </si>
  <si>
    <t>/72</t>
  </si>
  <si>
    <t>/68</t>
  </si>
  <si>
    <t>Министерства образования Республики Беларусь</t>
  </si>
  <si>
    <t>"Республиканский институт высшей школы"</t>
  </si>
  <si>
    <t>Государственного учреждения образования</t>
  </si>
  <si>
    <t>________________________И.В. Титович</t>
  </si>
  <si>
    <t>4.</t>
  </si>
  <si>
    <t xml:space="preserve">Проректор по научно-методической работе </t>
  </si>
  <si>
    <t>Зачетных единиц</t>
  </si>
  <si>
    <t>Количество часов учебных занятий в неделю</t>
  </si>
  <si>
    <t>2.7</t>
  </si>
  <si>
    <t>Количество курсовых работ</t>
  </si>
  <si>
    <t>________________________</t>
  </si>
  <si>
    <t>1.1.1</t>
  </si>
  <si>
    <t>1.1.2</t>
  </si>
  <si>
    <t>1.1.3</t>
  </si>
  <si>
    <t>Курсовая работа 1</t>
  </si>
  <si>
    <t>Курсовая работа 2</t>
  </si>
  <si>
    <t>Курсовая работа 3</t>
  </si>
  <si>
    <t>1.2.1</t>
  </si>
  <si>
    <t>1.3.1</t>
  </si>
  <si>
    <t>1.3.2</t>
  </si>
  <si>
    <t>1.4</t>
  </si>
  <si>
    <t>1.4.1</t>
  </si>
  <si>
    <t>1.4.2</t>
  </si>
  <si>
    <t>1.5</t>
  </si>
  <si>
    <t>1.5.1</t>
  </si>
  <si>
    <t>1.5.2</t>
  </si>
  <si>
    <t>1.6</t>
  </si>
  <si>
    <t>1.6.1</t>
  </si>
  <si>
    <t>1.6.2</t>
  </si>
  <si>
    <t>1.7</t>
  </si>
  <si>
    <t>1.7.1</t>
  </si>
  <si>
    <t>1.8</t>
  </si>
  <si>
    <t>1.8.1</t>
  </si>
  <si>
    <t>1.8.2</t>
  </si>
  <si>
    <t>2.1.1</t>
  </si>
  <si>
    <t>2.1.2</t>
  </si>
  <si>
    <t>2.2.1</t>
  </si>
  <si>
    <t>2.4.1</t>
  </si>
  <si>
    <t>2.4.2</t>
  </si>
  <si>
    <t>2.5.1</t>
  </si>
  <si>
    <t>2.6.1</t>
  </si>
  <si>
    <t>2.7.1</t>
  </si>
  <si>
    <t>2.8</t>
  </si>
  <si>
    <t>2.8.1</t>
  </si>
  <si>
    <t>"_____"_______________2021 г.</t>
  </si>
  <si>
    <t>"______"_________________2021 г.</t>
  </si>
  <si>
    <t>Начальник Главного управления профессионального образования</t>
  </si>
  <si>
    <t>Факультативные дисциплины</t>
  </si>
  <si>
    <t>4.1</t>
  </si>
  <si>
    <t>/26</t>
  </si>
  <si>
    <t>/14</t>
  </si>
  <si>
    <t>4.2</t>
  </si>
  <si>
    <t>________________________ С.А. Касперович</t>
  </si>
  <si>
    <t>/36</t>
  </si>
  <si>
    <t>/8</t>
  </si>
  <si>
    <t>4.3</t>
  </si>
  <si>
    <t>/34</t>
  </si>
  <si>
    <t>/6</t>
  </si>
  <si>
    <t>/20</t>
  </si>
  <si>
    <t>Судоустройство</t>
  </si>
  <si>
    <t>Административное право</t>
  </si>
  <si>
    <t>Административно-деликтное и процессуально-исполнительное право</t>
  </si>
  <si>
    <t>Уголовный процесс</t>
  </si>
  <si>
    <t>Гражданский процесс</t>
  </si>
  <si>
    <t>Хозяйственный процесс</t>
  </si>
  <si>
    <t>Хозяйственное право</t>
  </si>
  <si>
    <t>История государства и права зарубежных стран</t>
  </si>
  <si>
    <t>Криминалистика</t>
  </si>
  <si>
    <t>Прокурорский надзор</t>
  </si>
  <si>
    <t>Иностранный язык</t>
  </si>
  <si>
    <t>1.10</t>
  </si>
  <si>
    <t>1.9</t>
  </si>
  <si>
    <t>1.9.1</t>
  </si>
  <si>
    <t>2.3.2</t>
  </si>
  <si>
    <t>Код компетенции</t>
  </si>
  <si>
    <t>Правовое обеспечение защиты населения и объектов от чрезвычайных ситуаций</t>
  </si>
  <si>
    <t>Гражданское право (часть 1)</t>
  </si>
  <si>
    <t>/2</t>
  </si>
  <si>
    <t>/10</t>
  </si>
  <si>
    <t>/4</t>
  </si>
  <si>
    <t>4.4</t>
  </si>
  <si>
    <t>4.5</t>
  </si>
  <si>
    <t>4.6</t>
  </si>
  <si>
    <t>Информационное право</t>
  </si>
  <si>
    <t>Модуль "Основы государственного устройства"</t>
  </si>
  <si>
    <t>2.3.1</t>
  </si>
  <si>
    <t>Логика</t>
  </si>
  <si>
    <t>2.1.1.1</t>
  </si>
  <si>
    <t>2.1.1.2</t>
  </si>
  <si>
    <t>2.1.2.1</t>
  </si>
  <si>
    <t>2.1.2.2</t>
  </si>
  <si>
    <t>2.9.1</t>
  </si>
  <si>
    <t>2.9.2</t>
  </si>
  <si>
    <t>Дисциплины по выбору (1 из 2)</t>
  </si>
  <si>
    <t>1.9.2</t>
  </si>
  <si>
    <t>2.5.2</t>
  </si>
  <si>
    <t>2.2.2</t>
  </si>
  <si>
    <t>/44</t>
  </si>
  <si>
    <t>/5</t>
  </si>
  <si>
    <t>Судебная медицина и психиатрия</t>
  </si>
  <si>
    <t>1.10.1</t>
  </si>
  <si>
    <t>1.11.1</t>
  </si>
  <si>
    <t>1.11.2</t>
  </si>
  <si>
    <t>Уголовное право (общая часть)</t>
  </si>
  <si>
    <t>Уголовное право (особенная часть)</t>
  </si>
  <si>
    <t>Социально-гуманитарный модуль-1</t>
  </si>
  <si>
    <t>Социально-гуманитарный модуль-2</t>
  </si>
  <si>
    <t>1.10.2</t>
  </si>
  <si>
    <t>2.3</t>
  </si>
  <si>
    <t>2.9</t>
  </si>
  <si>
    <t>IV. Учебные практики</t>
  </si>
  <si>
    <t>V. Производственные практики</t>
  </si>
  <si>
    <t>Наименование компетенции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</si>
  <si>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</si>
  <si>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</si>
  <si>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</si>
  <si>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</si>
  <si>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</si>
  <si>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</si>
  <si>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</si>
  <si>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</si>
  <si>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УК-9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</si>
  <si>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</si>
  <si>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</si>
  <si>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</si>
  <si>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</si>
  <si>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современной культурой мышления, уметь использовать основы философских знаний в профессиональной деятельности</t>
  </si>
  <si>
    <t>УК-10</t>
  </si>
  <si>
    <t>УК-11</t>
  </si>
  <si>
    <t>БПК-6</t>
  </si>
  <si>
    <t>БПК-7</t>
  </si>
  <si>
    <t>БПК-8</t>
  </si>
  <si>
    <t>БПК-9</t>
  </si>
  <si>
    <t>БПК-10</t>
  </si>
  <si>
    <t>БПК-11</t>
  </si>
  <si>
    <t>БПК-12</t>
  </si>
  <si>
    <t>БПК-13</t>
  </si>
  <si>
    <t>БПК-14</t>
  </si>
  <si>
    <t>БПК-15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</si>
  <si>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</si>
  <si>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</si>
  <si>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</si>
  <si>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</si>
  <si>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</si>
  <si>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</si>
  <si>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</si>
  <si>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</si>
  <si>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</si>
  <si>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</si>
  <si>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</si>
  <si>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</si>
  <si>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</si>
  <si>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</si>
  <si>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</si>
  <si>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</si>
  <si>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</si>
  <si>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</si>
  <si>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</si>
  <si>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</si>
  <si>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Использовать знания о психологическом обеспечении юридической деятельности для анализа ситуаций и решения практических задач в профессиональной деятельности юриста</t>
  </si>
  <si>
    <t>СК-21</t>
  </si>
  <si>
    <t>УК-12</t>
  </si>
  <si>
    <t>УК-13</t>
  </si>
  <si>
    <t>УК-14</t>
  </si>
  <si>
    <t>Проректор по научно-методической работе Государственного учреждения образования</t>
  </si>
  <si>
    <t>VIII. Матрица компетенций</t>
  </si>
  <si>
    <t>1 семестр
17 недель</t>
  </si>
  <si>
    <t>3 семестр
19 недель</t>
  </si>
  <si>
    <t>4 семестр
19 недель</t>
  </si>
  <si>
    <t>1.3.3</t>
  </si>
  <si>
    <t>1.7.2</t>
  </si>
  <si>
    <t>Концепции современного естествознания</t>
  </si>
  <si>
    <t>Религиоведение</t>
  </si>
  <si>
    <t>Профессиональный этикет и речевая культура</t>
  </si>
  <si>
    <t>Философия права</t>
  </si>
  <si>
    <t>7 семестр
21 недель</t>
  </si>
  <si>
    <t>Модуль "Теоретические основы судебно-экспертной деятельности"</t>
  </si>
  <si>
    <t>Теория судебной экспертизы</t>
  </si>
  <si>
    <t xml:space="preserve">Методы и средства экспертных исследований </t>
  </si>
  <si>
    <t>Криминалистическая фотография и видеозапись</t>
  </si>
  <si>
    <t>Модуль "Судебные криминалистические экспертизы-1"</t>
  </si>
  <si>
    <t>Дактилоскопия и судебная дактилоскопическая экспертиза</t>
  </si>
  <si>
    <t>Трасология и судебная трасологическая экспертиза</t>
  </si>
  <si>
    <t>Модуль "Судебные криминалистические экспертизы-2"</t>
  </si>
  <si>
    <t>Судебная экспертиза холодного и метательного оружия</t>
  </si>
  <si>
    <t>Баллистика и судебная баллистическая экспертиза</t>
  </si>
  <si>
    <t>Модуль "Судебные криминалистические экспертизы-3"</t>
  </si>
  <si>
    <t>Почерковедение и судебная почерковедческая экспертиза</t>
  </si>
  <si>
    <t>Модуль "Судебные криминалистические экспертизы-4"</t>
  </si>
  <si>
    <t>Модуль "Судебные экспертизы"</t>
  </si>
  <si>
    <t>Габитоскопия и судебная портретная экспертиза</t>
  </si>
  <si>
    <t>Модуль "Обеспечение судебно-экспертной деятельности"</t>
  </si>
  <si>
    <t>Криминалистическая регистрация</t>
  </si>
  <si>
    <t>Участие специалиста в следственных действиях</t>
  </si>
  <si>
    <t>Юридическая психология</t>
  </si>
  <si>
    <t>Модуль "Правоохранительная деятельность"</t>
  </si>
  <si>
    <t>Оперативно-розыскная деятельность ОВД</t>
  </si>
  <si>
    <t>3.3</t>
  </si>
  <si>
    <t>3.4</t>
  </si>
  <si>
    <t>Основы охраны общественного порядка</t>
  </si>
  <si>
    <t>Индивидуальная тактическая подготовка</t>
  </si>
  <si>
    <t>Технические средства, используемые при проведении экспертиз</t>
  </si>
  <si>
    <t>Особенности методики проведения отдельных видов судебных экспертиз</t>
  </si>
  <si>
    <t>/7</t>
  </si>
  <si>
    <t>/12</t>
  </si>
  <si>
    <t>/18</t>
  </si>
  <si>
    <t>Начальная профессиональная подготовка</t>
  </si>
  <si>
    <t>Огневая подготовка</t>
  </si>
  <si>
    <t>/64</t>
  </si>
  <si>
    <t>/22</t>
  </si>
  <si>
    <t>/512</t>
  </si>
  <si>
    <t>/32</t>
  </si>
  <si>
    <t xml:space="preserve"> </t>
  </si>
  <si>
    <t>/76</t>
  </si>
  <si>
    <t>УК-15</t>
  </si>
  <si>
    <t>УК-16</t>
  </si>
  <si>
    <t>Код модуля, учебной дисциплины</t>
  </si>
  <si>
    <t>Выявлять основные закономерности психических явлений, развития и функционирования психики и сознания</t>
  </si>
  <si>
    <t>Анализировать и оценивать экономические явления и процессы, собирать и обрабатывать экономическую информацию</t>
  </si>
  <si>
    <t>БПК-1</t>
  </si>
  <si>
    <t>БПК-2</t>
  </si>
  <si>
    <t>БПК-3</t>
  </si>
  <si>
    <t>БПК-4</t>
  </si>
  <si>
    <t>БПК-5</t>
  </si>
  <si>
    <t>Применять современные криминалистические методы, технические средства и приемы обнаружения, фиксации, изъятия и исследования источников информации в целях выявления и расследования преступлений</t>
  </si>
  <si>
    <t xml:space="preserve">Проводить судебные криминалистические экспертизы, основываясь на современных научно-технических достижениях и в соответствии с методиками криминалистического исследования объектов </t>
  </si>
  <si>
    <t xml:space="preserve">Использовать в профессиональной деятельности базовые научно-теоретические знания для сбора, проверки и оценки доказательств, необходимых для всестороннего полного и объективного раскрытия и расследования </t>
  </si>
  <si>
    <t>Применять современные криминалистические методы, технические средства и приемы обнаружения, фиксации, изъятия объектов специальных судебных экспертиз</t>
  </si>
  <si>
    <t xml:space="preserve">Использовать в профессиональной деятельности знания о научном анализе преступности и ее причин, прогнозировании тенденций преступности и планировании мер по ее предупреждению, выявлении и устранении причин </t>
  </si>
  <si>
    <t>Взаимодействовать со специалистами различных государственных органов и организаций при выполнении служебных обязанностей, связанных с охраной общественного порядка и обеспечения общественной безопасности</t>
  </si>
  <si>
    <t xml:space="preserve">Использовать технические средства при проведении судебных экспертиз для выявления, расследования и предупреждения преступлений </t>
  </si>
  <si>
    <t xml:space="preserve">Владеть методикой проведения отдельных видов судебных экспертиз и проведения исследований по обнаружению ориентирующей и доказательственной информации, используемой для организации и осуществления выявления, расследования и предупреждения преступлений </t>
  </si>
  <si>
    <t>Действовать в особых (экстремальных) условиях, связанных с применением и использованием оружия</t>
  </si>
  <si>
    <t>Судебная 
экспертно-криминалистическая I</t>
  </si>
  <si>
    <t>Судебная 
экспертно-криминалистическая II</t>
  </si>
  <si>
    <t xml:space="preserve">Председатель Государственного комитета судебных экспертиз </t>
  </si>
  <si>
    <t>генерал-майор юстиции _____________________А.А.Волков</t>
  </si>
  <si>
    <t>в области правоохранительной деятельности</t>
  </si>
  <si>
    <t>генерал-майор милиции _____________________С.И.Дорошко</t>
  </si>
  <si>
    <t xml:space="preserve">Председатель УМО </t>
  </si>
  <si>
    <t>УК-7,10</t>
  </si>
  <si>
    <t>Применять фундаментальные положения уголовного права, толковать и разъяснять уголовно-правовые нормы, правильно квалифицировать совершенные общественно опасные деяния</t>
  </si>
  <si>
    <t>Использовать специальные знания в области судебной медицины и судебной психиатрии для решения правовых задач, применения полученных результатов в уголовном, гражданском и административном процессах</t>
  </si>
  <si>
    <t>Владеть основами исследовательской деятельности, осуществлять поиск, анализ и синтез информации</t>
  </si>
  <si>
    <t>1.1.1, 2.1.1.1</t>
  </si>
  <si>
    <t>1.3.2, 1.3.3</t>
  </si>
  <si>
    <t>1.4.1, 1.4.2</t>
  </si>
  <si>
    <t>1.4.3</t>
  </si>
  <si>
    <t>1.8.3</t>
  </si>
  <si>
    <t>Модуль "Информационные технологии"</t>
  </si>
  <si>
    <t>Практикум по информационным технологиям</t>
  </si>
  <si>
    <t>Делопроизводство и режим секретности</t>
  </si>
  <si>
    <t>Криминология</t>
  </si>
  <si>
    <t>/40</t>
  </si>
  <si>
    <t>Противодействие коррупции</t>
  </si>
  <si>
    <t>/50</t>
  </si>
  <si>
    <t>3.5</t>
  </si>
  <si>
    <t>Международное публичное право</t>
  </si>
  <si>
    <t>/2,4
6,7д</t>
  </si>
  <si>
    <t>4.7</t>
  </si>
  <si>
    <t>1.11</t>
  </si>
  <si>
    <t>2.3.3</t>
  </si>
  <si>
    <t>2.6.2</t>
  </si>
  <si>
    <t>УК-17</t>
  </si>
  <si>
    <t>Разработан в качестве примера реализации образовательного стандарта по специальности 1-99 02 01 "Судебные криминалистичекие экспертизы"</t>
  </si>
  <si>
    <t>/84</t>
  </si>
  <si>
    <t>/508</t>
  </si>
  <si>
    <t>Модуль "Хозяйственное право и процесс"</t>
  </si>
  <si>
    <t>Философия</t>
  </si>
  <si>
    <t>Экономика</t>
  </si>
  <si>
    <t>Политология</t>
  </si>
  <si>
    <t>Лингвистический модуль</t>
  </si>
  <si>
    <t>Теоретико-правовой модуль</t>
  </si>
  <si>
    <t>Административно-правовой модуль</t>
  </si>
  <si>
    <t>Естественно-правовой модуль</t>
  </si>
  <si>
    <t>Уголовно-правовой модуль</t>
  </si>
  <si>
    <t>Частно-правовой модуль</t>
  </si>
  <si>
    <t>Процессуальный модуль</t>
  </si>
  <si>
    <t>Криминалистический модуль</t>
  </si>
  <si>
    <t>Социально-криминологический модуль</t>
  </si>
  <si>
    <t>/48</t>
  </si>
  <si>
    <t>/58</t>
  </si>
  <si>
    <t>/28</t>
  </si>
  <si>
    <t>/66</t>
  </si>
  <si>
    <t>/222</t>
  </si>
  <si>
    <t>/86</t>
  </si>
  <si>
    <t>/134</t>
  </si>
  <si>
    <t>/150</t>
  </si>
  <si>
    <t>/116</t>
  </si>
  <si>
    <t>/92</t>
  </si>
  <si>
    <t>/90</t>
  </si>
  <si>
    <t>/104</t>
  </si>
  <si>
    <t>Код 
компетенции</t>
  </si>
  <si>
    <t>Осуществлять коммуникации в устной и письменной формах на белорусском языке для решения задач межличностного и межкультурного взаимодействия</t>
  </si>
  <si>
    <t>Обладать логическим мышлением, применять основные логические операции для решения задач профессионального общения</t>
  </si>
  <si>
    <t xml:space="preserve">Применять современную естественнонаучную методологию, основы приборного инструментария современного естествознания  для решения профессиональных задач </t>
  </si>
  <si>
    <t xml:space="preserve"> БПК-1</t>
  </si>
  <si>
    <t>Использовать в профессиональной деятельности знания об организации и функционировании органов государственного управления, особенностях реализации прав и обязанностей субъектов административного права, осуществлять административные процедуры и вести работу по обращениям граждан</t>
  </si>
  <si>
    <t>Применять нормативные правовые акты, использовать приемы осуществления процессуальных действий, составлять основные процессуальные и иные юридические документы</t>
  </si>
  <si>
    <t>Применять на практике полученные знания об организации прокуратуры, решать задачи, связанные с осуществлением прокуратурой деятельности по надзору за исполнением законодательства,  владеть методикой осуществления прокурорского надзора</t>
  </si>
  <si>
    <t>1.1.1., 3.1</t>
  </si>
  <si>
    <t xml:space="preserve"> 4.1</t>
  </si>
  <si>
    <t>УК-3,5</t>
  </si>
  <si>
    <t>УК-4,6,8,12</t>
  </si>
  <si>
    <t>1.2.1., 3.3, 3.5</t>
  </si>
  <si>
    <t>Осуществлять коммуникации на иностранном языке для решения задач межличностного и межкультурного взаимодействия</t>
  </si>
  <si>
    <t>Выявлять факторы и механизмы исторического развития, определять общественное значение исторических событий</t>
  </si>
  <si>
    <t>Владеть высоким уровнем культуры политического мышления и поведения, позволяющим быть активным участником политической жизни общества, понимать сущность, ценность и принципы идеологии белорусского государства</t>
  </si>
  <si>
    <t>БПК-2,3</t>
  </si>
  <si>
    <t>Использовать печатные и электронные источники для поиска информации по темам, связанным с будущей профессиональной деятельностью, вести библиографическую работу с применением современных технологий поиска, обработки и анализа информации, анализировать накопленный массив информации</t>
  </si>
  <si>
    <t>Действовать в составе следственно-оперативной группы в условиях следственных действий и оперативно-розыскных мероприятий, проводить предварительные исследования вещественных доказательств с целью получения оперативной информации</t>
  </si>
  <si>
    <t xml:space="preserve">Применять современные криминалистические методы при проведении судебных криминалистических экспертиз оружия </t>
  </si>
  <si>
    <t xml:space="preserve">Применять знания для решения задач, связанных с определением статуса, организацией и деятельностью суда и органов, содействующих правосудию (прокуратура, органы выявления и расследования преступлений, адвокатура, нотариат), в целях защиты прав и законных интересов граждан, конституционного строя государства </t>
  </si>
  <si>
    <t>Применять основные понятия и категории гражданского права, источники регулирования имущественных и личных отношений для решения практических задач</t>
  </si>
  <si>
    <t>Основы медицинских знаний</t>
  </si>
  <si>
    <t>Общая теория государства и права</t>
  </si>
  <si>
    <t>Конституционное право</t>
  </si>
  <si>
    <t>Профессионально-прикладная физическая подготовка</t>
  </si>
  <si>
    <t>Применять физическую силу и боевые приемы борьбы в экстремальной ситуации силового задержания правонарушителя, переносить длительные физические нагрузки</t>
  </si>
  <si>
    <t>Выявлять наиболее общие закономерности возникновения, функционирования и развития государственно-правовых явлений</t>
  </si>
  <si>
    <t>Анализировать административно-деликтные и процессуально-исполнительные нормы, владеть понятиями и категориями данной отрасли права, применять в практической деятельности полученные знания при квалификации административных правонарушений</t>
  </si>
  <si>
    <t>Использовать информационные технологии, программное обеспечение и базы данных для обработки информации и применения их в профессиональной деятельности</t>
  </si>
  <si>
    <t>Применять знания о гражданско-правовых обязательствах, интеллектуальной собственности, наследовании, имущественных и личных неимущественных правах граждан и юридических лиц</t>
  </si>
  <si>
    <t>Применять знания о содержании, функциях и структуре хозяйственного права при решении прикладных задач в профессиональной деятельности</t>
  </si>
  <si>
    <t xml:space="preserve">Использовать в профессиональной деятельности знания о порядке рассмотрения и разрешения судами хозяйственных (экономических) споров, исполнении судебных постановлений, правах и обязанностях участников хозяйственного судопроизводства </t>
  </si>
  <si>
    <t>Использовать в профессиональной деятельности знания о механизмах реализации норм международного права, решать теоретические и практические задачи, связанные с правовым регулированием международных отношений</t>
  </si>
  <si>
    <t>Применять научные положения системы философского знания о праве, выявлять актуальные тенденции общественно-правового развития</t>
  </si>
  <si>
    <t>Выявлять в профессиональной деятельности коррупционные риски и использовать соответствующие методы их преодоления</t>
  </si>
  <si>
    <t>Определять причины, механизмы развития и признаки наиболее часто встречающихся заболеваний, травм, отравлений и патологических состояний, применять положения основ медицинских знаний при диагностике и оказании первой медицинской помощи</t>
  </si>
  <si>
    <t>УК-18</t>
  </si>
  <si>
    <t>Владеть основными положениями институтов информационного права, принимать меры по выявлению и пресечению правонарушений в информационной сфере</t>
  </si>
  <si>
    <t>УК-19</t>
  </si>
  <si>
    <t>Выполнять профессиональные задачи, связанные с принятием решения в экстремальной ситуации</t>
  </si>
  <si>
    <t>Владеть основами секретного и несекретного делопроизводства в правоохранительных органах, осуществлять подготовку документов с использованием компьютерных технологий</t>
  </si>
  <si>
    <t>БПК-11,15</t>
  </si>
  <si>
    <t>БПК-12,15</t>
  </si>
  <si>
    <t>БПК-14,15</t>
  </si>
  <si>
    <t>УК-20</t>
  </si>
  <si>
    <t>СК-22</t>
  </si>
  <si>
    <t>СК-23</t>
  </si>
  <si>
    <t>СК-24</t>
  </si>
  <si>
    <t>УК-6, СК-15</t>
  </si>
  <si>
    <t>УК-5, СК-17</t>
  </si>
  <si>
    <t>УК-5, СК-19</t>
  </si>
  <si>
    <t xml:space="preserve">по образованию </t>
  </si>
  <si>
    <t>Название модуля, учебной дисциплины, курсового проекта (курсовой работы)</t>
  </si>
  <si>
    <t>/1</t>
  </si>
  <si>
    <t>/3</t>
  </si>
  <si>
    <t xml:space="preserve">8 семестр
</t>
  </si>
  <si>
    <t>/16</t>
  </si>
  <si>
    <t>/156</t>
  </si>
  <si>
    <r>
      <t>История государства и права Беларуси</t>
    </r>
    <r>
      <rPr>
        <vertAlign val="superscript"/>
        <sz val="10"/>
        <rFont val="Arial"/>
        <family val="2"/>
        <charset val="204"/>
      </rPr>
      <t>1</t>
    </r>
  </si>
  <si>
    <r>
      <t>Экологическое право</t>
    </r>
    <r>
      <rPr>
        <vertAlign val="superscript"/>
        <sz val="10"/>
        <rFont val="Arial"/>
        <family val="2"/>
        <charset val="204"/>
      </rPr>
      <t>2</t>
    </r>
  </si>
  <si>
    <r>
      <t xml:space="preserve">1 </t>
    </r>
    <r>
      <rPr>
        <sz val="10"/>
        <rFont val="Arial"/>
        <family val="2"/>
        <charset val="204"/>
      </rPr>
      <t xml:space="preserve">Включая учебные дисциплины "История Беларуси (в контексте мировых цивилизаций)" и "Великая Отечественная война советского народа (в контексте Второй мировой войны)". </t>
    </r>
  </si>
  <si>
    <r>
      <t xml:space="preserve">2 </t>
    </r>
    <r>
      <rPr>
        <sz val="10"/>
        <rFont val="Arial"/>
        <family val="2"/>
        <charset val="204"/>
      </rPr>
      <t>Включая учебные дисциплины "Основы экологии", "Основы энергосбережения".</t>
    </r>
  </si>
  <si>
    <r>
      <t>Трудовое право</t>
    </r>
    <r>
      <rPr>
        <vertAlign val="superscript"/>
        <sz val="10"/>
        <rFont val="Arial"/>
        <family val="2"/>
        <charset val="204"/>
      </rPr>
      <t>3</t>
    </r>
  </si>
  <si>
    <r>
      <t>Гражданское право</t>
    </r>
    <r>
      <rPr>
        <vertAlign val="super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 xml:space="preserve">  (часть 2)</t>
    </r>
  </si>
  <si>
    <r>
      <t>Модуль "Курсовая работа"</t>
    </r>
    <r>
      <rPr>
        <b/>
        <i/>
        <vertAlign val="superscript"/>
        <sz val="10"/>
        <rFont val="Arial"/>
        <family val="2"/>
        <charset val="204"/>
      </rPr>
      <t>5</t>
    </r>
  </si>
  <si>
    <r>
      <t>VII. Итоговая аттестация</t>
    </r>
    <r>
      <rPr>
        <b/>
        <vertAlign val="superscript"/>
        <sz val="10"/>
        <rFont val="Arial"/>
        <family val="2"/>
        <charset val="204"/>
      </rPr>
      <t>6</t>
    </r>
  </si>
  <si>
    <r>
      <t xml:space="preserve">3 </t>
    </r>
    <r>
      <rPr>
        <sz val="10"/>
        <rFont val="Arial"/>
        <family val="2"/>
        <charset val="204"/>
      </rPr>
      <t>Включая учебную дисциплину "Охрана труда".</t>
    </r>
  </si>
  <si>
    <r>
      <t xml:space="preserve">4 </t>
    </r>
    <r>
      <rPr>
        <sz val="10"/>
        <rFont val="Arial"/>
        <family val="2"/>
        <charset val="204"/>
      </rPr>
      <t>Включая учебную дисциплину "Основы управления интеллектуальной собственностью".</t>
    </r>
  </si>
  <si>
    <r>
      <t xml:space="preserve">5 </t>
    </r>
    <r>
      <rPr>
        <sz val="10"/>
        <rFont val="Arial"/>
        <family val="2"/>
        <charset val="204"/>
      </rPr>
      <t>Курсовые работы выполняются по выбору обучающихся по одной из учебных дисциплин специальности, изученных в предыдущих семестрах, либо изучаемых в текущем семестре.</t>
    </r>
  </si>
  <si>
    <r>
      <t>6</t>
    </r>
    <r>
      <rPr>
        <sz val="10"/>
        <rFont val="Arial"/>
        <family val="2"/>
        <charset val="204"/>
      </rPr>
      <t xml:space="preserve"> Для обучающихся, которые проявили способности к научно-исследовательской работе, итоговая аттестация может проводиться в форме государственного экзамена
по учебной дисциплине "Уголовное право" и защиты дипломной работы.</t>
    </r>
  </si>
  <si>
    <t>2.7.2</t>
  </si>
  <si>
    <t>2.8.2</t>
  </si>
  <si>
    <t>1.12</t>
  </si>
  <si>
    <t>1.12.1</t>
  </si>
  <si>
    <t>1.13</t>
  </si>
  <si>
    <t>1.13.1</t>
  </si>
  <si>
    <t>1.14</t>
  </si>
  <si>
    <t>1.14.1</t>
  </si>
  <si>
    <t>1.14.2</t>
  </si>
  <si>
    <t>1.14.3</t>
  </si>
  <si>
    <t>БПК-16</t>
  </si>
  <si>
    <t>1.9, 1.12, 1.13</t>
  </si>
  <si>
    <t>1.10.1, 1.10.2, 1.11.2</t>
  </si>
  <si>
    <t xml:space="preserve"> 1.14</t>
  </si>
  <si>
    <t xml:space="preserve"> 2.7.1, 2.8.2</t>
  </si>
  <si>
    <t>/836</t>
  </si>
  <si>
    <t>Криминалистическое исследование веществ, материалов, изделий и материалов документов</t>
  </si>
  <si>
    <t>Судебная техническая экспертиза документов (реквизитов документов)</t>
  </si>
  <si>
    <t>Государственные экзамены  по учебным дисциплинам: 
1. Уголовное право.
2. Трасология и судебная трасологическая экспертиза, Дактилоскопия и судебная дактилоскопическая экспертиза.
3. Судебная техническая экспертиза документов (реквизитов документов), Почерковедение и судебная почерковедческая экспертиза.</t>
  </si>
  <si>
    <t>Использовать криминалистически значимую информацию в борьбе с преступностью, формировать криминалистические учеты и коллекции;  юридически грамотно оценивать и применять в профессиональной деятельности положения нормативных правовых актов, регулирующих судебно-экспертную деятельность</t>
  </si>
  <si>
    <t>Владеть основами прохождения службы в органах внутренних дел при выполнении профессиональных задач по охране общественного порядка и обеспечению общественной безопасности</t>
  </si>
  <si>
    <t>/204</t>
  </si>
  <si>
    <t>/176</t>
  </si>
  <si>
    <t>/214</t>
  </si>
  <si>
    <t>/942</t>
  </si>
  <si>
    <t>/922</t>
  </si>
  <si>
    <t>/192</t>
  </si>
  <si>
    <t>Протокол № 7 от 30.03.2021 г.</t>
  </si>
  <si>
    <t>полковник милиции _______________________ И.А Анищенко</t>
  </si>
  <si>
    <t>Рекомендован к утверждению Президиумом Совета УМО по образованию в области правоохранительной деятельности</t>
  </si>
  <si>
    <t>Председатель НМС по специальности</t>
  </si>
  <si>
    <t>1-99 02 01 Судебные криминалистические экспертизы</t>
  </si>
  <si>
    <t>УК-1,2,16</t>
  </si>
  <si>
    <t xml:space="preserve">УК-4,18
</t>
  </si>
  <si>
    <t>Обладать гуманистическим мировоззрением, качествами гражданственности и патриотизма</t>
  </si>
  <si>
    <t>Понимать социальную значимость профессии, выполнять гражданский и служебный долг, профессиональные задачи в соответствии с нормами морали, этики и служебного этикета</t>
  </si>
  <si>
    <t>Использовать правовые меры по защите населения и объектов от чрезвычайных ситуаций, применять основы радиационной безопасности человека для решения практических и теоретических задач по обеспечению национальной безопасности</t>
  </si>
  <si>
    <t>Применять знания о системе правоохранительных и судебных органов Республики Беларусь при решении теоретических и практических задач</t>
  </si>
  <si>
    <t xml:space="preserve">Применять знания основных правовых институтов экологического законодательства, владеть основами рационального природопользования и энергосбережения </t>
  </si>
  <si>
    <t>Применять основные категории трудового права, анализировать нормы институтов отрасли, оценивать практику их применения в профессиональной деятельности</t>
  </si>
  <si>
    <t>Применять нормы уголовно-процессуального законодательства при решении теоретических и практических задач, осуществлять производство по материалам и уголовным делам</t>
  </si>
  <si>
    <t>Применять в профессиональной деятельности знания о порядке рассмотрения и разрешения судами гражданских дел, порядке исполнения юрисдикционных актов по таким делам</t>
  </si>
  <si>
    <t>Использовать в профессиональной деятельности знания по истории и теории религии и свободомыслия, анализировать роль религии в жизни современного общества</t>
  </si>
  <si>
    <t xml:space="preserve">Проводить судебную портретную экспертизу в соответствии с методиками криминалистического исследования объектов </t>
  </si>
  <si>
    <r>
      <t xml:space="preserve">Продолжение типового учебного плана по специальности 1-99 02 01 "Судебные криминалистические экспертизы".
Регистрационный № </t>
    </r>
    <r>
      <rPr>
        <b/>
        <sz val="10"/>
        <rFont val="Arial"/>
        <family val="2"/>
        <charset val="204"/>
      </rPr>
      <t>P 99-1-001/пр-тип.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</si>
</sst>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0.0"/>
    <numFmt numFmtId="166" formatCode="0;[Red]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Times New Roman"/>
      <family val="1"/>
      <charset val="204"/>
    </font>
    <font>
      <vertAlign val="superscript"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vertAlign val="superscript"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10" fillId="0" borderId="0" xfId="0" applyFont="1" applyBorder="1"/>
    <xf numFmtId="0" fontId="12" fillId="0" borderId="0" xfId="0" applyFont="1" applyBorder="1"/>
    <xf numFmtId="0" fontId="12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9" fillId="0" borderId="0" xfId="0" applyFont="1" applyFill="1"/>
    <xf numFmtId="0" fontId="14" fillId="0" borderId="0" xfId="0" applyFont="1"/>
    <xf numFmtId="0" fontId="17" fillId="0" borderId="0" xfId="0" applyFont="1"/>
    <xf numFmtId="0" fontId="17" fillId="0" borderId="0" xfId="0" applyFont="1" applyFill="1"/>
    <xf numFmtId="0" fontId="13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14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4" fillId="0" borderId="0" xfId="0" applyFont="1" applyFill="1" applyBorder="1" applyAlignment="1"/>
    <xf numFmtId="0" fontId="1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9" fontId="4" fillId="0" borderId="0" xfId="1" applyFont="1" applyFill="1"/>
    <xf numFmtId="166" fontId="20" fillId="0" borderId="0" xfId="0" applyNumberFormat="1" applyFont="1" applyAlignment="1">
      <alignment horizontal="left" vertical="center" wrapText="1"/>
    </xf>
    <xf numFmtId="166" fontId="20" fillId="0" borderId="0" xfId="0" applyNumberFormat="1" applyFont="1" applyAlignment="1">
      <alignment vertical="center" wrapText="1"/>
    </xf>
    <xf numFmtId="166" fontId="17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166" fontId="20" fillId="0" borderId="0" xfId="0" applyNumberFormat="1" applyFont="1" applyFill="1" applyAlignment="1">
      <alignment vertical="center"/>
    </xf>
    <xf numFmtId="166" fontId="17" fillId="0" borderId="0" xfId="0" applyNumberFormat="1" applyFont="1" applyFill="1" applyAlignment="1">
      <alignment horizontal="left" vertical="center"/>
    </xf>
    <xf numFmtId="165" fontId="21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/>
    <xf numFmtId="165" fontId="21" fillId="0" borderId="0" xfId="0" applyNumberFormat="1" applyFont="1" applyFill="1"/>
    <xf numFmtId="166" fontId="20" fillId="0" borderId="0" xfId="0" applyNumberFormat="1" applyFont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top" wrapText="1"/>
    </xf>
    <xf numFmtId="49" fontId="19" fillId="0" borderId="52" xfId="0" applyNumberFormat="1" applyFont="1" applyFill="1" applyBorder="1" applyAlignment="1">
      <alignment vertical="center"/>
    </xf>
    <xf numFmtId="49" fontId="19" fillId="0" borderId="18" xfId="0" applyNumberFormat="1" applyFont="1" applyFill="1" applyBorder="1" applyAlignment="1">
      <alignment vertical="center"/>
    </xf>
    <xf numFmtId="0" fontId="14" fillId="0" borderId="0" xfId="0" applyFont="1" applyFill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17" fillId="0" borderId="0" xfId="0" applyFont="1" applyFill="1" applyBorder="1" applyAlignment="1">
      <alignment vertical="top"/>
    </xf>
    <xf numFmtId="49" fontId="14" fillId="0" borderId="0" xfId="0" applyNumberFormat="1" applyFont="1" applyFill="1" applyBorder="1" applyAlignment="1">
      <alignment horizontal="left" vertical="top"/>
    </xf>
    <xf numFmtId="49" fontId="14" fillId="0" borderId="0" xfId="0" applyNumberFormat="1" applyFont="1" applyFill="1" applyBorder="1" applyAlignment="1">
      <alignment horizontal="center" vertical="center"/>
    </xf>
    <xf numFmtId="164" fontId="4" fillId="0" borderId="0" xfId="2" applyFont="1" applyFill="1"/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166" fontId="20" fillId="0" borderId="0" xfId="0" applyNumberFormat="1" applyFont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Border="1"/>
    <xf numFmtId="0" fontId="4" fillId="0" borderId="0" xfId="0" applyFont="1" applyBorder="1" applyAlignment="1">
      <alignment horizontal="center" textRotation="90" wrapText="1"/>
    </xf>
    <xf numFmtId="0" fontId="0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Fill="1"/>
    <xf numFmtId="0" fontId="14" fillId="0" borderId="53" xfId="0" applyFont="1" applyFill="1" applyBorder="1" applyAlignment="1">
      <alignment horizontal="left" vertical="center" textRotation="90" wrapText="1"/>
    </xf>
    <xf numFmtId="0" fontId="14" fillId="0" borderId="30" xfId="0" applyFont="1" applyFill="1" applyBorder="1" applyAlignment="1">
      <alignment horizontal="left" vertical="center" textRotation="90" wrapText="1"/>
    </xf>
    <xf numFmtId="0" fontId="14" fillId="0" borderId="54" xfId="0" applyFont="1" applyFill="1" applyBorder="1" applyAlignment="1">
      <alignment horizontal="left" vertical="center" textRotation="90" wrapText="1"/>
    </xf>
    <xf numFmtId="0" fontId="14" fillId="0" borderId="55" xfId="0" applyFont="1" applyFill="1" applyBorder="1" applyAlignment="1">
      <alignment horizontal="left" vertical="center" textRotation="90" wrapText="1"/>
    </xf>
    <xf numFmtId="0" fontId="15" fillId="2" borderId="34" xfId="0" applyFont="1" applyFill="1" applyBorder="1" applyAlignment="1">
      <alignment vertical="top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vertical="top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6" xfId="0" applyFont="1" applyFill="1" applyBorder="1"/>
    <xf numFmtId="0" fontId="14" fillId="0" borderId="18" xfId="0" applyFont="1" applyFill="1" applyBorder="1"/>
    <xf numFmtId="0" fontId="14" fillId="0" borderId="1" xfId="0" applyFont="1" applyFill="1" applyBorder="1"/>
    <xf numFmtId="0" fontId="14" fillId="0" borderId="5" xfId="0" applyFont="1" applyFill="1" applyBorder="1"/>
    <xf numFmtId="0" fontId="14" fillId="0" borderId="2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3" xfId="0" applyFont="1" applyFill="1" applyBorder="1"/>
    <xf numFmtId="0" fontId="14" fillId="0" borderId="11" xfId="0" applyFont="1" applyFill="1" applyBorder="1"/>
    <xf numFmtId="0" fontId="14" fillId="0" borderId="41" xfId="0" applyFont="1" applyFill="1" applyBorder="1"/>
    <xf numFmtId="0" fontId="14" fillId="0" borderId="24" xfId="0" applyFont="1" applyFill="1" applyBorder="1"/>
    <xf numFmtId="49" fontId="14" fillId="0" borderId="24" xfId="0" applyNumberFormat="1" applyFont="1" applyFill="1" applyBorder="1" applyAlignment="1">
      <alignment vertical="top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14" fillId="0" borderId="33" xfId="0" applyFont="1" applyFill="1" applyBorder="1"/>
    <xf numFmtId="0" fontId="14" fillId="0" borderId="8" xfId="0" applyFont="1" applyFill="1" applyBorder="1"/>
    <xf numFmtId="0" fontId="14" fillId="0" borderId="7" xfId="0" applyFont="1" applyFill="1" applyBorder="1"/>
    <xf numFmtId="0" fontId="15" fillId="0" borderId="4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19" xfId="0" applyFont="1" applyFill="1" applyBorder="1"/>
    <xf numFmtId="0" fontId="14" fillId="0" borderId="19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49" fontId="14" fillId="0" borderId="39" xfId="0" applyNumberFormat="1" applyFont="1" applyFill="1" applyBorder="1" applyAlignment="1">
      <alignment vertical="top"/>
    </xf>
    <xf numFmtId="0" fontId="14" fillId="0" borderId="39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4" xfId="0" applyFont="1" applyFill="1" applyBorder="1"/>
    <xf numFmtId="0" fontId="14" fillId="0" borderId="21" xfId="0" applyFont="1" applyFill="1" applyBorder="1"/>
    <xf numFmtId="0" fontId="14" fillId="0" borderId="2" xfId="0" applyFont="1" applyFill="1" applyBorder="1"/>
    <xf numFmtId="0" fontId="14" fillId="0" borderId="23" xfId="0" applyFont="1" applyFill="1" applyBorder="1"/>
    <xf numFmtId="0" fontId="14" fillId="0" borderId="4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49" fontId="15" fillId="3" borderId="44" xfId="0" applyNumberFormat="1" applyFont="1" applyFill="1" applyBorder="1" applyAlignment="1">
      <alignment vertical="top"/>
    </xf>
    <xf numFmtId="49" fontId="15" fillId="0" borderId="24" xfId="0" applyNumberFormat="1" applyFont="1" applyFill="1" applyBorder="1" applyAlignment="1">
      <alignment vertical="top"/>
    </xf>
    <xf numFmtId="0" fontId="15" fillId="0" borderId="1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5" fillId="3" borderId="16" xfId="0" applyNumberFormat="1" applyFont="1" applyFill="1" applyBorder="1" applyAlignment="1">
      <alignment vertical="top"/>
    </xf>
    <xf numFmtId="49" fontId="14" fillId="0" borderId="61" xfId="0" applyNumberFormat="1" applyFont="1" applyFill="1" applyBorder="1" applyAlignment="1">
      <alignment vertical="top"/>
    </xf>
    <xf numFmtId="0" fontId="14" fillId="0" borderId="67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vertical="top"/>
    </xf>
    <xf numFmtId="49" fontId="14" fillId="0" borderId="21" xfId="0" applyNumberFormat="1" applyFont="1" applyFill="1" applyBorder="1" applyAlignment="1">
      <alignment vertical="top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49" fontId="14" fillId="0" borderId="7" xfId="0" applyNumberFormat="1" applyFont="1" applyFill="1" applyBorder="1" applyAlignment="1">
      <alignment vertical="top"/>
    </xf>
    <xf numFmtId="49" fontId="14" fillId="0" borderId="67" xfId="0" applyNumberFormat="1" applyFont="1" applyFill="1" applyBorder="1" applyAlignment="1">
      <alignment vertical="top"/>
    </xf>
    <xf numFmtId="0" fontId="14" fillId="0" borderId="69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vertical="center"/>
    </xf>
    <xf numFmtId="0" fontId="14" fillId="0" borderId="56" xfId="0" applyFont="1" applyFill="1" applyBorder="1" applyAlignment="1">
      <alignment vertical="center"/>
    </xf>
    <xf numFmtId="0" fontId="14" fillId="0" borderId="63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/>
    </xf>
    <xf numFmtId="0" fontId="14" fillId="0" borderId="22" xfId="0" applyFont="1" applyFill="1" applyBorder="1"/>
    <xf numFmtId="49" fontId="14" fillId="0" borderId="37" xfId="0" applyNumberFormat="1" applyFont="1" applyFill="1" applyBorder="1" applyAlignment="1">
      <alignment vertical="top"/>
    </xf>
    <xf numFmtId="0" fontId="14" fillId="0" borderId="37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9" fontId="14" fillId="0" borderId="7" xfId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9" fontId="14" fillId="0" borderId="8" xfId="1" applyFont="1" applyFill="1" applyBorder="1" applyAlignment="1">
      <alignment horizontal="center" vertical="center"/>
    </xf>
    <xf numFmtId="9" fontId="14" fillId="0" borderId="33" xfId="1" applyFont="1" applyFill="1" applyBorder="1" applyAlignment="1">
      <alignment horizontal="center" vertical="center"/>
    </xf>
    <xf numFmtId="9" fontId="14" fillId="0" borderId="15" xfId="1" applyFont="1" applyFill="1" applyBorder="1" applyAlignment="1">
      <alignment horizontal="center" vertical="center"/>
    </xf>
    <xf numFmtId="9" fontId="14" fillId="0" borderId="3" xfId="1" applyFont="1" applyFill="1" applyBorder="1" applyAlignment="1">
      <alignment horizontal="center" vertical="center"/>
    </xf>
    <xf numFmtId="9" fontId="14" fillId="0" borderId="24" xfId="1" applyFont="1" applyFill="1" applyBorder="1" applyAlignment="1">
      <alignment horizontal="center" vertical="center"/>
    </xf>
    <xf numFmtId="9" fontId="14" fillId="0" borderId="11" xfId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vertical="center"/>
    </xf>
    <xf numFmtId="49" fontId="14" fillId="0" borderId="7" xfId="0" applyNumberFormat="1" applyFont="1" applyFill="1" applyBorder="1" applyAlignment="1">
      <alignment vertical="center"/>
    </xf>
    <xf numFmtId="49" fontId="14" fillId="0" borderId="37" xfId="0" applyNumberFormat="1" applyFont="1" applyFill="1" applyBorder="1" applyAlignment="1">
      <alignment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4" fillId="0" borderId="12" xfId="0" applyFont="1" applyFill="1" applyBorder="1"/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4" fillId="0" borderId="13" xfId="0" applyFont="1" applyFill="1" applyBorder="1"/>
    <xf numFmtId="49" fontId="14" fillId="0" borderId="0" xfId="0" applyNumberFormat="1" applyFont="1" applyFill="1" applyBorder="1" applyAlignment="1">
      <alignment vertical="center"/>
    </xf>
    <xf numFmtId="16" fontId="14" fillId="0" borderId="0" xfId="0" applyNumberFormat="1" applyFont="1" applyFill="1" applyBorder="1" applyAlignment="1">
      <alignment vertical="center" wrapText="1"/>
    </xf>
    <xf numFmtId="0" fontId="14" fillId="0" borderId="44" xfId="0" applyFont="1" applyFill="1" applyBorder="1" applyAlignment="1">
      <alignment vertical="center"/>
    </xf>
    <xf numFmtId="0" fontId="14" fillId="0" borderId="32" xfId="0" applyFont="1" applyFill="1" applyBorder="1" applyAlignment="1">
      <alignment vertical="center"/>
    </xf>
    <xf numFmtId="0" fontId="14" fillId="0" borderId="45" xfId="0" applyFont="1" applyFill="1" applyBorder="1" applyAlignment="1">
      <alignment vertical="center"/>
    </xf>
    <xf numFmtId="0" fontId="14" fillId="0" borderId="42" xfId="0" applyFont="1" applyFill="1" applyBorder="1" applyAlignment="1">
      <alignment vertical="center"/>
    </xf>
    <xf numFmtId="0" fontId="14" fillId="0" borderId="46" xfId="0" applyFont="1" applyFill="1" applyBorder="1" applyAlignment="1">
      <alignment vertical="center"/>
    </xf>
    <xf numFmtId="0" fontId="14" fillId="0" borderId="42" xfId="0" applyFont="1" applyFill="1" applyBorder="1" applyAlignment="1">
      <alignment vertical="center" wrapText="1"/>
    </xf>
    <xf numFmtId="0" fontId="14" fillId="0" borderId="46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14" fillId="0" borderId="71" xfId="0" applyFont="1" applyFill="1" applyBorder="1" applyAlignment="1">
      <alignment vertical="center" wrapText="1"/>
    </xf>
    <xf numFmtId="0" fontId="14" fillId="0" borderId="55" xfId="0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vertical="top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49" fontId="1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166" fontId="23" fillId="0" borderId="0" xfId="0" applyNumberFormat="1" applyFont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left" vertical="center"/>
    </xf>
    <xf numFmtId="166" fontId="23" fillId="0" borderId="0" xfId="0" applyNumberFormat="1" applyFont="1" applyFill="1" applyAlignment="1">
      <alignment vertical="center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wrapText="1"/>
    </xf>
    <xf numFmtId="0" fontId="24" fillId="0" borderId="41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0" fontId="14" fillId="0" borderId="73" xfId="0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vertical="top"/>
    </xf>
    <xf numFmtId="49" fontId="14" fillId="0" borderId="5" xfId="0" applyNumberFormat="1" applyFont="1" applyFill="1" applyBorder="1" applyAlignment="1">
      <alignment vertical="top"/>
    </xf>
    <xf numFmtId="49" fontId="19" fillId="0" borderId="0" xfId="0" applyNumberFormat="1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4" fillId="0" borderId="52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vertical="top"/>
    </xf>
    <xf numFmtId="0" fontId="15" fillId="0" borderId="53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49" fontId="15" fillId="0" borderId="28" xfId="0" applyNumberFormat="1" applyFont="1" applyFill="1" applyBorder="1" applyAlignment="1">
      <alignment horizontal="center" vertical="center"/>
    </xf>
    <xf numFmtId="49" fontId="15" fillId="0" borderId="44" xfId="0" applyNumberFormat="1" applyFont="1" applyFill="1" applyBorder="1" applyAlignment="1">
      <alignment vertical="top"/>
    </xf>
    <xf numFmtId="0" fontId="15" fillId="0" borderId="42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vertical="top"/>
    </xf>
    <xf numFmtId="9" fontId="14" fillId="0" borderId="9" xfId="1" applyFont="1" applyFill="1" applyBorder="1" applyAlignment="1">
      <alignment horizontal="center" vertical="center"/>
    </xf>
    <xf numFmtId="9" fontId="14" fillId="0" borderId="14" xfId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top" wrapText="1"/>
    </xf>
    <xf numFmtId="0" fontId="14" fillId="0" borderId="16" xfId="0" applyFont="1" applyFill="1" applyBorder="1" applyAlignment="1">
      <alignment horizontal="center" vertical="center" wrapText="1"/>
    </xf>
    <xf numFmtId="9" fontId="14" fillId="0" borderId="16" xfId="1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52" xfId="0" applyFont="1" applyFill="1" applyBorder="1"/>
    <xf numFmtId="0" fontId="14" fillId="0" borderId="64" xfId="0" applyFont="1" applyFill="1" applyBorder="1"/>
    <xf numFmtId="0" fontId="17" fillId="0" borderId="69" xfId="0" applyFont="1" applyBorder="1"/>
    <xf numFmtId="0" fontId="16" fillId="0" borderId="69" xfId="0" applyFont="1" applyFill="1" applyBorder="1"/>
    <xf numFmtId="0" fontId="18" fillId="0" borderId="69" xfId="0" applyFont="1" applyFill="1" applyBorder="1" applyAlignment="1">
      <alignment horizontal="center"/>
    </xf>
    <xf numFmtId="0" fontId="17" fillId="0" borderId="69" xfId="0" applyFont="1" applyFill="1" applyBorder="1"/>
    <xf numFmtId="0" fontId="4" fillId="0" borderId="69" xfId="0" applyFont="1" applyFill="1" applyBorder="1"/>
    <xf numFmtId="9" fontId="4" fillId="0" borderId="69" xfId="1" applyFont="1" applyFill="1" applyBorder="1"/>
    <xf numFmtId="0" fontId="17" fillId="0" borderId="69" xfId="0" applyFont="1" applyFill="1" applyBorder="1" applyAlignment="1">
      <alignment vertical="top"/>
    </xf>
    <xf numFmtId="49" fontId="19" fillId="0" borderId="69" xfId="0" applyNumberFormat="1" applyFont="1" applyFill="1" applyBorder="1" applyAlignment="1">
      <alignment vertical="center" wrapText="1"/>
    </xf>
    <xf numFmtId="164" fontId="19" fillId="0" borderId="0" xfId="2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center" vertical="center" wrapText="1"/>
    </xf>
    <xf numFmtId="49" fontId="14" fillId="0" borderId="18" xfId="0" applyNumberFormat="1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left" vertical="center" wrapText="1"/>
    </xf>
    <xf numFmtId="0" fontId="14" fillId="0" borderId="65" xfId="0" applyFont="1" applyFill="1" applyBorder="1" applyAlignment="1">
      <alignment horizontal="left" vertical="center" wrapText="1"/>
    </xf>
    <xf numFmtId="0" fontId="14" fillId="0" borderId="61" xfId="0" applyFont="1" applyFill="1" applyBorder="1" applyAlignment="1">
      <alignment horizontal="left" vertical="center" wrapText="1"/>
    </xf>
    <xf numFmtId="0" fontId="14" fillId="0" borderId="53" xfId="0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48" xfId="0" applyNumberFormat="1" applyFont="1" applyFill="1" applyBorder="1" applyAlignment="1">
      <alignment horizontal="center" vertical="center"/>
    </xf>
    <xf numFmtId="0" fontId="15" fillId="0" borderId="64" xfId="0" applyNumberFormat="1" applyFont="1" applyFill="1" applyBorder="1" applyAlignment="1">
      <alignment horizontal="center" vertical="center"/>
    </xf>
    <xf numFmtId="0" fontId="15" fillId="0" borderId="13" xfId="0" applyNumberFormat="1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left" vertical="center" wrapText="1"/>
    </xf>
    <xf numFmtId="0" fontId="14" fillId="0" borderId="64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5" fillId="0" borderId="41" xfId="0" applyNumberFormat="1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166" fontId="23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left" wrapText="1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left" vertical="center" wrapText="1"/>
    </xf>
    <xf numFmtId="0" fontId="15" fillId="0" borderId="64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textRotation="90"/>
    </xf>
    <xf numFmtId="0" fontId="15" fillId="0" borderId="58" xfId="0" applyFont="1" applyFill="1" applyBorder="1" applyAlignment="1">
      <alignment horizontal="center" textRotation="90"/>
    </xf>
    <xf numFmtId="0" fontId="15" fillId="0" borderId="59" xfId="0" applyFont="1" applyFill="1" applyBorder="1" applyAlignment="1">
      <alignment horizontal="center" textRotation="90"/>
    </xf>
    <xf numFmtId="0" fontId="15" fillId="0" borderId="55" xfId="0" applyFont="1" applyFill="1" applyBorder="1" applyAlignment="1">
      <alignment horizontal="center" textRotation="90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1" fontId="15" fillId="0" borderId="44" xfId="0" applyNumberFormat="1" applyFont="1" applyFill="1" applyBorder="1" applyAlignment="1">
      <alignment horizontal="center" vertical="center"/>
    </xf>
    <xf numFmtId="1" fontId="15" fillId="0" borderId="32" xfId="0" applyNumberFormat="1" applyFont="1" applyFill="1" applyBorder="1" applyAlignment="1">
      <alignment horizontal="center" vertical="center"/>
    </xf>
    <xf numFmtId="1" fontId="15" fillId="0" borderId="46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5" fillId="0" borderId="44" xfId="0" applyNumberFormat="1" applyFont="1" applyFill="1" applyBorder="1" applyAlignment="1">
      <alignment horizontal="center" vertical="center" wrapText="1"/>
    </xf>
    <xf numFmtId="0" fontId="15" fillId="0" borderId="32" xfId="0" applyNumberFormat="1" applyFont="1" applyFill="1" applyBorder="1" applyAlignment="1">
      <alignment horizontal="center" vertical="center" wrapText="1"/>
    </xf>
    <xf numFmtId="0" fontId="15" fillId="0" borderId="4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15" fillId="0" borderId="60" xfId="0" applyFont="1" applyFill="1" applyBorder="1" applyAlignment="1">
      <alignment horizontal="center" textRotation="90"/>
    </xf>
    <xf numFmtId="0" fontId="15" fillId="0" borderId="61" xfId="0" applyFont="1" applyFill="1" applyBorder="1" applyAlignment="1">
      <alignment horizontal="center" textRotation="90"/>
    </xf>
    <xf numFmtId="0" fontId="15" fillId="0" borderId="0" xfId="0" applyFont="1" applyFill="1" applyBorder="1" applyAlignment="1">
      <alignment horizontal="center" textRotation="90"/>
    </xf>
    <xf numFmtId="0" fontId="15" fillId="0" borderId="54" xfId="0" applyFont="1" applyFill="1" applyBorder="1" applyAlignment="1">
      <alignment horizontal="center" textRotation="90"/>
    </xf>
    <xf numFmtId="0" fontId="6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2" xfId="0" applyFont="1" applyFill="1" applyBorder="1" applyAlignment="1">
      <alignment horizontal="center" vertical="center" textRotation="90" wrapText="1"/>
    </xf>
    <xf numFmtId="0" fontId="15" fillId="0" borderId="63" xfId="0" applyFont="1" applyFill="1" applyBorder="1" applyAlignment="1">
      <alignment horizontal="center" vertical="center" textRotation="90" wrapText="1"/>
    </xf>
    <xf numFmtId="0" fontId="15" fillId="0" borderId="51" xfId="0" applyFont="1" applyFill="1" applyBorder="1" applyAlignment="1">
      <alignment horizontal="center" vertical="center" textRotation="90" wrapText="1"/>
    </xf>
    <xf numFmtId="0" fontId="15" fillId="0" borderId="56" xfId="0" applyFont="1" applyFill="1" applyBorder="1" applyAlignment="1">
      <alignment horizontal="center" vertical="center" textRotation="90" wrapText="1"/>
    </xf>
    <xf numFmtId="0" fontId="15" fillId="0" borderId="50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textRotation="90" wrapText="1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5" fillId="0" borderId="60" xfId="0" applyFont="1" applyFill="1" applyBorder="1" applyAlignment="1">
      <alignment horizontal="center" vertical="center" wrapText="1"/>
    </xf>
    <xf numFmtId="0" fontId="15" fillId="0" borderId="61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 textRotation="90" wrapText="1"/>
    </xf>
    <xf numFmtId="0" fontId="15" fillId="0" borderId="61" xfId="0" applyFont="1" applyFill="1" applyBorder="1" applyAlignment="1">
      <alignment horizontal="center" vertical="center" textRotation="90" wrapText="1"/>
    </xf>
    <xf numFmtId="0" fontId="15" fillId="0" borderId="53" xfId="0" applyFont="1" applyFill="1" applyBorder="1" applyAlignment="1">
      <alignment horizontal="center" vertical="center" textRotation="90" wrapText="1"/>
    </xf>
    <xf numFmtId="49" fontId="15" fillId="0" borderId="34" xfId="0" applyNumberFormat="1" applyFont="1" applyFill="1" applyBorder="1" applyAlignment="1">
      <alignment horizontal="left"/>
    </xf>
    <xf numFmtId="49" fontId="15" fillId="0" borderId="35" xfId="0" applyNumberFormat="1" applyFont="1" applyFill="1" applyBorder="1" applyAlignment="1">
      <alignment horizontal="left"/>
    </xf>
    <xf numFmtId="0" fontId="15" fillId="0" borderId="59" xfId="0" applyFont="1" applyFill="1" applyBorder="1" applyAlignment="1">
      <alignment horizontal="center" vertical="center" textRotation="90" wrapText="1"/>
    </xf>
    <xf numFmtId="0" fontId="15" fillId="0" borderId="55" xfId="0" applyFont="1" applyFill="1" applyBorder="1" applyAlignment="1">
      <alignment horizontal="center" vertical="center" textRotation="90" wrapText="1"/>
    </xf>
    <xf numFmtId="0" fontId="15" fillId="0" borderId="65" xfId="0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center" vertical="center" textRotation="90"/>
    </xf>
    <xf numFmtId="0" fontId="15" fillId="0" borderId="54" xfId="0" applyFont="1" applyFill="1" applyBorder="1" applyAlignment="1">
      <alignment horizontal="center" vertical="center" textRotation="90"/>
    </xf>
    <xf numFmtId="0" fontId="15" fillId="0" borderId="62" xfId="0" applyFont="1" applyFill="1" applyBorder="1" applyAlignment="1">
      <alignment horizontal="center" vertical="center" textRotation="90"/>
    </xf>
    <xf numFmtId="0" fontId="15" fillId="0" borderId="63" xfId="0" applyFont="1" applyFill="1" applyBorder="1" applyAlignment="1">
      <alignment horizontal="center" vertical="center" textRotation="90"/>
    </xf>
    <xf numFmtId="0" fontId="15" fillId="0" borderId="51" xfId="0" applyFont="1" applyFill="1" applyBorder="1" applyAlignment="1">
      <alignment horizontal="center" vertical="center" textRotation="90"/>
    </xf>
    <xf numFmtId="0" fontId="15" fillId="0" borderId="66" xfId="0" applyFont="1" applyFill="1" applyBorder="1" applyAlignment="1">
      <alignment horizontal="center" vertical="center" wrapText="1"/>
    </xf>
    <xf numFmtId="0" fontId="15" fillId="0" borderId="59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27" xfId="0" applyFont="1" applyFill="1" applyBorder="1" applyAlignment="1">
      <alignment horizontal="left" vertical="top" wrapText="1"/>
    </xf>
    <xf numFmtId="16" fontId="14" fillId="0" borderId="19" xfId="0" applyNumberFormat="1" applyFont="1" applyFill="1" applyBorder="1" applyAlignment="1">
      <alignment horizontal="left" vertical="center" wrapText="1"/>
    </xf>
    <xf numFmtId="16" fontId="14" fillId="0" borderId="12" xfId="0" applyNumberFormat="1" applyFont="1" applyFill="1" applyBorder="1" applyAlignment="1">
      <alignment horizontal="left" vertical="center" wrapText="1"/>
    </xf>
    <xf numFmtId="9" fontId="14" fillId="0" borderId="19" xfId="1" applyFont="1" applyFill="1" applyBorder="1" applyAlignment="1">
      <alignment horizontal="left" vertical="center" wrapText="1"/>
    </xf>
    <xf numFmtId="9" fontId="14" fillId="0" borderId="12" xfId="1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left" vertical="top" wrapText="1"/>
    </xf>
    <xf numFmtId="0" fontId="14" fillId="0" borderId="46" xfId="0" applyFont="1" applyFill="1" applyBorder="1" applyAlignment="1">
      <alignment horizontal="left" vertical="top" wrapText="1"/>
    </xf>
    <xf numFmtId="0" fontId="14" fillId="0" borderId="31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top" wrapText="1"/>
    </xf>
    <xf numFmtId="0" fontId="14" fillId="0" borderId="19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22" fillId="0" borderId="19" xfId="0" applyFont="1" applyFill="1" applyBorder="1" applyAlignment="1">
      <alignment horizontal="left" vertical="top" wrapText="1"/>
    </xf>
    <xf numFmtId="0" fontId="22" fillId="0" borderId="12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/>
    </xf>
    <xf numFmtId="0" fontId="15" fillId="0" borderId="52" xfId="0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left"/>
    </xf>
    <xf numFmtId="0" fontId="15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6" fontId="14" fillId="0" borderId="42" xfId="0" applyNumberFormat="1" applyFont="1" applyFill="1" applyBorder="1" applyAlignment="1">
      <alignment horizontal="left" vertical="center" wrapText="1"/>
    </xf>
    <xf numFmtId="16" fontId="14" fillId="0" borderId="46" xfId="0" applyNumberFormat="1" applyFont="1" applyFill="1" applyBorder="1" applyAlignment="1">
      <alignment horizontal="left" vertical="center" wrapText="1"/>
    </xf>
    <xf numFmtId="0" fontId="15" fillId="0" borderId="48" xfId="0" applyFont="1" applyFill="1" applyBorder="1" applyAlignment="1">
      <alignment horizontal="left"/>
    </xf>
    <xf numFmtId="0" fontId="15" fillId="0" borderId="64" xfId="0" applyFont="1" applyFill="1" applyBorder="1" applyAlignment="1">
      <alignment horizontal="left"/>
    </xf>
    <xf numFmtId="0" fontId="0" fillId="0" borderId="64" xfId="0" applyFont="1" applyFill="1" applyBorder="1" applyAlignment="1">
      <alignment horizontal="left"/>
    </xf>
    <xf numFmtId="0" fontId="14" fillId="0" borderId="31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left"/>
    </xf>
    <xf numFmtId="0" fontId="15" fillId="0" borderId="32" xfId="0" applyFont="1" applyFill="1" applyBorder="1" applyAlignment="1">
      <alignment horizontal="left"/>
    </xf>
    <xf numFmtId="0" fontId="15" fillId="0" borderId="46" xfId="0" applyFont="1" applyFill="1" applyBorder="1" applyAlignment="1">
      <alignment horizontal="left"/>
    </xf>
    <xf numFmtId="16" fontId="14" fillId="0" borderId="31" xfId="0" applyNumberFormat="1" applyFont="1" applyFill="1" applyBorder="1" applyAlignment="1">
      <alignment horizontal="left" vertical="center" wrapText="1"/>
    </xf>
    <xf numFmtId="16" fontId="14" fillId="0" borderId="13" xfId="0" applyNumberFormat="1" applyFont="1" applyFill="1" applyBorder="1" applyAlignment="1">
      <alignment horizontal="left" vertical="center" wrapText="1"/>
    </xf>
    <xf numFmtId="49" fontId="14" fillId="0" borderId="19" xfId="2" applyNumberFormat="1" applyFont="1" applyFill="1" applyBorder="1" applyAlignment="1">
      <alignment horizontal="center" vertical="center" wrapText="1"/>
    </xf>
    <xf numFmtId="49" fontId="14" fillId="0" borderId="18" xfId="2" applyNumberFormat="1" applyFont="1" applyFill="1" applyBorder="1" applyAlignment="1">
      <alignment horizontal="center" vertical="center" wrapText="1"/>
    </xf>
    <xf numFmtId="49" fontId="14" fillId="0" borderId="19" xfId="0" applyNumberFormat="1" applyFont="1" applyFill="1" applyBorder="1" applyAlignment="1">
      <alignment horizontal="center" vertical="center"/>
    </xf>
    <xf numFmtId="49" fontId="14" fillId="0" borderId="18" xfId="0" applyNumberFormat="1" applyFont="1" applyFill="1" applyBorder="1" applyAlignment="1">
      <alignment horizontal="center" vertical="center"/>
    </xf>
    <xf numFmtId="0" fontId="14" fillId="0" borderId="19" xfId="0" applyNumberFormat="1" applyFont="1" applyFill="1" applyBorder="1" applyAlignment="1">
      <alignment horizontal="left" vertical="center" wrapText="1"/>
    </xf>
    <xf numFmtId="0" fontId="14" fillId="0" borderId="52" xfId="0" applyNumberFormat="1" applyFont="1" applyFill="1" applyBorder="1" applyAlignment="1">
      <alignment horizontal="left" vertical="center" wrapText="1"/>
    </xf>
    <xf numFmtId="0" fontId="14" fillId="0" borderId="18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9" fontId="14" fillId="0" borderId="52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52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5" fillId="0" borderId="18" xfId="0" applyNumberFormat="1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49" fontId="15" fillId="0" borderId="1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49" fontId="15" fillId="0" borderId="52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0" fontId="22" fillId="0" borderId="42" xfId="0" applyFont="1" applyFill="1" applyBorder="1" applyAlignment="1">
      <alignment horizontal="left" vertical="top" wrapText="1"/>
    </xf>
    <xf numFmtId="0" fontId="22" fillId="0" borderId="46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70" xfId="0" applyFont="1" applyFill="1" applyBorder="1" applyAlignment="1">
      <alignment horizontal="left" vertical="top" wrapText="1"/>
    </xf>
    <xf numFmtId="0" fontId="22" fillId="3" borderId="19" xfId="0" applyFont="1" applyFill="1" applyBorder="1" applyAlignment="1">
      <alignment horizontal="left" vertical="top" wrapText="1"/>
    </xf>
    <xf numFmtId="0" fontId="22" fillId="3" borderId="12" xfId="0" applyFont="1" applyFill="1" applyBorder="1" applyAlignment="1">
      <alignment horizontal="left" vertical="top" wrapText="1"/>
    </xf>
    <xf numFmtId="0" fontId="22" fillId="3" borderId="42" xfId="0" applyFont="1" applyFill="1" applyBorder="1" applyAlignment="1">
      <alignment horizontal="left" vertical="top" wrapText="1"/>
    </xf>
    <xf numFmtId="0" fontId="22" fillId="3" borderId="46" xfId="0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left" vertical="top" wrapText="1"/>
    </xf>
    <xf numFmtId="0" fontId="15" fillId="2" borderId="27" xfId="0" applyFont="1" applyFill="1" applyBorder="1" applyAlignment="1">
      <alignment horizontal="left" vertical="top" wrapText="1"/>
    </xf>
    <xf numFmtId="164" fontId="14" fillId="0" borderId="19" xfId="2" applyFont="1" applyFill="1" applyBorder="1" applyAlignment="1">
      <alignment horizontal="center" vertical="center"/>
    </xf>
    <xf numFmtId="164" fontId="14" fillId="0" borderId="18" xfId="2" applyFont="1" applyFill="1" applyBorder="1" applyAlignment="1">
      <alignment horizontal="center" vertical="center"/>
    </xf>
    <xf numFmtId="164" fontId="14" fillId="0" borderId="0" xfId="2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/>
    </xf>
    <xf numFmtId="49" fontId="14" fillId="0" borderId="52" xfId="0" applyNumberFormat="1" applyFont="1" applyFill="1" applyBorder="1" applyAlignment="1">
      <alignment horizontal="left" vertical="center"/>
    </xf>
    <xf numFmtId="49" fontId="14" fillId="0" borderId="18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top"/>
    </xf>
    <xf numFmtId="0" fontId="15" fillId="0" borderId="65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left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37</xdr:col>
      <xdr:colOff>46156</xdr:colOff>
      <xdr:row>11</xdr:row>
      <xdr:rowOff>139700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01756" cy="515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29"/>
  <sheetViews>
    <sheetView tabSelected="1" topLeftCell="A2" zoomScale="80" zoomScaleNormal="80" zoomScaleSheetLayoutView="120" zoomScalePageLayoutView="25" workbookViewId="0">
      <selection activeCell="AS8" sqref="AS8"/>
    </sheetView>
  </sheetViews>
  <sheetFormatPr defaultColWidth="9.109375" defaultRowHeight="13.2" x14ac:dyDescent="0.25"/>
  <cols>
    <col min="1" max="1" width="6" style="1" customWidth="1"/>
    <col min="2" max="2" width="4.88671875" style="1" customWidth="1"/>
    <col min="3" max="3" width="25.6640625" style="1" customWidth="1"/>
    <col min="4" max="4" width="3.33203125" style="1" customWidth="1"/>
    <col min="5" max="5" width="5.6640625" style="1" customWidth="1"/>
    <col min="6" max="6" width="5.44140625" style="1" customWidth="1"/>
    <col min="7" max="7" width="5.88671875" style="1" customWidth="1"/>
    <col min="8" max="8" width="5.44140625" style="1" customWidth="1"/>
    <col min="9" max="9" width="4.44140625" style="1" customWidth="1"/>
    <col min="10" max="10" width="4.5546875" style="1" customWidth="1"/>
    <col min="11" max="11" width="5.44140625" style="1" customWidth="1"/>
    <col min="12" max="12" width="5.109375" style="1" customWidth="1"/>
    <col min="13" max="13" width="4" style="1" customWidth="1"/>
    <col min="14" max="14" width="3.33203125" style="1" customWidth="1"/>
    <col min="15" max="15" width="4.33203125" style="1" customWidth="1"/>
    <col min="16" max="16" width="4" style="1" customWidth="1"/>
    <col min="17" max="17" width="3.109375" style="1" customWidth="1"/>
    <col min="18" max="18" width="5.33203125" style="15" customWidth="1"/>
    <col min="19" max="19" width="4" style="15" customWidth="1"/>
    <col min="20" max="20" width="3.5546875" style="15" customWidth="1"/>
    <col min="21" max="21" width="5.44140625" style="15" customWidth="1"/>
    <col min="22" max="22" width="4.109375" style="15" customWidth="1"/>
    <col min="23" max="23" width="3.5546875" style="15" customWidth="1"/>
    <col min="24" max="24" width="5.33203125" style="15" customWidth="1"/>
    <col min="25" max="25" width="4.109375" style="15" customWidth="1"/>
    <col min="26" max="26" width="3.6640625" style="15" customWidth="1"/>
    <col min="27" max="27" width="5.33203125" style="15" customWidth="1"/>
    <col min="28" max="28" width="4" style="15" customWidth="1"/>
    <col min="29" max="29" width="3.33203125" style="15" customWidth="1"/>
    <col min="30" max="30" width="5.33203125" style="1" customWidth="1"/>
    <col min="31" max="31" width="4" style="1" customWidth="1"/>
    <col min="32" max="32" width="3" style="1" customWidth="1"/>
    <col min="33" max="34" width="3.33203125" style="1" customWidth="1"/>
    <col min="35" max="35" width="3.44140625" style="1" customWidth="1"/>
    <col min="36" max="36" width="4.109375" style="1" customWidth="1"/>
    <col min="37" max="37" width="11.109375" style="1" customWidth="1"/>
    <col min="38" max="38" width="13.33203125" style="1" customWidth="1"/>
    <col min="39" max="43" width="3.44140625" style="1" customWidth="1"/>
    <col min="44" max="60" width="5.6640625" style="1" customWidth="1"/>
    <col min="61" max="16384" width="9.109375" style="1"/>
  </cols>
  <sheetData>
    <row r="1" spans="1:60" s="11" customFormat="1" ht="15.6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3"/>
      <c r="AE1" s="3"/>
      <c r="AF1" s="3"/>
      <c r="AG1" s="3"/>
      <c r="AH1" s="3"/>
      <c r="AI1" s="3"/>
      <c r="AJ1" s="3"/>
      <c r="AK1" s="3"/>
      <c r="AL1" s="10"/>
      <c r="AM1" s="10"/>
      <c r="AN1" s="10"/>
      <c r="AO1" s="10"/>
      <c r="AP1" s="10"/>
      <c r="AQ1" s="10"/>
      <c r="AR1" s="10"/>
      <c r="AS1" s="12"/>
      <c r="AT1" s="12"/>
      <c r="AU1" s="12"/>
      <c r="AV1" s="12"/>
      <c r="AW1" s="12"/>
      <c r="AX1" s="12"/>
      <c r="AY1" s="431"/>
      <c r="AZ1" s="431"/>
      <c r="BA1" s="431"/>
      <c r="BB1" s="431"/>
      <c r="BC1" s="431"/>
      <c r="BD1" s="431"/>
      <c r="BE1" s="431"/>
      <c r="BF1" s="431"/>
      <c r="BG1" s="431"/>
      <c r="BH1" s="431"/>
    </row>
    <row r="2" spans="1:60" s="2" customFormat="1" ht="1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6"/>
      <c r="S2" s="16"/>
      <c r="T2" s="16"/>
      <c r="U2" s="16"/>
      <c r="V2" s="61"/>
      <c r="W2" s="61"/>
      <c r="X2" s="61"/>
      <c r="Y2" s="61"/>
      <c r="Z2" s="61"/>
      <c r="AA2" s="61"/>
      <c r="AB2" s="61"/>
      <c r="AC2" s="61"/>
      <c r="AD2" s="62"/>
      <c r="AE2" s="62"/>
      <c r="AF2" s="62"/>
      <c r="AG2" s="62"/>
      <c r="AH2" s="62"/>
      <c r="AI2" s="62"/>
      <c r="AJ2" s="62"/>
      <c r="AK2" s="62"/>
      <c r="AL2" s="5"/>
      <c r="AM2" s="5"/>
      <c r="AN2" s="5"/>
      <c r="AO2" s="4"/>
      <c r="AP2" s="4"/>
      <c r="AQ2" s="4"/>
      <c r="AR2" s="4"/>
      <c r="AS2" s="4"/>
      <c r="AT2" s="4"/>
      <c r="AU2" s="4"/>
      <c r="AV2" s="4"/>
      <c r="AW2" s="4"/>
      <c r="AX2" s="4"/>
      <c r="AY2" s="432"/>
      <c r="AZ2" s="432"/>
      <c r="BA2" s="432"/>
      <c r="BB2" s="432"/>
      <c r="BC2" s="432"/>
      <c r="BD2" s="432"/>
      <c r="BE2" s="432"/>
      <c r="BF2" s="432"/>
      <c r="BG2" s="432"/>
      <c r="BH2" s="432"/>
    </row>
    <row r="3" spans="1:60" s="11" customFormat="1" ht="87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3"/>
      <c r="AE3" s="3"/>
      <c r="AF3" s="3"/>
      <c r="AG3" s="3"/>
      <c r="AH3" s="3"/>
      <c r="AI3" s="3"/>
      <c r="AJ3" s="3"/>
      <c r="AK3" s="3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</row>
    <row r="4" spans="1:60" s="14" customFormat="1" ht="19.2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6"/>
      <c r="S4" s="16"/>
      <c r="T4" s="16"/>
      <c r="U4" s="16"/>
      <c r="V4" s="442"/>
      <c r="W4" s="442"/>
      <c r="X4" s="442"/>
      <c r="Y4" s="442"/>
      <c r="Z4" s="442"/>
      <c r="AA4" s="442"/>
      <c r="AB4" s="442"/>
      <c r="AC4" s="442"/>
      <c r="AD4" s="442"/>
      <c r="AE4" s="442"/>
      <c r="AF4" s="442"/>
      <c r="AG4" s="442"/>
      <c r="AH4" s="442"/>
      <c r="AI4" s="442"/>
      <c r="AJ4" s="442"/>
      <c r="AK4" s="442"/>
      <c r="AL4" s="442"/>
      <c r="AM4" s="442"/>
      <c r="AN4" s="442"/>
      <c r="AO4" s="442"/>
      <c r="AP4" s="442"/>
      <c r="AQ4" s="13"/>
      <c r="AR4" s="13"/>
      <c r="AS4" s="13"/>
      <c r="AT4" s="13"/>
      <c r="AU4" s="13"/>
      <c r="AV4" s="13"/>
      <c r="AW4" s="13"/>
      <c r="AX4" s="13"/>
      <c r="AY4" s="443"/>
      <c r="AZ4" s="443"/>
      <c r="BA4" s="443"/>
      <c r="BB4" s="443"/>
      <c r="BC4" s="443"/>
      <c r="BD4" s="443"/>
      <c r="BE4" s="443"/>
      <c r="BF4" s="443"/>
      <c r="BG4" s="443"/>
      <c r="BH4" s="443"/>
    </row>
    <row r="5" spans="1:60" ht="12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</row>
    <row r="6" spans="1:60" s="11" customFormat="1" ht="16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6"/>
      <c r="S6" s="16"/>
      <c r="T6" s="16"/>
      <c r="U6" s="16"/>
      <c r="V6" s="444"/>
      <c r="W6" s="444"/>
      <c r="X6" s="444"/>
      <c r="Y6" s="444"/>
      <c r="Z6" s="444"/>
      <c r="AA6" s="444"/>
      <c r="AB6" s="444"/>
      <c r="AC6" s="444"/>
      <c r="AD6" s="444"/>
      <c r="AE6" s="444"/>
      <c r="AF6" s="444"/>
      <c r="AG6" s="444"/>
      <c r="AH6" s="444"/>
      <c r="AI6" s="444"/>
      <c r="AJ6" s="444"/>
      <c r="AK6" s="444"/>
      <c r="AL6" s="444"/>
      <c r="AM6" s="444"/>
      <c r="AN6" s="444"/>
      <c r="AO6" s="444"/>
      <c r="AP6" s="444"/>
      <c r="AQ6" s="10"/>
      <c r="AR6" s="10"/>
      <c r="AS6" s="10"/>
      <c r="AT6" s="10"/>
      <c r="AU6" s="10"/>
      <c r="AV6" s="10"/>
      <c r="AW6" s="10"/>
      <c r="AX6" s="10"/>
      <c r="AY6" s="431"/>
      <c r="AZ6" s="431"/>
      <c r="BA6" s="431"/>
      <c r="BB6" s="431"/>
      <c r="BC6" s="431"/>
      <c r="BD6" s="431"/>
      <c r="BE6" s="431"/>
      <c r="BF6" s="431"/>
      <c r="BG6" s="431"/>
      <c r="BH6" s="431"/>
    </row>
    <row r="7" spans="1:60" ht="15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1:60" ht="112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6"/>
      <c r="S8" s="16"/>
      <c r="T8" s="16"/>
      <c r="U8" s="16"/>
      <c r="V8" s="445"/>
      <c r="W8" s="445"/>
      <c r="X8" s="445"/>
      <c r="Y8" s="445"/>
      <c r="Z8" s="445"/>
      <c r="AA8" s="445"/>
      <c r="AB8" s="445"/>
      <c r="AC8" s="445"/>
      <c r="AD8" s="445"/>
      <c r="AE8" s="445"/>
      <c r="AF8" s="445"/>
      <c r="AG8" s="445"/>
      <c r="AH8" s="445"/>
      <c r="AI8" s="445"/>
      <c r="AJ8" s="445"/>
      <c r="AK8" s="445"/>
      <c r="AL8" s="445"/>
      <c r="AM8" s="445"/>
      <c r="AN8" s="445"/>
      <c r="AO8" s="445"/>
      <c r="AP8" s="445"/>
      <c r="AQ8" s="3"/>
      <c r="AR8" s="3"/>
      <c r="AS8" s="3"/>
      <c r="AT8" s="3"/>
      <c r="AU8" s="3"/>
      <c r="AV8" s="3"/>
      <c r="AW8" s="3"/>
      <c r="AX8" s="3"/>
      <c r="AY8" s="446"/>
      <c r="AZ8" s="446"/>
      <c r="BA8" s="446"/>
      <c r="BB8" s="446"/>
      <c r="BC8" s="446"/>
      <c r="BD8" s="446"/>
      <c r="BE8" s="446"/>
      <c r="BF8" s="446"/>
      <c r="BG8" s="446"/>
      <c r="BH8" s="446"/>
    </row>
    <row r="9" spans="1:60" ht="48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1:60" ht="30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7"/>
      <c r="AZ10" s="7"/>
      <c r="BA10" s="7"/>
      <c r="BB10" s="7"/>
      <c r="BC10" s="7"/>
      <c r="BD10" s="7"/>
      <c r="BE10" s="7"/>
      <c r="BF10" s="7"/>
      <c r="BG10" s="7"/>
      <c r="BH10" s="7"/>
    </row>
    <row r="11" spans="1:60" ht="22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441"/>
      <c r="AZ11" s="441"/>
      <c r="BA11" s="441"/>
      <c r="BB11" s="441"/>
      <c r="BC11" s="441"/>
      <c r="BD11" s="441"/>
      <c r="BE11" s="441"/>
      <c r="BF11" s="441"/>
      <c r="BG11" s="441"/>
      <c r="BH11" s="441"/>
    </row>
    <row r="12" spans="1:60" s="11" customFormat="1" ht="1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16"/>
      <c r="S12" s="16"/>
      <c r="T12" s="16"/>
      <c r="U12" s="16"/>
      <c r="V12" s="444"/>
      <c r="W12" s="444"/>
      <c r="X12" s="444"/>
      <c r="Y12" s="444"/>
      <c r="Z12" s="444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44"/>
      <c r="AL12" s="444"/>
      <c r="AM12" s="444"/>
      <c r="AN12" s="444"/>
      <c r="AO12" s="444"/>
      <c r="AP12" s="444"/>
      <c r="AQ12" s="10"/>
      <c r="AR12" s="10"/>
      <c r="AS12" s="10"/>
      <c r="AT12" s="10"/>
      <c r="AU12" s="10"/>
      <c r="AV12" s="10"/>
      <c r="AW12" s="10"/>
      <c r="AX12" s="10"/>
      <c r="AY12" s="441"/>
      <c r="AZ12" s="441"/>
      <c r="BA12" s="441"/>
      <c r="BB12" s="441"/>
      <c r="BC12" s="441"/>
      <c r="BD12" s="441"/>
      <c r="BE12" s="441"/>
      <c r="BF12" s="441"/>
      <c r="BG12" s="441"/>
      <c r="BH12" s="441"/>
    </row>
    <row r="13" spans="1:6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</row>
    <row r="14" spans="1:60" ht="15" customHeight="1" x14ac:dyDescent="0.25">
      <c r="A14" s="453"/>
      <c r="B14" s="63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55"/>
      <c r="T14" s="455"/>
      <c r="U14" s="455"/>
      <c r="V14" s="455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54"/>
      <c r="AK14" s="454"/>
      <c r="AL14" s="454"/>
      <c r="AM14" s="454"/>
      <c r="AN14" s="454"/>
      <c r="AO14" s="454"/>
      <c r="AP14" s="454"/>
      <c r="AQ14" s="454"/>
      <c r="AR14" s="454"/>
      <c r="AS14" s="454"/>
      <c r="AT14" s="454"/>
      <c r="AU14" s="454"/>
      <c r="AV14" s="454"/>
      <c r="AW14" s="454"/>
      <c r="AX14" s="454"/>
      <c r="AY14" s="454"/>
      <c r="AZ14" s="454"/>
      <c r="BA14" s="436"/>
      <c r="BB14" s="436"/>
      <c r="BC14" s="436"/>
      <c r="BD14" s="436"/>
      <c r="BE14" s="436"/>
      <c r="BF14" s="436"/>
      <c r="BG14" s="436"/>
      <c r="BH14" s="436"/>
    </row>
    <row r="15" spans="1:60" ht="0.75" hidden="1" customHeight="1" x14ac:dyDescent="0.25">
      <c r="A15" s="453"/>
      <c r="B15" s="6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3"/>
      <c r="AE15" s="3"/>
      <c r="AF15" s="3"/>
      <c r="AG15" s="3"/>
      <c r="AH15" s="3"/>
      <c r="AI15" s="3"/>
      <c r="AJ15" s="3"/>
      <c r="AK15" s="3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436"/>
      <c r="BB15" s="436"/>
      <c r="BC15" s="436"/>
      <c r="BD15" s="436"/>
      <c r="BE15" s="436"/>
      <c r="BF15" s="436"/>
      <c r="BG15" s="436"/>
      <c r="BH15" s="436"/>
    </row>
    <row r="16" spans="1:60" ht="0.75" hidden="1" customHeight="1" x14ac:dyDescent="0.25">
      <c r="A16" s="3"/>
      <c r="B16" s="3"/>
      <c r="C16" s="3"/>
      <c r="D16" s="3"/>
      <c r="E16" s="3"/>
      <c r="F16" s="3"/>
      <c r="G16" s="3"/>
      <c r="H16" s="3"/>
      <c r="I16" s="64"/>
      <c r="J16" s="3"/>
      <c r="K16" s="3"/>
      <c r="L16" s="3"/>
      <c r="M16" s="3"/>
      <c r="N16" s="3"/>
      <c r="O16" s="3"/>
      <c r="P16" s="3"/>
      <c r="Q16" s="3"/>
      <c r="R16" s="16"/>
      <c r="S16" s="65"/>
      <c r="T16" s="66"/>
      <c r="U16" s="16"/>
      <c r="V16" s="16"/>
      <c r="W16" s="16"/>
      <c r="X16" s="16"/>
      <c r="Y16" s="16"/>
      <c r="Z16" s="16"/>
      <c r="AA16" s="16"/>
      <c r="AB16" s="16"/>
      <c r="AC16" s="16"/>
      <c r="AD16" s="3"/>
      <c r="AE16" s="3"/>
      <c r="AF16" s="67"/>
      <c r="AG16" s="64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6"/>
      <c r="AS16" s="9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</row>
    <row r="17" spans="1:60" hidden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</row>
    <row r="18" spans="1:60" hidden="1" x14ac:dyDescent="0.25">
      <c r="A18" s="3"/>
      <c r="B18" s="3"/>
      <c r="C18" s="3"/>
      <c r="D18" s="3"/>
      <c r="E18" s="3"/>
      <c r="F18" s="3"/>
      <c r="G18" s="3"/>
      <c r="H18" s="60"/>
      <c r="I18" s="64"/>
      <c r="J18" s="3"/>
      <c r="K18" s="3"/>
      <c r="L18" s="3"/>
      <c r="M18" s="3"/>
      <c r="N18" s="3"/>
      <c r="O18" s="3"/>
      <c r="P18" s="3"/>
      <c r="Q18" s="3"/>
      <c r="R18" s="16"/>
      <c r="S18" s="29"/>
      <c r="T18" s="66"/>
      <c r="U18" s="16"/>
      <c r="V18" s="16"/>
      <c r="W18" s="16"/>
      <c r="X18" s="16"/>
      <c r="Y18" s="16"/>
      <c r="Z18" s="16"/>
      <c r="AA18" s="16"/>
      <c r="AB18" s="16"/>
      <c r="AC18" s="16"/>
      <c r="AD18" s="3"/>
      <c r="AE18" s="3"/>
      <c r="AF18" s="67"/>
      <c r="AG18" s="64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</row>
    <row r="19" spans="1:60" ht="15.75" hidden="1" customHeight="1" x14ac:dyDescent="0.25"/>
    <row r="20" spans="1:60" s="19" customFormat="1" ht="15" customHeight="1" thickBot="1" x14ac:dyDescent="0.3">
      <c r="A20" s="447" t="s">
        <v>28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R20" s="447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7"/>
      <c r="AH20" s="447"/>
      <c r="AI20" s="447"/>
      <c r="AJ20" s="447"/>
      <c r="AK20" s="18"/>
      <c r="AL20" s="356"/>
    </row>
    <row r="21" spans="1:60" s="19" customFormat="1" ht="19.5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18"/>
      <c r="AE21" s="18"/>
      <c r="AF21" s="18"/>
      <c r="AG21" s="18"/>
      <c r="AH21" s="18"/>
      <c r="AI21" s="18"/>
      <c r="AJ21" s="18"/>
      <c r="AK21" s="18"/>
      <c r="AL21" s="356"/>
    </row>
    <row r="22" spans="1:60" s="28" customFormat="1" ht="24.9" customHeight="1" thickBot="1" x14ac:dyDescent="0.25">
      <c r="A22" s="456" t="s">
        <v>29</v>
      </c>
      <c r="B22" s="456" t="s">
        <v>400</v>
      </c>
      <c r="C22" s="472"/>
      <c r="D22" s="466" t="s">
        <v>30</v>
      </c>
      <c r="E22" s="469" t="s">
        <v>31</v>
      </c>
      <c r="F22" s="418" t="s">
        <v>32</v>
      </c>
      <c r="G22" s="419"/>
      <c r="H22" s="419"/>
      <c r="I22" s="419"/>
      <c r="J22" s="419"/>
      <c r="K22" s="420"/>
      <c r="L22" s="418" t="s">
        <v>1</v>
      </c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  <c r="AC22" s="419"/>
      <c r="AD22" s="419"/>
      <c r="AE22" s="419"/>
      <c r="AF22" s="419"/>
      <c r="AG22" s="419"/>
      <c r="AH22" s="419"/>
      <c r="AI22" s="419"/>
      <c r="AJ22" s="414" t="s">
        <v>45</v>
      </c>
      <c r="AK22" s="437" t="s">
        <v>129</v>
      </c>
      <c r="AL22" s="357"/>
    </row>
    <row r="23" spans="1:60" s="28" customFormat="1" ht="14.1" customHeight="1" thickBot="1" x14ac:dyDescent="0.25">
      <c r="A23" s="457"/>
      <c r="B23" s="457"/>
      <c r="C23" s="473"/>
      <c r="D23" s="467"/>
      <c r="E23" s="470"/>
      <c r="F23" s="459" t="s">
        <v>0</v>
      </c>
      <c r="G23" s="448" t="s">
        <v>33</v>
      </c>
      <c r="H23" s="418" t="s">
        <v>38</v>
      </c>
      <c r="I23" s="419"/>
      <c r="J23" s="419"/>
      <c r="K23" s="420"/>
      <c r="L23" s="418" t="s">
        <v>2</v>
      </c>
      <c r="M23" s="419"/>
      <c r="N23" s="419"/>
      <c r="O23" s="419"/>
      <c r="P23" s="419"/>
      <c r="Q23" s="420"/>
      <c r="R23" s="418" t="s">
        <v>3</v>
      </c>
      <c r="S23" s="419"/>
      <c r="T23" s="419"/>
      <c r="U23" s="419"/>
      <c r="V23" s="419"/>
      <c r="W23" s="420"/>
      <c r="X23" s="418" t="s">
        <v>4</v>
      </c>
      <c r="Y23" s="419"/>
      <c r="Z23" s="419"/>
      <c r="AA23" s="419"/>
      <c r="AB23" s="419"/>
      <c r="AC23" s="420"/>
      <c r="AD23" s="418" t="s">
        <v>5</v>
      </c>
      <c r="AE23" s="419"/>
      <c r="AF23" s="419"/>
      <c r="AG23" s="419"/>
      <c r="AH23" s="419"/>
      <c r="AI23" s="420"/>
      <c r="AJ23" s="415"/>
      <c r="AK23" s="438"/>
      <c r="AL23" s="357"/>
    </row>
    <row r="24" spans="1:60" s="28" customFormat="1" ht="30" customHeight="1" x14ac:dyDescent="0.2">
      <c r="A24" s="457"/>
      <c r="B24" s="457"/>
      <c r="C24" s="473"/>
      <c r="D24" s="467"/>
      <c r="E24" s="470"/>
      <c r="F24" s="460"/>
      <c r="G24" s="449"/>
      <c r="H24" s="460" t="s">
        <v>34</v>
      </c>
      <c r="I24" s="451" t="s">
        <v>35</v>
      </c>
      <c r="J24" s="451" t="s">
        <v>36</v>
      </c>
      <c r="K24" s="464" t="s">
        <v>37</v>
      </c>
      <c r="L24" s="421" t="s">
        <v>221</v>
      </c>
      <c r="M24" s="422"/>
      <c r="N24" s="422"/>
      <c r="O24" s="421" t="s">
        <v>40</v>
      </c>
      <c r="P24" s="422"/>
      <c r="Q24" s="423"/>
      <c r="R24" s="422" t="s">
        <v>222</v>
      </c>
      <c r="S24" s="422"/>
      <c r="T24" s="422"/>
      <c r="U24" s="421" t="s">
        <v>223</v>
      </c>
      <c r="V24" s="422"/>
      <c r="W24" s="423"/>
      <c r="X24" s="422" t="s">
        <v>39</v>
      </c>
      <c r="Y24" s="422"/>
      <c r="Z24" s="422"/>
      <c r="AA24" s="421" t="s">
        <v>41</v>
      </c>
      <c r="AB24" s="422"/>
      <c r="AC24" s="423"/>
      <c r="AD24" s="422" t="s">
        <v>230</v>
      </c>
      <c r="AE24" s="422"/>
      <c r="AF24" s="422"/>
      <c r="AG24" s="433" t="s">
        <v>403</v>
      </c>
      <c r="AH24" s="434"/>
      <c r="AI24" s="435"/>
      <c r="AJ24" s="416"/>
      <c r="AK24" s="439"/>
      <c r="AL24" s="357"/>
    </row>
    <row r="25" spans="1:60" s="28" customFormat="1" ht="60" customHeight="1" thickBot="1" x14ac:dyDescent="0.25">
      <c r="A25" s="458"/>
      <c r="B25" s="458"/>
      <c r="C25" s="474"/>
      <c r="D25" s="468"/>
      <c r="E25" s="471"/>
      <c r="F25" s="461"/>
      <c r="G25" s="450"/>
      <c r="H25" s="461"/>
      <c r="I25" s="452"/>
      <c r="J25" s="452"/>
      <c r="K25" s="465"/>
      <c r="L25" s="69" t="s">
        <v>42</v>
      </c>
      <c r="M25" s="70" t="s">
        <v>43</v>
      </c>
      <c r="N25" s="71" t="s">
        <v>44</v>
      </c>
      <c r="O25" s="69" t="s">
        <v>42</v>
      </c>
      <c r="P25" s="70" t="s">
        <v>43</v>
      </c>
      <c r="Q25" s="72" t="s">
        <v>44</v>
      </c>
      <c r="R25" s="71" t="s">
        <v>42</v>
      </c>
      <c r="S25" s="70" t="s">
        <v>43</v>
      </c>
      <c r="T25" s="71" t="s">
        <v>44</v>
      </c>
      <c r="U25" s="69" t="s">
        <v>42</v>
      </c>
      <c r="V25" s="70" t="s">
        <v>43</v>
      </c>
      <c r="W25" s="72" t="s">
        <v>44</v>
      </c>
      <c r="X25" s="71" t="s">
        <v>42</v>
      </c>
      <c r="Y25" s="70" t="s">
        <v>43</v>
      </c>
      <c r="Z25" s="71" t="s">
        <v>44</v>
      </c>
      <c r="AA25" s="69" t="s">
        <v>42</v>
      </c>
      <c r="AB25" s="70" t="s">
        <v>43</v>
      </c>
      <c r="AC25" s="72" t="s">
        <v>44</v>
      </c>
      <c r="AD25" s="71" t="s">
        <v>42</v>
      </c>
      <c r="AE25" s="70" t="s">
        <v>43</v>
      </c>
      <c r="AF25" s="71" t="s">
        <v>44</v>
      </c>
      <c r="AG25" s="69" t="s">
        <v>42</v>
      </c>
      <c r="AH25" s="70" t="s">
        <v>43</v>
      </c>
      <c r="AI25" s="72" t="s">
        <v>44</v>
      </c>
      <c r="AJ25" s="417"/>
      <c r="AK25" s="440"/>
      <c r="AL25" s="357"/>
    </row>
    <row r="26" spans="1:60" s="25" customFormat="1" ht="15.75" customHeight="1" thickBot="1" x14ac:dyDescent="0.25">
      <c r="A26" s="73" t="s">
        <v>10</v>
      </c>
      <c r="B26" s="543" t="s">
        <v>46</v>
      </c>
      <c r="C26" s="544"/>
      <c r="D26" s="74"/>
      <c r="E26" s="75"/>
      <c r="F26" s="76">
        <f t="shared" ref="F26:T26" si="0">SUM(F28:F70)</f>
        <v>4958</v>
      </c>
      <c r="G26" s="77">
        <f t="shared" si="0"/>
        <v>2664</v>
      </c>
      <c r="H26" s="78">
        <f t="shared" si="0"/>
        <v>1034</v>
      </c>
      <c r="I26" s="79">
        <f t="shared" si="0"/>
        <v>288</v>
      </c>
      <c r="J26" s="80">
        <f t="shared" si="0"/>
        <v>344</v>
      </c>
      <c r="K26" s="79">
        <f t="shared" si="0"/>
        <v>998</v>
      </c>
      <c r="L26" s="76">
        <f t="shared" si="0"/>
        <v>1030</v>
      </c>
      <c r="M26" s="80">
        <f t="shared" si="0"/>
        <v>532</v>
      </c>
      <c r="N26" s="79">
        <f t="shared" si="0"/>
        <v>28</v>
      </c>
      <c r="O26" s="76">
        <f t="shared" si="0"/>
        <v>608</v>
      </c>
      <c r="P26" s="80">
        <f t="shared" si="0"/>
        <v>346</v>
      </c>
      <c r="Q26" s="79">
        <f t="shared" si="0"/>
        <v>16</v>
      </c>
      <c r="R26" s="76">
        <f t="shared" si="0"/>
        <v>750</v>
      </c>
      <c r="S26" s="80">
        <f t="shared" si="0"/>
        <v>420</v>
      </c>
      <c r="T26" s="81">
        <f t="shared" si="0"/>
        <v>21</v>
      </c>
      <c r="U26" s="76">
        <f t="shared" ref="U26:AF26" si="1">SUM(U28:U70)</f>
        <v>668</v>
      </c>
      <c r="V26" s="80">
        <f t="shared" si="1"/>
        <v>324</v>
      </c>
      <c r="W26" s="79">
        <f t="shared" si="1"/>
        <v>19</v>
      </c>
      <c r="X26" s="76">
        <f t="shared" si="1"/>
        <v>910</v>
      </c>
      <c r="Y26" s="80">
        <f t="shared" si="1"/>
        <v>502</v>
      </c>
      <c r="Z26" s="79">
        <f t="shared" si="1"/>
        <v>24</v>
      </c>
      <c r="AA26" s="76">
        <f t="shared" si="1"/>
        <v>638</v>
      </c>
      <c r="AB26" s="80">
        <f t="shared" si="1"/>
        <v>338</v>
      </c>
      <c r="AC26" s="79">
        <f t="shared" si="1"/>
        <v>17</v>
      </c>
      <c r="AD26" s="76">
        <f t="shared" si="1"/>
        <v>354</v>
      </c>
      <c r="AE26" s="80">
        <f t="shared" si="1"/>
        <v>202</v>
      </c>
      <c r="AF26" s="79">
        <f t="shared" si="1"/>
        <v>11</v>
      </c>
      <c r="AG26" s="76"/>
      <c r="AH26" s="80"/>
      <c r="AI26" s="81"/>
      <c r="AJ26" s="82">
        <f>SUM(AJ28:AJ70)</f>
        <v>136</v>
      </c>
      <c r="AK26" s="76"/>
      <c r="AL26" s="358"/>
    </row>
    <row r="27" spans="1:60" s="25" customFormat="1" ht="12.75" customHeight="1" x14ac:dyDescent="0.2">
      <c r="A27" s="165" t="s">
        <v>6</v>
      </c>
      <c r="B27" s="541" t="s">
        <v>160</v>
      </c>
      <c r="C27" s="542"/>
      <c r="D27" s="83"/>
      <c r="E27" s="84"/>
      <c r="F27" s="91"/>
      <c r="G27" s="86"/>
      <c r="H27" s="87"/>
      <c r="I27" s="88"/>
      <c r="J27" s="88"/>
      <c r="K27" s="89"/>
      <c r="L27" s="85"/>
      <c r="M27" s="89"/>
      <c r="N27" s="86"/>
      <c r="O27" s="85"/>
      <c r="P27" s="88"/>
      <c r="Q27" s="90"/>
      <c r="R27" s="91"/>
      <c r="S27" s="88"/>
      <c r="T27" s="90"/>
      <c r="U27" s="85"/>
      <c r="V27" s="88"/>
      <c r="W27" s="90"/>
      <c r="X27" s="91"/>
      <c r="Y27" s="88"/>
      <c r="Z27" s="90"/>
      <c r="AA27" s="91"/>
      <c r="AB27" s="88"/>
      <c r="AC27" s="90"/>
      <c r="AD27" s="85"/>
      <c r="AE27" s="88"/>
      <c r="AF27" s="90"/>
      <c r="AG27" s="91"/>
      <c r="AH27" s="88"/>
      <c r="AI27" s="90"/>
      <c r="AJ27" s="90"/>
      <c r="AK27" s="91"/>
      <c r="AL27" s="358"/>
    </row>
    <row r="28" spans="1:60" s="20" customFormat="1" ht="12.75" customHeight="1" x14ac:dyDescent="0.25">
      <c r="A28" s="92" t="s">
        <v>66</v>
      </c>
      <c r="B28" s="485" t="s">
        <v>323</v>
      </c>
      <c r="C28" s="486"/>
      <c r="D28" s="93">
        <v>1</v>
      </c>
      <c r="E28" s="94"/>
      <c r="F28" s="202">
        <f t="shared" ref="F28:F30" si="2">SUM(L28,O28,R28,U28,X28,AA28,AD28,AG28)</f>
        <v>144</v>
      </c>
      <c r="G28" s="94">
        <f>SUM(H28:K28)</f>
        <v>76</v>
      </c>
      <c r="H28" s="96">
        <v>36</v>
      </c>
      <c r="I28" s="97"/>
      <c r="J28" s="97"/>
      <c r="K28" s="98">
        <v>40</v>
      </c>
      <c r="L28" s="93">
        <v>144</v>
      </c>
      <c r="M28" s="96">
        <v>76</v>
      </c>
      <c r="N28" s="94">
        <v>4</v>
      </c>
      <c r="O28" s="93"/>
      <c r="P28" s="96"/>
      <c r="Q28" s="94"/>
      <c r="R28" s="96"/>
      <c r="S28" s="97"/>
      <c r="T28" s="94"/>
      <c r="U28" s="93"/>
      <c r="V28" s="98"/>
      <c r="W28" s="99"/>
      <c r="X28" s="100"/>
      <c r="Y28" s="101"/>
      <c r="Z28" s="99"/>
      <c r="AA28" s="100"/>
      <c r="AB28" s="101"/>
      <c r="AC28" s="99"/>
      <c r="AD28" s="102"/>
      <c r="AE28" s="101"/>
      <c r="AF28" s="99"/>
      <c r="AG28" s="100"/>
      <c r="AH28" s="101"/>
      <c r="AI28" s="99"/>
      <c r="AJ28" s="103">
        <f>SUM(N28,Q28,T28,W28,Z28,AC28,AF28,AI28)</f>
        <v>4</v>
      </c>
      <c r="AK28" s="95" t="s">
        <v>358</v>
      </c>
      <c r="AL28" s="359"/>
    </row>
    <row r="29" spans="1:60" s="20" customFormat="1" ht="12.75" customHeight="1" x14ac:dyDescent="0.25">
      <c r="A29" s="92" t="s">
        <v>67</v>
      </c>
      <c r="B29" s="485" t="s">
        <v>324</v>
      </c>
      <c r="C29" s="486"/>
      <c r="D29" s="93">
        <v>1</v>
      </c>
      <c r="E29" s="94"/>
      <c r="F29" s="202">
        <f t="shared" si="2"/>
        <v>144</v>
      </c>
      <c r="G29" s="94">
        <f t="shared" ref="G29:G30" si="3">SUM(H29:K29)</f>
        <v>60</v>
      </c>
      <c r="H29" s="96">
        <v>26</v>
      </c>
      <c r="I29" s="97"/>
      <c r="J29" s="97"/>
      <c r="K29" s="98">
        <v>34</v>
      </c>
      <c r="L29" s="93">
        <v>144</v>
      </c>
      <c r="M29" s="96">
        <v>60</v>
      </c>
      <c r="N29" s="94">
        <v>4</v>
      </c>
      <c r="O29" s="93"/>
      <c r="P29" s="96"/>
      <c r="Q29" s="94"/>
      <c r="R29" s="96"/>
      <c r="S29" s="97"/>
      <c r="T29" s="94"/>
      <c r="U29" s="93"/>
      <c r="V29" s="98"/>
      <c r="W29" s="99"/>
      <c r="X29" s="100"/>
      <c r="Y29" s="101"/>
      <c r="Z29" s="99"/>
      <c r="AA29" s="100"/>
      <c r="AB29" s="101"/>
      <c r="AC29" s="99"/>
      <c r="AD29" s="102"/>
      <c r="AE29" s="101"/>
      <c r="AF29" s="99"/>
      <c r="AG29" s="100"/>
      <c r="AH29" s="101"/>
      <c r="AI29" s="99"/>
      <c r="AJ29" s="103">
        <f>SUM(N29,Q29,T29,W29,Z29,AC29,AF29,AI29)</f>
        <v>4</v>
      </c>
      <c r="AK29" s="95" t="s">
        <v>217</v>
      </c>
      <c r="AL29" s="359"/>
    </row>
    <row r="30" spans="1:60" s="20" customFormat="1" ht="12.75" customHeight="1" x14ac:dyDescent="0.25">
      <c r="A30" s="92" t="s">
        <v>68</v>
      </c>
      <c r="B30" s="485" t="s">
        <v>325</v>
      </c>
      <c r="C30" s="486"/>
      <c r="D30" s="93"/>
      <c r="E30" s="94">
        <v>1</v>
      </c>
      <c r="F30" s="202">
        <f t="shared" si="2"/>
        <v>72</v>
      </c>
      <c r="G30" s="94">
        <f t="shared" si="3"/>
        <v>34</v>
      </c>
      <c r="H30" s="96">
        <v>18</v>
      </c>
      <c r="I30" s="97"/>
      <c r="J30" s="97"/>
      <c r="K30" s="98">
        <v>16</v>
      </c>
      <c r="L30" s="93">
        <v>72</v>
      </c>
      <c r="M30" s="96">
        <v>34</v>
      </c>
      <c r="N30" s="94">
        <v>2</v>
      </c>
      <c r="O30" s="93"/>
      <c r="P30" s="97"/>
      <c r="Q30" s="94"/>
      <c r="R30" s="96"/>
      <c r="S30" s="97"/>
      <c r="T30" s="94"/>
      <c r="U30" s="93"/>
      <c r="V30" s="98"/>
      <c r="W30" s="99"/>
      <c r="X30" s="100"/>
      <c r="Y30" s="101"/>
      <c r="Z30" s="99"/>
      <c r="AA30" s="100"/>
      <c r="AB30" s="101"/>
      <c r="AC30" s="99"/>
      <c r="AD30" s="102"/>
      <c r="AE30" s="101"/>
      <c r="AF30" s="99"/>
      <c r="AG30" s="100"/>
      <c r="AH30" s="101"/>
      <c r="AI30" s="99"/>
      <c r="AJ30" s="103">
        <f>SUM(N30,Q30,T30,W30,Z30,AC30,AF30,AI30)</f>
        <v>2</v>
      </c>
      <c r="AK30" s="95" t="s">
        <v>295</v>
      </c>
      <c r="AL30" s="359"/>
    </row>
    <row r="31" spans="1:60" s="25" customFormat="1" ht="12.75" customHeight="1" x14ac:dyDescent="0.2">
      <c r="A31" s="173" t="s">
        <v>7</v>
      </c>
      <c r="B31" s="539" t="s">
        <v>326</v>
      </c>
      <c r="C31" s="540"/>
      <c r="D31" s="104"/>
      <c r="E31" s="105"/>
      <c r="F31" s="112"/>
      <c r="G31" s="107"/>
      <c r="H31" s="108"/>
      <c r="I31" s="109"/>
      <c r="J31" s="109"/>
      <c r="K31" s="110"/>
      <c r="L31" s="106"/>
      <c r="M31" s="110"/>
      <c r="N31" s="107"/>
      <c r="O31" s="106"/>
      <c r="P31" s="109"/>
      <c r="Q31" s="111"/>
      <c r="R31" s="112"/>
      <c r="S31" s="109"/>
      <c r="T31" s="111"/>
      <c r="U31" s="106"/>
      <c r="V31" s="109"/>
      <c r="W31" s="111"/>
      <c r="X31" s="112"/>
      <c r="Y31" s="109"/>
      <c r="Z31" s="111"/>
      <c r="AA31" s="112"/>
      <c r="AB31" s="109"/>
      <c r="AC31" s="111"/>
      <c r="AD31" s="106"/>
      <c r="AE31" s="109"/>
      <c r="AF31" s="111"/>
      <c r="AG31" s="112"/>
      <c r="AH31" s="109"/>
      <c r="AI31" s="111"/>
      <c r="AJ31" s="111"/>
      <c r="AK31" s="112"/>
      <c r="AL31" s="358"/>
    </row>
    <row r="32" spans="1:60" s="20" customFormat="1" ht="12.75" customHeight="1" x14ac:dyDescent="0.25">
      <c r="A32" s="92" t="s">
        <v>72</v>
      </c>
      <c r="B32" s="485" t="s">
        <v>124</v>
      </c>
      <c r="C32" s="486"/>
      <c r="D32" s="93">
        <v>2</v>
      </c>
      <c r="E32" s="94">
        <v>1</v>
      </c>
      <c r="F32" s="202">
        <v>216</v>
      </c>
      <c r="G32" s="94">
        <f>SUM(H32:K32)</f>
        <v>136</v>
      </c>
      <c r="H32" s="96"/>
      <c r="I32" s="97"/>
      <c r="J32" s="97">
        <v>136</v>
      </c>
      <c r="K32" s="98"/>
      <c r="L32" s="93">
        <v>108</v>
      </c>
      <c r="M32" s="96">
        <v>66</v>
      </c>
      <c r="N32" s="94">
        <v>3</v>
      </c>
      <c r="O32" s="93">
        <v>108</v>
      </c>
      <c r="P32" s="97">
        <v>70</v>
      </c>
      <c r="Q32" s="94">
        <v>3</v>
      </c>
      <c r="R32" s="96"/>
      <c r="S32" s="97"/>
      <c r="T32" s="94"/>
      <c r="U32" s="93"/>
      <c r="V32" s="98"/>
      <c r="W32" s="113"/>
      <c r="X32" s="100"/>
      <c r="Y32" s="101"/>
      <c r="Z32" s="99"/>
      <c r="AA32" s="100"/>
      <c r="AB32" s="101"/>
      <c r="AC32" s="99"/>
      <c r="AD32" s="102"/>
      <c r="AE32" s="101"/>
      <c r="AF32" s="99"/>
      <c r="AG32" s="100"/>
      <c r="AH32" s="101"/>
      <c r="AI32" s="99"/>
      <c r="AJ32" s="103">
        <f>SUM(N32,Q32,T32,W32,Z32,AC32,AF32,AI32)</f>
        <v>6</v>
      </c>
      <c r="AK32" s="95" t="s">
        <v>357</v>
      </c>
      <c r="AL32" s="359"/>
    </row>
    <row r="33" spans="1:38" s="25" customFormat="1" ht="12.75" customHeight="1" x14ac:dyDescent="0.2">
      <c r="A33" s="173" t="s">
        <v>8</v>
      </c>
      <c r="B33" s="539" t="s">
        <v>327</v>
      </c>
      <c r="C33" s="540"/>
      <c r="D33" s="104"/>
      <c r="E33" s="105"/>
      <c r="F33" s="112"/>
      <c r="G33" s="107"/>
      <c r="H33" s="108"/>
      <c r="I33" s="109"/>
      <c r="J33" s="109"/>
      <c r="K33" s="110"/>
      <c r="L33" s="106"/>
      <c r="M33" s="110"/>
      <c r="N33" s="107"/>
      <c r="O33" s="106"/>
      <c r="P33" s="109"/>
      <c r="Q33" s="111"/>
      <c r="R33" s="112"/>
      <c r="S33" s="109"/>
      <c r="T33" s="111"/>
      <c r="U33" s="106"/>
      <c r="V33" s="109"/>
      <c r="W33" s="111"/>
      <c r="X33" s="112"/>
      <c r="Y33" s="109"/>
      <c r="Z33" s="111"/>
      <c r="AA33" s="112"/>
      <c r="AB33" s="109"/>
      <c r="AC33" s="111"/>
      <c r="AD33" s="106"/>
      <c r="AE33" s="109"/>
      <c r="AF33" s="111"/>
      <c r="AG33" s="112"/>
      <c r="AH33" s="109"/>
      <c r="AI33" s="111"/>
      <c r="AJ33" s="111"/>
      <c r="AK33" s="112"/>
      <c r="AL33" s="358"/>
    </row>
    <row r="34" spans="1:38" s="20" customFormat="1" ht="25.5" customHeight="1" x14ac:dyDescent="0.25">
      <c r="A34" s="92" t="s">
        <v>73</v>
      </c>
      <c r="B34" s="485" t="s">
        <v>370</v>
      </c>
      <c r="C34" s="486"/>
      <c r="D34" s="93">
        <v>1</v>
      </c>
      <c r="E34" s="94"/>
      <c r="F34" s="202">
        <v>210</v>
      </c>
      <c r="G34" s="94">
        <f t="shared" ref="G34:G36" si="4">SUM(H34:K34)</f>
        <v>98</v>
      </c>
      <c r="H34" s="96">
        <v>58</v>
      </c>
      <c r="I34" s="97"/>
      <c r="J34" s="97"/>
      <c r="K34" s="98">
        <v>40</v>
      </c>
      <c r="L34" s="93">
        <v>210</v>
      </c>
      <c r="M34" s="96">
        <v>98</v>
      </c>
      <c r="N34" s="94">
        <v>6</v>
      </c>
      <c r="O34" s="93"/>
      <c r="P34" s="97"/>
      <c r="Q34" s="94"/>
      <c r="R34" s="96"/>
      <c r="S34" s="97"/>
      <c r="T34" s="94"/>
      <c r="U34" s="93"/>
      <c r="V34" s="98"/>
      <c r="W34" s="99"/>
      <c r="X34" s="100"/>
      <c r="Y34" s="101"/>
      <c r="Z34" s="99"/>
      <c r="AA34" s="100"/>
      <c r="AB34" s="101"/>
      <c r="AC34" s="99"/>
      <c r="AD34" s="102"/>
      <c r="AE34" s="101"/>
      <c r="AF34" s="99"/>
      <c r="AG34" s="100"/>
      <c r="AH34" s="101"/>
      <c r="AI34" s="99"/>
      <c r="AJ34" s="103">
        <f>SUM(N34,Q34,T34,W34,Z34,AC34,AF34,AI34)</f>
        <v>6</v>
      </c>
      <c r="AK34" s="95" t="s">
        <v>183</v>
      </c>
      <c r="AL34" s="359"/>
    </row>
    <row r="35" spans="1:38" s="20" customFormat="1" ht="25.5" customHeight="1" x14ac:dyDescent="0.25">
      <c r="A35" s="92" t="s">
        <v>74</v>
      </c>
      <c r="B35" s="485" t="s">
        <v>121</v>
      </c>
      <c r="C35" s="486"/>
      <c r="D35" s="170">
        <v>1</v>
      </c>
      <c r="E35" s="171"/>
      <c r="F35" s="120">
        <v>136</v>
      </c>
      <c r="G35" s="94">
        <f t="shared" ref="G35" si="5">SUM(H35:K35)</f>
        <v>88</v>
      </c>
      <c r="H35" s="117">
        <v>48</v>
      </c>
      <c r="I35" s="118"/>
      <c r="J35" s="118"/>
      <c r="K35" s="119">
        <v>40</v>
      </c>
      <c r="L35" s="93">
        <v>136</v>
      </c>
      <c r="M35" s="96">
        <v>88</v>
      </c>
      <c r="N35" s="94">
        <v>3</v>
      </c>
      <c r="O35" s="93"/>
      <c r="P35" s="97"/>
      <c r="Q35" s="94"/>
      <c r="R35" s="120"/>
      <c r="S35" s="118"/>
      <c r="T35" s="121"/>
      <c r="U35" s="116"/>
      <c r="V35" s="97"/>
      <c r="W35" s="99"/>
      <c r="X35" s="100"/>
      <c r="Y35" s="122"/>
      <c r="Z35" s="123"/>
      <c r="AA35" s="124"/>
      <c r="AB35" s="122"/>
      <c r="AC35" s="123"/>
      <c r="AD35" s="125"/>
      <c r="AE35" s="122"/>
      <c r="AF35" s="123"/>
      <c r="AG35" s="124"/>
      <c r="AH35" s="122"/>
      <c r="AI35" s="123"/>
      <c r="AJ35" s="103">
        <f>SUM(N35,Q35,T35,W35,Z35,AC35,AF35,AI35)</f>
        <v>3</v>
      </c>
      <c r="AK35" s="95" t="s">
        <v>176</v>
      </c>
      <c r="AL35" s="359"/>
    </row>
    <row r="36" spans="1:38" s="20" customFormat="1" ht="25.5" customHeight="1" x14ac:dyDescent="0.25">
      <c r="A36" s="92" t="s">
        <v>224</v>
      </c>
      <c r="B36" s="485" t="s">
        <v>406</v>
      </c>
      <c r="C36" s="486"/>
      <c r="D36" s="93">
        <v>2</v>
      </c>
      <c r="E36" s="94"/>
      <c r="F36" s="202">
        <v>136</v>
      </c>
      <c r="G36" s="94">
        <f t="shared" si="4"/>
        <v>88</v>
      </c>
      <c r="H36" s="96">
        <v>48</v>
      </c>
      <c r="I36" s="97"/>
      <c r="J36" s="97"/>
      <c r="K36" s="98">
        <v>40</v>
      </c>
      <c r="L36" s="93"/>
      <c r="M36" s="96"/>
      <c r="N36" s="94"/>
      <c r="O36" s="93">
        <v>136</v>
      </c>
      <c r="P36" s="96">
        <v>88</v>
      </c>
      <c r="Q36" s="94">
        <v>3</v>
      </c>
      <c r="R36" s="96"/>
      <c r="S36" s="97"/>
      <c r="T36" s="94"/>
      <c r="U36" s="93"/>
      <c r="V36" s="98"/>
      <c r="W36" s="99"/>
      <c r="X36" s="100"/>
      <c r="Y36" s="101"/>
      <c r="Z36" s="99"/>
      <c r="AA36" s="100"/>
      <c r="AB36" s="101"/>
      <c r="AC36" s="99"/>
      <c r="AD36" s="102"/>
      <c r="AE36" s="101"/>
      <c r="AF36" s="99"/>
      <c r="AG36" s="100"/>
      <c r="AH36" s="101"/>
      <c r="AI36" s="99"/>
      <c r="AJ36" s="103">
        <f>SUM(N36,Q36,T36,W36,Z36,AC36,AF36,AI36)</f>
        <v>3</v>
      </c>
      <c r="AK36" s="95" t="s">
        <v>176</v>
      </c>
      <c r="AL36" s="359"/>
    </row>
    <row r="37" spans="1:38" s="25" customFormat="1" ht="37.5" customHeight="1" x14ac:dyDescent="0.2">
      <c r="A37" s="173" t="s">
        <v>75</v>
      </c>
      <c r="B37" s="539" t="s">
        <v>139</v>
      </c>
      <c r="C37" s="540"/>
      <c r="D37" s="104"/>
      <c r="E37" s="105"/>
      <c r="F37" s="112"/>
      <c r="G37" s="107"/>
      <c r="H37" s="108"/>
      <c r="I37" s="109"/>
      <c r="J37" s="109"/>
      <c r="K37" s="110"/>
      <c r="L37" s="106"/>
      <c r="M37" s="110"/>
      <c r="N37" s="107"/>
      <c r="O37" s="106"/>
      <c r="P37" s="109"/>
      <c r="Q37" s="111"/>
      <c r="R37" s="112"/>
      <c r="S37" s="109"/>
      <c r="T37" s="111"/>
      <c r="U37" s="106"/>
      <c r="V37" s="109"/>
      <c r="W37" s="111"/>
      <c r="X37" s="112"/>
      <c r="Y37" s="109"/>
      <c r="Z37" s="111"/>
      <c r="AA37" s="112"/>
      <c r="AB37" s="109"/>
      <c r="AC37" s="111"/>
      <c r="AD37" s="106"/>
      <c r="AE37" s="109"/>
      <c r="AF37" s="111"/>
      <c r="AG37" s="112"/>
      <c r="AH37" s="109"/>
      <c r="AI37" s="111"/>
      <c r="AJ37" s="111"/>
      <c r="AK37" s="112"/>
      <c r="AL37" s="358"/>
    </row>
    <row r="38" spans="1:38" s="20" customFormat="1" ht="12.75" customHeight="1" x14ac:dyDescent="0.25">
      <c r="A38" s="92" t="s">
        <v>76</v>
      </c>
      <c r="B38" s="485" t="s">
        <v>114</v>
      </c>
      <c r="C38" s="486"/>
      <c r="D38" s="93"/>
      <c r="E38" s="94">
        <v>1</v>
      </c>
      <c r="F38" s="202">
        <f>SUM(L38,O38,R38,U38,X38,AA38,AD38,AG38)</f>
        <v>108</v>
      </c>
      <c r="G38" s="94">
        <f t="shared" ref="G38:G40" si="6">SUM(H38:K38)</f>
        <v>50</v>
      </c>
      <c r="H38" s="96">
        <v>26</v>
      </c>
      <c r="I38" s="97"/>
      <c r="J38" s="97"/>
      <c r="K38" s="98">
        <v>24</v>
      </c>
      <c r="L38" s="93">
        <v>108</v>
      </c>
      <c r="M38" s="96">
        <v>50</v>
      </c>
      <c r="N38" s="94">
        <v>3</v>
      </c>
      <c r="O38" s="93"/>
      <c r="P38" s="96"/>
      <c r="Q38" s="94"/>
      <c r="R38" s="96"/>
      <c r="S38" s="97"/>
      <c r="T38" s="94"/>
      <c r="U38" s="93"/>
      <c r="V38" s="98"/>
      <c r="W38" s="99"/>
      <c r="X38" s="100"/>
      <c r="Y38" s="101"/>
      <c r="Z38" s="99"/>
      <c r="AA38" s="100"/>
      <c r="AB38" s="101"/>
      <c r="AC38" s="99"/>
      <c r="AD38" s="102"/>
      <c r="AE38" s="101"/>
      <c r="AF38" s="99"/>
      <c r="AG38" s="100"/>
      <c r="AH38" s="101"/>
      <c r="AI38" s="99"/>
      <c r="AJ38" s="103">
        <f>SUM(N38,Q38,T38,W38,Z38,AC38,AF38,AI38)</f>
        <v>3</v>
      </c>
      <c r="AK38" s="95" t="s">
        <v>363</v>
      </c>
      <c r="AL38" s="359"/>
    </row>
    <row r="39" spans="1:38" s="20" customFormat="1" ht="12.75" customHeight="1" x14ac:dyDescent="0.25">
      <c r="A39" s="92" t="s">
        <v>77</v>
      </c>
      <c r="B39" s="485" t="s">
        <v>371</v>
      </c>
      <c r="C39" s="486"/>
      <c r="D39" s="93">
        <v>2</v>
      </c>
      <c r="E39" s="94">
        <v>1</v>
      </c>
      <c r="F39" s="202">
        <f>SUM(L39,O39,R39,U39,X39,AA39,AD39,AG39)</f>
        <v>216</v>
      </c>
      <c r="G39" s="94">
        <f t="shared" si="6"/>
        <v>124</v>
      </c>
      <c r="H39" s="96">
        <v>50</v>
      </c>
      <c r="I39" s="97"/>
      <c r="J39" s="97"/>
      <c r="K39" s="98">
        <v>74</v>
      </c>
      <c r="L39" s="93">
        <v>108</v>
      </c>
      <c r="M39" s="96">
        <v>60</v>
      </c>
      <c r="N39" s="94">
        <v>3</v>
      </c>
      <c r="O39" s="93">
        <v>108</v>
      </c>
      <c r="P39" s="97">
        <v>64</v>
      </c>
      <c r="Q39" s="94">
        <v>3</v>
      </c>
      <c r="R39" s="96"/>
      <c r="S39" s="97"/>
      <c r="T39" s="94"/>
      <c r="U39" s="93"/>
      <c r="V39" s="98"/>
      <c r="W39" s="99"/>
      <c r="X39" s="100"/>
      <c r="Y39" s="101"/>
      <c r="Z39" s="99"/>
      <c r="AA39" s="100"/>
      <c r="AB39" s="101"/>
      <c r="AC39" s="99"/>
      <c r="AD39" s="102"/>
      <c r="AE39" s="101"/>
      <c r="AF39" s="99"/>
      <c r="AG39" s="100"/>
      <c r="AH39" s="101"/>
      <c r="AI39" s="99"/>
      <c r="AJ39" s="103">
        <f>SUM(N39,Q39,T39,W39,Z39,AC39,AF39,AI39)</f>
        <v>6</v>
      </c>
      <c r="AK39" s="95" t="s">
        <v>363</v>
      </c>
      <c r="AL39" s="359"/>
    </row>
    <row r="40" spans="1:38" s="20" customFormat="1" ht="12.75" customHeight="1" x14ac:dyDescent="0.25">
      <c r="A40" s="92" t="s">
        <v>302</v>
      </c>
      <c r="B40" s="485" t="s">
        <v>138</v>
      </c>
      <c r="C40" s="486"/>
      <c r="D40" s="170">
        <v>3</v>
      </c>
      <c r="E40" s="171"/>
      <c r="F40" s="120">
        <v>108</v>
      </c>
      <c r="G40" s="115">
        <f t="shared" si="6"/>
        <v>50</v>
      </c>
      <c r="H40" s="117">
        <v>30</v>
      </c>
      <c r="I40" s="118"/>
      <c r="J40" s="118"/>
      <c r="K40" s="119">
        <v>20</v>
      </c>
      <c r="L40" s="93"/>
      <c r="M40" s="96"/>
      <c r="N40" s="115"/>
      <c r="O40" s="116"/>
      <c r="P40" s="172"/>
      <c r="Q40" s="121"/>
      <c r="R40" s="120">
        <v>108</v>
      </c>
      <c r="S40" s="118">
        <v>50</v>
      </c>
      <c r="T40" s="121">
        <v>3</v>
      </c>
      <c r="U40" s="116"/>
      <c r="V40" s="97"/>
      <c r="W40" s="123"/>
      <c r="X40" s="124"/>
      <c r="Y40" s="122"/>
      <c r="Z40" s="123"/>
      <c r="AA40" s="124"/>
      <c r="AB40" s="122"/>
      <c r="AC40" s="123"/>
      <c r="AD40" s="125"/>
      <c r="AE40" s="122"/>
      <c r="AF40" s="123"/>
      <c r="AG40" s="124"/>
      <c r="AH40" s="122"/>
      <c r="AI40" s="123"/>
      <c r="AJ40" s="121">
        <f>SUM(N40,Q40,T40,W40,Z40,AC40,AF40,AI40)</f>
        <v>3</v>
      </c>
      <c r="AK40" s="349" t="s">
        <v>218</v>
      </c>
      <c r="AL40" s="359"/>
    </row>
    <row r="41" spans="1:38" s="25" customFormat="1" ht="25.5" customHeight="1" x14ac:dyDescent="0.2">
      <c r="A41" s="173" t="s">
        <v>78</v>
      </c>
      <c r="B41" s="539" t="s">
        <v>328</v>
      </c>
      <c r="C41" s="540"/>
      <c r="D41" s="104"/>
      <c r="E41" s="105"/>
      <c r="F41" s="112"/>
      <c r="G41" s="107"/>
      <c r="H41" s="108"/>
      <c r="I41" s="109"/>
      <c r="J41" s="109"/>
      <c r="K41" s="110"/>
      <c r="L41" s="106"/>
      <c r="M41" s="110"/>
      <c r="N41" s="107"/>
      <c r="O41" s="106"/>
      <c r="P41" s="109"/>
      <c r="Q41" s="111"/>
      <c r="R41" s="112"/>
      <c r="S41" s="109"/>
      <c r="T41" s="111"/>
      <c r="U41" s="106"/>
      <c r="V41" s="109"/>
      <c r="W41" s="111"/>
      <c r="X41" s="112"/>
      <c r="Y41" s="109"/>
      <c r="Z41" s="111"/>
      <c r="AA41" s="112"/>
      <c r="AB41" s="109"/>
      <c r="AC41" s="111"/>
      <c r="AD41" s="106"/>
      <c r="AE41" s="109"/>
      <c r="AF41" s="111"/>
      <c r="AG41" s="112"/>
      <c r="AH41" s="109"/>
      <c r="AI41" s="111"/>
      <c r="AJ41" s="111"/>
      <c r="AK41" s="112"/>
      <c r="AL41" s="358"/>
    </row>
    <row r="42" spans="1:38" s="20" customFormat="1" ht="12.75" customHeight="1" x14ac:dyDescent="0.25">
      <c r="A42" s="92" t="s">
        <v>79</v>
      </c>
      <c r="B42" s="485" t="s">
        <v>115</v>
      </c>
      <c r="C42" s="486"/>
      <c r="D42" s="93">
        <v>2</v>
      </c>
      <c r="E42" s="94"/>
      <c r="F42" s="202">
        <v>108</v>
      </c>
      <c r="G42" s="94">
        <f t="shared" ref="G42:G43" si="7">SUM(H42:K42)</f>
        <v>68</v>
      </c>
      <c r="H42" s="96">
        <v>28</v>
      </c>
      <c r="I42" s="97"/>
      <c r="J42" s="97"/>
      <c r="K42" s="98">
        <v>40</v>
      </c>
      <c r="L42" s="93"/>
      <c r="M42" s="96"/>
      <c r="N42" s="94"/>
      <c r="O42" s="93">
        <v>108</v>
      </c>
      <c r="P42" s="96">
        <v>68</v>
      </c>
      <c r="Q42" s="94">
        <v>3</v>
      </c>
      <c r="R42" s="96"/>
      <c r="S42" s="96"/>
      <c r="T42" s="94"/>
      <c r="U42" s="93"/>
      <c r="V42" s="97"/>
      <c r="W42" s="94"/>
      <c r="X42" s="96"/>
      <c r="Y42" s="98"/>
      <c r="Z42" s="99"/>
      <c r="AA42" s="100"/>
      <c r="AB42" s="101"/>
      <c r="AC42" s="99"/>
      <c r="AD42" s="102"/>
      <c r="AE42" s="101"/>
      <c r="AF42" s="99"/>
      <c r="AG42" s="100"/>
      <c r="AH42" s="101"/>
      <c r="AI42" s="99"/>
      <c r="AJ42" s="103">
        <f>SUM(N42,Q42,T42,W42,Z42,AC42,AF42,AI42)</f>
        <v>3</v>
      </c>
      <c r="AK42" s="95" t="s">
        <v>277</v>
      </c>
      <c r="AL42" s="359"/>
    </row>
    <row r="43" spans="1:38" s="20" customFormat="1" ht="37.5" customHeight="1" x14ac:dyDescent="0.25">
      <c r="A43" s="92" t="s">
        <v>80</v>
      </c>
      <c r="B43" s="485" t="s">
        <v>116</v>
      </c>
      <c r="C43" s="486"/>
      <c r="D43" s="93">
        <v>4</v>
      </c>
      <c r="E43" s="94">
        <v>3</v>
      </c>
      <c r="F43" s="202">
        <v>202</v>
      </c>
      <c r="G43" s="94">
        <f t="shared" si="7"/>
        <v>96</v>
      </c>
      <c r="H43" s="96">
        <v>34</v>
      </c>
      <c r="I43" s="97"/>
      <c r="J43" s="97">
        <v>32</v>
      </c>
      <c r="K43" s="98">
        <v>30</v>
      </c>
      <c r="L43" s="93"/>
      <c r="M43" s="96"/>
      <c r="N43" s="94"/>
      <c r="O43" s="93"/>
      <c r="P43" s="97"/>
      <c r="Q43" s="94"/>
      <c r="R43" s="96">
        <v>102</v>
      </c>
      <c r="S43" s="97">
        <v>56</v>
      </c>
      <c r="T43" s="94">
        <v>3</v>
      </c>
      <c r="U43" s="93">
        <v>100</v>
      </c>
      <c r="V43" s="98">
        <v>40</v>
      </c>
      <c r="W43" s="94">
        <v>3</v>
      </c>
      <c r="X43" s="96"/>
      <c r="Y43" s="98"/>
      <c r="Z43" s="94"/>
      <c r="AA43" s="100"/>
      <c r="AB43" s="101"/>
      <c r="AC43" s="99"/>
      <c r="AD43" s="102"/>
      <c r="AE43" s="101"/>
      <c r="AF43" s="99"/>
      <c r="AG43" s="100"/>
      <c r="AH43" s="101"/>
      <c r="AI43" s="99"/>
      <c r="AJ43" s="103">
        <f>SUM(N43,Q43,T43,W43,Z43,AC43,AF43,AI43)</f>
        <v>6</v>
      </c>
      <c r="AK43" s="95" t="s">
        <v>278</v>
      </c>
      <c r="AL43" s="359"/>
    </row>
    <row r="44" spans="1:38" s="20" customFormat="1" ht="25.5" customHeight="1" x14ac:dyDescent="0.2">
      <c r="A44" s="277" t="s">
        <v>81</v>
      </c>
      <c r="B44" s="487" t="s">
        <v>329</v>
      </c>
      <c r="C44" s="488"/>
      <c r="D44" s="295"/>
      <c r="E44" s="300"/>
      <c r="F44" s="140"/>
      <c r="G44" s="311"/>
      <c r="H44" s="312"/>
      <c r="I44" s="141"/>
      <c r="J44" s="141"/>
      <c r="K44" s="167"/>
      <c r="L44" s="143"/>
      <c r="M44" s="167"/>
      <c r="N44" s="311"/>
      <c r="O44" s="143"/>
      <c r="P44" s="141"/>
      <c r="Q44" s="142"/>
      <c r="R44" s="140"/>
      <c r="S44" s="141"/>
      <c r="T44" s="142"/>
      <c r="U44" s="143"/>
      <c r="V44" s="141"/>
      <c r="W44" s="142"/>
      <c r="X44" s="140"/>
      <c r="Y44" s="141"/>
      <c r="Z44" s="142"/>
      <c r="AA44" s="140"/>
      <c r="AB44" s="141"/>
      <c r="AC44" s="142"/>
      <c r="AD44" s="143"/>
      <c r="AE44" s="141"/>
      <c r="AF44" s="142"/>
      <c r="AG44" s="140"/>
      <c r="AH44" s="141"/>
      <c r="AI44" s="142"/>
      <c r="AJ44" s="142"/>
      <c r="AK44" s="140"/>
      <c r="AL44" s="359"/>
    </row>
    <row r="45" spans="1:38" s="20" customFormat="1" ht="25.5" customHeight="1" x14ac:dyDescent="0.25">
      <c r="A45" s="126" t="s">
        <v>82</v>
      </c>
      <c r="B45" s="485" t="s">
        <v>226</v>
      </c>
      <c r="C45" s="486"/>
      <c r="D45" s="295">
        <v>3</v>
      </c>
      <c r="E45" s="300"/>
      <c r="F45" s="120">
        <v>108</v>
      </c>
      <c r="G45" s="300">
        <f t="shared" ref="G45:G46" si="8">SUM(H45:K45)</f>
        <v>50</v>
      </c>
      <c r="H45" s="117">
        <v>20</v>
      </c>
      <c r="I45" s="298"/>
      <c r="J45" s="298"/>
      <c r="K45" s="119">
        <v>30</v>
      </c>
      <c r="L45" s="93"/>
      <c r="M45" s="120"/>
      <c r="N45" s="300"/>
      <c r="O45" s="116"/>
      <c r="P45" s="298"/>
      <c r="Q45" s="121"/>
      <c r="R45" s="120">
        <v>108</v>
      </c>
      <c r="S45" s="298">
        <v>50</v>
      </c>
      <c r="T45" s="121">
        <v>3</v>
      </c>
      <c r="U45" s="116"/>
      <c r="V45" s="97"/>
      <c r="W45" s="121"/>
      <c r="X45" s="120"/>
      <c r="Y45" s="97"/>
      <c r="Z45" s="121"/>
      <c r="AA45" s="124"/>
      <c r="AB45" s="122"/>
      <c r="AC45" s="123"/>
      <c r="AD45" s="125"/>
      <c r="AE45" s="122"/>
      <c r="AF45" s="123"/>
      <c r="AG45" s="124"/>
      <c r="AH45" s="122"/>
      <c r="AI45" s="123"/>
      <c r="AJ45" s="121">
        <f>SUM(N45,Q45,T45,W45,Z45,AC45,AF45,AI45)</f>
        <v>3</v>
      </c>
      <c r="AK45" s="349" t="s">
        <v>269</v>
      </c>
      <c r="AL45" s="359"/>
    </row>
    <row r="46" spans="1:38" s="20" customFormat="1" ht="12.75" customHeight="1" x14ac:dyDescent="0.25">
      <c r="A46" s="126" t="s">
        <v>83</v>
      </c>
      <c r="B46" s="485" t="s">
        <v>407</v>
      </c>
      <c r="C46" s="486"/>
      <c r="D46" s="93"/>
      <c r="E46" s="94">
        <v>3</v>
      </c>
      <c r="F46" s="202">
        <v>102</v>
      </c>
      <c r="G46" s="94">
        <f t="shared" si="8"/>
        <v>50</v>
      </c>
      <c r="H46" s="96">
        <v>30</v>
      </c>
      <c r="I46" s="97"/>
      <c r="J46" s="97"/>
      <c r="K46" s="98">
        <v>20</v>
      </c>
      <c r="L46" s="93"/>
      <c r="M46" s="96"/>
      <c r="N46" s="94"/>
      <c r="O46" s="93"/>
      <c r="P46" s="97"/>
      <c r="Q46" s="94"/>
      <c r="R46" s="96">
        <v>102</v>
      </c>
      <c r="S46" s="98">
        <v>50</v>
      </c>
      <c r="T46" s="94">
        <v>3</v>
      </c>
      <c r="U46" s="93"/>
      <c r="V46" s="98"/>
      <c r="W46" s="94"/>
      <c r="X46" s="100"/>
      <c r="Y46" s="101"/>
      <c r="Z46" s="99"/>
      <c r="AA46" s="100"/>
      <c r="AB46" s="101"/>
      <c r="AC46" s="99"/>
      <c r="AD46" s="102"/>
      <c r="AE46" s="101"/>
      <c r="AF46" s="99"/>
      <c r="AG46" s="100"/>
      <c r="AH46" s="101"/>
      <c r="AI46" s="99"/>
      <c r="AJ46" s="103">
        <f>SUM(N46,Q46,T46,W46,Z46,AC46,AF46,AI46)</f>
        <v>3</v>
      </c>
      <c r="AK46" s="120" t="s">
        <v>184</v>
      </c>
      <c r="AL46" s="359"/>
    </row>
    <row r="47" spans="1:38" s="25" customFormat="1" ht="12.75" customHeight="1" x14ac:dyDescent="0.2">
      <c r="A47" s="166" t="s">
        <v>84</v>
      </c>
      <c r="B47" s="487" t="s">
        <v>330</v>
      </c>
      <c r="C47" s="488"/>
      <c r="D47" s="295"/>
      <c r="E47" s="300"/>
      <c r="F47" s="140"/>
      <c r="G47" s="311"/>
      <c r="H47" s="312"/>
      <c r="I47" s="141"/>
      <c r="J47" s="141"/>
      <c r="K47" s="167"/>
      <c r="L47" s="143"/>
      <c r="M47" s="167"/>
      <c r="N47" s="311"/>
      <c r="O47" s="143"/>
      <c r="P47" s="141"/>
      <c r="Q47" s="142"/>
      <c r="R47" s="140"/>
      <c r="S47" s="141"/>
      <c r="T47" s="142"/>
      <c r="U47" s="143"/>
      <c r="V47" s="141"/>
      <c r="W47" s="142"/>
      <c r="X47" s="140"/>
      <c r="Y47" s="141"/>
      <c r="Z47" s="142"/>
      <c r="AA47" s="140"/>
      <c r="AB47" s="141"/>
      <c r="AC47" s="142"/>
      <c r="AD47" s="143"/>
      <c r="AE47" s="141"/>
      <c r="AF47" s="142"/>
      <c r="AG47" s="140"/>
      <c r="AH47" s="141"/>
      <c r="AI47" s="142"/>
      <c r="AJ47" s="142"/>
      <c r="AK47" s="95" t="s">
        <v>185</v>
      </c>
      <c r="AL47" s="358"/>
    </row>
    <row r="48" spans="1:38" s="20" customFormat="1" ht="12.75" customHeight="1" x14ac:dyDescent="0.25">
      <c r="A48" s="92" t="s">
        <v>85</v>
      </c>
      <c r="B48" s="485" t="s">
        <v>158</v>
      </c>
      <c r="C48" s="486"/>
      <c r="D48" s="127">
        <v>3</v>
      </c>
      <c r="E48" s="128">
        <v>2</v>
      </c>
      <c r="F48" s="275">
        <v>220</v>
      </c>
      <c r="G48" s="128">
        <f t="shared" ref="G48:G49" si="9">SUM(H48:K48)</f>
        <v>128</v>
      </c>
      <c r="H48" s="129">
        <v>64</v>
      </c>
      <c r="I48" s="130"/>
      <c r="J48" s="130"/>
      <c r="K48" s="131">
        <v>64</v>
      </c>
      <c r="L48" s="127"/>
      <c r="M48" s="129"/>
      <c r="N48" s="128"/>
      <c r="O48" s="127">
        <v>112</v>
      </c>
      <c r="P48" s="130">
        <v>56</v>
      </c>
      <c r="Q48" s="128">
        <v>3</v>
      </c>
      <c r="R48" s="96">
        <v>108</v>
      </c>
      <c r="S48" s="97">
        <v>72</v>
      </c>
      <c r="T48" s="94">
        <v>3</v>
      </c>
      <c r="U48" s="93"/>
      <c r="V48" s="97"/>
      <c r="W48" s="94"/>
      <c r="X48" s="96"/>
      <c r="Y48" s="97"/>
      <c r="Z48" s="94"/>
      <c r="AA48" s="93"/>
      <c r="AB48" s="97"/>
      <c r="AC48" s="94"/>
      <c r="AD48" s="102"/>
      <c r="AE48" s="101"/>
      <c r="AF48" s="99"/>
      <c r="AG48" s="100"/>
      <c r="AH48" s="101"/>
      <c r="AI48" s="99"/>
      <c r="AJ48" s="103">
        <f>SUM(N48,Q48,T48,W48,Z48,AC48,AF48,AI48)</f>
        <v>6</v>
      </c>
      <c r="AK48" s="95"/>
      <c r="AL48" s="359"/>
    </row>
    <row r="49" spans="1:38" s="20" customFormat="1" ht="12.75" customHeight="1" x14ac:dyDescent="0.25">
      <c r="A49" s="92" t="s">
        <v>225</v>
      </c>
      <c r="B49" s="485" t="s">
        <v>159</v>
      </c>
      <c r="C49" s="486"/>
      <c r="D49" s="127">
        <v>5</v>
      </c>
      <c r="E49" s="128">
        <v>4</v>
      </c>
      <c r="F49" s="275">
        <f>SUM(L49,O49,R49,U49,X49,AA49,AD49,AG49)</f>
        <v>224</v>
      </c>
      <c r="G49" s="128">
        <f t="shared" si="9"/>
        <v>118</v>
      </c>
      <c r="H49" s="129">
        <v>46</v>
      </c>
      <c r="I49" s="130"/>
      <c r="J49" s="130"/>
      <c r="K49" s="131">
        <v>72</v>
      </c>
      <c r="L49" s="127"/>
      <c r="M49" s="129"/>
      <c r="N49" s="128"/>
      <c r="O49" s="127"/>
      <c r="P49" s="130"/>
      <c r="Q49" s="128"/>
      <c r="R49" s="96"/>
      <c r="S49" s="97"/>
      <c r="T49" s="94"/>
      <c r="U49" s="93">
        <v>108</v>
      </c>
      <c r="V49" s="97">
        <v>60</v>
      </c>
      <c r="W49" s="94">
        <v>3</v>
      </c>
      <c r="X49" s="96">
        <v>116</v>
      </c>
      <c r="Y49" s="97">
        <v>58</v>
      </c>
      <c r="Z49" s="94">
        <v>3</v>
      </c>
      <c r="AA49" s="93"/>
      <c r="AB49" s="97"/>
      <c r="AC49" s="94"/>
      <c r="AD49" s="102"/>
      <c r="AE49" s="101"/>
      <c r="AF49" s="99"/>
      <c r="AG49" s="100"/>
      <c r="AH49" s="101"/>
      <c r="AI49" s="99"/>
      <c r="AJ49" s="103">
        <f>SUM(N49,Q49,T49,W49,Z49,AC49,AF49,AI49)</f>
        <v>6</v>
      </c>
      <c r="AK49" s="95"/>
      <c r="AL49" s="359"/>
    </row>
    <row r="50" spans="1:38" s="25" customFormat="1" ht="12.75" customHeight="1" x14ac:dyDescent="0.2">
      <c r="A50" s="277" t="s">
        <v>86</v>
      </c>
      <c r="B50" s="487" t="s">
        <v>331</v>
      </c>
      <c r="C50" s="488"/>
      <c r="D50" s="132"/>
      <c r="E50" s="133"/>
      <c r="F50" s="313"/>
      <c r="G50" s="314"/>
      <c r="H50" s="315"/>
      <c r="I50" s="316"/>
      <c r="J50" s="316"/>
      <c r="K50" s="317"/>
      <c r="L50" s="318"/>
      <c r="M50" s="317"/>
      <c r="N50" s="314"/>
      <c r="O50" s="318"/>
      <c r="P50" s="316"/>
      <c r="Q50" s="319"/>
      <c r="R50" s="140"/>
      <c r="S50" s="141"/>
      <c r="T50" s="142"/>
      <c r="U50" s="143"/>
      <c r="V50" s="141"/>
      <c r="W50" s="142"/>
      <c r="X50" s="140"/>
      <c r="Y50" s="141"/>
      <c r="Z50" s="142"/>
      <c r="AA50" s="140"/>
      <c r="AB50" s="141"/>
      <c r="AC50" s="142"/>
      <c r="AD50" s="143"/>
      <c r="AE50" s="141"/>
      <c r="AF50" s="142"/>
      <c r="AG50" s="140"/>
      <c r="AH50" s="141"/>
      <c r="AI50" s="142"/>
      <c r="AJ50" s="142"/>
      <c r="AK50" s="140"/>
      <c r="AL50" s="358"/>
    </row>
    <row r="51" spans="1:38" s="20" customFormat="1" ht="12.75" customHeight="1" x14ac:dyDescent="0.25">
      <c r="A51" s="126" t="s">
        <v>87</v>
      </c>
      <c r="B51" s="485" t="s">
        <v>410</v>
      </c>
      <c r="C51" s="486"/>
      <c r="D51" s="132"/>
      <c r="E51" s="133">
        <v>3</v>
      </c>
      <c r="F51" s="274">
        <v>120</v>
      </c>
      <c r="G51" s="133">
        <f t="shared" ref="G51:G53" si="10">SUM(H51:K51)</f>
        <v>76</v>
      </c>
      <c r="H51" s="134">
        <v>40</v>
      </c>
      <c r="I51" s="135"/>
      <c r="J51" s="135"/>
      <c r="K51" s="136">
        <v>36</v>
      </c>
      <c r="L51" s="132"/>
      <c r="M51" s="134"/>
      <c r="N51" s="133"/>
      <c r="O51" s="132"/>
      <c r="P51" s="135"/>
      <c r="Q51" s="133"/>
      <c r="R51" s="117">
        <v>120</v>
      </c>
      <c r="S51" s="119">
        <v>76</v>
      </c>
      <c r="T51" s="300">
        <v>3</v>
      </c>
      <c r="U51" s="295"/>
      <c r="V51" s="119"/>
      <c r="W51" s="300"/>
      <c r="X51" s="137"/>
      <c r="Y51" s="122"/>
      <c r="Z51" s="138"/>
      <c r="AA51" s="137"/>
      <c r="AB51" s="122"/>
      <c r="AC51" s="138"/>
      <c r="AD51" s="139"/>
      <c r="AE51" s="122"/>
      <c r="AF51" s="138"/>
      <c r="AG51" s="137"/>
      <c r="AH51" s="122"/>
      <c r="AI51" s="138"/>
      <c r="AJ51" s="302">
        <f>SUM(N51,Q51,T51,W51,Z51,AC51,AF51,AI51)</f>
        <v>3</v>
      </c>
      <c r="AK51" s="116" t="s">
        <v>186</v>
      </c>
      <c r="AL51" s="359"/>
    </row>
    <row r="52" spans="1:38" s="20" customFormat="1" ht="12.75" customHeight="1" x14ac:dyDescent="0.25">
      <c r="A52" s="92" t="s">
        <v>88</v>
      </c>
      <c r="B52" s="485" t="s">
        <v>131</v>
      </c>
      <c r="C52" s="486"/>
      <c r="D52" s="127">
        <v>4</v>
      </c>
      <c r="E52" s="128">
        <v>3</v>
      </c>
      <c r="F52" s="275">
        <v>214</v>
      </c>
      <c r="G52" s="128">
        <f t="shared" si="10"/>
        <v>114</v>
      </c>
      <c r="H52" s="129">
        <v>60</v>
      </c>
      <c r="I52" s="130"/>
      <c r="J52" s="130"/>
      <c r="K52" s="131">
        <v>54</v>
      </c>
      <c r="L52" s="127"/>
      <c r="M52" s="129"/>
      <c r="N52" s="128"/>
      <c r="O52" s="127"/>
      <c r="P52" s="130"/>
      <c r="Q52" s="128"/>
      <c r="R52" s="96">
        <v>102</v>
      </c>
      <c r="S52" s="98">
        <v>66</v>
      </c>
      <c r="T52" s="94">
        <v>3</v>
      </c>
      <c r="U52" s="93">
        <v>112</v>
      </c>
      <c r="V52" s="98">
        <v>48</v>
      </c>
      <c r="W52" s="94">
        <v>3</v>
      </c>
      <c r="X52" s="100"/>
      <c r="Y52" s="101"/>
      <c r="Z52" s="99"/>
      <c r="AA52" s="100"/>
      <c r="AB52" s="101"/>
      <c r="AC52" s="99"/>
      <c r="AD52" s="102"/>
      <c r="AE52" s="101"/>
      <c r="AF52" s="99"/>
      <c r="AG52" s="100"/>
      <c r="AH52" s="101"/>
      <c r="AI52" s="99"/>
      <c r="AJ52" s="103">
        <f>SUM(N52,Q52,T52,W52,Z52,AC52,AF52,AI52)</f>
        <v>6</v>
      </c>
      <c r="AK52" s="95" t="s">
        <v>187</v>
      </c>
      <c r="AL52" s="359"/>
    </row>
    <row r="53" spans="1:38" s="20" customFormat="1" ht="12.75" customHeight="1" x14ac:dyDescent="0.25">
      <c r="A53" s="92" t="s">
        <v>303</v>
      </c>
      <c r="B53" s="485" t="s">
        <v>411</v>
      </c>
      <c r="C53" s="486"/>
      <c r="D53" s="127">
        <v>6</v>
      </c>
      <c r="E53" s="128">
        <v>5</v>
      </c>
      <c r="F53" s="275">
        <v>222</v>
      </c>
      <c r="G53" s="128">
        <f t="shared" si="10"/>
        <v>128</v>
      </c>
      <c r="H53" s="129">
        <v>64</v>
      </c>
      <c r="I53" s="130"/>
      <c r="J53" s="130"/>
      <c r="K53" s="131">
        <v>64</v>
      </c>
      <c r="L53" s="127"/>
      <c r="M53" s="129"/>
      <c r="N53" s="128"/>
      <c r="O53" s="127"/>
      <c r="P53" s="130"/>
      <c r="Q53" s="128"/>
      <c r="R53" s="96"/>
      <c r="S53" s="97"/>
      <c r="T53" s="94"/>
      <c r="U53" s="93"/>
      <c r="V53" s="98"/>
      <c r="W53" s="94"/>
      <c r="X53" s="96">
        <v>108</v>
      </c>
      <c r="Y53" s="97">
        <v>62</v>
      </c>
      <c r="Z53" s="94">
        <v>3</v>
      </c>
      <c r="AA53" s="93">
        <v>114</v>
      </c>
      <c r="AB53" s="97">
        <v>66</v>
      </c>
      <c r="AC53" s="94">
        <v>3</v>
      </c>
      <c r="AD53" s="102"/>
      <c r="AE53" s="101"/>
      <c r="AF53" s="99"/>
      <c r="AG53" s="100"/>
      <c r="AH53" s="101"/>
      <c r="AI53" s="99"/>
      <c r="AJ53" s="103">
        <f>SUM(N53,Q53,T53,W53,Z53,AC53,AF53,AI53)</f>
        <v>6</v>
      </c>
      <c r="AK53" s="95" t="s">
        <v>188</v>
      </c>
      <c r="AL53" s="359"/>
    </row>
    <row r="54" spans="1:38" s="20" customFormat="1" ht="37.5" customHeight="1" x14ac:dyDescent="0.2">
      <c r="A54" s="277" t="s">
        <v>126</v>
      </c>
      <c r="B54" s="487" t="s">
        <v>235</v>
      </c>
      <c r="C54" s="488"/>
      <c r="D54" s="93"/>
      <c r="E54" s="94"/>
      <c r="F54" s="289"/>
      <c r="G54" s="320"/>
      <c r="H54" s="289"/>
      <c r="I54" s="239"/>
      <c r="J54" s="289"/>
      <c r="K54" s="320"/>
      <c r="L54" s="239"/>
      <c r="M54" s="289"/>
      <c r="N54" s="320"/>
      <c r="O54" s="238"/>
      <c r="P54" s="289"/>
      <c r="Q54" s="320"/>
      <c r="R54" s="321"/>
      <c r="S54" s="289"/>
      <c r="T54" s="240"/>
      <c r="U54" s="238"/>
      <c r="V54" s="289"/>
      <c r="W54" s="320"/>
      <c r="X54" s="321"/>
      <c r="Y54" s="289"/>
      <c r="Z54" s="240"/>
      <c r="AA54" s="286"/>
      <c r="AB54" s="239"/>
      <c r="AC54" s="287"/>
      <c r="AD54" s="321"/>
      <c r="AE54" s="289"/>
      <c r="AF54" s="320"/>
      <c r="AG54" s="240"/>
      <c r="AH54" s="239"/>
      <c r="AI54" s="287"/>
      <c r="AJ54" s="287"/>
      <c r="AK54" s="95" t="s">
        <v>428</v>
      </c>
      <c r="AL54" s="359"/>
    </row>
    <row r="55" spans="1:38" s="20" customFormat="1" ht="25.5" customHeight="1" x14ac:dyDescent="0.2">
      <c r="A55" s="92" t="s">
        <v>127</v>
      </c>
      <c r="B55" s="485" t="s">
        <v>237</v>
      </c>
      <c r="C55" s="486"/>
      <c r="D55" s="322">
        <v>5</v>
      </c>
      <c r="E55" s="94">
        <v>4</v>
      </c>
      <c r="F55" s="202">
        <v>420</v>
      </c>
      <c r="G55" s="94">
        <f t="shared" ref="G55:G56" si="11">SUM(H55:K55)</f>
        <v>216</v>
      </c>
      <c r="H55" s="96">
        <v>50</v>
      </c>
      <c r="I55" s="202">
        <v>100</v>
      </c>
      <c r="J55" s="97">
        <v>30</v>
      </c>
      <c r="K55" s="202">
        <v>36</v>
      </c>
      <c r="L55" s="95"/>
      <c r="M55" s="97"/>
      <c r="N55" s="202"/>
      <c r="O55" s="95"/>
      <c r="P55" s="97"/>
      <c r="Q55" s="203"/>
      <c r="R55" s="202"/>
      <c r="S55" s="97"/>
      <c r="T55" s="202"/>
      <c r="U55" s="95">
        <v>210</v>
      </c>
      <c r="V55" s="97">
        <v>108</v>
      </c>
      <c r="W55" s="202">
        <v>6</v>
      </c>
      <c r="X55" s="95">
        <v>210</v>
      </c>
      <c r="Y55" s="97">
        <v>108</v>
      </c>
      <c r="Z55" s="202">
        <v>6</v>
      </c>
      <c r="AA55" s="323"/>
      <c r="AB55" s="184"/>
      <c r="AC55" s="324"/>
      <c r="AD55" s="202"/>
      <c r="AE55" s="97"/>
      <c r="AF55" s="202"/>
      <c r="AG55" s="323"/>
      <c r="AH55" s="184"/>
      <c r="AI55" s="325"/>
      <c r="AJ55" s="103">
        <f>SUM(N55,Q55,T55,W55,Z55,AC55,AF55,AI55)</f>
        <v>12</v>
      </c>
      <c r="AK55" s="95"/>
      <c r="AL55" s="359"/>
    </row>
    <row r="56" spans="1:38" s="20" customFormat="1" ht="25.5" customHeight="1" x14ac:dyDescent="0.2">
      <c r="A56" s="92" t="s">
        <v>149</v>
      </c>
      <c r="B56" s="485" t="s">
        <v>236</v>
      </c>
      <c r="C56" s="486"/>
      <c r="D56" s="326">
        <v>5</v>
      </c>
      <c r="E56" s="300"/>
      <c r="F56" s="120">
        <v>136</v>
      </c>
      <c r="G56" s="300">
        <f t="shared" si="11"/>
        <v>90</v>
      </c>
      <c r="H56" s="117">
        <v>20</v>
      </c>
      <c r="I56" s="298">
        <v>30</v>
      </c>
      <c r="J56" s="298">
        <v>26</v>
      </c>
      <c r="K56" s="119">
        <v>14</v>
      </c>
      <c r="L56" s="116"/>
      <c r="M56" s="298"/>
      <c r="N56" s="119"/>
      <c r="O56" s="295"/>
      <c r="P56" s="298"/>
      <c r="Q56" s="300"/>
      <c r="R56" s="117"/>
      <c r="S56" s="298"/>
      <c r="T56" s="119"/>
      <c r="U56" s="295"/>
      <c r="V56" s="298"/>
      <c r="W56" s="300"/>
      <c r="X56" s="295">
        <v>136</v>
      </c>
      <c r="Y56" s="298">
        <v>90</v>
      </c>
      <c r="Z56" s="300">
        <v>3</v>
      </c>
      <c r="AA56" s="204"/>
      <c r="AB56" s="205"/>
      <c r="AC56" s="206"/>
      <c r="AD56" s="117"/>
      <c r="AE56" s="298"/>
      <c r="AF56" s="119"/>
      <c r="AG56" s="204"/>
      <c r="AH56" s="205"/>
      <c r="AI56" s="206"/>
      <c r="AJ56" s="302">
        <f>SUM(N56,Q56,T56,W56,Z56,AC56,AF56,AI56)</f>
        <v>3</v>
      </c>
      <c r="AK56" s="95"/>
      <c r="AL56" s="359"/>
    </row>
    <row r="57" spans="1:38" s="25" customFormat="1" ht="12.75" customHeight="1" x14ac:dyDescent="0.2">
      <c r="A57" s="166" t="s">
        <v>125</v>
      </c>
      <c r="B57" s="487" t="s">
        <v>332</v>
      </c>
      <c r="C57" s="488"/>
      <c r="D57" s="295"/>
      <c r="E57" s="300"/>
      <c r="F57" s="140"/>
      <c r="G57" s="311"/>
      <c r="H57" s="312"/>
      <c r="I57" s="141"/>
      <c r="J57" s="141"/>
      <c r="K57" s="167"/>
      <c r="L57" s="143"/>
      <c r="M57" s="167"/>
      <c r="N57" s="311"/>
      <c r="O57" s="143"/>
      <c r="P57" s="141"/>
      <c r="Q57" s="142"/>
      <c r="R57" s="140"/>
      <c r="S57" s="141"/>
      <c r="T57" s="142"/>
      <c r="U57" s="143"/>
      <c r="V57" s="141"/>
      <c r="W57" s="142"/>
      <c r="X57" s="140"/>
      <c r="Y57" s="141"/>
      <c r="Z57" s="142"/>
      <c r="AA57" s="140"/>
      <c r="AB57" s="141"/>
      <c r="AC57" s="142"/>
      <c r="AD57" s="143"/>
      <c r="AE57" s="141"/>
      <c r="AF57" s="142"/>
      <c r="AG57" s="140"/>
      <c r="AH57" s="141"/>
      <c r="AI57" s="142"/>
      <c r="AJ57" s="142"/>
      <c r="AK57" s="140"/>
      <c r="AL57" s="358"/>
    </row>
    <row r="58" spans="1:38" s="25" customFormat="1" ht="12.75" customHeight="1" x14ac:dyDescent="0.2">
      <c r="A58" s="92" t="s">
        <v>155</v>
      </c>
      <c r="B58" s="485" t="s">
        <v>117</v>
      </c>
      <c r="C58" s="486"/>
      <c r="D58" s="93">
        <v>5</v>
      </c>
      <c r="E58" s="94">
        <v>4</v>
      </c>
      <c r="F58" s="202">
        <f>SUM(L58,O58,R58,U58,X58,AA58,AD58,AG58)</f>
        <v>214</v>
      </c>
      <c r="G58" s="94">
        <f t="shared" ref="G58" si="12">SUM(H58:K58)</f>
        <v>128</v>
      </c>
      <c r="H58" s="96">
        <v>62</v>
      </c>
      <c r="I58" s="97"/>
      <c r="J58" s="97"/>
      <c r="K58" s="98">
        <v>66</v>
      </c>
      <c r="L58" s="93"/>
      <c r="M58" s="96"/>
      <c r="N58" s="94"/>
      <c r="O58" s="93"/>
      <c r="P58" s="97"/>
      <c r="Q58" s="94"/>
      <c r="R58" s="96"/>
      <c r="S58" s="97"/>
      <c r="T58" s="94"/>
      <c r="U58" s="93">
        <v>102</v>
      </c>
      <c r="V58" s="97">
        <v>68</v>
      </c>
      <c r="W58" s="94">
        <v>3</v>
      </c>
      <c r="X58" s="96">
        <v>112</v>
      </c>
      <c r="Y58" s="97">
        <v>60</v>
      </c>
      <c r="Z58" s="94">
        <v>3</v>
      </c>
      <c r="AA58" s="140"/>
      <c r="AB58" s="141"/>
      <c r="AC58" s="142"/>
      <c r="AD58" s="143"/>
      <c r="AE58" s="141"/>
      <c r="AF58" s="142"/>
      <c r="AG58" s="140"/>
      <c r="AH58" s="141"/>
      <c r="AI58" s="142"/>
      <c r="AJ58" s="103">
        <f>SUM(N58,Q58,T58,W58,Z58,AC58,AF58,AI58)</f>
        <v>6</v>
      </c>
      <c r="AK58" s="120" t="s">
        <v>389</v>
      </c>
      <c r="AL58" s="358"/>
    </row>
    <row r="59" spans="1:38" s="20" customFormat="1" ht="12.75" customHeight="1" x14ac:dyDescent="0.25">
      <c r="A59" s="92" t="s">
        <v>162</v>
      </c>
      <c r="B59" s="485" t="s">
        <v>118</v>
      </c>
      <c r="C59" s="486"/>
      <c r="D59" s="93">
        <v>6</v>
      </c>
      <c r="E59" s="94">
        <v>5</v>
      </c>
      <c r="F59" s="202">
        <v>216</v>
      </c>
      <c r="G59" s="94">
        <f t="shared" ref="G59:G61" si="13">SUM(H59:K59)</f>
        <v>104</v>
      </c>
      <c r="H59" s="96">
        <v>60</v>
      </c>
      <c r="I59" s="97"/>
      <c r="J59" s="97"/>
      <c r="K59" s="98">
        <v>44</v>
      </c>
      <c r="L59" s="93"/>
      <c r="M59" s="96"/>
      <c r="N59" s="94"/>
      <c r="O59" s="93"/>
      <c r="P59" s="97"/>
      <c r="Q59" s="94"/>
      <c r="R59" s="96"/>
      <c r="S59" s="97"/>
      <c r="T59" s="94"/>
      <c r="U59" s="93"/>
      <c r="V59" s="98"/>
      <c r="W59" s="99"/>
      <c r="X59" s="96">
        <v>108</v>
      </c>
      <c r="Y59" s="97">
        <v>52</v>
      </c>
      <c r="Z59" s="94">
        <v>3</v>
      </c>
      <c r="AA59" s="144">
        <v>108</v>
      </c>
      <c r="AB59" s="145">
        <v>52</v>
      </c>
      <c r="AC59" s="113">
        <v>3</v>
      </c>
      <c r="AD59" s="102"/>
      <c r="AE59" s="101"/>
      <c r="AF59" s="99"/>
      <c r="AG59" s="100"/>
      <c r="AH59" s="101"/>
      <c r="AI59" s="99"/>
      <c r="AJ59" s="103">
        <f>SUM(N59,Q59,T59,W59,Z59,AC59,AF59,AI59)</f>
        <v>6</v>
      </c>
      <c r="AK59" s="95" t="s">
        <v>390</v>
      </c>
      <c r="AL59" s="359"/>
    </row>
    <row r="60" spans="1:38" s="25" customFormat="1" ht="25.5" customHeight="1" x14ac:dyDescent="0.2">
      <c r="A60" s="166" t="s">
        <v>315</v>
      </c>
      <c r="B60" s="487" t="s">
        <v>322</v>
      </c>
      <c r="C60" s="488"/>
      <c r="D60" s="295"/>
      <c r="E60" s="300"/>
      <c r="F60" s="140"/>
      <c r="G60" s="311"/>
      <c r="H60" s="312"/>
      <c r="I60" s="141"/>
      <c r="J60" s="141"/>
      <c r="K60" s="167"/>
      <c r="L60" s="143"/>
      <c r="M60" s="167"/>
      <c r="N60" s="311"/>
      <c r="O60" s="143"/>
      <c r="P60" s="141"/>
      <c r="Q60" s="142"/>
      <c r="R60" s="140"/>
      <c r="S60" s="141"/>
      <c r="T60" s="142"/>
      <c r="U60" s="143"/>
      <c r="V60" s="141"/>
      <c r="W60" s="142"/>
      <c r="X60" s="140"/>
      <c r="Y60" s="141"/>
      <c r="Z60" s="142"/>
      <c r="AA60" s="140"/>
      <c r="AB60" s="141"/>
      <c r="AC60" s="142"/>
      <c r="AD60" s="143"/>
      <c r="AE60" s="141"/>
      <c r="AF60" s="142"/>
      <c r="AG60" s="140"/>
      <c r="AH60" s="141"/>
      <c r="AI60" s="142"/>
      <c r="AJ60" s="142"/>
      <c r="AK60" s="140"/>
      <c r="AL60" s="358"/>
    </row>
    <row r="61" spans="1:38" s="20" customFormat="1" ht="12.75" customHeight="1" x14ac:dyDescent="0.25">
      <c r="A61" s="92" t="s">
        <v>156</v>
      </c>
      <c r="B61" s="485" t="s">
        <v>120</v>
      </c>
      <c r="C61" s="486"/>
      <c r="D61" s="93">
        <v>5</v>
      </c>
      <c r="E61" s="94"/>
      <c r="F61" s="202">
        <v>120</v>
      </c>
      <c r="G61" s="94">
        <f t="shared" si="13"/>
        <v>72</v>
      </c>
      <c r="H61" s="96">
        <v>38</v>
      </c>
      <c r="I61" s="97"/>
      <c r="J61" s="97"/>
      <c r="K61" s="98">
        <v>34</v>
      </c>
      <c r="L61" s="93"/>
      <c r="M61" s="96"/>
      <c r="N61" s="94"/>
      <c r="O61" s="93"/>
      <c r="P61" s="97"/>
      <c r="Q61" s="94"/>
      <c r="R61" s="96"/>
      <c r="S61" s="97"/>
      <c r="T61" s="94"/>
      <c r="U61" s="93"/>
      <c r="V61" s="97"/>
      <c r="W61" s="94"/>
      <c r="X61" s="93">
        <v>120</v>
      </c>
      <c r="Y61" s="97">
        <v>72</v>
      </c>
      <c r="Z61" s="94">
        <v>3</v>
      </c>
      <c r="AA61" s="93"/>
      <c r="AB61" s="97"/>
      <c r="AC61" s="94"/>
      <c r="AD61" s="102"/>
      <c r="AE61" s="101"/>
      <c r="AF61" s="99"/>
      <c r="AG61" s="100"/>
      <c r="AH61" s="101"/>
      <c r="AI61" s="99"/>
      <c r="AJ61" s="103">
        <f>SUM(N61,Q61,T61,W61,Z61,AC61,AF61,AI61)</f>
        <v>3</v>
      </c>
      <c r="AK61" s="95" t="s">
        <v>191</v>
      </c>
      <c r="AL61" s="359"/>
    </row>
    <row r="62" spans="1:38" s="20" customFormat="1" ht="12.75" customHeight="1" x14ac:dyDescent="0.25">
      <c r="A62" s="92" t="s">
        <v>157</v>
      </c>
      <c r="B62" s="485" t="s">
        <v>119</v>
      </c>
      <c r="C62" s="486"/>
      <c r="D62" s="93">
        <v>6</v>
      </c>
      <c r="E62" s="94"/>
      <c r="F62" s="202">
        <v>100</v>
      </c>
      <c r="G62" s="94">
        <f t="shared" ref="G62" si="14">SUM(H62:K62)</f>
        <v>40</v>
      </c>
      <c r="H62" s="96">
        <v>20</v>
      </c>
      <c r="I62" s="97"/>
      <c r="J62" s="97"/>
      <c r="K62" s="98">
        <v>20</v>
      </c>
      <c r="L62" s="93"/>
      <c r="M62" s="96"/>
      <c r="N62" s="94"/>
      <c r="O62" s="93"/>
      <c r="P62" s="97"/>
      <c r="Q62" s="94"/>
      <c r="R62" s="96"/>
      <c r="S62" s="97"/>
      <c r="T62" s="94"/>
      <c r="U62" s="93"/>
      <c r="V62" s="98"/>
      <c r="W62" s="99"/>
      <c r="X62" s="96"/>
      <c r="Y62" s="97"/>
      <c r="Z62" s="94"/>
      <c r="AA62" s="96">
        <v>100</v>
      </c>
      <c r="AB62" s="97">
        <v>40</v>
      </c>
      <c r="AC62" s="94">
        <v>3</v>
      </c>
      <c r="AD62" s="96"/>
      <c r="AE62" s="97"/>
      <c r="AF62" s="94"/>
      <c r="AG62" s="100"/>
      <c r="AH62" s="101"/>
      <c r="AI62" s="99"/>
      <c r="AJ62" s="103">
        <f>SUM(N62,Q62,T62,W62,Z62,AC62,AF62,AI62)</f>
        <v>3</v>
      </c>
      <c r="AK62" s="95" t="s">
        <v>391</v>
      </c>
      <c r="AL62" s="359"/>
    </row>
    <row r="63" spans="1:38" s="20" customFormat="1" ht="37.5" customHeight="1" x14ac:dyDescent="0.2">
      <c r="A63" s="277" t="s">
        <v>420</v>
      </c>
      <c r="B63" s="487" t="s">
        <v>238</v>
      </c>
      <c r="C63" s="488"/>
      <c r="D63" s="93"/>
      <c r="E63" s="94"/>
      <c r="F63" s="289"/>
      <c r="G63" s="320"/>
      <c r="H63" s="240"/>
      <c r="I63" s="239"/>
      <c r="J63" s="289"/>
      <c r="K63" s="320"/>
      <c r="L63" s="239"/>
      <c r="M63" s="289"/>
      <c r="N63" s="320"/>
      <c r="O63" s="239"/>
      <c r="P63" s="289"/>
      <c r="Q63" s="320"/>
      <c r="R63" s="239"/>
      <c r="S63" s="289"/>
      <c r="T63" s="320"/>
      <c r="U63" s="239"/>
      <c r="V63" s="289"/>
      <c r="W63" s="320"/>
      <c r="X63" s="239"/>
      <c r="Y63" s="289"/>
      <c r="Z63" s="320"/>
      <c r="AA63" s="240"/>
      <c r="AB63" s="239"/>
      <c r="AC63" s="287"/>
      <c r="AD63" s="239"/>
      <c r="AE63" s="289"/>
      <c r="AF63" s="320"/>
      <c r="AG63" s="240"/>
      <c r="AH63" s="239"/>
      <c r="AI63" s="287"/>
      <c r="AJ63" s="287"/>
      <c r="AK63" s="95" t="s">
        <v>428</v>
      </c>
      <c r="AL63" s="359"/>
    </row>
    <row r="64" spans="1:38" s="20" customFormat="1" ht="25.5" customHeight="1" x14ac:dyDescent="0.2">
      <c r="A64" s="126" t="s">
        <v>421</v>
      </c>
      <c r="B64" s="485" t="s">
        <v>242</v>
      </c>
      <c r="C64" s="486"/>
      <c r="D64" s="294">
        <v>7</v>
      </c>
      <c r="E64" s="176">
        <v>6</v>
      </c>
      <c r="F64" s="276">
        <v>324</v>
      </c>
      <c r="G64" s="299">
        <f t="shared" ref="G64" si="15">SUM(H64:K64)</f>
        <v>190</v>
      </c>
      <c r="H64" s="179">
        <v>20</v>
      </c>
      <c r="I64" s="178">
        <v>86</v>
      </c>
      <c r="J64" s="178">
        <v>70</v>
      </c>
      <c r="K64" s="197">
        <v>14</v>
      </c>
      <c r="L64" s="177"/>
      <c r="M64" s="297"/>
      <c r="N64" s="155"/>
      <c r="O64" s="294"/>
      <c r="P64" s="297"/>
      <c r="Q64" s="299"/>
      <c r="R64" s="294"/>
      <c r="S64" s="297"/>
      <c r="T64" s="299"/>
      <c r="U64" s="294"/>
      <c r="V64" s="297"/>
      <c r="W64" s="299"/>
      <c r="X64" s="294"/>
      <c r="Y64" s="297"/>
      <c r="Z64" s="299"/>
      <c r="AA64" s="294">
        <v>144</v>
      </c>
      <c r="AB64" s="297">
        <v>90</v>
      </c>
      <c r="AC64" s="299">
        <v>4</v>
      </c>
      <c r="AD64" s="190">
        <v>180</v>
      </c>
      <c r="AE64" s="191">
        <v>100</v>
      </c>
      <c r="AF64" s="192">
        <v>5</v>
      </c>
      <c r="AG64" s="193"/>
      <c r="AH64" s="191"/>
      <c r="AI64" s="194"/>
      <c r="AJ64" s="301">
        <f>SUM(N64,Q64,T64,W64,Z64,AC64,AF64,AI64)</f>
        <v>9</v>
      </c>
      <c r="AK64" s="95"/>
      <c r="AL64" s="359"/>
    </row>
    <row r="65" spans="1:38" s="20" customFormat="1" ht="37.5" customHeight="1" x14ac:dyDescent="0.2">
      <c r="A65" s="277" t="s">
        <v>422</v>
      </c>
      <c r="B65" s="487" t="s">
        <v>241</v>
      </c>
      <c r="C65" s="488"/>
      <c r="D65" s="93"/>
      <c r="E65" s="94"/>
      <c r="F65" s="289"/>
      <c r="G65" s="320"/>
      <c r="H65" s="240"/>
      <c r="I65" s="239"/>
      <c r="J65" s="289"/>
      <c r="K65" s="320"/>
      <c r="L65" s="239"/>
      <c r="M65" s="289"/>
      <c r="N65" s="320"/>
      <c r="O65" s="239"/>
      <c r="P65" s="289"/>
      <c r="Q65" s="320"/>
      <c r="R65" s="239"/>
      <c r="S65" s="289"/>
      <c r="T65" s="320"/>
      <c r="U65" s="239"/>
      <c r="V65" s="289"/>
      <c r="W65" s="320"/>
      <c r="X65" s="239"/>
      <c r="Y65" s="289"/>
      <c r="Z65" s="240"/>
      <c r="AA65" s="286"/>
      <c r="AB65" s="239"/>
      <c r="AC65" s="287"/>
      <c r="AD65" s="321"/>
      <c r="AE65" s="289"/>
      <c r="AF65" s="320"/>
      <c r="AG65" s="240"/>
      <c r="AH65" s="239"/>
      <c r="AI65" s="287"/>
      <c r="AJ65" s="287"/>
      <c r="AK65" s="95" t="s">
        <v>428</v>
      </c>
      <c r="AL65" s="359"/>
    </row>
    <row r="66" spans="1:38" s="20" customFormat="1" ht="37.5" customHeight="1" x14ac:dyDescent="0.2">
      <c r="A66" s="126" t="s">
        <v>423</v>
      </c>
      <c r="B66" s="537" t="s">
        <v>435</v>
      </c>
      <c r="C66" s="538"/>
      <c r="D66" s="175">
        <v>7</v>
      </c>
      <c r="E66" s="176">
        <v>6</v>
      </c>
      <c r="F66" s="276">
        <v>310</v>
      </c>
      <c r="G66" s="299">
        <f t="shared" ref="G66" si="16">SUM(H66:K66)</f>
        <v>192</v>
      </c>
      <c r="H66" s="179">
        <v>38</v>
      </c>
      <c r="I66" s="178">
        <v>72</v>
      </c>
      <c r="J66" s="178">
        <v>50</v>
      </c>
      <c r="K66" s="197">
        <v>32</v>
      </c>
      <c r="L66" s="177"/>
      <c r="M66" s="297"/>
      <c r="N66" s="155"/>
      <c r="O66" s="294"/>
      <c r="P66" s="297"/>
      <c r="Q66" s="299"/>
      <c r="R66" s="154"/>
      <c r="S66" s="297"/>
      <c r="T66" s="155"/>
      <c r="U66" s="294"/>
      <c r="V66" s="297"/>
      <c r="W66" s="194"/>
      <c r="X66" s="294"/>
      <c r="Y66" s="297"/>
      <c r="Z66" s="299"/>
      <c r="AA66" s="294">
        <v>136</v>
      </c>
      <c r="AB66" s="297">
        <v>90</v>
      </c>
      <c r="AC66" s="299">
        <v>3</v>
      </c>
      <c r="AD66" s="294">
        <v>174</v>
      </c>
      <c r="AE66" s="297">
        <v>102</v>
      </c>
      <c r="AF66" s="299">
        <v>6</v>
      </c>
      <c r="AG66" s="193"/>
      <c r="AH66" s="191"/>
      <c r="AI66" s="194"/>
      <c r="AJ66" s="301">
        <f>SUM(N66,Q66,T66,W66,Z66,AC66,AF66,AI66)</f>
        <v>9</v>
      </c>
      <c r="AK66" s="95"/>
      <c r="AL66" s="359"/>
    </row>
    <row r="67" spans="1:38" s="25" customFormat="1" ht="12.75" customHeight="1" x14ac:dyDescent="0.2">
      <c r="A67" s="166" t="s">
        <v>424</v>
      </c>
      <c r="B67" s="487" t="s">
        <v>412</v>
      </c>
      <c r="C67" s="488"/>
      <c r="D67" s="93"/>
      <c r="E67" s="94"/>
      <c r="F67" s="289"/>
      <c r="G67" s="320"/>
      <c r="H67" s="321"/>
      <c r="I67" s="239"/>
      <c r="J67" s="239"/>
      <c r="K67" s="240"/>
      <c r="L67" s="286"/>
      <c r="M67" s="240"/>
      <c r="N67" s="320"/>
      <c r="O67" s="286"/>
      <c r="P67" s="239"/>
      <c r="Q67" s="287"/>
      <c r="R67" s="289"/>
      <c r="S67" s="239"/>
      <c r="T67" s="287"/>
      <c r="U67" s="289"/>
      <c r="V67" s="239"/>
      <c r="W67" s="287"/>
      <c r="X67" s="289"/>
      <c r="Y67" s="239"/>
      <c r="Z67" s="287"/>
      <c r="AA67" s="289"/>
      <c r="AB67" s="239"/>
      <c r="AC67" s="287"/>
      <c r="AD67" s="289"/>
      <c r="AE67" s="239"/>
      <c r="AF67" s="287"/>
      <c r="AG67" s="289"/>
      <c r="AH67" s="239"/>
      <c r="AI67" s="287"/>
      <c r="AJ67" s="287"/>
      <c r="AK67" s="116" t="s">
        <v>450</v>
      </c>
      <c r="AL67" s="358"/>
    </row>
    <row r="68" spans="1:38" s="20" customFormat="1" ht="12.75" customHeight="1" x14ac:dyDescent="0.25">
      <c r="A68" s="92" t="s">
        <v>425</v>
      </c>
      <c r="B68" s="485" t="s">
        <v>69</v>
      </c>
      <c r="C68" s="486"/>
      <c r="D68" s="93"/>
      <c r="E68" s="94"/>
      <c r="F68" s="202">
        <v>36</v>
      </c>
      <c r="G68" s="94"/>
      <c r="H68" s="96"/>
      <c r="I68" s="97"/>
      <c r="J68" s="97"/>
      <c r="K68" s="98"/>
      <c r="L68" s="93"/>
      <c r="M68" s="96"/>
      <c r="N68" s="94"/>
      <c r="O68" s="93">
        <v>36</v>
      </c>
      <c r="P68" s="97"/>
      <c r="Q68" s="94">
        <v>1</v>
      </c>
      <c r="R68" s="96"/>
      <c r="S68" s="97"/>
      <c r="T68" s="94"/>
      <c r="U68" s="96"/>
      <c r="V68" s="98"/>
      <c r="W68" s="149"/>
      <c r="X68" s="102"/>
      <c r="Y68" s="101"/>
      <c r="Z68" s="99"/>
      <c r="AA68" s="100"/>
      <c r="AB68" s="101"/>
      <c r="AC68" s="99"/>
      <c r="AD68" s="102"/>
      <c r="AE68" s="101"/>
      <c r="AF68" s="149"/>
      <c r="AG68" s="102"/>
      <c r="AH68" s="101"/>
      <c r="AI68" s="99"/>
      <c r="AJ68" s="103">
        <f>SUM(N68,Q68,T68,W68,Z68,AC68,AF68,AI68)</f>
        <v>1</v>
      </c>
      <c r="AK68" s="95"/>
      <c r="AL68" s="359"/>
    </row>
    <row r="69" spans="1:38" s="20" customFormat="1" ht="12.75" customHeight="1" x14ac:dyDescent="0.25">
      <c r="A69" s="92" t="s">
        <v>426</v>
      </c>
      <c r="B69" s="485" t="s">
        <v>70</v>
      </c>
      <c r="C69" s="486"/>
      <c r="D69" s="93"/>
      <c r="E69" s="94"/>
      <c r="F69" s="202">
        <v>36</v>
      </c>
      <c r="G69" s="94"/>
      <c r="H69" s="96"/>
      <c r="I69" s="97"/>
      <c r="J69" s="97"/>
      <c r="K69" s="98"/>
      <c r="L69" s="93"/>
      <c r="M69" s="96"/>
      <c r="N69" s="94"/>
      <c r="O69" s="93"/>
      <c r="P69" s="97"/>
      <c r="Q69" s="94"/>
      <c r="R69" s="96"/>
      <c r="S69" s="97"/>
      <c r="T69" s="94"/>
      <c r="U69" s="96">
        <v>36</v>
      </c>
      <c r="V69" s="98"/>
      <c r="W69" s="150">
        <v>1</v>
      </c>
      <c r="X69" s="151"/>
      <c r="Y69" s="145"/>
      <c r="Z69" s="113"/>
      <c r="AA69" s="100"/>
      <c r="AB69" s="101"/>
      <c r="AC69" s="99"/>
      <c r="AD69" s="102"/>
      <c r="AE69" s="101"/>
      <c r="AF69" s="149"/>
      <c r="AG69" s="102"/>
      <c r="AH69" s="101"/>
      <c r="AI69" s="99"/>
      <c r="AJ69" s="103">
        <f>SUM(N69,Q69,T69,W69,Z69,AC69,AF69,AI69)</f>
        <v>1</v>
      </c>
      <c r="AK69" s="95"/>
      <c r="AL69" s="359"/>
    </row>
    <row r="70" spans="1:38" s="20" customFormat="1" ht="12.75" customHeight="1" thickBot="1" x14ac:dyDescent="0.3">
      <c r="A70" s="152" t="s">
        <v>427</v>
      </c>
      <c r="B70" s="483" t="s">
        <v>71</v>
      </c>
      <c r="C70" s="484"/>
      <c r="D70" s="146"/>
      <c r="E70" s="147"/>
      <c r="F70" s="276">
        <v>36</v>
      </c>
      <c r="G70" s="299"/>
      <c r="H70" s="154"/>
      <c r="I70" s="297"/>
      <c r="J70" s="297"/>
      <c r="K70" s="155"/>
      <c r="L70" s="294"/>
      <c r="M70" s="154"/>
      <c r="N70" s="299"/>
      <c r="O70" s="146"/>
      <c r="P70" s="148"/>
      <c r="Q70" s="147"/>
      <c r="R70" s="293"/>
      <c r="S70" s="156"/>
      <c r="T70" s="157"/>
      <c r="U70" s="154"/>
      <c r="V70" s="155"/>
      <c r="W70" s="158"/>
      <c r="X70" s="159"/>
      <c r="Y70" s="160"/>
      <c r="Z70" s="161"/>
      <c r="AA70" s="294">
        <v>36</v>
      </c>
      <c r="AB70" s="155"/>
      <c r="AC70" s="162">
        <v>1</v>
      </c>
      <c r="AD70" s="163"/>
      <c r="AE70" s="164"/>
      <c r="AF70" s="162"/>
      <c r="AG70" s="159"/>
      <c r="AH70" s="160"/>
      <c r="AI70" s="161"/>
      <c r="AJ70" s="301">
        <f>SUM(N70,Q70,T70,W70,Z70,AC70,AF70,AI70)</f>
        <v>1</v>
      </c>
      <c r="AK70" s="95"/>
      <c r="AL70" s="359"/>
    </row>
    <row r="71" spans="1:38" s="20" customFormat="1" ht="25.5" customHeight="1" thickBot="1" x14ac:dyDescent="0.25">
      <c r="A71" s="327" t="s">
        <v>9</v>
      </c>
      <c r="B71" s="535" t="s">
        <v>47</v>
      </c>
      <c r="C71" s="536"/>
      <c r="D71" s="290"/>
      <c r="E71" s="309"/>
      <c r="F71" s="229">
        <f t="shared" ref="F71:K71" si="17">SUM(F72:F103)</f>
        <v>2644</v>
      </c>
      <c r="G71" s="282">
        <f t="shared" si="17"/>
        <v>1322</v>
      </c>
      <c r="H71" s="229">
        <f t="shared" si="17"/>
        <v>384</v>
      </c>
      <c r="I71" s="282">
        <f t="shared" si="17"/>
        <v>148</v>
      </c>
      <c r="J71" s="233">
        <f t="shared" si="17"/>
        <v>462</v>
      </c>
      <c r="K71" s="282">
        <f t="shared" si="17"/>
        <v>328</v>
      </c>
      <c r="L71" s="281"/>
      <c r="M71" s="233"/>
      <c r="N71" s="282"/>
      <c r="O71" s="281">
        <f t="shared" ref="O71:AF71" si="18">SUM(O72:O103)</f>
        <v>382</v>
      </c>
      <c r="P71" s="233">
        <f t="shared" si="18"/>
        <v>174</v>
      </c>
      <c r="Q71" s="282">
        <f t="shared" si="18"/>
        <v>10</v>
      </c>
      <c r="R71" s="328">
        <f t="shared" si="18"/>
        <v>272</v>
      </c>
      <c r="S71" s="329">
        <f t="shared" si="18"/>
        <v>160</v>
      </c>
      <c r="T71" s="330">
        <f t="shared" si="18"/>
        <v>6</v>
      </c>
      <c r="U71" s="282">
        <f t="shared" si="18"/>
        <v>470</v>
      </c>
      <c r="V71" s="233">
        <f t="shared" si="18"/>
        <v>256</v>
      </c>
      <c r="W71" s="282">
        <f t="shared" si="18"/>
        <v>12</v>
      </c>
      <c r="X71" s="281">
        <f t="shared" si="18"/>
        <v>120</v>
      </c>
      <c r="Y71" s="233">
        <f t="shared" si="18"/>
        <v>60</v>
      </c>
      <c r="Z71" s="282">
        <f t="shared" si="18"/>
        <v>3</v>
      </c>
      <c r="AA71" s="281">
        <f t="shared" si="18"/>
        <v>458</v>
      </c>
      <c r="AB71" s="233">
        <f t="shared" si="18"/>
        <v>214</v>
      </c>
      <c r="AC71" s="282">
        <f t="shared" si="18"/>
        <v>12</v>
      </c>
      <c r="AD71" s="281">
        <f t="shared" si="18"/>
        <v>942</v>
      </c>
      <c r="AE71" s="233">
        <f t="shared" si="18"/>
        <v>458</v>
      </c>
      <c r="AF71" s="282">
        <f t="shared" si="18"/>
        <v>27</v>
      </c>
      <c r="AG71" s="281"/>
      <c r="AH71" s="233"/>
      <c r="AI71" s="283"/>
      <c r="AJ71" s="331">
        <f>SUM(AJ72:AJ103)</f>
        <v>70</v>
      </c>
      <c r="AK71" s="345"/>
      <c r="AL71" s="359"/>
    </row>
    <row r="72" spans="1:38" s="15" customFormat="1" ht="26.25" customHeight="1" x14ac:dyDescent="0.25">
      <c r="A72" s="332" t="s">
        <v>11</v>
      </c>
      <c r="B72" s="533" t="s">
        <v>161</v>
      </c>
      <c r="C72" s="534"/>
      <c r="D72" s="211"/>
      <c r="E72" s="213"/>
      <c r="F72" s="296"/>
      <c r="G72" s="333"/>
      <c r="H72" s="334"/>
      <c r="I72" s="335"/>
      <c r="J72" s="336"/>
      <c r="K72" s="335"/>
      <c r="L72" s="296"/>
      <c r="M72" s="336"/>
      <c r="N72" s="335"/>
      <c r="O72" s="296"/>
      <c r="P72" s="336"/>
      <c r="Q72" s="335"/>
      <c r="R72" s="296"/>
      <c r="S72" s="336"/>
      <c r="T72" s="335"/>
      <c r="U72" s="296"/>
      <c r="V72" s="336"/>
      <c r="W72" s="335"/>
      <c r="X72" s="296"/>
      <c r="Y72" s="336"/>
      <c r="Z72" s="335"/>
      <c r="AA72" s="296"/>
      <c r="AB72" s="336"/>
      <c r="AC72" s="335"/>
      <c r="AD72" s="296"/>
      <c r="AE72" s="336"/>
      <c r="AF72" s="335"/>
      <c r="AG72" s="296"/>
      <c r="AH72" s="336"/>
      <c r="AI72" s="335"/>
      <c r="AJ72" s="337"/>
      <c r="AK72" s="346"/>
      <c r="AL72" s="360"/>
    </row>
    <row r="73" spans="1:38" s="15" customFormat="1" ht="12.75" customHeight="1" x14ac:dyDescent="0.25">
      <c r="A73" s="166" t="s">
        <v>89</v>
      </c>
      <c r="B73" s="487" t="s">
        <v>148</v>
      </c>
      <c r="C73" s="488"/>
      <c r="D73" s="295"/>
      <c r="E73" s="300"/>
      <c r="F73" s="143"/>
      <c r="G73" s="167"/>
      <c r="H73" s="168"/>
      <c r="I73" s="140"/>
      <c r="J73" s="141"/>
      <c r="K73" s="140"/>
      <c r="L73" s="143"/>
      <c r="M73" s="141"/>
      <c r="N73" s="142"/>
      <c r="O73" s="140"/>
      <c r="P73" s="141"/>
      <c r="Q73" s="140"/>
      <c r="R73" s="143"/>
      <c r="S73" s="141"/>
      <c r="T73" s="140"/>
      <c r="U73" s="143"/>
      <c r="V73" s="141"/>
      <c r="W73" s="140"/>
      <c r="X73" s="143"/>
      <c r="Y73" s="141"/>
      <c r="Z73" s="140"/>
      <c r="AA73" s="143"/>
      <c r="AB73" s="141"/>
      <c r="AC73" s="140"/>
      <c r="AD73" s="143"/>
      <c r="AE73" s="141"/>
      <c r="AF73" s="140"/>
      <c r="AG73" s="143"/>
      <c r="AH73" s="141"/>
      <c r="AI73" s="140"/>
      <c r="AJ73" s="169"/>
      <c r="AK73" s="143"/>
      <c r="AL73" s="360"/>
    </row>
    <row r="74" spans="1:38" s="15" customFormat="1" ht="12.75" customHeight="1" x14ac:dyDescent="0.25">
      <c r="A74" s="92" t="s">
        <v>142</v>
      </c>
      <c r="B74" s="485" t="s">
        <v>141</v>
      </c>
      <c r="C74" s="486"/>
      <c r="D74" s="380"/>
      <c r="E74" s="378">
        <v>2</v>
      </c>
      <c r="F74" s="380">
        <f>SUM(L74,O74,R74,U74,X74,AA74,AD74,AG74)</f>
        <v>72</v>
      </c>
      <c r="G74" s="378">
        <v>34</v>
      </c>
      <c r="H74" s="380">
        <v>18</v>
      </c>
      <c r="I74" s="376"/>
      <c r="J74" s="376"/>
      <c r="K74" s="378">
        <v>16</v>
      </c>
      <c r="L74" s="380"/>
      <c r="M74" s="376"/>
      <c r="N74" s="378"/>
      <c r="O74" s="427">
        <v>72</v>
      </c>
      <c r="P74" s="376">
        <v>34</v>
      </c>
      <c r="Q74" s="378">
        <v>2</v>
      </c>
      <c r="R74" s="380"/>
      <c r="S74" s="376"/>
      <c r="T74" s="378"/>
      <c r="U74" s="380"/>
      <c r="V74" s="376"/>
      <c r="W74" s="378"/>
      <c r="X74" s="380"/>
      <c r="Y74" s="376"/>
      <c r="Z74" s="378"/>
      <c r="AA74" s="380"/>
      <c r="AB74" s="376"/>
      <c r="AC74" s="378"/>
      <c r="AD74" s="380"/>
      <c r="AE74" s="376"/>
      <c r="AF74" s="378"/>
      <c r="AG74" s="380"/>
      <c r="AH74" s="376"/>
      <c r="AI74" s="378"/>
      <c r="AJ74" s="429">
        <f>SUM(N74,Q74,T74,W74,Z74,AC74,AF74,AI74)</f>
        <v>2</v>
      </c>
      <c r="AK74" s="350" t="s">
        <v>451</v>
      </c>
      <c r="AL74" s="360"/>
    </row>
    <row r="75" spans="1:38" s="15" customFormat="1" ht="12.75" customHeight="1" x14ac:dyDescent="0.25">
      <c r="A75" s="92" t="s">
        <v>143</v>
      </c>
      <c r="B75" s="485" t="s">
        <v>227</v>
      </c>
      <c r="C75" s="486"/>
      <c r="D75" s="381"/>
      <c r="E75" s="379"/>
      <c r="F75" s="381"/>
      <c r="G75" s="379">
        <f t="shared" ref="G75" si="19">SUM(H75:K75)</f>
        <v>0</v>
      </c>
      <c r="H75" s="381"/>
      <c r="I75" s="377"/>
      <c r="J75" s="377"/>
      <c r="K75" s="379"/>
      <c r="L75" s="381"/>
      <c r="M75" s="377"/>
      <c r="N75" s="379"/>
      <c r="O75" s="428"/>
      <c r="P75" s="377"/>
      <c r="Q75" s="379"/>
      <c r="R75" s="381"/>
      <c r="S75" s="377"/>
      <c r="T75" s="379"/>
      <c r="U75" s="381"/>
      <c r="V75" s="377"/>
      <c r="W75" s="379"/>
      <c r="X75" s="381"/>
      <c r="Y75" s="377"/>
      <c r="Z75" s="379"/>
      <c r="AA75" s="381"/>
      <c r="AB75" s="377"/>
      <c r="AC75" s="379"/>
      <c r="AD75" s="381"/>
      <c r="AE75" s="377"/>
      <c r="AF75" s="379"/>
      <c r="AG75" s="381"/>
      <c r="AH75" s="377"/>
      <c r="AI75" s="379"/>
      <c r="AJ75" s="430"/>
      <c r="AK75" s="116" t="s">
        <v>194</v>
      </c>
      <c r="AL75" s="360"/>
    </row>
    <row r="76" spans="1:38" s="15" customFormat="1" ht="12.75" customHeight="1" x14ac:dyDescent="0.25">
      <c r="A76" s="166" t="s">
        <v>90</v>
      </c>
      <c r="B76" s="487" t="s">
        <v>148</v>
      </c>
      <c r="C76" s="488"/>
      <c r="D76" s="295"/>
      <c r="E76" s="300"/>
      <c r="F76" s="143"/>
      <c r="G76" s="167"/>
      <c r="H76" s="168"/>
      <c r="I76" s="140"/>
      <c r="J76" s="141"/>
      <c r="K76" s="140"/>
      <c r="L76" s="143"/>
      <c r="M76" s="141"/>
      <c r="N76" s="142"/>
      <c r="O76" s="140"/>
      <c r="P76" s="141"/>
      <c r="Q76" s="140"/>
      <c r="R76" s="143"/>
      <c r="S76" s="141"/>
      <c r="T76" s="140"/>
      <c r="U76" s="143"/>
      <c r="V76" s="141"/>
      <c r="W76" s="140"/>
      <c r="X76" s="143"/>
      <c r="Y76" s="141"/>
      <c r="Z76" s="140"/>
      <c r="AA76" s="143"/>
      <c r="AB76" s="141"/>
      <c r="AC76" s="140"/>
      <c r="AD76" s="143"/>
      <c r="AE76" s="141"/>
      <c r="AF76" s="140"/>
      <c r="AG76" s="143"/>
      <c r="AH76" s="141"/>
      <c r="AI76" s="140"/>
      <c r="AJ76" s="169"/>
      <c r="AK76" s="143"/>
      <c r="AL76" s="360"/>
    </row>
    <row r="77" spans="1:38" s="15" customFormat="1" ht="25.5" customHeight="1" x14ac:dyDescent="0.25">
      <c r="A77" s="92" t="s">
        <v>144</v>
      </c>
      <c r="B77" s="485" t="s">
        <v>228</v>
      </c>
      <c r="C77" s="486"/>
      <c r="D77" s="380"/>
      <c r="E77" s="378">
        <v>2</v>
      </c>
      <c r="F77" s="380">
        <f>SUM(L77,O77,R77,U77,X77,AA77,AD77,AG77)</f>
        <v>72</v>
      </c>
      <c r="G77" s="378">
        <v>34</v>
      </c>
      <c r="H77" s="380">
        <v>18</v>
      </c>
      <c r="I77" s="376"/>
      <c r="J77" s="376"/>
      <c r="K77" s="378">
        <v>16</v>
      </c>
      <c r="L77" s="380"/>
      <c r="M77" s="376"/>
      <c r="N77" s="378"/>
      <c r="O77" s="427">
        <v>72</v>
      </c>
      <c r="P77" s="376">
        <v>34</v>
      </c>
      <c r="Q77" s="378">
        <v>2</v>
      </c>
      <c r="R77" s="380"/>
      <c r="S77" s="376"/>
      <c r="T77" s="378"/>
      <c r="U77" s="380"/>
      <c r="V77" s="376"/>
      <c r="W77" s="378"/>
      <c r="X77" s="380"/>
      <c r="Y77" s="376"/>
      <c r="Z77" s="378"/>
      <c r="AA77" s="380"/>
      <c r="AB77" s="376"/>
      <c r="AC77" s="378"/>
      <c r="AD77" s="380"/>
      <c r="AE77" s="376"/>
      <c r="AF77" s="378"/>
      <c r="AG77" s="380"/>
      <c r="AH77" s="376"/>
      <c r="AI77" s="378"/>
      <c r="AJ77" s="429">
        <f>SUM(N77,Q77,T77,W77,Z77,AC77,AF77,AI77)</f>
        <v>2</v>
      </c>
      <c r="AK77" s="351" t="s">
        <v>386</v>
      </c>
      <c r="AL77" s="360"/>
    </row>
    <row r="78" spans="1:38" s="15" customFormat="1" ht="12.75" customHeight="1" x14ac:dyDescent="0.25">
      <c r="A78" s="92" t="s">
        <v>145</v>
      </c>
      <c r="B78" s="485" t="s">
        <v>229</v>
      </c>
      <c r="C78" s="486"/>
      <c r="D78" s="381"/>
      <c r="E78" s="379"/>
      <c r="F78" s="381"/>
      <c r="G78" s="379">
        <f t="shared" ref="G78" si="20">SUM(H78:K78)</f>
        <v>0</v>
      </c>
      <c r="H78" s="381"/>
      <c r="I78" s="377"/>
      <c r="J78" s="377"/>
      <c r="K78" s="379"/>
      <c r="L78" s="381"/>
      <c r="M78" s="377"/>
      <c r="N78" s="379"/>
      <c r="O78" s="428"/>
      <c r="P78" s="377"/>
      <c r="Q78" s="379"/>
      <c r="R78" s="381"/>
      <c r="S78" s="377"/>
      <c r="T78" s="379"/>
      <c r="U78" s="381"/>
      <c r="V78" s="377"/>
      <c r="W78" s="379"/>
      <c r="X78" s="381"/>
      <c r="Y78" s="377"/>
      <c r="Z78" s="379"/>
      <c r="AA78" s="381"/>
      <c r="AB78" s="377"/>
      <c r="AC78" s="379"/>
      <c r="AD78" s="381"/>
      <c r="AE78" s="377"/>
      <c r="AF78" s="379"/>
      <c r="AG78" s="381"/>
      <c r="AH78" s="377"/>
      <c r="AI78" s="379"/>
      <c r="AJ78" s="430"/>
      <c r="AK78" s="116" t="s">
        <v>195</v>
      </c>
      <c r="AL78" s="360"/>
    </row>
    <row r="79" spans="1:38" s="15" customFormat="1" ht="25.5" customHeight="1" x14ac:dyDescent="0.25">
      <c r="A79" s="166" t="s">
        <v>12</v>
      </c>
      <c r="B79" s="531" t="s">
        <v>304</v>
      </c>
      <c r="C79" s="532"/>
      <c r="D79" s="295"/>
      <c r="E79" s="300"/>
      <c r="F79" s="116"/>
      <c r="G79" s="300"/>
      <c r="H79" s="120"/>
      <c r="I79" s="298"/>
      <c r="J79" s="120"/>
      <c r="K79" s="300"/>
      <c r="L79" s="295"/>
      <c r="M79" s="120"/>
      <c r="N79" s="300"/>
      <c r="O79" s="117"/>
      <c r="P79" s="120"/>
      <c r="Q79" s="300"/>
      <c r="R79" s="117"/>
      <c r="S79" s="120"/>
      <c r="T79" s="300"/>
      <c r="U79" s="117"/>
      <c r="V79" s="120"/>
      <c r="W79" s="300"/>
      <c r="X79" s="117"/>
      <c r="Y79" s="120"/>
      <c r="Z79" s="300"/>
      <c r="AA79" s="120"/>
      <c r="AB79" s="298"/>
      <c r="AC79" s="121"/>
      <c r="AD79" s="117"/>
      <c r="AE79" s="120"/>
      <c r="AF79" s="300"/>
      <c r="AG79" s="120"/>
      <c r="AH79" s="298"/>
      <c r="AI79" s="121"/>
      <c r="AJ79" s="142"/>
      <c r="AK79" s="120"/>
      <c r="AL79" s="360"/>
    </row>
    <row r="80" spans="1:38" s="15" customFormat="1" ht="25.5" customHeight="1" x14ac:dyDescent="0.25">
      <c r="A80" s="126" t="s">
        <v>91</v>
      </c>
      <c r="B80" s="485" t="s">
        <v>305</v>
      </c>
      <c r="C80" s="486"/>
      <c r="D80" s="295"/>
      <c r="E80" s="300">
        <v>2</v>
      </c>
      <c r="F80" s="116">
        <v>116</v>
      </c>
      <c r="G80" s="300">
        <f t="shared" ref="G80:G83" si="21">SUM(H80:K80)</f>
        <v>40</v>
      </c>
      <c r="H80" s="120">
        <v>10</v>
      </c>
      <c r="I80" s="298"/>
      <c r="J80" s="120">
        <v>30</v>
      </c>
      <c r="K80" s="300"/>
      <c r="L80" s="295"/>
      <c r="M80" s="120"/>
      <c r="N80" s="300"/>
      <c r="O80" s="117">
        <v>116</v>
      </c>
      <c r="P80" s="120">
        <v>40</v>
      </c>
      <c r="Q80" s="300">
        <v>3</v>
      </c>
      <c r="R80" s="117"/>
      <c r="S80" s="120"/>
      <c r="T80" s="300"/>
      <c r="U80" s="117"/>
      <c r="V80" s="120"/>
      <c r="W80" s="300"/>
      <c r="X80" s="117"/>
      <c r="Y80" s="120"/>
      <c r="Z80" s="300"/>
      <c r="AA80" s="120"/>
      <c r="AB80" s="298"/>
      <c r="AC80" s="121"/>
      <c r="AD80" s="117"/>
      <c r="AE80" s="120"/>
      <c r="AF80" s="300"/>
      <c r="AG80" s="120"/>
      <c r="AH80" s="298"/>
      <c r="AI80" s="121"/>
      <c r="AJ80" s="121">
        <f>SUM(N80,Q80,T80,W80,Z80,AC80,AF80,AI80)</f>
        <v>3</v>
      </c>
      <c r="AK80" s="120" t="s">
        <v>392</v>
      </c>
      <c r="AL80" s="360"/>
    </row>
    <row r="81" spans="1:38" s="15" customFormat="1" ht="25.5" customHeight="1" x14ac:dyDescent="0.25">
      <c r="A81" s="174" t="s">
        <v>151</v>
      </c>
      <c r="B81" s="485" t="s">
        <v>306</v>
      </c>
      <c r="C81" s="486"/>
      <c r="D81" s="175"/>
      <c r="E81" s="176">
        <v>4</v>
      </c>
      <c r="F81" s="177">
        <v>102</v>
      </c>
      <c r="G81" s="176">
        <f t="shared" si="21"/>
        <v>44</v>
      </c>
      <c r="H81" s="22">
        <v>10</v>
      </c>
      <c r="I81" s="178"/>
      <c r="J81" s="22">
        <v>28</v>
      </c>
      <c r="K81" s="176">
        <v>6</v>
      </c>
      <c r="L81" s="175"/>
      <c r="M81" s="22"/>
      <c r="N81" s="176"/>
      <c r="O81" s="179"/>
      <c r="P81" s="22"/>
      <c r="Q81" s="176"/>
      <c r="R81" s="179"/>
      <c r="S81" s="22"/>
      <c r="T81" s="176"/>
      <c r="U81" s="179">
        <v>102</v>
      </c>
      <c r="V81" s="22">
        <v>44</v>
      </c>
      <c r="W81" s="176">
        <v>3</v>
      </c>
      <c r="X81" s="179"/>
      <c r="Y81" s="22"/>
      <c r="Z81" s="176"/>
      <c r="AA81" s="22"/>
      <c r="AB81" s="178"/>
      <c r="AC81" s="180"/>
      <c r="AD81" s="179"/>
      <c r="AE81" s="22"/>
      <c r="AF81" s="176"/>
      <c r="AG81" s="22"/>
      <c r="AH81" s="178"/>
      <c r="AI81" s="180"/>
      <c r="AJ81" s="180">
        <f>SUM(N81,Q81,T81,W81,Z81,AC81,AF81,AI81)</f>
        <v>3</v>
      </c>
      <c r="AK81" s="22" t="s">
        <v>196</v>
      </c>
      <c r="AL81" s="360"/>
    </row>
    <row r="82" spans="1:38" s="15" customFormat="1" ht="37.5" customHeight="1" x14ac:dyDescent="0.25">
      <c r="A82" s="277" t="s">
        <v>163</v>
      </c>
      <c r="B82" s="487" t="s">
        <v>231</v>
      </c>
      <c r="C82" s="488"/>
      <c r="D82" s="93"/>
      <c r="E82" s="94"/>
      <c r="F82" s="286"/>
      <c r="G82" s="320"/>
      <c r="H82" s="240"/>
      <c r="I82" s="239"/>
      <c r="J82" s="289"/>
      <c r="K82" s="320"/>
      <c r="L82" s="239"/>
      <c r="M82" s="289"/>
      <c r="N82" s="240"/>
      <c r="O82" s="238"/>
      <c r="P82" s="289"/>
      <c r="Q82" s="320"/>
      <c r="R82" s="321"/>
      <c r="S82" s="289"/>
      <c r="T82" s="320"/>
      <c r="U82" s="239"/>
      <c r="V82" s="289"/>
      <c r="W82" s="320"/>
      <c r="X82" s="239"/>
      <c r="Y82" s="289"/>
      <c r="Z82" s="320"/>
      <c r="AA82" s="240"/>
      <c r="AB82" s="239"/>
      <c r="AC82" s="287"/>
      <c r="AD82" s="239"/>
      <c r="AE82" s="289"/>
      <c r="AF82" s="320"/>
      <c r="AG82" s="240"/>
      <c r="AH82" s="239"/>
      <c r="AI82" s="287"/>
      <c r="AJ82" s="287"/>
      <c r="AK82" s="202" t="s">
        <v>197</v>
      </c>
      <c r="AL82" s="360"/>
    </row>
    <row r="83" spans="1:38" s="15" customFormat="1" ht="12.75" customHeight="1" x14ac:dyDescent="0.25">
      <c r="A83" s="92" t="s">
        <v>140</v>
      </c>
      <c r="B83" s="485" t="s">
        <v>232</v>
      </c>
      <c r="C83" s="486"/>
      <c r="D83" s="181"/>
      <c r="E83" s="300">
        <v>2</v>
      </c>
      <c r="F83" s="95">
        <v>122</v>
      </c>
      <c r="G83" s="94">
        <f t="shared" si="21"/>
        <v>66</v>
      </c>
      <c r="H83" s="117">
        <v>24</v>
      </c>
      <c r="I83" s="298"/>
      <c r="J83" s="298">
        <v>12</v>
      </c>
      <c r="K83" s="119">
        <v>30</v>
      </c>
      <c r="L83" s="93"/>
      <c r="M83" s="97"/>
      <c r="N83" s="94"/>
      <c r="O83" s="93">
        <v>122</v>
      </c>
      <c r="P83" s="97">
        <v>66</v>
      </c>
      <c r="Q83" s="94">
        <v>3</v>
      </c>
      <c r="R83" s="96"/>
      <c r="S83" s="97"/>
      <c r="T83" s="98"/>
      <c r="U83" s="93"/>
      <c r="V83" s="97"/>
      <c r="W83" s="182"/>
      <c r="X83" s="183"/>
      <c r="Y83" s="184"/>
      <c r="Z83" s="185"/>
      <c r="AA83" s="186"/>
      <c r="AB83" s="184"/>
      <c r="AC83" s="182"/>
      <c r="AD83" s="183"/>
      <c r="AE83" s="184"/>
      <c r="AF83" s="185"/>
      <c r="AG83" s="186"/>
      <c r="AH83" s="184"/>
      <c r="AI83" s="182"/>
      <c r="AJ83" s="103">
        <f>SUM(N83,Q83,T83,W83,Z83,AC83,AF83,AI83)</f>
        <v>3</v>
      </c>
      <c r="AK83" s="95"/>
      <c r="AL83" s="360"/>
    </row>
    <row r="84" spans="1:38" s="15" customFormat="1" ht="25.5" customHeight="1" x14ac:dyDescent="0.25">
      <c r="A84" s="187" t="s">
        <v>128</v>
      </c>
      <c r="B84" s="485" t="s">
        <v>233</v>
      </c>
      <c r="C84" s="486"/>
      <c r="D84" s="181"/>
      <c r="E84" s="300">
        <v>3</v>
      </c>
      <c r="F84" s="95">
        <v>136</v>
      </c>
      <c r="G84" s="94">
        <f t="shared" ref="G84:G85" si="22">SUM(H84:K84)</f>
        <v>70</v>
      </c>
      <c r="H84" s="117">
        <v>18</v>
      </c>
      <c r="I84" s="298"/>
      <c r="J84" s="298">
        <v>30</v>
      </c>
      <c r="K84" s="119">
        <v>22</v>
      </c>
      <c r="L84" s="93"/>
      <c r="M84" s="97"/>
      <c r="N84" s="94"/>
      <c r="O84" s="93"/>
      <c r="P84" s="97"/>
      <c r="Q84" s="94"/>
      <c r="R84" s="93">
        <v>136</v>
      </c>
      <c r="S84" s="97">
        <v>70</v>
      </c>
      <c r="T84" s="94">
        <v>3</v>
      </c>
      <c r="U84" s="93"/>
      <c r="V84" s="97"/>
      <c r="W84" s="182"/>
      <c r="X84" s="183"/>
      <c r="Y84" s="184"/>
      <c r="Z84" s="185"/>
      <c r="AA84" s="186"/>
      <c r="AB84" s="184"/>
      <c r="AC84" s="182"/>
      <c r="AD84" s="183"/>
      <c r="AE84" s="184"/>
      <c r="AF84" s="185"/>
      <c r="AG84" s="186"/>
      <c r="AH84" s="184"/>
      <c r="AI84" s="182"/>
      <c r="AJ84" s="103">
        <f>SUM(N84,Q84,T84,W84,Z84,AC84,AF84,AI84)</f>
        <v>3</v>
      </c>
      <c r="AK84" s="95"/>
      <c r="AL84" s="360"/>
    </row>
    <row r="85" spans="1:38" s="15" customFormat="1" ht="25.5" customHeight="1" x14ac:dyDescent="0.25">
      <c r="A85" s="188" t="s">
        <v>316</v>
      </c>
      <c r="B85" s="485" t="s">
        <v>234</v>
      </c>
      <c r="C85" s="486"/>
      <c r="D85" s="189">
        <v>4</v>
      </c>
      <c r="E85" s="176">
        <v>3</v>
      </c>
      <c r="F85" s="153">
        <v>272</v>
      </c>
      <c r="G85" s="299">
        <f t="shared" si="22"/>
        <v>180</v>
      </c>
      <c r="H85" s="154">
        <v>36</v>
      </c>
      <c r="I85" s="297">
        <v>56</v>
      </c>
      <c r="J85" s="297">
        <v>66</v>
      </c>
      <c r="K85" s="155">
        <v>22</v>
      </c>
      <c r="L85" s="153"/>
      <c r="M85" s="297"/>
      <c r="N85" s="155"/>
      <c r="O85" s="175"/>
      <c r="P85" s="178"/>
      <c r="Q85" s="176"/>
      <c r="R85" s="175">
        <v>136</v>
      </c>
      <c r="S85" s="178">
        <v>90</v>
      </c>
      <c r="T85" s="176">
        <v>3</v>
      </c>
      <c r="U85" s="175">
        <v>136</v>
      </c>
      <c r="V85" s="178">
        <v>90</v>
      </c>
      <c r="W85" s="176">
        <v>3</v>
      </c>
      <c r="X85" s="190"/>
      <c r="Y85" s="191"/>
      <c r="Z85" s="192"/>
      <c r="AA85" s="193"/>
      <c r="AB85" s="191"/>
      <c r="AC85" s="194"/>
      <c r="AD85" s="190"/>
      <c r="AE85" s="191"/>
      <c r="AF85" s="192"/>
      <c r="AG85" s="193"/>
      <c r="AH85" s="191"/>
      <c r="AI85" s="194"/>
      <c r="AJ85" s="301">
        <f>SUM(N85,Q85,T85,W85,Z85,AC85,AF85,AI85)</f>
        <v>6</v>
      </c>
      <c r="AK85" s="95"/>
      <c r="AL85" s="360"/>
    </row>
    <row r="86" spans="1:38" s="15" customFormat="1" ht="12.75" customHeight="1" x14ac:dyDescent="0.25">
      <c r="A86" s="277" t="s">
        <v>13</v>
      </c>
      <c r="B86" s="487" t="s">
        <v>333</v>
      </c>
      <c r="C86" s="488"/>
      <c r="D86" s="93"/>
      <c r="E86" s="94"/>
      <c r="F86" s="286"/>
      <c r="G86" s="320"/>
      <c r="H86" s="240"/>
      <c r="I86" s="239"/>
      <c r="J86" s="289"/>
      <c r="K86" s="320"/>
      <c r="L86" s="239"/>
      <c r="M86" s="289"/>
      <c r="N86" s="240"/>
      <c r="O86" s="238"/>
      <c r="P86" s="289"/>
      <c r="Q86" s="320"/>
      <c r="R86" s="321"/>
      <c r="S86" s="289"/>
      <c r="T86" s="320"/>
      <c r="U86" s="239"/>
      <c r="V86" s="289"/>
      <c r="W86" s="320"/>
      <c r="X86" s="238"/>
      <c r="Y86" s="289"/>
      <c r="Z86" s="320"/>
      <c r="AA86" s="286"/>
      <c r="AB86" s="239"/>
      <c r="AC86" s="287"/>
      <c r="AD86" s="321"/>
      <c r="AE86" s="289"/>
      <c r="AF86" s="320"/>
      <c r="AG86" s="240"/>
      <c r="AH86" s="239"/>
      <c r="AI86" s="287"/>
      <c r="AJ86" s="287"/>
      <c r="AK86" s="344"/>
      <c r="AL86" s="360"/>
    </row>
    <row r="87" spans="1:38" s="15" customFormat="1" ht="12.75" customHeight="1" x14ac:dyDescent="0.25">
      <c r="A87" s="195" t="s">
        <v>92</v>
      </c>
      <c r="B87" s="485" t="s">
        <v>154</v>
      </c>
      <c r="C87" s="486"/>
      <c r="D87" s="93">
        <v>4</v>
      </c>
      <c r="E87" s="94"/>
      <c r="F87" s="95">
        <v>136</v>
      </c>
      <c r="G87" s="94">
        <f t="shared" ref="G87:G88" si="23">SUM(H87:K87)</f>
        <v>80</v>
      </c>
      <c r="H87" s="96">
        <v>30</v>
      </c>
      <c r="I87" s="97"/>
      <c r="J87" s="97">
        <v>26</v>
      </c>
      <c r="K87" s="98">
        <v>24</v>
      </c>
      <c r="L87" s="95"/>
      <c r="M87" s="97"/>
      <c r="N87" s="98"/>
      <c r="O87" s="93"/>
      <c r="P87" s="97"/>
      <c r="Q87" s="94"/>
      <c r="R87" s="93"/>
      <c r="S87" s="97"/>
      <c r="T87" s="94"/>
      <c r="U87" s="93">
        <v>136</v>
      </c>
      <c r="V87" s="97">
        <v>80</v>
      </c>
      <c r="W87" s="94">
        <v>3</v>
      </c>
      <c r="X87" s="93"/>
      <c r="Y87" s="97"/>
      <c r="Z87" s="94"/>
      <c r="AA87" s="186"/>
      <c r="AB87" s="184"/>
      <c r="AC87" s="182"/>
      <c r="AD87" s="183"/>
      <c r="AE87" s="184"/>
      <c r="AF87" s="185"/>
      <c r="AG87" s="186"/>
      <c r="AH87" s="184"/>
      <c r="AI87" s="182"/>
      <c r="AJ87" s="103">
        <f>SUM(N87,Q87,T87,W87,Z87,AC87,AF87,AI87)</f>
        <v>3</v>
      </c>
      <c r="AK87" s="153" t="s">
        <v>201</v>
      </c>
      <c r="AL87" s="360"/>
    </row>
    <row r="88" spans="1:38" s="15" customFormat="1" ht="12.75" customHeight="1" x14ac:dyDescent="0.25">
      <c r="A88" s="196" t="s">
        <v>93</v>
      </c>
      <c r="B88" s="485" t="s">
        <v>122</v>
      </c>
      <c r="C88" s="486"/>
      <c r="D88" s="175">
        <v>6</v>
      </c>
      <c r="E88" s="176">
        <v>5</v>
      </c>
      <c r="F88" s="177">
        <v>240</v>
      </c>
      <c r="G88" s="176">
        <f t="shared" si="23"/>
        <v>100</v>
      </c>
      <c r="H88" s="179">
        <v>30</v>
      </c>
      <c r="I88" s="178"/>
      <c r="J88" s="178">
        <v>50</v>
      </c>
      <c r="K88" s="197">
        <v>20</v>
      </c>
      <c r="L88" s="177"/>
      <c r="M88" s="178"/>
      <c r="N88" s="197"/>
      <c r="O88" s="175"/>
      <c r="P88" s="178"/>
      <c r="Q88" s="176"/>
      <c r="R88" s="175"/>
      <c r="S88" s="178"/>
      <c r="T88" s="176"/>
      <c r="U88" s="175"/>
      <c r="V88" s="178"/>
      <c r="W88" s="176"/>
      <c r="X88" s="198">
        <v>120</v>
      </c>
      <c r="Y88" s="199">
        <v>60</v>
      </c>
      <c r="Z88" s="176">
        <v>3</v>
      </c>
      <c r="AA88" s="198">
        <v>120</v>
      </c>
      <c r="AB88" s="199">
        <v>40</v>
      </c>
      <c r="AC88" s="176">
        <v>3</v>
      </c>
      <c r="AD88" s="179"/>
      <c r="AE88" s="178"/>
      <c r="AF88" s="197"/>
      <c r="AG88" s="198"/>
      <c r="AH88" s="199"/>
      <c r="AI88" s="200"/>
      <c r="AJ88" s="201">
        <f>SUM(N88,Q88,T88,W88,Z88,AC88,AF88,AI88)</f>
        <v>6</v>
      </c>
      <c r="AK88" s="153" t="s">
        <v>202</v>
      </c>
      <c r="AL88" s="360"/>
    </row>
    <row r="89" spans="1:38" s="15" customFormat="1" ht="37.5" customHeight="1" x14ac:dyDescent="0.25">
      <c r="A89" s="277" t="s">
        <v>25</v>
      </c>
      <c r="B89" s="487" t="s">
        <v>243</v>
      </c>
      <c r="C89" s="488"/>
      <c r="D89" s="93"/>
      <c r="E89" s="94"/>
      <c r="F89" s="286"/>
      <c r="G89" s="320"/>
      <c r="H89" s="289"/>
      <c r="I89" s="239"/>
      <c r="J89" s="289"/>
      <c r="K89" s="320"/>
      <c r="L89" s="239"/>
      <c r="M89" s="289"/>
      <c r="N89" s="320"/>
      <c r="O89" s="238"/>
      <c r="P89" s="289"/>
      <c r="Q89" s="320"/>
      <c r="R89" s="321"/>
      <c r="S89" s="289"/>
      <c r="T89" s="320"/>
      <c r="U89" s="239"/>
      <c r="V89" s="289"/>
      <c r="W89" s="320"/>
      <c r="X89" s="239"/>
      <c r="Y89" s="289"/>
      <c r="Z89" s="320"/>
      <c r="AA89" s="286"/>
      <c r="AB89" s="239"/>
      <c r="AC89" s="287"/>
      <c r="AD89" s="321"/>
      <c r="AE89" s="289"/>
      <c r="AF89" s="320"/>
      <c r="AG89" s="240"/>
      <c r="AH89" s="239"/>
      <c r="AI89" s="287"/>
      <c r="AJ89" s="287"/>
      <c r="AK89" s="95" t="s">
        <v>199</v>
      </c>
      <c r="AL89" s="360"/>
    </row>
    <row r="90" spans="1:38" s="15" customFormat="1" ht="25.5" customHeight="1" x14ac:dyDescent="0.25">
      <c r="A90" s="126" t="s">
        <v>94</v>
      </c>
      <c r="B90" s="485" t="s">
        <v>239</v>
      </c>
      <c r="C90" s="486"/>
      <c r="D90" s="93"/>
      <c r="E90" s="94">
        <v>4</v>
      </c>
      <c r="F90" s="95">
        <v>96</v>
      </c>
      <c r="G90" s="94">
        <f t="shared" ref="G90:G91" si="24">SUM(H90:K90)</f>
        <v>42</v>
      </c>
      <c r="H90" s="96">
        <v>8</v>
      </c>
      <c r="I90" s="97">
        <v>22</v>
      </c>
      <c r="J90" s="97">
        <v>8</v>
      </c>
      <c r="K90" s="98">
        <v>4</v>
      </c>
      <c r="L90" s="95"/>
      <c r="M90" s="97"/>
      <c r="N90" s="98"/>
      <c r="O90" s="93"/>
      <c r="P90" s="97"/>
      <c r="Q90" s="94"/>
      <c r="R90" s="96"/>
      <c r="S90" s="97"/>
      <c r="T90" s="98"/>
      <c r="U90" s="93">
        <v>96</v>
      </c>
      <c r="V90" s="97">
        <v>42</v>
      </c>
      <c r="W90" s="299">
        <v>3</v>
      </c>
      <c r="X90" s="93"/>
      <c r="Y90" s="97"/>
      <c r="Z90" s="299"/>
      <c r="AA90" s="93"/>
      <c r="AB90" s="97"/>
      <c r="AC90" s="299"/>
      <c r="AD90" s="96"/>
      <c r="AE90" s="97"/>
      <c r="AF90" s="299"/>
      <c r="AG90" s="186"/>
      <c r="AH90" s="184"/>
      <c r="AI90" s="182"/>
      <c r="AJ90" s="301">
        <f>SUM(N90,Q90,T90,W90,Z90,AC90,AF90,AI90)</f>
        <v>3</v>
      </c>
      <c r="AK90" s="95"/>
      <c r="AL90" s="360"/>
    </row>
    <row r="91" spans="1:38" s="15" customFormat="1" ht="25.5" customHeight="1" x14ac:dyDescent="0.25">
      <c r="A91" s="152" t="s">
        <v>150</v>
      </c>
      <c r="B91" s="485" t="s">
        <v>240</v>
      </c>
      <c r="C91" s="486"/>
      <c r="D91" s="175">
        <v>7</v>
      </c>
      <c r="E91" s="176">
        <v>6</v>
      </c>
      <c r="F91" s="153">
        <v>240</v>
      </c>
      <c r="G91" s="299">
        <f t="shared" si="24"/>
        <v>120</v>
      </c>
      <c r="H91" s="179">
        <v>26</v>
      </c>
      <c r="I91" s="178">
        <v>54</v>
      </c>
      <c r="J91" s="178">
        <v>24</v>
      </c>
      <c r="K91" s="197">
        <v>16</v>
      </c>
      <c r="L91" s="177"/>
      <c r="M91" s="297"/>
      <c r="N91" s="155"/>
      <c r="O91" s="294"/>
      <c r="P91" s="297"/>
      <c r="Q91" s="299"/>
      <c r="R91" s="154"/>
      <c r="S91" s="297"/>
      <c r="T91" s="155"/>
      <c r="U91" s="294"/>
      <c r="V91" s="297"/>
      <c r="W91" s="299"/>
      <c r="X91" s="294"/>
      <c r="Y91" s="297"/>
      <c r="Z91" s="299"/>
      <c r="AA91" s="294">
        <v>110</v>
      </c>
      <c r="AB91" s="297">
        <v>52</v>
      </c>
      <c r="AC91" s="299">
        <v>3</v>
      </c>
      <c r="AD91" s="190">
        <v>130</v>
      </c>
      <c r="AE91" s="191">
        <v>68</v>
      </c>
      <c r="AF91" s="192">
        <v>3</v>
      </c>
      <c r="AG91" s="193"/>
      <c r="AH91" s="191"/>
      <c r="AI91" s="194"/>
      <c r="AJ91" s="301">
        <f>SUM(N91,Q91,T91,W91,Z91,AC91,AF91,AI91)</f>
        <v>6</v>
      </c>
      <c r="AK91" s="95"/>
      <c r="AL91" s="360"/>
    </row>
    <row r="92" spans="1:38" s="15" customFormat="1" ht="25.5" customHeight="1" x14ac:dyDescent="0.25">
      <c r="A92" s="277" t="s">
        <v>49</v>
      </c>
      <c r="B92" s="487" t="s">
        <v>244</v>
      </c>
      <c r="C92" s="488"/>
      <c r="D92" s="93"/>
      <c r="E92" s="94"/>
      <c r="F92" s="286"/>
      <c r="G92" s="320"/>
      <c r="H92" s="286"/>
      <c r="I92" s="239"/>
      <c r="J92" s="289"/>
      <c r="K92" s="320"/>
      <c r="L92" s="238"/>
      <c r="M92" s="289"/>
      <c r="N92" s="320"/>
      <c r="O92" s="238"/>
      <c r="P92" s="289"/>
      <c r="Q92" s="320"/>
      <c r="R92" s="238"/>
      <c r="S92" s="289"/>
      <c r="T92" s="320"/>
      <c r="U92" s="238"/>
      <c r="V92" s="289"/>
      <c r="W92" s="320"/>
      <c r="X92" s="238"/>
      <c r="Y92" s="289"/>
      <c r="Z92" s="320"/>
      <c r="AA92" s="286"/>
      <c r="AB92" s="239"/>
      <c r="AC92" s="287"/>
      <c r="AD92" s="238"/>
      <c r="AE92" s="289"/>
      <c r="AF92" s="320"/>
      <c r="AG92" s="286"/>
      <c r="AH92" s="239"/>
      <c r="AI92" s="287"/>
      <c r="AJ92" s="287"/>
      <c r="AK92" s="344"/>
      <c r="AL92" s="360"/>
    </row>
    <row r="93" spans="1:38" s="15" customFormat="1" ht="51.75" customHeight="1" x14ac:dyDescent="0.25">
      <c r="A93" s="278" t="s">
        <v>95</v>
      </c>
      <c r="B93" s="485" t="s">
        <v>434</v>
      </c>
      <c r="C93" s="486"/>
      <c r="D93" s="295">
        <v>7</v>
      </c>
      <c r="E93" s="300">
        <v>6</v>
      </c>
      <c r="F93" s="95">
        <v>310</v>
      </c>
      <c r="G93" s="94">
        <f t="shared" ref="G93:G94" si="25">SUM(H93:K93)</f>
        <v>136</v>
      </c>
      <c r="H93" s="295">
        <v>34</v>
      </c>
      <c r="I93" s="298"/>
      <c r="J93" s="298">
        <v>80</v>
      </c>
      <c r="K93" s="300">
        <v>22</v>
      </c>
      <c r="L93" s="116"/>
      <c r="M93" s="97"/>
      <c r="N93" s="94"/>
      <c r="O93" s="93"/>
      <c r="P93" s="97"/>
      <c r="Q93" s="94"/>
      <c r="R93" s="93"/>
      <c r="S93" s="97"/>
      <c r="T93" s="94"/>
      <c r="U93" s="93"/>
      <c r="V93" s="97"/>
      <c r="W93" s="182"/>
      <c r="X93" s="93"/>
      <c r="Y93" s="97"/>
      <c r="Z93" s="94"/>
      <c r="AA93" s="93">
        <v>108</v>
      </c>
      <c r="AB93" s="97">
        <v>42</v>
      </c>
      <c r="AC93" s="94">
        <v>3</v>
      </c>
      <c r="AD93" s="93">
        <v>202</v>
      </c>
      <c r="AE93" s="97">
        <v>94</v>
      </c>
      <c r="AF93" s="94">
        <v>6</v>
      </c>
      <c r="AG93" s="186"/>
      <c r="AH93" s="184"/>
      <c r="AI93" s="182"/>
      <c r="AJ93" s="203">
        <f>SUM(N93,Q93,T93,W93,Z93,AC93,AF93,AI93)</f>
        <v>9</v>
      </c>
      <c r="AK93" s="95" t="s">
        <v>203</v>
      </c>
      <c r="AL93" s="360"/>
    </row>
    <row r="94" spans="1:38" s="15" customFormat="1" ht="25.5" customHeight="1" x14ac:dyDescent="0.25">
      <c r="A94" s="174" t="s">
        <v>317</v>
      </c>
      <c r="B94" s="485" t="s">
        <v>245</v>
      </c>
      <c r="C94" s="486"/>
      <c r="D94" s="294"/>
      <c r="E94" s="299">
        <v>7</v>
      </c>
      <c r="F94" s="153">
        <v>100</v>
      </c>
      <c r="G94" s="299">
        <f t="shared" si="25"/>
        <v>40</v>
      </c>
      <c r="H94" s="294">
        <v>8</v>
      </c>
      <c r="I94" s="297">
        <v>16</v>
      </c>
      <c r="J94" s="297">
        <v>8</v>
      </c>
      <c r="K94" s="299">
        <v>8</v>
      </c>
      <c r="L94" s="153"/>
      <c r="M94" s="297"/>
      <c r="N94" s="299"/>
      <c r="O94" s="294"/>
      <c r="P94" s="297"/>
      <c r="Q94" s="299"/>
      <c r="R94" s="294"/>
      <c r="S94" s="297"/>
      <c r="T94" s="299"/>
      <c r="U94" s="294"/>
      <c r="V94" s="297"/>
      <c r="W94" s="299"/>
      <c r="X94" s="294"/>
      <c r="Y94" s="297"/>
      <c r="Z94" s="299"/>
      <c r="AA94" s="294"/>
      <c r="AB94" s="297"/>
      <c r="AC94" s="299"/>
      <c r="AD94" s="294">
        <v>100</v>
      </c>
      <c r="AE94" s="297">
        <v>40</v>
      </c>
      <c r="AF94" s="299">
        <v>3</v>
      </c>
      <c r="AG94" s="193"/>
      <c r="AH94" s="191"/>
      <c r="AI94" s="194"/>
      <c r="AJ94" s="207">
        <f>SUM(N94,Q94,T94,W94,Z94,AC94,AF94,AI94)</f>
        <v>3</v>
      </c>
      <c r="AK94" s="95" t="s">
        <v>198</v>
      </c>
      <c r="AL94" s="360"/>
    </row>
    <row r="95" spans="1:38" s="15" customFormat="1" ht="25.5" customHeight="1" x14ac:dyDescent="0.25">
      <c r="A95" s="277" t="s">
        <v>63</v>
      </c>
      <c r="B95" s="487" t="s">
        <v>250</v>
      </c>
      <c r="C95" s="488"/>
      <c r="D95" s="93"/>
      <c r="E95" s="94"/>
      <c r="F95" s="95"/>
      <c r="G95" s="94"/>
      <c r="H95" s="95"/>
      <c r="I95" s="97"/>
      <c r="J95" s="202"/>
      <c r="K95" s="94"/>
      <c r="L95" s="93"/>
      <c r="M95" s="202"/>
      <c r="N95" s="94"/>
      <c r="O95" s="93"/>
      <c r="P95" s="202"/>
      <c r="Q95" s="94"/>
      <c r="R95" s="93"/>
      <c r="S95" s="202"/>
      <c r="T95" s="94"/>
      <c r="U95" s="93"/>
      <c r="V95" s="202"/>
      <c r="W95" s="94"/>
      <c r="X95" s="93"/>
      <c r="Y95" s="202"/>
      <c r="Z95" s="94"/>
      <c r="AA95" s="95"/>
      <c r="AB95" s="97"/>
      <c r="AC95" s="203"/>
      <c r="AD95" s="93"/>
      <c r="AE95" s="202"/>
      <c r="AF95" s="94"/>
      <c r="AG95" s="323"/>
      <c r="AH95" s="184"/>
      <c r="AI95" s="324"/>
      <c r="AJ95" s="287"/>
      <c r="AK95" s="95"/>
      <c r="AL95" s="360"/>
    </row>
    <row r="96" spans="1:38" s="15" customFormat="1" ht="25.5" customHeight="1" x14ac:dyDescent="0.25">
      <c r="A96" s="278" t="s">
        <v>96</v>
      </c>
      <c r="B96" s="485" t="s">
        <v>251</v>
      </c>
      <c r="C96" s="486"/>
      <c r="D96" s="93">
        <v>6</v>
      </c>
      <c r="E96" s="94"/>
      <c r="F96" s="93">
        <v>120</v>
      </c>
      <c r="G96" s="94">
        <v>80</v>
      </c>
      <c r="H96" s="93">
        <v>20</v>
      </c>
      <c r="I96" s="97"/>
      <c r="J96" s="97">
        <v>20</v>
      </c>
      <c r="K96" s="94">
        <v>40</v>
      </c>
      <c r="L96" s="93"/>
      <c r="M96" s="97"/>
      <c r="N96" s="94"/>
      <c r="O96" s="93"/>
      <c r="P96" s="97"/>
      <c r="Q96" s="94"/>
      <c r="R96" s="93"/>
      <c r="S96" s="97"/>
      <c r="T96" s="94"/>
      <c r="U96" s="93"/>
      <c r="V96" s="97"/>
      <c r="W96" s="113"/>
      <c r="X96" s="93"/>
      <c r="Y96" s="97"/>
      <c r="Z96" s="94"/>
      <c r="AA96" s="93">
        <v>120</v>
      </c>
      <c r="AB96" s="97">
        <v>80</v>
      </c>
      <c r="AC96" s="94">
        <v>3</v>
      </c>
      <c r="AD96" s="93"/>
      <c r="AE96" s="97"/>
      <c r="AF96" s="94"/>
      <c r="AG96" s="102"/>
      <c r="AH96" s="101"/>
      <c r="AI96" s="99"/>
      <c r="AJ96" s="203">
        <f>SUM(N96,Q96,T96,W96,Z96,AC96,AF96,AI96)</f>
        <v>3</v>
      </c>
      <c r="AK96" s="95" t="s">
        <v>200</v>
      </c>
      <c r="AL96" s="360"/>
    </row>
    <row r="97" spans="1:38" s="15" customFormat="1" ht="12.75" customHeight="1" x14ac:dyDescent="0.25">
      <c r="A97" s="174" t="s">
        <v>418</v>
      </c>
      <c r="B97" s="485" t="s">
        <v>123</v>
      </c>
      <c r="C97" s="486"/>
      <c r="D97" s="294"/>
      <c r="E97" s="299">
        <v>7</v>
      </c>
      <c r="F97" s="294">
        <v>94</v>
      </c>
      <c r="G97" s="299">
        <f>SUM(H97:K97)</f>
        <v>38</v>
      </c>
      <c r="H97" s="294">
        <v>20</v>
      </c>
      <c r="I97" s="297"/>
      <c r="J97" s="297"/>
      <c r="K97" s="299">
        <v>18</v>
      </c>
      <c r="L97" s="294"/>
      <c r="M97" s="297"/>
      <c r="N97" s="299"/>
      <c r="O97" s="294"/>
      <c r="P97" s="297"/>
      <c r="Q97" s="299"/>
      <c r="R97" s="294"/>
      <c r="S97" s="297"/>
      <c r="T97" s="299"/>
      <c r="U97" s="294"/>
      <c r="V97" s="297"/>
      <c r="W97" s="208"/>
      <c r="X97" s="294"/>
      <c r="Y97" s="297"/>
      <c r="Z97" s="299"/>
      <c r="AA97" s="159"/>
      <c r="AB97" s="160"/>
      <c r="AC97" s="161"/>
      <c r="AD97" s="294">
        <v>94</v>
      </c>
      <c r="AE97" s="297">
        <v>38</v>
      </c>
      <c r="AF97" s="299">
        <v>3</v>
      </c>
      <c r="AG97" s="159"/>
      <c r="AH97" s="160"/>
      <c r="AI97" s="161"/>
      <c r="AJ97" s="207">
        <f>SUM(N97,Q97,T97,W97,Z97,AC97,AF97,AI97)</f>
        <v>3</v>
      </c>
      <c r="AK97" s="153" t="s">
        <v>204</v>
      </c>
      <c r="AL97" s="360"/>
    </row>
    <row r="98" spans="1:38" s="15" customFormat="1" ht="25.5" customHeight="1" x14ac:dyDescent="0.25">
      <c r="A98" s="277" t="s">
        <v>97</v>
      </c>
      <c r="B98" s="487" t="s">
        <v>246</v>
      </c>
      <c r="C98" s="488"/>
      <c r="D98" s="93"/>
      <c r="E98" s="94"/>
      <c r="F98" s="286"/>
      <c r="G98" s="320"/>
      <c r="H98" s="240"/>
      <c r="I98" s="239"/>
      <c r="J98" s="289"/>
      <c r="K98" s="320"/>
      <c r="L98" s="239"/>
      <c r="M98" s="289"/>
      <c r="N98" s="320"/>
      <c r="O98" s="239"/>
      <c r="P98" s="289"/>
      <c r="Q98" s="320"/>
      <c r="R98" s="239"/>
      <c r="S98" s="289"/>
      <c r="T98" s="320"/>
      <c r="U98" s="239"/>
      <c r="V98" s="289"/>
      <c r="W98" s="320"/>
      <c r="X98" s="239"/>
      <c r="Y98" s="289"/>
      <c r="Z98" s="320"/>
      <c r="AA98" s="240"/>
      <c r="AB98" s="239"/>
      <c r="AC98" s="287"/>
      <c r="AD98" s="239"/>
      <c r="AE98" s="289"/>
      <c r="AF98" s="320"/>
      <c r="AG98" s="240"/>
      <c r="AH98" s="239"/>
      <c r="AI98" s="289"/>
      <c r="AJ98" s="338"/>
      <c r="AK98" s="342"/>
      <c r="AL98" s="360"/>
    </row>
    <row r="99" spans="1:38" s="20" customFormat="1" ht="12.75" customHeight="1" x14ac:dyDescent="0.25">
      <c r="A99" s="278" t="s">
        <v>98</v>
      </c>
      <c r="B99" s="485" t="s">
        <v>247</v>
      </c>
      <c r="C99" s="486"/>
      <c r="D99" s="93"/>
      <c r="E99" s="94">
        <v>7</v>
      </c>
      <c r="F99" s="95">
        <v>94</v>
      </c>
      <c r="G99" s="94">
        <f t="shared" ref="G99:G100" si="26">SUM(H99:K99)</f>
        <v>36</v>
      </c>
      <c r="H99" s="96">
        <v>10</v>
      </c>
      <c r="I99" s="97"/>
      <c r="J99" s="97">
        <v>18</v>
      </c>
      <c r="K99" s="98">
        <v>8</v>
      </c>
      <c r="L99" s="93"/>
      <c r="M99" s="96"/>
      <c r="N99" s="94"/>
      <c r="O99" s="96"/>
      <c r="P99" s="97"/>
      <c r="Q99" s="98"/>
      <c r="R99" s="93"/>
      <c r="S99" s="97"/>
      <c r="T99" s="94"/>
      <c r="U99" s="93"/>
      <c r="V99" s="97"/>
      <c r="W99" s="94"/>
      <c r="X99" s="93"/>
      <c r="Y99" s="97"/>
      <c r="Z99" s="94"/>
      <c r="AA99" s="93"/>
      <c r="AB99" s="97"/>
      <c r="AC99" s="94"/>
      <c r="AD99" s="93">
        <v>94</v>
      </c>
      <c r="AE99" s="97">
        <v>36</v>
      </c>
      <c r="AF99" s="94">
        <v>3</v>
      </c>
      <c r="AG99" s="102"/>
      <c r="AH99" s="101"/>
      <c r="AI99" s="149"/>
      <c r="AJ99" s="103">
        <f>SUM(N99,Q99,T99,W99,Z99,AC99,AF99,AI99)</f>
        <v>3</v>
      </c>
      <c r="AK99" s="95" t="s">
        <v>205</v>
      </c>
      <c r="AL99" s="359"/>
    </row>
    <row r="100" spans="1:38" s="20" customFormat="1" ht="25.5" customHeight="1" x14ac:dyDescent="0.25">
      <c r="A100" s="174" t="s">
        <v>419</v>
      </c>
      <c r="B100" s="485" t="s">
        <v>248</v>
      </c>
      <c r="C100" s="486"/>
      <c r="D100" s="93">
        <v>7</v>
      </c>
      <c r="E100" s="94"/>
      <c r="F100" s="95">
        <v>106</v>
      </c>
      <c r="G100" s="94">
        <f t="shared" si="26"/>
        <v>66</v>
      </c>
      <c r="H100" s="96">
        <v>20</v>
      </c>
      <c r="I100" s="97"/>
      <c r="J100" s="97">
        <v>32</v>
      </c>
      <c r="K100" s="98">
        <v>14</v>
      </c>
      <c r="L100" s="93"/>
      <c r="M100" s="96"/>
      <c r="N100" s="94"/>
      <c r="O100" s="96"/>
      <c r="P100" s="97"/>
      <c r="Q100" s="98"/>
      <c r="R100" s="93"/>
      <c r="S100" s="97"/>
      <c r="T100" s="94"/>
      <c r="U100" s="93"/>
      <c r="V100" s="97"/>
      <c r="W100" s="94"/>
      <c r="X100" s="93"/>
      <c r="Y100" s="97"/>
      <c r="Z100" s="94"/>
      <c r="AA100" s="93"/>
      <c r="AB100" s="97"/>
      <c r="AC100" s="94"/>
      <c r="AD100" s="93">
        <v>106</v>
      </c>
      <c r="AE100" s="97">
        <v>66</v>
      </c>
      <c r="AF100" s="94">
        <v>3</v>
      </c>
      <c r="AG100" s="102"/>
      <c r="AH100" s="101"/>
      <c r="AI100" s="149"/>
      <c r="AJ100" s="103">
        <f>SUM(N100,Q100,T100,W100,Z100,AC100,AF100,AI100)</f>
        <v>3</v>
      </c>
      <c r="AK100" s="95" t="s">
        <v>200</v>
      </c>
      <c r="AL100" s="359"/>
    </row>
    <row r="101" spans="1:38" s="25" customFormat="1" ht="25.5" customHeight="1" x14ac:dyDescent="0.2">
      <c r="A101" s="277" t="s">
        <v>164</v>
      </c>
      <c r="B101" s="487" t="s">
        <v>334</v>
      </c>
      <c r="C101" s="488"/>
      <c r="D101" s="295"/>
      <c r="E101" s="300"/>
      <c r="F101" s="143"/>
      <c r="G101" s="311"/>
      <c r="H101" s="312"/>
      <c r="I101" s="141"/>
      <c r="J101" s="141"/>
      <c r="K101" s="167"/>
      <c r="L101" s="143"/>
      <c r="M101" s="167"/>
      <c r="N101" s="311"/>
      <c r="O101" s="167"/>
      <c r="P101" s="141"/>
      <c r="Q101" s="140"/>
      <c r="R101" s="143"/>
      <c r="S101" s="141"/>
      <c r="T101" s="142"/>
      <c r="U101" s="140"/>
      <c r="V101" s="141"/>
      <c r="W101" s="140"/>
      <c r="X101" s="143"/>
      <c r="Y101" s="141"/>
      <c r="Z101" s="142"/>
      <c r="AA101" s="140"/>
      <c r="AB101" s="141"/>
      <c r="AC101" s="140"/>
      <c r="AD101" s="143"/>
      <c r="AE101" s="141"/>
      <c r="AF101" s="142"/>
      <c r="AG101" s="140"/>
      <c r="AH101" s="141"/>
      <c r="AI101" s="140"/>
      <c r="AJ101" s="169"/>
      <c r="AK101" s="143"/>
      <c r="AL101" s="358"/>
    </row>
    <row r="102" spans="1:38" s="20" customFormat="1" ht="12.75" customHeight="1" x14ac:dyDescent="0.25">
      <c r="A102" s="92" t="s">
        <v>146</v>
      </c>
      <c r="B102" s="485" t="s">
        <v>307</v>
      </c>
      <c r="C102" s="486"/>
      <c r="D102" s="93"/>
      <c r="E102" s="94">
        <v>7</v>
      </c>
      <c r="F102" s="95">
        <v>120</v>
      </c>
      <c r="G102" s="94">
        <f t="shared" ref="G102:G103" si="27">SUM(H102:K102)</f>
        <v>70</v>
      </c>
      <c r="H102" s="96">
        <v>26</v>
      </c>
      <c r="I102" s="97"/>
      <c r="J102" s="97">
        <v>20</v>
      </c>
      <c r="K102" s="98">
        <v>24</v>
      </c>
      <c r="L102" s="93"/>
      <c r="M102" s="96"/>
      <c r="N102" s="94"/>
      <c r="O102" s="96"/>
      <c r="P102" s="97"/>
      <c r="Q102" s="98"/>
      <c r="R102" s="93"/>
      <c r="S102" s="97"/>
      <c r="T102" s="94"/>
      <c r="U102" s="93"/>
      <c r="V102" s="98"/>
      <c r="W102" s="149"/>
      <c r="X102" s="102"/>
      <c r="Y102" s="101"/>
      <c r="Z102" s="99"/>
      <c r="AA102" s="100"/>
      <c r="AB102" s="101"/>
      <c r="AC102" s="149"/>
      <c r="AD102" s="93">
        <v>120</v>
      </c>
      <c r="AE102" s="97">
        <v>70</v>
      </c>
      <c r="AF102" s="94">
        <v>3</v>
      </c>
      <c r="AG102" s="102"/>
      <c r="AH102" s="101"/>
      <c r="AI102" s="149"/>
      <c r="AJ102" s="103">
        <f>SUM(N102,Q102,T102,W102,Z102,AC102,AF102,AI102)</f>
        <v>3</v>
      </c>
      <c r="AK102" s="95" t="s">
        <v>206</v>
      </c>
      <c r="AL102" s="359"/>
    </row>
    <row r="103" spans="1:38" s="20" customFormat="1" ht="12.75" customHeight="1" thickBot="1" x14ac:dyDescent="0.3">
      <c r="A103" s="92" t="s">
        <v>147</v>
      </c>
      <c r="B103" s="483" t="s">
        <v>249</v>
      </c>
      <c r="C103" s="484"/>
      <c r="D103" s="93"/>
      <c r="E103" s="94">
        <v>7</v>
      </c>
      <c r="F103" s="95">
        <v>96</v>
      </c>
      <c r="G103" s="94">
        <f t="shared" si="27"/>
        <v>46</v>
      </c>
      <c r="H103" s="96">
        <v>18</v>
      </c>
      <c r="I103" s="97"/>
      <c r="J103" s="97">
        <v>10</v>
      </c>
      <c r="K103" s="98">
        <v>18</v>
      </c>
      <c r="L103" s="93"/>
      <c r="M103" s="96"/>
      <c r="N103" s="94"/>
      <c r="O103" s="154"/>
      <c r="P103" s="297"/>
      <c r="Q103" s="155"/>
      <c r="R103" s="93"/>
      <c r="S103" s="97"/>
      <c r="T103" s="94"/>
      <c r="U103" s="294"/>
      <c r="V103" s="155"/>
      <c r="W103" s="162"/>
      <c r="X103" s="93"/>
      <c r="Y103" s="97"/>
      <c r="Z103" s="94"/>
      <c r="AA103" s="209"/>
      <c r="AB103" s="160"/>
      <c r="AC103" s="149"/>
      <c r="AD103" s="294">
        <v>96</v>
      </c>
      <c r="AE103" s="297">
        <v>46</v>
      </c>
      <c r="AF103" s="299">
        <v>3</v>
      </c>
      <c r="AG103" s="102"/>
      <c r="AH103" s="101"/>
      <c r="AI103" s="149"/>
      <c r="AJ103" s="103">
        <f>SUM(N103,Q103,T103,W103,Z103,AC103,AF103,AI103)</f>
        <v>3</v>
      </c>
      <c r="AK103" s="351" t="s">
        <v>207</v>
      </c>
      <c r="AL103" s="359"/>
    </row>
    <row r="104" spans="1:38" s="15" customFormat="1" ht="12.75" customHeight="1" thickBot="1" x14ac:dyDescent="0.3">
      <c r="A104" s="339" t="s">
        <v>14</v>
      </c>
      <c r="B104" s="475" t="s">
        <v>102</v>
      </c>
      <c r="C104" s="476"/>
      <c r="D104" s="290"/>
      <c r="E104" s="309"/>
      <c r="F104" s="291" t="s">
        <v>339</v>
      </c>
      <c r="G104" s="291" t="s">
        <v>405</v>
      </c>
      <c r="H104" s="290" t="s">
        <v>335</v>
      </c>
      <c r="I104" s="292"/>
      <c r="J104" s="292" t="s">
        <v>263</v>
      </c>
      <c r="K104" s="309" t="s">
        <v>152</v>
      </c>
      <c r="L104" s="290" t="s">
        <v>259</v>
      </c>
      <c r="M104" s="291" t="s">
        <v>259</v>
      </c>
      <c r="N104" s="303"/>
      <c r="O104" s="290"/>
      <c r="P104" s="291"/>
      <c r="Q104" s="309"/>
      <c r="R104" s="291"/>
      <c r="S104" s="292"/>
      <c r="T104" s="303"/>
      <c r="U104" s="340" t="s">
        <v>310</v>
      </c>
      <c r="V104" s="341" t="s">
        <v>111</v>
      </c>
      <c r="W104" s="309"/>
      <c r="X104" s="291" t="s">
        <v>340</v>
      </c>
      <c r="Y104" s="292" t="s">
        <v>336</v>
      </c>
      <c r="Z104" s="303"/>
      <c r="AA104" s="290"/>
      <c r="AB104" s="292"/>
      <c r="AC104" s="310"/>
      <c r="AD104" s="290" t="s">
        <v>104</v>
      </c>
      <c r="AE104" s="292" t="s">
        <v>260</v>
      </c>
      <c r="AF104" s="309"/>
      <c r="AG104" s="290"/>
      <c r="AH104" s="292"/>
      <c r="AI104" s="309"/>
      <c r="AJ104" s="310"/>
      <c r="AK104" s="348"/>
      <c r="AL104" s="360"/>
    </row>
    <row r="105" spans="1:38" s="15" customFormat="1" ht="25.5" customHeight="1" x14ac:dyDescent="0.25">
      <c r="A105" s="210" t="s">
        <v>15</v>
      </c>
      <c r="B105" s="481" t="s">
        <v>254</v>
      </c>
      <c r="C105" s="482"/>
      <c r="D105" s="295"/>
      <c r="E105" s="94"/>
      <c r="F105" s="96" t="s">
        <v>259</v>
      </c>
      <c r="G105" s="98" t="s">
        <v>259</v>
      </c>
      <c r="H105" s="211" t="s">
        <v>132</v>
      </c>
      <c r="I105" s="212"/>
      <c r="J105" s="212" t="s">
        <v>134</v>
      </c>
      <c r="K105" s="213" t="s">
        <v>112</v>
      </c>
      <c r="L105" s="295" t="s">
        <v>259</v>
      </c>
      <c r="M105" s="117" t="s">
        <v>259</v>
      </c>
      <c r="N105" s="94"/>
      <c r="O105" s="295"/>
      <c r="P105" s="117"/>
      <c r="Q105" s="300"/>
      <c r="R105" s="96"/>
      <c r="S105" s="97"/>
      <c r="T105" s="98"/>
      <c r="U105" s="295"/>
      <c r="V105" s="298"/>
      <c r="W105" s="206"/>
      <c r="X105" s="183"/>
      <c r="Y105" s="184"/>
      <c r="Z105" s="185"/>
      <c r="AA105" s="204"/>
      <c r="AB105" s="205"/>
      <c r="AC105" s="182"/>
      <c r="AD105" s="214"/>
      <c r="AE105" s="205"/>
      <c r="AF105" s="215"/>
      <c r="AG105" s="186"/>
      <c r="AH105" s="184"/>
      <c r="AI105" s="182"/>
      <c r="AJ105" s="103"/>
      <c r="AK105" s="228" t="s">
        <v>396</v>
      </c>
      <c r="AL105" s="360"/>
    </row>
    <row r="106" spans="1:38" s="30" customFormat="1" ht="15" customHeight="1" x14ac:dyDescent="0.25">
      <c r="A106" s="216" t="s">
        <v>16</v>
      </c>
      <c r="B106" s="479" t="s">
        <v>309</v>
      </c>
      <c r="C106" s="480"/>
      <c r="D106" s="217"/>
      <c r="E106" s="218" t="s">
        <v>134</v>
      </c>
      <c r="F106" s="219" t="s">
        <v>310</v>
      </c>
      <c r="G106" s="220" t="s">
        <v>111</v>
      </c>
      <c r="H106" s="217" t="s">
        <v>260</v>
      </c>
      <c r="I106" s="221"/>
      <c r="J106" s="221"/>
      <c r="K106" s="218" t="s">
        <v>404</v>
      </c>
      <c r="L106" s="219"/>
      <c r="M106" s="221"/>
      <c r="N106" s="220"/>
      <c r="O106" s="217"/>
      <c r="P106" s="220"/>
      <c r="Q106" s="218"/>
      <c r="R106" s="221"/>
      <c r="S106" s="221"/>
      <c r="T106" s="218"/>
      <c r="U106" s="219" t="s">
        <v>310</v>
      </c>
      <c r="V106" s="220" t="s">
        <v>111</v>
      </c>
      <c r="W106" s="218"/>
      <c r="X106" s="219"/>
      <c r="Y106" s="220"/>
      <c r="Z106" s="220"/>
      <c r="AA106" s="222"/>
      <c r="AB106" s="221"/>
      <c r="AC106" s="218"/>
      <c r="AD106" s="219"/>
      <c r="AE106" s="220"/>
      <c r="AF106" s="220"/>
      <c r="AG106" s="217"/>
      <c r="AH106" s="221"/>
      <c r="AI106" s="218"/>
      <c r="AJ106" s="223"/>
      <c r="AK106" s="352" t="s">
        <v>209</v>
      </c>
      <c r="AL106" s="361"/>
    </row>
    <row r="107" spans="1:38" s="15" customFormat="1" ht="37.5" customHeight="1" x14ac:dyDescent="0.25">
      <c r="A107" s="224" t="s">
        <v>252</v>
      </c>
      <c r="B107" s="477" t="s">
        <v>256</v>
      </c>
      <c r="C107" s="478"/>
      <c r="D107" s="93"/>
      <c r="E107" s="94" t="s">
        <v>153</v>
      </c>
      <c r="F107" s="96" t="s">
        <v>104</v>
      </c>
      <c r="G107" s="98" t="s">
        <v>260</v>
      </c>
      <c r="H107" s="93"/>
      <c r="I107" s="97"/>
      <c r="J107" s="119" t="s">
        <v>260</v>
      </c>
      <c r="K107" s="94"/>
      <c r="L107" s="117"/>
      <c r="M107" s="298"/>
      <c r="N107" s="119"/>
      <c r="O107" s="116"/>
      <c r="P107" s="298"/>
      <c r="Q107" s="300"/>
      <c r="R107" s="295"/>
      <c r="S107" s="119"/>
      <c r="T107" s="300"/>
      <c r="U107" s="295"/>
      <c r="V107" s="119"/>
      <c r="W107" s="300"/>
      <c r="X107" s="295" t="s">
        <v>337</v>
      </c>
      <c r="Y107" s="119" t="s">
        <v>260</v>
      </c>
      <c r="Z107" s="300"/>
      <c r="AA107" s="295"/>
      <c r="AB107" s="119"/>
      <c r="AC107" s="300"/>
      <c r="AD107" s="117"/>
      <c r="AE107" s="119"/>
      <c r="AF107" s="119"/>
      <c r="AG107" s="295"/>
      <c r="AH107" s="298"/>
      <c r="AI107" s="94"/>
      <c r="AJ107" s="203"/>
      <c r="AK107" s="116" t="s">
        <v>397</v>
      </c>
      <c r="AL107" s="360"/>
    </row>
    <row r="108" spans="1:38" s="15" customFormat="1" ht="12.75" customHeight="1" x14ac:dyDescent="0.25">
      <c r="A108" s="224" t="s">
        <v>253</v>
      </c>
      <c r="B108" s="477" t="s">
        <v>312</v>
      </c>
      <c r="C108" s="478"/>
      <c r="D108" s="93"/>
      <c r="E108" s="94" t="s">
        <v>153</v>
      </c>
      <c r="F108" s="96" t="s">
        <v>336</v>
      </c>
      <c r="G108" s="96" t="s">
        <v>308</v>
      </c>
      <c r="H108" s="217" t="s">
        <v>260</v>
      </c>
      <c r="I108" s="297"/>
      <c r="J108" s="97"/>
      <c r="K108" s="223" t="s">
        <v>264</v>
      </c>
      <c r="L108" s="96"/>
      <c r="M108" s="97"/>
      <c r="N108" s="98"/>
      <c r="O108" s="95"/>
      <c r="P108" s="97"/>
      <c r="Q108" s="94"/>
      <c r="R108" s="97"/>
      <c r="S108" s="97"/>
      <c r="T108" s="94"/>
      <c r="U108" s="96"/>
      <c r="V108" s="96"/>
      <c r="W108" s="94"/>
      <c r="X108" s="96" t="s">
        <v>336</v>
      </c>
      <c r="Y108" s="96" t="s">
        <v>308</v>
      </c>
      <c r="Z108" s="94"/>
      <c r="AA108" s="117"/>
      <c r="AB108" s="120"/>
      <c r="AC108" s="300"/>
      <c r="AD108" s="117"/>
      <c r="AE108" s="120"/>
      <c r="AF108" s="119"/>
      <c r="AG108" s="295"/>
      <c r="AH108" s="298"/>
      <c r="AI108" s="94"/>
      <c r="AJ108" s="203"/>
      <c r="AK108" s="95" t="s">
        <v>211</v>
      </c>
      <c r="AL108" s="360"/>
    </row>
    <row r="109" spans="1:38" s="15" customFormat="1" ht="37.5" customHeight="1" thickBot="1" x14ac:dyDescent="0.3">
      <c r="A109" s="225" t="s">
        <v>311</v>
      </c>
      <c r="B109" s="477" t="s">
        <v>257</v>
      </c>
      <c r="C109" s="478"/>
      <c r="D109" s="93"/>
      <c r="E109" s="94" t="s">
        <v>258</v>
      </c>
      <c r="F109" s="96" t="s">
        <v>104</v>
      </c>
      <c r="G109" s="98" t="s">
        <v>260</v>
      </c>
      <c r="H109" s="93"/>
      <c r="I109" s="97"/>
      <c r="J109" s="97" t="s">
        <v>260</v>
      </c>
      <c r="K109" s="94"/>
      <c r="L109" s="96"/>
      <c r="M109" s="97"/>
      <c r="N109" s="98"/>
      <c r="O109" s="95"/>
      <c r="P109" s="97"/>
      <c r="Q109" s="94"/>
      <c r="R109" s="97"/>
      <c r="S109" s="97"/>
      <c r="T109" s="94"/>
      <c r="U109" s="96"/>
      <c r="V109" s="96"/>
      <c r="W109" s="94"/>
      <c r="X109" s="93"/>
      <c r="Y109" s="97"/>
      <c r="Z109" s="94"/>
      <c r="AA109" s="93"/>
      <c r="AB109" s="97"/>
      <c r="AC109" s="94"/>
      <c r="AD109" s="93" t="s">
        <v>104</v>
      </c>
      <c r="AE109" s="97" t="s">
        <v>260</v>
      </c>
      <c r="AF109" s="94"/>
      <c r="AG109" s="93"/>
      <c r="AH109" s="97"/>
      <c r="AI109" s="94"/>
      <c r="AJ109" s="203"/>
      <c r="AK109" s="353" t="s">
        <v>398</v>
      </c>
      <c r="AL109" s="360"/>
    </row>
    <row r="110" spans="1:38" s="15" customFormat="1" ht="25.5" customHeight="1" thickBot="1" x14ac:dyDescent="0.3">
      <c r="A110" s="339" t="s">
        <v>59</v>
      </c>
      <c r="B110" s="475" t="s">
        <v>26</v>
      </c>
      <c r="C110" s="476"/>
      <c r="D110" s="290"/>
      <c r="E110" s="309"/>
      <c r="F110" s="291" t="s">
        <v>442</v>
      </c>
      <c r="G110" s="303" t="s">
        <v>443</v>
      </c>
      <c r="H110" s="290" t="s">
        <v>338</v>
      </c>
      <c r="I110" s="292"/>
      <c r="J110" s="292" t="s">
        <v>433</v>
      </c>
      <c r="K110" s="309" t="s">
        <v>337</v>
      </c>
      <c r="L110" s="291" t="s">
        <v>341</v>
      </c>
      <c r="M110" s="291" t="s">
        <v>341</v>
      </c>
      <c r="N110" s="303"/>
      <c r="O110" s="290" t="s">
        <v>444</v>
      </c>
      <c r="P110" s="292" t="s">
        <v>440</v>
      </c>
      <c r="Q110" s="309"/>
      <c r="R110" s="291" t="s">
        <v>342</v>
      </c>
      <c r="S110" s="291" t="s">
        <v>342</v>
      </c>
      <c r="T110" s="303"/>
      <c r="U110" s="290" t="s">
        <v>343</v>
      </c>
      <c r="V110" s="291" t="s">
        <v>343</v>
      </c>
      <c r="W110" s="309"/>
      <c r="X110" s="290" t="s">
        <v>344</v>
      </c>
      <c r="Y110" s="291" t="s">
        <v>344</v>
      </c>
      <c r="Z110" s="303"/>
      <c r="AA110" s="290" t="s">
        <v>345</v>
      </c>
      <c r="AB110" s="291" t="s">
        <v>345</v>
      </c>
      <c r="AC110" s="309"/>
      <c r="AD110" s="291" t="s">
        <v>346</v>
      </c>
      <c r="AE110" s="291" t="s">
        <v>346</v>
      </c>
      <c r="AF110" s="303"/>
      <c r="AG110" s="290"/>
      <c r="AH110" s="292"/>
      <c r="AI110" s="309"/>
      <c r="AJ110" s="310"/>
      <c r="AK110" s="348"/>
      <c r="AL110" s="360"/>
    </row>
    <row r="111" spans="1:38" s="15" customFormat="1" ht="25.5" customHeight="1" x14ac:dyDescent="0.25">
      <c r="A111" s="226" t="s">
        <v>103</v>
      </c>
      <c r="B111" s="496" t="s">
        <v>48</v>
      </c>
      <c r="C111" s="497"/>
      <c r="D111" s="211"/>
      <c r="E111" s="213" t="s">
        <v>132</v>
      </c>
      <c r="F111" s="211" t="s">
        <v>308</v>
      </c>
      <c r="G111" s="213" t="s">
        <v>111</v>
      </c>
      <c r="H111" s="285"/>
      <c r="I111" s="212"/>
      <c r="J111" s="212" t="s">
        <v>111</v>
      </c>
      <c r="K111" s="213"/>
      <c r="L111" s="211"/>
      <c r="M111" s="212"/>
      <c r="N111" s="288"/>
      <c r="O111" s="305" t="s">
        <v>308</v>
      </c>
      <c r="P111" s="306" t="s">
        <v>111</v>
      </c>
      <c r="Q111" s="304"/>
      <c r="R111" s="212"/>
      <c r="S111" s="212"/>
      <c r="T111" s="213"/>
      <c r="U111" s="285"/>
      <c r="V111" s="285"/>
      <c r="W111" s="213"/>
      <c r="X111" s="212"/>
      <c r="Y111" s="212"/>
      <c r="Z111" s="284"/>
      <c r="AA111" s="228"/>
      <c r="AB111" s="212"/>
      <c r="AC111" s="213"/>
      <c r="AD111" s="285"/>
      <c r="AE111" s="212"/>
      <c r="AF111" s="284"/>
      <c r="AG111" s="211"/>
      <c r="AH111" s="212"/>
      <c r="AI111" s="213"/>
      <c r="AJ111" s="227"/>
      <c r="AK111" s="343" t="s">
        <v>318</v>
      </c>
      <c r="AL111" s="360"/>
    </row>
    <row r="112" spans="1:38" s="15" customFormat="1" ht="37.5" customHeight="1" x14ac:dyDescent="0.25">
      <c r="A112" s="224" t="s">
        <v>106</v>
      </c>
      <c r="B112" s="477" t="s">
        <v>130</v>
      </c>
      <c r="C112" s="478"/>
      <c r="D112" s="93"/>
      <c r="E112" s="94" t="s">
        <v>132</v>
      </c>
      <c r="F112" s="93" t="s">
        <v>152</v>
      </c>
      <c r="G112" s="94" t="s">
        <v>111</v>
      </c>
      <c r="H112" s="202" t="s">
        <v>105</v>
      </c>
      <c r="I112" s="97"/>
      <c r="J112" s="97" t="s">
        <v>133</v>
      </c>
      <c r="K112" s="97" t="s">
        <v>133</v>
      </c>
      <c r="L112" s="93"/>
      <c r="M112" s="98"/>
      <c r="N112" s="94"/>
      <c r="O112" s="93" t="s">
        <v>152</v>
      </c>
      <c r="P112" s="98" t="s">
        <v>111</v>
      </c>
      <c r="Q112" s="94"/>
      <c r="R112" s="93"/>
      <c r="S112" s="98"/>
      <c r="T112" s="94"/>
      <c r="U112" s="93"/>
      <c r="V112" s="98"/>
      <c r="W112" s="94"/>
      <c r="X112" s="97"/>
      <c r="Y112" s="97"/>
      <c r="Z112" s="98"/>
      <c r="AA112" s="95"/>
      <c r="AB112" s="97"/>
      <c r="AC112" s="94"/>
      <c r="AD112" s="96"/>
      <c r="AE112" s="97"/>
      <c r="AF112" s="98"/>
      <c r="AG112" s="93"/>
      <c r="AH112" s="97"/>
      <c r="AI112" s="94"/>
      <c r="AJ112" s="203"/>
      <c r="AK112" s="202" t="s">
        <v>351</v>
      </c>
      <c r="AL112" s="360"/>
    </row>
    <row r="113" spans="1:38" s="15" customFormat="1" ht="25.5" customHeight="1" x14ac:dyDescent="0.25">
      <c r="A113" s="224" t="s">
        <v>110</v>
      </c>
      <c r="B113" s="477" t="s">
        <v>261</v>
      </c>
      <c r="C113" s="478"/>
      <c r="D113" s="93"/>
      <c r="E113" s="94" t="s">
        <v>401</v>
      </c>
      <c r="F113" s="93" t="s">
        <v>263</v>
      </c>
      <c r="G113" s="94" t="s">
        <v>263</v>
      </c>
      <c r="H113" s="96" t="s">
        <v>264</v>
      </c>
      <c r="I113" s="97"/>
      <c r="J113" s="97" t="s">
        <v>108</v>
      </c>
      <c r="K113" s="94" t="s">
        <v>112</v>
      </c>
      <c r="L113" s="93"/>
      <c r="M113" s="98"/>
      <c r="N113" s="94"/>
      <c r="O113" s="93"/>
      <c r="P113" s="98"/>
      <c r="Q113" s="94" t="s">
        <v>267</v>
      </c>
      <c r="R113" s="93"/>
      <c r="S113" s="98"/>
      <c r="T113" s="94"/>
      <c r="U113" s="96"/>
      <c r="V113" s="96"/>
      <c r="W113" s="94"/>
      <c r="X113" s="97"/>
      <c r="Y113" s="97"/>
      <c r="Z113" s="98"/>
      <c r="AA113" s="95"/>
      <c r="AB113" s="97"/>
      <c r="AC113" s="94"/>
      <c r="AD113" s="96"/>
      <c r="AE113" s="97"/>
      <c r="AF113" s="98"/>
      <c r="AG113" s="93"/>
      <c r="AH113" s="97"/>
      <c r="AI113" s="94"/>
      <c r="AJ113" s="203"/>
      <c r="AK113" s="202" t="s">
        <v>213</v>
      </c>
      <c r="AL113" s="360"/>
    </row>
    <row r="114" spans="1:38" s="15" customFormat="1" ht="25.5" customHeight="1" x14ac:dyDescent="0.25">
      <c r="A114" s="224" t="s">
        <v>135</v>
      </c>
      <c r="B114" s="477" t="s">
        <v>255</v>
      </c>
      <c r="C114" s="478"/>
      <c r="D114" s="295"/>
      <c r="E114" s="300" t="s">
        <v>402</v>
      </c>
      <c r="F114" s="117" t="s">
        <v>111</v>
      </c>
      <c r="G114" s="119" t="s">
        <v>111</v>
      </c>
      <c r="H114" s="114" t="s">
        <v>109</v>
      </c>
      <c r="I114" s="118"/>
      <c r="J114" s="118" t="s">
        <v>104</v>
      </c>
      <c r="K114" s="115"/>
      <c r="L114" s="118"/>
      <c r="M114" s="118"/>
      <c r="N114" s="119"/>
      <c r="O114" s="114"/>
      <c r="P114" s="119"/>
      <c r="Q114" s="115"/>
      <c r="R114" s="114" t="s">
        <v>111</v>
      </c>
      <c r="S114" s="119" t="s">
        <v>111</v>
      </c>
      <c r="T114" s="115"/>
      <c r="U114" s="96"/>
      <c r="V114" s="96"/>
      <c r="W114" s="94"/>
      <c r="X114" s="96"/>
      <c r="Y114" s="98"/>
      <c r="Z114" s="98"/>
      <c r="AA114" s="95"/>
      <c r="AB114" s="97"/>
      <c r="AC114" s="94"/>
      <c r="AD114" s="96"/>
      <c r="AE114" s="98"/>
      <c r="AF114" s="98"/>
      <c r="AG114" s="93"/>
      <c r="AH114" s="97"/>
      <c r="AI114" s="94"/>
      <c r="AJ114" s="203"/>
      <c r="AK114" s="202" t="s">
        <v>215</v>
      </c>
      <c r="AL114" s="360"/>
    </row>
    <row r="115" spans="1:38" s="15" customFormat="1" ht="25.5" customHeight="1" x14ac:dyDescent="0.25">
      <c r="A115" s="224" t="s">
        <v>136</v>
      </c>
      <c r="B115" s="477" t="s">
        <v>262</v>
      </c>
      <c r="C115" s="478"/>
      <c r="D115" s="307"/>
      <c r="E115" s="308" t="s">
        <v>313</v>
      </c>
      <c r="F115" s="93" t="s">
        <v>441</v>
      </c>
      <c r="G115" s="203" t="s">
        <v>441</v>
      </c>
      <c r="H115" s="96" t="s">
        <v>109</v>
      </c>
      <c r="I115" s="97"/>
      <c r="J115" s="98" t="s">
        <v>439</v>
      </c>
      <c r="K115" s="94" t="s">
        <v>132</v>
      </c>
      <c r="L115" s="97" t="s">
        <v>266</v>
      </c>
      <c r="M115" s="97" t="s">
        <v>266</v>
      </c>
      <c r="N115" s="98"/>
      <c r="O115" s="95" t="s">
        <v>308</v>
      </c>
      <c r="P115" s="97" t="s">
        <v>308</v>
      </c>
      <c r="Q115" s="94"/>
      <c r="R115" s="93" t="s">
        <v>308</v>
      </c>
      <c r="S115" s="96" t="s">
        <v>308</v>
      </c>
      <c r="T115" s="94"/>
      <c r="U115" s="93" t="s">
        <v>308</v>
      </c>
      <c r="V115" s="96" t="s">
        <v>308</v>
      </c>
      <c r="W115" s="94"/>
      <c r="X115" s="96" t="s">
        <v>113</v>
      </c>
      <c r="Y115" s="98" t="s">
        <v>113</v>
      </c>
      <c r="Z115" s="98"/>
      <c r="AA115" s="95" t="s">
        <v>264</v>
      </c>
      <c r="AB115" s="97" t="s">
        <v>264</v>
      </c>
      <c r="AC115" s="94"/>
      <c r="AD115" s="96" t="s">
        <v>113</v>
      </c>
      <c r="AE115" s="98" t="s">
        <v>113</v>
      </c>
      <c r="AF115" s="98"/>
      <c r="AG115" s="93"/>
      <c r="AH115" s="97"/>
      <c r="AI115" s="94"/>
      <c r="AJ115" s="203"/>
      <c r="AK115" s="202" t="s">
        <v>393</v>
      </c>
      <c r="AL115" s="360"/>
    </row>
    <row r="116" spans="1:38" s="15" customFormat="1" ht="12.75" customHeight="1" x14ac:dyDescent="0.25">
      <c r="A116" s="224" t="s">
        <v>137</v>
      </c>
      <c r="B116" s="477" t="s">
        <v>369</v>
      </c>
      <c r="C116" s="478"/>
      <c r="D116" s="93"/>
      <c r="E116" s="94" t="s">
        <v>401</v>
      </c>
      <c r="F116" s="93" t="s">
        <v>111</v>
      </c>
      <c r="G116" s="94" t="s">
        <v>111</v>
      </c>
      <c r="H116" s="96" t="s">
        <v>133</v>
      </c>
      <c r="I116" s="97"/>
      <c r="J116" s="98" t="s">
        <v>105</v>
      </c>
      <c r="K116" s="94" t="s">
        <v>133</v>
      </c>
      <c r="L116" s="95" t="s">
        <v>111</v>
      </c>
      <c r="M116" s="97" t="s">
        <v>111</v>
      </c>
      <c r="N116" s="98"/>
      <c r="O116" s="95"/>
      <c r="P116" s="97"/>
      <c r="Q116" s="94"/>
      <c r="R116" s="96"/>
      <c r="S116" s="98"/>
      <c r="T116" s="94"/>
      <c r="U116" s="93"/>
      <c r="V116" s="98"/>
      <c r="W116" s="94"/>
      <c r="X116" s="96"/>
      <c r="Y116" s="98"/>
      <c r="Z116" s="98"/>
      <c r="AA116" s="95"/>
      <c r="AB116" s="97"/>
      <c r="AC116" s="94"/>
      <c r="AD116" s="96"/>
      <c r="AE116" s="98"/>
      <c r="AF116" s="98"/>
      <c r="AG116" s="93"/>
      <c r="AH116" s="97"/>
      <c r="AI116" s="94"/>
      <c r="AJ116" s="203"/>
      <c r="AK116" s="202" t="s">
        <v>394</v>
      </c>
      <c r="AL116" s="360"/>
    </row>
    <row r="117" spans="1:38" s="15" customFormat="1" ht="25.5" customHeight="1" thickBot="1" x14ac:dyDescent="0.3">
      <c r="A117" s="224" t="s">
        <v>314</v>
      </c>
      <c r="B117" s="508" t="s">
        <v>372</v>
      </c>
      <c r="C117" s="509"/>
      <c r="D117" s="146" t="s">
        <v>258</v>
      </c>
      <c r="E117" s="147" t="s">
        <v>52</v>
      </c>
      <c r="F117" s="146" t="s">
        <v>265</v>
      </c>
      <c r="G117" s="147" t="s">
        <v>265</v>
      </c>
      <c r="H117" s="96" t="s">
        <v>134</v>
      </c>
      <c r="I117" s="97"/>
      <c r="J117" s="97" t="s">
        <v>321</v>
      </c>
      <c r="K117" s="94"/>
      <c r="L117" s="93" t="s">
        <v>54</v>
      </c>
      <c r="M117" s="97" t="s">
        <v>54</v>
      </c>
      <c r="N117" s="98"/>
      <c r="O117" s="95" t="s">
        <v>54</v>
      </c>
      <c r="P117" s="97" t="s">
        <v>54</v>
      </c>
      <c r="Q117" s="94"/>
      <c r="R117" s="97" t="s">
        <v>268</v>
      </c>
      <c r="S117" s="97" t="s">
        <v>268</v>
      </c>
      <c r="T117" s="94"/>
      <c r="U117" s="93" t="s">
        <v>268</v>
      </c>
      <c r="V117" s="98" t="s">
        <v>268</v>
      </c>
      <c r="W117" s="94"/>
      <c r="X117" s="93" t="s">
        <v>53</v>
      </c>
      <c r="Y117" s="98" t="s">
        <v>53</v>
      </c>
      <c r="Z117" s="94"/>
      <c r="AA117" s="93" t="s">
        <v>54</v>
      </c>
      <c r="AB117" s="97" t="s">
        <v>54</v>
      </c>
      <c r="AC117" s="94"/>
      <c r="AD117" s="96" t="s">
        <v>320</v>
      </c>
      <c r="AE117" s="98" t="s">
        <v>320</v>
      </c>
      <c r="AF117" s="98"/>
      <c r="AG117" s="93"/>
      <c r="AH117" s="97"/>
      <c r="AI117" s="94"/>
      <c r="AJ117" s="203"/>
      <c r="AK117" s="202" t="s">
        <v>395</v>
      </c>
      <c r="AL117" s="360"/>
    </row>
    <row r="118" spans="1:38" s="15" customFormat="1" ht="17.25" customHeight="1" thickBot="1" x14ac:dyDescent="0.3">
      <c r="A118" s="462" t="s">
        <v>17</v>
      </c>
      <c r="B118" s="463"/>
      <c r="C118" s="463"/>
      <c r="D118" s="463"/>
      <c r="E118" s="463"/>
      <c r="F118" s="229">
        <f t="shared" ref="F118:AF118" si="28">SUM(F26,F71)</f>
        <v>7602</v>
      </c>
      <c r="G118" s="230">
        <f t="shared" si="28"/>
        <v>3986</v>
      </c>
      <c r="H118" s="231">
        <f t="shared" si="28"/>
        <v>1418</v>
      </c>
      <c r="I118" s="232">
        <f t="shared" si="28"/>
        <v>436</v>
      </c>
      <c r="J118" s="233">
        <f t="shared" si="28"/>
        <v>806</v>
      </c>
      <c r="K118" s="234">
        <f t="shared" si="28"/>
        <v>1326</v>
      </c>
      <c r="L118" s="281">
        <f t="shared" si="28"/>
        <v>1030</v>
      </c>
      <c r="M118" s="233">
        <f t="shared" si="28"/>
        <v>532</v>
      </c>
      <c r="N118" s="282">
        <f t="shared" si="28"/>
        <v>28</v>
      </c>
      <c r="O118" s="281">
        <f t="shared" si="28"/>
        <v>990</v>
      </c>
      <c r="P118" s="233">
        <v>520</v>
      </c>
      <c r="Q118" s="282">
        <f t="shared" si="28"/>
        <v>26</v>
      </c>
      <c r="R118" s="281">
        <f t="shared" si="28"/>
        <v>1022</v>
      </c>
      <c r="S118" s="232">
        <f t="shared" si="28"/>
        <v>580</v>
      </c>
      <c r="T118" s="235">
        <f t="shared" si="28"/>
        <v>27</v>
      </c>
      <c r="U118" s="229">
        <f t="shared" si="28"/>
        <v>1138</v>
      </c>
      <c r="V118" s="233">
        <f t="shared" si="28"/>
        <v>580</v>
      </c>
      <c r="W118" s="282">
        <f t="shared" si="28"/>
        <v>31</v>
      </c>
      <c r="X118" s="229">
        <f t="shared" si="28"/>
        <v>1030</v>
      </c>
      <c r="Y118" s="233">
        <f t="shared" si="28"/>
        <v>562</v>
      </c>
      <c r="Z118" s="235">
        <f t="shared" si="28"/>
        <v>27</v>
      </c>
      <c r="AA118" s="234">
        <f t="shared" si="28"/>
        <v>1096</v>
      </c>
      <c r="AB118" s="233">
        <f t="shared" si="28"/>
        <v>552</v>
      </c>
      <c r="AC118" s="283">
        <f t="shared" si="28"/>
        <v>29</v>
      </c>
      <c r="AD118" s="229">
        <f t="shared" si="28"/>
        <v>1296</v>
      </c>
      <c r="AE118" s="233">
        <f t="shared" si="28"/>
        <v>660</v>
      </c>
      <c r="AF118" s="283">
        <f t="shared" si="28"/>
        <v>38</v>
      </c>
      <c r="AG118" s="230"/>
      <c r="AH118" s="233"/>
      <c r="AI118" s="236"/>
      <c r="AJ118" s="237">
        <f>SUM(AJ26,AJ71)</f>
        <v>206</v>
      </c>
      <c r="AK118" s="347"/>
      <c r="AL118" s="360"/>
    </row>
    <row r="119" spans="1:38" s="15" customFormat="1" ht="14.1" customHeight="1" x14ac:dyDescent="0.25">
      <c r="A119" s="505" t="s">
        <v>62</v>
      </c>
      <c r="B119" s="506"/>
      <c r="C119" s="506"/>
      <c r="D119" s="506"/>
      <c r="E119" s="507"/>
      <c r="F119" s="503"/>
      <c r="G119" s="504"/>
      <c r="H119" s="168"/>
      <c r="I119" s="141"/>
      <c r="J119" s="141"/>
      <c r="K119" s="167"/>
      <c r="L119" s="424">
        <f>M118/17</f>
        <v>31.294117647058822</v>
      </c>
      <c r="M119" s="425"/>
      <c r="N119" s="426"/>
      <c r="O119" s="424">
        <f>P118/17</f>
        <v>30.588235294117649</v>
      </c>
      <c r="P119" s="425"/>
      <c r="Q119" s="426"/>
      <c r="R119" s="424">
        <f>S118/19</f>
        <v>30.526315789473685</v>
      </c>
      <c r="S119" s="425"/>
      <c r="T119" s="426"/>
      <c r="U119" s="424">
        <f>V118/19</f>
        <v>30.526315789473685</v>
      </c>
      <c r="V119" s="425"/>
      <c r="W119" s="426"/>
      <c r="X119" s="424">
        <f>Y118/18</f>
        <v>31.222222222222221</v>
      </c>
      <c r="Y119" s="425"/>
      <c r="Z119" s="426"/>
      <c r="AA119" s="424">
        <f>AB118/17</f>
        <v>32.470588235294116</v>
      </c>
      <c r="AB119" s="425"/>
      <c r="AC119" s="426"/>
      <c r="AD119" s="424">
        <f>AE118/21</f>
        <v>31.428571428571427</v>
      </c>
      <c r="AE119" s="425"/>
      <c r="AF119" s="426"/>
      <c r="AG119" s="424"/>
      <c r="AH119" s="425"/>
      <c r="AI119" s="426"/>
      <c r="AJ119" s="123"/>
      <c r="AK119" s="124"/>
      <c r="AL119" s="360"/>
    </row>
    <row r="120" spans="1:38" s="15" customFormat="1" ht="14.1" customHeight="1" x14ac:dyDescent="0.25">
      <c r="A120" s="489" t="s">
        <v>64</v>
      </c>
      <c r="B120" s="490"/>
      <c r="C120" s="490"/>
      <c r="D120" s="490"/>
      <c r="E120" s="490"/>
      <c r="F120" s="388">
        <f>SUM(L120:AI120)</f>
        <v>3</v>
      </c>
      <c r="G120" s="390"/>
      <c r="H120" s="168"/>
      <c r="I120" s="141"/>
      <c r="J120" s="141"/>
      <c r="K120" s="167"/>
      <c r="L120" s="388"/>
      <c r="M120" s="389"/>
      <c r="N120" s="390"/>
      <c r="O120" s="388">
        <v>1</v>
      </c>
      <c r="P120" s="389"/>
      <c r="Q120" s="390"/>
      <c r="R120" s="388"/>
      <c r="S120" s="389"/>
      <c r="T120" s="390"/>
      <c r="U120" s="388">
        <v>1</v>
      </c>
      <c r="V120" s="389"/>
      <c r="W120" s="390"/>
      <c r="X120" s="388"/>
      <c r="Y120" s="389"/>
      <c r="Z120" s="390"/>
      <c r="AA120" s="388">
        <v>1</v>
      </c>
      <c r="AB120" s="389"/>
      <c r="AC120" s="390"/>
      <c r="AD120" s="388"/>
      <c r="AE120" s="389"/>
      <c r="AF120" s="390"/>
      <c r="AG120" s="388"/>
      <c r="AH120" s="389"/>
      <c r="AI120" s="390"/>
      <c r="AJ120" s="123"/>
      <c r="AK120" s="124"/>
      <c r="AL120" s="360"/>
    </row>
    <row r="121" spans="1:38" s="15" customFormat="1" ht="14.1" customHeight="1" x14ac:dyDescent="0.25">
      <c r="A121" s="489" t="s">
        <v>23</v>
      </c>
      <c r="B121" s="490"/>
      <c r="C121" s="490"/>
      <c r="D121" s="490"/>
      <c r="E121" s="490"/>
      <c r="F121" s="388">
        <f>SUM(L121:AI121)</f>
        <v>30</v>
      </c>
      <c r="G121" s="390"/>
      <c r="H121" s="238"/>
      <c r="I121" s="239"/>
      <c r="J121" s="239"/>
      <c r="K121" s="240"/>
      <c r="L121" s="388">
        <f>COUNTIF($D$28:$D$103,"=1")</f>
        <v>4</v>
      </c>
      <c r="M121" s="389"/>
      <c r="N121" s="390"/>
      <c r="O121" s="388">
        <f>COUNTIF($D$28:$D$103,"=2")</f>
        <v>4</v>
      </c>
      <c r="P121" s="389"/>
      <c r="Q121" s="390"/>
      <c r="R121" s="388">
        <f>COUNTIF($D$28:$D$103,"=3")</f>
        <v>3</v>
      </c>
      <c r="S121" s="389"/>
      <c r="T121" s="390"/>
      <c r="U121" s="388">
        <f>COUNTIF($D$28:$D$103,"=4")</f>
        <v>4</v>
      </c>
      <c r="V121" s="389"/>
      <c r="W121" s="390"/>
      <c r="X121" s="388">
        <f>COUNTIF($D$28:$D$103,"=5")</f>
        <v>5</v>
      </c>
      <c r="Y121" s="389"/>
      <c r="Z121" s="390"/>
      <c r="AA121" s="388">
        <f>COUNTIF($D$28:$D$103,"=6")</f>
        <v>5</v>
      </c>
      <c r="AB121" s="389"/>
      <c r="AC121" s="390"/>
      <c r="AD121" s="388">
        <f>COUNTIF($D$28:$D$103,"=7")</f>
        <v>5</v>
      </c>
      <c r="AE121" s="389"/>
      <c r="AF121" s="390"/>
      <c r="AG121" s="388"/>
      <c r="AH121" s="389"/>
      <c r="AI121" s="390"/>
      <c r="AJ121" s="241"/>
      <c r="AK121" s="354"/>
      <c r="AL121" s="360"/>
    </row>
    <row r="122" spans="1:38" s="15" customFormat="1" ht="14.1" customHeight="1" thickBot="1" x14ac:dyDescent="0.3">
      <c r="A122" s="498" t="s">
        <v>18</v>
      </c>
      <c r="B122" s="499"/>
      <c r="C122" s="500"/>
      <c r="D122" s="500"/>
      <c r="E122" s="500"/>
      <c r="F122" s="393">
        <f>SUM(L122:AI122)</f>
        <v>32</v>
      </c>
      <c r="G122" s="394"/>
      <c r="H122" s="242"/>
      <c r="I122" s="243"/>
      <c r="J122" s="243"/>
      <c r="K122" s="244"/>
      <c r="L122" s="393">
        <f>COUNTIF($E$28:$E$117,"=1")</f>
        <v>4</v>
      </c>
      <c r="M122" s="408"/>
      <c r="N122" s="394"/>
      <c r="O122" s="393">
        <f>COUNTIF($E$28:$E$117,"=2")</f>
        <v>5</v>
      </c>
      <c r="P122" s="408"/>
      <c r="Q122" s="394"/>
      <c r="R122" s="382">
        <f>COUNTIF($E$28:$E$117,"=3")</f>
        <v>6</v>
      </c>
      <c r="S122" s="383"/>
      <c r="T122" s="384"/>
      <c r="U122" s="382">
        <f>COUNTIF($E$28:$E$117,"=4")</f>
        <v>5</v>
      </c>
      <c r="V122" s="383"/>
      <c r="W122" s="384"/>
      <c r="X122" s="382">
        <f>COUNTIF($E$28:$E$117,"=5")</f>
        <v>3</v>
      </c>
      <c r="Y122" s="383"/>
      <c r="Z122" s="384"/>
      <c r="AA122" s="382">
        <f>COUNTIF($E$28:$E$117,"=6")</f>
        <v>4</v>
      </c>
      <c r="AB122" s="383"/>
      <c r="AC122" s="384"/>
      <c r="AD122" s="382">
        <f>COUNTIF($E$28:$E$117,"=7")</f>
        <v>5</v>
      </c>
      <c r="AE122" s="383"/>
      <c r="AF122" s="384"/>
      <c r="AG122" s="393"/>
      <c r="AH122" s="408"/>
      <c r="AI122" s="394"/>
      <c r="AJ122" s="245"/>
      <c r="AK122" s="355"/>
      <c r="AL122" s="360"/>
    </row>
    <row r="123" spans="1:38" s="15" customFormat="1" ht="21.75" customHeight="1" thickBot="1" x14ac:dyDescent="0.3">
      <c r="A123" s="246"/>
      <c r="B123" s="246"/>
      <c r="C123" s="247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360"/>
    </row>
    <row r="124" spans="1:38" s="15" customFormat="1" ht="31.5" customHeight="1" thickBot="1" x14ac:dyDescent="0.3">
      <c r="A124" s="493" t="s">
        <v>165</v>
      </c>
      <c r="B124" s="494"/>
      <c r="C124" s="494"/>
      <c r="D124" s="494"/>
      <c r="E124" s="494"/>
      <c r="F124" s="494"/>
      <c r="G124" s="494"/>
      <c r="H124" s="494"/>
      <c r="I124" s="495"/>
      <c r="J124" s="456" t="s">
        <v>166</v>
      </c>
      <c r="K124" s="552"/>
      <c r="L124" s="552"/>
      <c r="M124" s="552"/>
      <c r="N124" s="552"/>
      <c r="O124" s="552"/>
      <c r="P124" s="552"/>
      <c r="Q124" s="552"/>
      <c r="R124" s="552"/>
      <c r="S124" s="552"/>
      <c r="T124" s="552"/>
      <c r="U124" s="552"/>
      <c r="V124" s="552"/>
      <c r="W124" s="552"/>
      <c r="X124" s="472"/>
      <c r="Y124" s="494" t="s">
        <v>413</v>
      </c>
      <c r="Z124" s="494"/>
      <c r="AA124" s="494"/>
      <c r="AB124" s="494"/>
      <c r="AC124" s="494"/>
      <c r="AD124" s="494"/>
      <c r="AE124" s="494"/>
      <c r="AF124" s="494"/>
      <c r="AG124" s="494"/>
      <c r="AH124" s="494"/>
      <c r="AI124" s="494"/>
      <c r="AJ124" s="494"/>
      <c r="AK124" s="494"/>
      <c r="AL124" s="360"/>
    </row>
    <row r="125" spans="1:38" s="15" customFormat="1" ht="30.75" customHeight="1" thickBot="1" x14ac:dyDescent="0.3">
      <c r="A125" s="527" t="s">
        <v>19</v>
      </c>
      <c r="B125" s="405"/>
      <c r="C125" s="528"/>
      <c r="D125" s="406" t="s">
        <v>50</v>
      </c>
      <c r="E125" s="404"/>
      <c r="F125" s="406" t="s">
        <v>51</v>
      </c>
      <c r="G125" s="404"/>
      <c r="H125" s="402" t="s">
        <v>61</v>
      </c>
      <c r="I125" s="403"/>
      <c r="J125" s="409" t="s">
        <v>19</v>
      </c>
      <c r="K125" s="410"/>
      <c r="L125" s="410"/>
      <c r="M125" s="410"/>
      <c r="N125" s="410"/>
      <c r="O125" s="410"/>
      <c r="P125" s="410"/>
      <c r="Q125" s="411"/>
      <c r="R125" s="406" t="s">
        <v>50</v>
      </c>
      <c r="S125" s="405"/>
      <c r="T125" s="404" t="s">
        <v>51</v>
      </c>
      <c r="U125" s="404"/>
      <c r="V125" s="405"/>
      <c r="W125" s="402" t="s">
        <v>61</v>
      </c>
      <c r="X125" s="403"/>
      <c r="Y125" s="369" t="s">
        <v>436</v>
      </c>
      <c r="Z125" s="370"/>
      <c r="AA125" s="370"/>
      <c r="AB125" s="370"/>
      <c r="AC125" s="370"/>
      <c r="AD125" s="370"/>
      <c r="AE125" s="370"/>
      <c r="AF125" s="370"/>
      <c r="AG125" s="370"/>
      <c r="AH125" s="370"/>
      <c r="AI125" s="370"/>
      <c r="AJ125" s="370"/>
      <c r="AK125" s="370"/>
      <c r="AL125" s="360"/>
    </row>
    <row r="126" spans="1:38" s="15" customFormat="1" ht="30.75" customHeight="1" x14ac:dyDescent="0.25">
      <c r="A126" s="248" t="s">
        <v>27</v>
      </c>
      <c r="B126" s="249"/>
      <c r="C126" s="250"/>
      <c r="D126" s="412">
        <v>2</v>
      </c>
      <c r="E126" s="413"/>
      <c r="F126" s="412">
        <v>4</v>
      </c>
      <c r="G126" s="413"/>
      <c r="H126" s="251">
        <v>6</v>
      </c>
      <c r="I126" s="252"/>
      <c r="J126" s="553" t="s">
        <v>289</v>
      </c>
      <c r="K126" s="554"/>
      <c r="L126" s="554"/>
      <c r="M126" s="554"/>
      <c r="N126" s="554"/>
      <c r="O126" s="554"/>
      <c r="P126" s="554"/>
      <c r="Q126" s="555"/>
      <c r="R126" s="412">
        <v>6</v>
      </c>
      <c r="S126" s="413"/>
      <c r="T126" s="412">
        <v>3</v>
      </c>
      <c r="U126" s="556"/>
      <c r="V126" s="413"/>
      <c r="W126" s="253">
        <v>4</v>
      </c>
      <c r="X126" s="254"/>
      <c r="Y126" s="371"/>
      <c r="Z126" s="366"/>
      <c r="AA126" s="366"/>
      <c r="AB126" s="366"/>
      <c r="AC126" s="366"/>
      <c r="AD126" s="366"/>
      <c r="AE126" s="366"/>
      <c r="AF126" s="366"/>
      <c r="AG126" s="366"/>
      <c r="AH126" s="366"/>
      <c r="AI126" s="366"/>
      <c r="AJ126" s="366"/>
      <c r="AK126" s="366"/>
      <c r="AL126" s="360"/>
    </row>
    <row r="127" spans="1:38" s="15" customFormat="1" ht="30.75" customHeight="1" thickBot="1" x14ac:dyDescent="0.3">
      <c r="A127" s="385" t="s">
        <v>288</v>
      </c>
      <c r="B127" s="386"/>
      <c r="C127" s="387"/>
      <c r="D127" s="501">
        <v>4</v>
      </c>
      <c r="E127" s="502"/>
      <c r="F127" s="501">
        <v>1</v>
      </c>
      <c r="G127" s="502"/>
      <c r="H127" s="255">
        <v>2</v>
      </c>
      <c r="I127" s="256"/>
      <c r="J127" s="372" t="s">
        <v>20</v>
      </c>
      <c r="K127" s="373"/>
      <c r="L127" s="373"/>
      <c r="M127" s="373"/>
      <c r="N127" s="373"/>
      <c r="O127" s="373"/>
      <c r="P127" s="373"/>
      <c r="Q127" s="407"/>
      <c r="R127" s="523">
        <v>8</v>
      </c>
      <c r="S127" s="524"/>
      <c r="T127" s="523">
        <v>15</v>
      </c>
      <c r="U127" s="525"/>
      <c r="V127" s="524"/>
      <c r="W127" s="257">
        <v>22</v>
      </c>
      <c r="X127" s="258"/>
      <c r="Y127" s="372"/>
      <c r="Z127" s="373"/>
      <c r="AA127" s="373"/>
      <c r="AB127" s="373"/>
      <c r="AC127" s="373"/>
      <c r="AD127" s="373"/>
      <c r="AE127" s="373"/>
      <c r="AF127" s="373"/>
      <c r="AG127" s="373"/>
      <c r="AH127" s="373"/>
      <c r="AI127" s="373"/>
      <c r="AJ127" s="373"/>
      <c r="AK127" s="373"/>
      <c r="AL127" s="360"/>
    </row>
    <row r="128" spans="1:38" s="15" customFormat="1" ht="8.25" customHeight="1" x14ac:dyDescent="0.25">
      <c r="A128" s="54"/>
      <c r="B128" s="54"/>
      <c r="C128" s="42"/>
      <c r="D128" s="22"/>
      <c r="E128" s="22"/>
      <c r="F128" s="22"/>
      <c r="G128" s="22"/>
      <c r="H128" s="55"/>
      <c r="I128" s="55"/>
      <c r="J128" s="54"/>
      <c r="K128" s="54"/>
      <c r="L128" s="54"/>
      <c r="M128" s="54"/>
      <c r="N128" s="54"/>
      <c r="O128" s="54"/>
      <c r="P128" s="54"/>
      <c r="Q128" s="54"/>
      <c r="R128" s="22"/>
      <c r="S128" s="22"/>
      <c r="T128" s="22"/>
      <c r="U128" s="22"/>
      <c r="V128" s="22"/>
      <c r="W128" s="59"/>
      <c r="X128" s="59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360"/>
    </row>
    <row r="129" spans="1:69" s="26" customFormat="1" ht="12" customHeight="1" x14ac:dyDescent="0.25">
      <c r="A129" s="259"/>
      <c r="B129" s="259"/>
      <c r="C129" s="53" t="s">
        <v>24</v>
      </c>
      <c r="D129" s="53"/>
      <c r="E129" s="53"/>
      <c r="F129" s="53"/>
      <c r="G129" s="53"/>
      <c r="H129" s="53"/>
      <c r="I129" s="53"/>
      <c r="J129" s="53"/>
      <c r="K129" s="53"/>
      <c r="L129" s="53"/>
      <c r="M129" s="24"/>
      <c r="N129" s="24"/>
      <c r="O129" s="24"/>
      <c r="P129" s="24"/>
      <c r="Q129" s="557" t="s">
        <v>24</v>
      </c>
      <c r="R129" s="557"/>
      <c r="S129" s="557"/>
      <c r="T129" s="557"/>
      <c r="U129" s="557"/>
      <c r="V129" s="557"/>
      <c r="W129" s="557"/>
      <c r="X129" s="22"/>
      <c r="Y129" s="22"/>
      <c r="Z129" s="22"/>
      <c r="AA129" s="22"/>
      <c r="AB129" s="22"/>
      <c r="AC129" s="22"/>
      <c r="AD129" s="24"/>
      <c r="AE129" s="24"/>
      <c r="AF129" s="24"/>
      <c r="AG129" s="24"/>
      <c r="AH129" s="24"/>
      <c r="AI129" s="24"/>
      <c r="AJ129" s="22"/>
      <c r="AK129" s="22"/>
      <c r="AL129" s="359"/>
    </row>
    <row r="130" spans="1:69" s="26" customFormat="1" ht="12.75" customHeight="1" x14ac:dyDescent="0.2">
      <c r="A130" s="259"/>
      <c r="B130" s="259"/>
      <c r="C130" s="55" t="s">
        <v>101</v>
      </c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 t="s">
        <v>219</v>
      </c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359"/>
    </row>
    <row r="131" spans="1:69" s="26" customFormat="1" ht="11.25" customHeight="1" x14ac:dyDescent="0.25">
      <c r="A131" s="259"/>
      <c r="B131" s="259"/>
      <c r="C131" s="55" t="s">
        <v>55</v>
      </c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7" t="s">
        <v>56</v>
      </c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5"/>
      <c r="AE131" s="55"/>
      <c r="AF131" s="55"/>
      <c r="AG131" s="55"/>
      <c r="AH131" s="55"/>
      <c r="AI131" s="55"/>
      <c r="AJ131" s="55"/>
      <c r="AK131" s="55"/>
      <c r="AL131" s="359"/>
    </row>
    <row r="132" spans="1:69" s="26" customFormat="1" ht="13.5" customHeight="1" x14ac:dyDescent="0.25">
      <c r="A132" s="259"/>
      <c r="B132" s="259"/>
      <c r="C132" s="57" t="s">
        <v>107</v>
      </c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 t="s">
        <v>58</v>
      </c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359"/>
    </row>
    <row r="133" spans="1:69" s="49" customFormat="1" ht="12" customHeight="1" x14ac:dyDescent="0.25">
      <c r="A133" s="259"/>
      <c r="B133" s="259"/>
      <c r="C133" s="551" t="s">
        <v>100</v>
      </c>
      <c r="D133" s="551"/>
      <c r="E133" s="551"/>
      <c r="F133" s="551"/>
      <c r="G133" s="551"/>
      <c r="H133" s="551"/>
      <c r="I133" s="551"/>
      <c r="J133" s="551"/>
      <c r="K133" s="551"/>
      <c r="L133" s="551"/>
      <c r="M133" s="551"/>
      <c r="N133" s="551"/>
      <c r="O133" s="551"/>
      <c r="P133" s="260"/>
      <c r="Q133" s="261" t="s">
        <v>100</v>
      </c>
      <c r="R133" s="261"/>
      <c r="S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551"/>
      <c r="AE133" s="551"/>
      <c r="AF133" s="551"/>
      <c r="AG133" s="551"/>
      <c r="AH133" s="551"/>
      <c r="AI133" s="551"/>
      <c r="AJ133" s="551"/>
      <c r="AK133" s="551"/>
      <c r="AL133" s="362"/>
    </row>
    <row r="134" spans="1:69" s="26" customFormat="1" ht="27.6" customHeight="1" x14ac:dyDescent="0.25">
      <c r="A134" s="491" t="s">
        <v>462</v>
      </c>
      <c r="B134" s="492"/>
      <c r="C134" s="492"/>
      <c r="D134" s="492"/>
      <c r="E134" s="492"/>
      <c r="F134" s="492"/>
      <c r="G134" s="492"/>
      <c r="H134" s="492"/>
      <c r="I134" s="492"/>
      <c r="J134" s="492"/>
      <c r="K134" s="492"/>
      <c r="L134" s="492"/>
      <c r="M134" s="492"/>
      <c r="N134" s="492"/>
      <c r="O134" s="492"/>
      <c r="P134" s="492"/>
      <c r="Q134" s="492"/>
      <c r="R134" s="492"/>
      <c r="S134" s="492"/>
      <c r="T134" s="492"/>
      <c r="U134" s="492"/>
      <c r="V134" s="492"/>
      <c r="W134" s="492"/>
      <c r="X134" s="492"/>
      <c r="Y134" s="492"/>
      <c r="Z134" s="492"/>
      <c r="AA134" s="492"/>
      <c r="AB134" s="492"/>
      <c r="AC134" s="492"/>
      <c r="AD134" s="492"/>
      <c r="AE134" s="492"/>
      <c r="AF134" s="492"/>
      <c r="AG134" s="492"/>
      <c r="AH134" s="492"/>
      <c r="AI134" s="492"/>
      <c r="AJ134" s="492"/>
      <c r="AK134" s="57"/>
      <c r="AL134" s="359"/>
    </row>
    <row r="135" spans="1:69" s="15" customFormat="1" ht="18" customHeight="1" x14ac:dyDescent="0.25">
      <c r="A135" s="262"/>
      <c r="B135" s="262"/>
      <c r="C135" s="391" t="s">
        <v>220</v>
      </c>
      <c r="D135" s="392"/>
      <c r="E135" s="392"/>
      <c r="F135" s="392"/>
      <c r="G135" s="392"/>
      <c r="H135" s="392"/>
      <c r="I135" s="392"/>
      <c r="J135" s="392"/>
      <c r="K135" s="392"/>
      <c r="L135" s="392"/>
      <c r="M135" s="392"/>
      <c r="N135" s="392"/>
      <c r="O135" s="392"/>
      <c r="P135" s="392"/>
      <c r="Q135" s="392"/>
      <c r="R135" s="392"/>
      <c r="S135" s="392"/>
      <c r="T135" s="392"/>
      <c r="U135" s="392"/>
      <c r="V135" s="392"/>
      <c r="W135" s="392"/>
      <c r="X135" s="392"/>
      <c r="Y135" s="392"/>
      <c r="Z135" s="392"/>
      <c r="AA135" s="392"/>
      <c r="AB135" s="392"/>
      <c r="AC135" s="392"/>
      <c r="AD135" s="392"/>
      <c r="AE135" s="392"/>
      <c r="AF135" s="392"/>
      <c r="AG135" s="391"/>
      <c r="AH135" s="391"/>
      <c r="AI135" s="391"/>
      <c r="AJ135" s="391"/>
      <c r="AK135" s="262"/>
      <c r="AL135" s="360"/>
    </row>
    <row r="136" spans="1:69" s="15" customFormat="1" ht="39" customHeight="1" x14ac:dyDescent="0.25">
      <c r="A136" s="521" t="s">
        <v>347</v>
      </c>
      <c r="B136" s="522"/>
      <c r="C136" s="529" t="s">
        <v>167</v>
      </c>
      <c r="D136" s="530"/>
      <c r="E136" s="530"/>
      <c r="F136" s="530"/>
      <c r="G136" s="530"/>
      <c r="H136" s="530"/>
      <c r="I136" s="530"/>
      <c r="J136" s="530"/>
      <c r="K136" s="530"/>
      <c r="L136" s="530"/>
      <c r="M136" s="530"/>
      <c r="N136" s="530"/>
      <c r="O136" s="530"/>
      <c r="P136" s="530"/>
      <c r="Q136" s="530"/>
      <c r="R136" s="530"/>
      <c r="S136" s="530"/>
      <c r="T136" s="530"/>
      <c r="U136" s="530"/>
      <c r="V136" s="530"/>
      <c r="W136" s="530"/>
      <c r="X136" s="530"/>
      <c r="Y136" s="530"/>
      <c r="Z136" s="530"/>
      <c r="AA136" s="530"/>
      <c r="AB136" s="530"/>
      <c r="AC136" s="530"/>
      <c r="AD136" s="530"/>
      <c r="AE136" s="530"/>
      <c r="AF136" s="530"/>
      <c r="AG136" s="530"/>
      <c r="AH136" s="530"/>
      <c r="AI136" s="522"/>
      <c r="AJ136" s="521" t="s">
        <v>271</v>
      </c>
      <c r="AK136" s="526"/>
      <c r="AL136" s="16"/>
    </row>
    <row r="137" spans="1:69" s="15" customFormat="1" x14ac:dyDescent="0.25">
      <c r="A137" s="512" t="s">
        <v>168</v>
      </c>
      <c r="B137" s="513" t="s">
        <v>168</v>
      </c>
      <c r="C137" s="548" t="s">
        <v>298</v>
      </c>
      <c r="D137" s="549"/>
      <c r="E137" s="549"/>
      <c r="F137" s="549"/>
      <c r="G137" s="549"/>
      <c r="H137" s="549"/>
      <c r="I137" s="549"/>
      <c r="J137" s="549"/>
      <c r="K137" s="549"/>
      <c r="L137" s="549"/>
      <c r="M137" s="549"/>
      <c r="N137" s="549"/>
      <c r="O137" s="549"/>
      <c r="P137" s="549"/>
      <c r="Q137" s="549"/>
      <c r="R137" s="549"/>
      <c r="S137" s="549"/>
      <c r="T137" s="549"/>
      <c r="U137" s="549"/>
      <c r="V137" s="549"/>
      <c r="W137" s="549"/>
      <c r="X137" s="549"/>
      <c r="Y137" s="549"/>
      <c r="Z137" s="549"/>
      <c r="AA137" s="549"/>
      <c r="AB137" s="549"/>
      <c r="AC137" s="549"/>
      <c r="AD137" s="549"/>
      <c r="AE137" s="549"/>
      <c r="AF137" s="549"/>
      <c r="AG137" s="549"/>
      <c r="AH137" s="549"/>
      <c r="AI137" s="550"/>
      <c r="AJ137" s="367" t="s">
        <v>431</v>
      </c>
      <c r="AK137" s="368"/>
      <c r="AL137" s="279"/>
      <c r="AM137" s="280"/>
      <c r="AN137" s="280"/>
      <c r="AO137" s="280"/>
      <c r="AP137" s="280"/>
      <c r="AQ137" s="280"/>
      <c r="AR137" s="280"/>
      <c r="AS137" s="280"/>
      <c r="AT137" s="280"/>
      <c r="AU137" s="280"/>
      <c r="AV137" s="280"/>
      <c r="AW137" s="280"/>
      <c r="AX137" s="280"/>
      <c r="AY137" s="280"/>
      <c r="AZ137" s="280"/>
      <c r="BA137" s="280"/>
      <c r="BB137" s="280"/>
      <c r="BC137" s="280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5"/>
    </row>
    <row r="138" spans="1:69" s="15" customFormat="1" x14ac:dyDescent="0.25">
      <c r="A138" s="512" t="s">
        <v>169</v>
      </c>
      <c r="B138" s="513" t="s">
        <v>169</v>
      </c>
      <c r="C138" s="548" t="s">
        <v>177</v>
      </c>
      <c r="D138" s="549"/>
      <c r="E138" s="549"/>
      <c r="F138" s="549"/>
      <c r="G138" s="549"/>
      <c r="H138" s="549"/>
      <c r="I138" s="549"/>
      <c r="J138" s="549"/>
      <c r="K138" s="549"/>
      <c r="L138" s="549"/>
      <c r="M138" s="549"/>
      <c r="N138" s="549"/>
      <c r="O138" s="549"/>
      <c r="P138" s="549"/>
      <c r="Q138" s="549"/>
      <c r="R138" s="549"/>
      <c r="S138" s="549"/>
      <c r="T138" s="549"/>
      <c r="U138" s="549"/>
      <c r="V138" s="549"/>
      <c r="W138" s="549"/>
      <c r="X138" s="549"/>
      <c r="Y138" s="549"/>
      <c r="Z138" s="549"/>
      <c r="AA138" s="549"/>
      <c r="AB138" s="549"/>
      <c r="AC138" s="549"/>
      <c r="AD138" s="549"/>
      <c r="AE138" s="549"/>
      <c r="AF138" s="549"/>
      <c r="AG138" s="549"/>
      <c r="AH138" s="549"/>
      <c r="AI138" s="550"/>
      <c r="AJ138" s="367" t="s">
        <v>424</v>
      </c>
      <c r="AK138" s="368"/>
      <c r="AL138" s="279"/>
    </row>
    <row r="139" spans="1:69" s="15" customFormat="1" x14ac:dyDescent="0.25">
      <c r="A139" s="512" t="s">
        <v>170</v>
      </c>
      <c r="B139" s="513" t="s">
        <v>170</v>
      </c>
      <c r="C139" s="548" t="s">
        <v>360</v>
      </c>
      <c r="D139" s="549"/>
      <c r="E139" s="549"/>
      <c r="F139" s="549"/>
      <c r="G139" s="549"/>
      <c r="H139" s="549"/>
      <c r="I139" s="549"/>
      <c r="J139" s="549"/>
      <c r="K139" s="549"/>
      <c r="L139" s="549"/>
      <c r="M139" s="549"/>
      <c r="N139" s="549"/>
      <c r="O139" s="549"/>
      <c r="P139" s="549"/>
      <c r="Q139" s="549"/>
      <c r="R139" s="549"/>
      <c r="S139" s="549"/>
      <c r="T139" s="549"/>
      <c r="U139" s="549"/>
      <c r="V139" s="549"/>
      <c r="W139" s="549"/>
      <c r="X139" s="549"/>
      <c r="Y139" s="549"/>
      <c r="Z139" s="549"/>
      <c r="AA139" s="549"/>
      <c r="AB139" s="549"/>
      <c r="AC139" s="549"/>
      <c r="AD139" s="549"/>
      <c r="AE139" s="549"/>
      <c r="AF139" s="549"/>
      <c r="AG139" s="549"/>
      <c r="AH139" s="549"/>
      <c r="AI139" s="550"/>
      <c r="AJ139" s="367" t="s">
        <v>72</v>
      </c>
      <c r="AK139" s="368"/>
      <c r="AL139" s="279"/>
    </row>
    <row r="140" spans="1:69" s="15" customFormat="1" x14ac:dyDescent="0.25">
      <c r="A140" s="512" t="s">
        <v>171</v>
      </c>
      <c r="B140" s="513" t="s">
        <v>171</v>
      </c>
      <c r="C140" s="548" t="s">
        <v>178</v>
      </c>
      <c r="D140" s="549"/>
      <c r="E140" s="549"/>
      <c r="F140" s="549"/>
      <c r="G140" s="549"/>
      <c r="H140" s="549"/>
      <c r="I140" s="549"/>
      <c r="J140" s="549"/>
      <c r="K140" s="549"/>
      <c r="L140" s="549"/>
      <c r="M140" s="549"/>
      <c r="N140" s="549"/>
      <c r="O140" s="549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549"/>
      <c r="AI140" s="550"/>
      <c r="AJ140" s="367" t="s">
        <v>299</v>
      </c>
      <c r="AK140" s="368"/>
      <c r="AL140" s="279"/>
    </row>
    <row r="141" spans="1:69" s="15" customFormat="1" x14ac:dyDescent="0.25">
      <c r="A141" s="512" t="s">
        <v>172</v>
      </c>
      <c r="B141" s="513" t="s">
        <v>172</v>
      </c>
      <c r="C141" s="548" t="s">
        <v>179</v>
      </c>
      <c r="D141" s="549"/>
      <c r="E141" s="549"/>
      <c r="F141" s="549"/>
      <c r="G141" s="549"/>
      <c r="H141" s="549"/>
      <c r="I141" s="549"/>
      <c r="J141" s="549"/>
      <c r="K141" s="549"/>
      <c r="L141" s="549"/>
      <c r="M141" s="549"/>
      <c r="N141" s="549"/>
      <c r="O141" s="549"/>
      <c r="P141" s="549"/>
      <c r="Q141" s="549"/>
      <c r="R141" s="549"/>
      <c r="S141" s="549"/>
      <c r="T141" s="549"/>
      <c r="U141" s="549"/>
      <c r="V141" s="549"/>
      <c r="W141" s="54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549"/>
      <c r="AI141" s="550"/>
      <c r="AJ141" s="367" t="s">
        <v>359</v>
      </c>
      <c r="AK141" s="368"/>
      <c r="AL141" s="279"/>
    </row>
    <row r="142" spans="1:69" s="15" customFormat="1" x14ac:dyDescent="0.25">
      <c r="A142" s="512" t="s">
        <v>173</v>
      </c>
      <c r="B142" s="513" t="s">
        <v>173</v>
      </c>
      <c r="C142" s="548" t="s">
        <v>180</v>
      </c>
      <c r="D142" s="549"/>
      <c r="E142" s="549"/>
      <c r="F142" s="549"/>
      <c r="G142" s="549"/>
      <c r="H142" s="549"/>
      <c r="I142" s="549"/>
      <c r="J142" s="549"/>
      <c r="K142" s="549"/>
      <c r="L142" s="549"/>
      <c r="M142" s="549"/>
      <c r="N142" s="549"/>
      <c r="O142" s="549"/>
      <c r="P142" s="549"/>
      <c r="Q142" s="549"/>
      <c r="R142" s="549"/>
      <c r="S142" s="549"/>
      <c r="T142" s="549"/>
      <c r="U142" s="549"/>
      <c r="V142" s="549"/>
      <c r="W142" s="549"/>
      <c r="X142" s="549"/>
      <c r="Y142" s="549"/>
      <c r="Z142" s="549"/>
      <c r="AA142" s="549"/>
      <c r="AB142" s="549"/>
      <c r="AC142" s="549"/>
      <c r="AD142" s="549"/>
      <c r="AE142" s="549"/>
      <c r="AF142" s="549"/>
      <c r="AG142" s="549"/>
      <c r="AH142" s="549"/>
      <c r="AI142" s="550"/>
      <c r="AJ142" s="367" t="s">
        <v>355</v>
      </c>
      <c r="AK142" s="368"/>
      <c r="AL142" s="279"/>
    </row>
    <row r="143" spans="1:69" s="15" customFormat="1" x14ac:dyDescent="0.25">
      <c r="A143" s="512" t="s">
        <v>174</v>
      </c>
      <c r="B143" s="513" t="s">
        <v>174</v>
      </c>
      <c r="C143" s="548" t="s">
        <v>452</v>
      </c>
      <c r="D143" s="549"/>
      <c r="E143" s="549"/>
      <c r="F143" s="549"/>
      <c r="G143" s="549"/>
      <c r="H143" s="549"/>
      <c r="I143" s="549"/>
      <c r="J143" s="549"/>
      <c r="K143" s="549"/>
      <c r="L143" s="549"/>
      <c r="M143" s="549"/>
      <c r="N143" s="549"/>
      <c r="O143" s="549"/>
      <c r="P143" s="549"/>
      <c r="Q143" s="549"/>
      <c r="R143" s="549"/>
      <c r="S143" s="549"/>
      <c r="T143" s="549"/>
      <c r="U143" s="549"/>
      <c r="V143" s="549"/>
      <c r="W143" s="549"/>
      <c r="X143" s="549"/>
      <c r="Y143" s="549"/>
      <c r="Z143" s="549"/>
      <c r="AA143" s="549"/>
      <c r="AB143" s="549"/>
      <c r="AC143" s="549"/>
      <c r="AD143" s="549"/>
      <c r="AE143" s="549"/>
      <c r="AF143" s="549"/>
      <c r="AG143" s="549"/>
      <c r="AH143" s="549"/>
      <c r="AI143" s="550"/>
      <c r="AJ143" s="367" t="s">
        <v>68</v>
      </c>
      <c r="AK143" s="368"/>
      <c r="AL143" s="279"/>
    </row>
    <row r="144" spans="1:69" s="15" customFormat="1" x14ac:dyDescent="0.25">
      <c r="A144" s="512" t="s">
        <v>175</v>
      </c>
      <c r="B144" s="513" t="s">
        <v>175</v>
      </c>
      <c r="C144" s="548" t="s">
        <v>181</v>
      </c>
      <c r="D144" s="549"/>
      <c r="E144" s="549"/>
      <c r="F144" s="549"/>
      <c r="G144" s="549"/>
      <c r="H144" s="549"/>
      <c r="I144" s="549"/>
      <c r="J144" s="549"/>
      <c r="K144" s="549"/>
      <c r="L144" s="549"/>
      <c r="M144" s="549"/>
      <c r="N144" s="549"/>
      <c r="O144" s="549"/>
      <c r="P144" s="549"/>
      <c r="Q144" s="549"/>
      <c r="R144" s="549"/>
      <c r="S144" s="549"/>
      <c r="T144" s="549"/>
      <c r="U144" s="549"/>
      <c r="V144" s="549"/>
      <c r="W144" s="549"/>
      <c r="X144" s="549"/>
      <c r="Y144" s="549"/>
      <c r="Z144" s="549"/>
      <c r="AA144" s="549"/>
      <c r="AB144" s="549"/>
      <c r="AC144" s="549"/>
      <c r="AD144" s="549"/>
      <c r="AE144" s="549"/>
      <c r="AF144" s="549"/>
      <c r="AG144" s="549"/>
      <c r="AH144" s="549"/>
      <c r="AI144" s="550"/>
      <c r="AJ144" s="367" t="s">
        <v>66</v>
      </c>
      <c r="AK144" s="368"/>
      <c r="AL144" s="279"/>
    </row>
    <row r="145" spans="1:75" s="15" customFormat="1" x14ac:dyDescent="0.25">
      <c r="A145" s="512" t="s">
        <v>176</v>
      </c>
      <c r="B145" s="513" t="s">
        <v>176</v>
      </c>
      <c r="C145" s="548" t="s">
        <v>361</v>
      </c>
      <c r="D145" s="549"/>
      <c r="E145" s="549"/>
      <c r="F145" s="549"/>
      <c r="G145" s="549"/>
      <c r="H145" s="549"/>
      <c r="I145" s="549"/>
      <c r="J145" s="549"/>
      <c r="K145" s="549"/>
      <c r="L145" s="549"/>
      <c r="M145" s="549"/>
      <c r="N145" s="549"/>
      <c r="O145" s="549"/>
      <c r="P145" s="549"/>
      <c r="Q145" s="549"/>
      <c r="R145" s="549"/>
      <c r="S145" s="549"/>
      <c r="T145" s="549"/>
      <c r="U145" s="549"/>
      <c r="V145" s="549"/>
      <c r="W145" s="549"/>
      <c r="X145" s="549"/>
      <c r="Y145" s="549"/>
      <c r="Z145" s="549"/>
      <c r="AA145" s="549"/>
      <c r="AB145" s="549"/>
      <c r="AC145" s="549"/>
      <c r="AD145" s="549"/>
      <c r="AE145" s="549"/>
      <c r="AF145" s="549"/>
      <c r="AG145" s="549"/>
      <c r="AH145" s="549"/>
      <c r="AI145" s="550"/>
      <c r="AJ145" s="367" t="s">
        <v>300</v>
      </c>
      <c r="AK145" s="368"/>
      <c r="AL145" s="279"/>
    </row>
    <row r="146" spans="1:75" s="15" customFormat="1" ht="25.5" customHeight="1" x14ac:dyDescent="0.25">
      <c r="A146" s="512" t="s">
        <v>182</v>
      </c>
      <c r="B146" s="513" t="s">
        <v>182</v>
      </c>
      <c r="C146" s="517" t="s">
        <v>362</v>
      </c>
      <c r="D146" s="518"/>
      <c r="E146" s="518"/>
      <c r="F146" s="518"/>
      <c r="G146" s="518"/>
      <c r="H146" s="518"/>
      <c r="I146" s="518"/>
      <c r="J146" s="518"/>
      <c r="K146" s="518"/>
      <c r="L146" s="518"/>
      <c r="M146" s="518"/>
      <c r="N146" s="518"/>
      <c r="O146" s="518"/>
      <c r="P146" s="518"/>
      <c r="Q146" s="518"/>
      <c r="R146" s="518"/>
      <c r="S146" s="518"/>
      <c r="T146" s="518"/>
      <c r="U146" s="518"/>
      <c r="V146" s="518"/>
      <c r="W146" s="518"/>
      <c r="X146" s="518"/>
      <c r="Y146" s="518"/>
      <c r="Z146" s="518"/>
      <c r="AA146" s="518"/>
      <c r="AB146" s="518"/>
      <c r="AC146" s="518"/>
      <c r="AD146" s="518"/>
      <c r="AE146" s="518"/>
      <c r="AF146" s="518"/>
      <c r="AG146" s="518"/>
      <c r="AH146" s="518"/>
      <c r="AI146" s="519"/>
      <c r="AJ146" s="367" t="s">
        <v>68</v>
      </c>
      <c r="AK146" s="368"/>
      <c r="AL146" s="279"/>
    </row>
    <row r="147" spans="1:75" s="15" customFormat="1" ht="11.25" customHeight="1" x14ac:dyDescent="0.25">
      <c r="A147" s="512" t="s">
        <v>183</v>
      </c>
      <c r="B147" s="513" t="s">
        <v>216</v>
      </c>
      <c r="C147" s="517" t="s">
        <v>374</v>
      </c>
      <c r="D147" s="518"/>
      <c r="E147" s="518"/>
      <c r="F147" s="518"/>
      <c r="G147" s="518"/>
      <c r="H147" s="518"/>
      <c r="I147" s="518"/>
      <c r="J147" s="518"/>
      <c r="K147" s="518"/>
      <c r="L147" s="518"/>
      <c r="M147" s="518"/>
      <c r="N147" s="518"/>
      <c r="O147" s="518"/>
      <c r="P147" s="518"/>
      <c r="Q147" s="518"/>
      <c r="R147" s="518"/>
      <c r="S147" s="518"/>
      <c r="T147" s="518"/>
      <c r="U147" s="518"/>
      <c r="V147" s="518"/>
      <c r="W147" s="518"/>
      <c r="X147" s="518"/>
      <c r="Y147" s="518"/>
      <c r="Z147" s="518"/>
      <c r="AA147" s="518"/>
      <c r="AB147" s="518"/>
      <c r="AC147" s="518"/>
      <c r="AD147" s="518"/>
      <c r="AE147" s="518"/>
      <c r="AF147" s="518"/>
      <c r="AG147" s="518"/>
      <c r="AH147" s="518"/>
      <c r="AI147" s="519"/>
      <c r="AJ147" s="367" t="s">
        <v>73</v>
      </c>
      <c r="AK147" s="368"/>
      <c r="AL147" s="279"/>
    </row>
    <row r="148" spans="1:75" s="15" customFormat="1" ht="12.75" customHeight="1" x14ac:dyDescent="0.25">
      <c r="A148" s="512" t="s">
        <v>216</v>
      </c>
      <c r="B148" s="513" t="s">
        <v>217</v>
      </c>
      <c r="C148" s="514" t="s">
        <v>272</v>
      </c>
      <c r="D148" s="515"/>
      <c r="E148" s="515"/>
      <c r="F148" s="515"/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  <c r="Q148" s="515"/>
      <c r="R148" s="515"/>
      <c r="S148" s="515"/>
      <c r="T148" s="515"/>
      <c r="U148" s="515"/>
      <c r="V148" s="515"/>
      <c r="W148" s="515"/>
      <c r="X148" s="515"/>
      <c r="Y148" s="515"/>
      <c r="Z148" s="515"/>
      <c r="AA148" s="515"/>
      <c r="AB148" s="515"/>
      <c r="AC148" s="515"/>
      <c r="AD148" s="515"/>
      <c r="AE148" s="515"/>
      <c r="AF148" s="515"/>
      <c r="AG148" s="515"/>
      <c r="AH148" s="515"/>
      <c r="AI148" s="516"/>
      <c r="AJ148" s="367" t="s">
        <v>66</v>
      </c>
      <c r="AK148" s="368"/>
      <c r="AL148" s="279"/>
    </row>
    <row r="149" spans="1:75" s="15" customFormat="1" ht="12.75" customHeight="1" x14ac:dyDescent="0.25">
      <c r="A149" s="512" t="s">
        <v>217</v>
      </c>
      <c r="B149" s="513" t="s">
        <v>218</v>
      </c>
      <c r="C149" s="517" t="s">
        <v>273</v>
      </c>
      <c r="D149" s="518"/>
      <c r="E149" s="518"/>
      <c r="F149" s="518"/>
      <c r="G149" s="518"/>
      <c r="H149" s="518"/>
      <c r="I149" s="518"/>
      <c r="J149" s="518"/>
      <c r="K149" s="518"/>
      <c r="L149" s="518"/>
      <c r="M149" s="518"/>
      <c r="N149" s="518"/>
      <c r="O149" s="518"/>
      <c r="P149" s="518"/>
      <c r="Q149" s="518"/>
      <c r="R149" s="518"/>
      <c r="S149" s="518"/>
      <c r="T149" s="518"/>
      <c r="U149" s="518"/>
      <c r="V149" s="518"/>
      <c r="W149" s="518"/>
      <c r="X149" s="518"/>
      <c r="Y149" s="518"/>
      <c r="Z149" s="518"/>
      <c r="AA149" s="518"/>
      <c r="AB149" s="518"/>
      <c r="AC149" s="518"/>
      <c r="AD149" s="518"/>
      <c r="AE149" s="518"/>
      <c r="AF149" s="518"/>
      <c r="AG149" s="518"/>
      <c r="AH149" s="518"/>
      <c r="AI149" s="519"/>
      <c r="AJ149" s="367" t="s">
        <v>67</v>
      </c>
      <c r="AK149" s="368"/>
      <c r="AL149" s="279"/>
    </row>
    <row r="150" spans="1:75" s="15" customFormat="1" ht="12.75" customHeight="1" x14ac:dyDescent="0.25">
      <c r="A150" s="512" t="s">
        <v>218</v>
      </c>
      <c r="B150" s="513" t="s">
        <v>269</v>
      </c>
      <c r="C150" s="514" t="s">
        <v>385</v>
      </c>
      <c r="D150" s="515"/>
      <c r="E150" s="515"/>
      <c r="F150" s="515"/>
      <c r="G150" s="515"/>
      <c r="H150" s="515"/>
      <c r="I150" s="515"/>
      <c r="J150" s="515"/>
      <c r="K150" s="515"/>
      <c r="L150" s="515"/>
      <c r="M150" s="515"/>
      <c r="N150" s="515"/>
      <c r="O150" s="515"/>
      <c r="P150" s="515"/>
      <c r="Q150" s="515"/>
      <c r="R150" s="515"/>
      <c r="S150" s="515"/>
      <c r="T150" s="515"/>
      <c r="U150" s="515"/>
      <c r="V150" s="515"/>
      <c r="W150" s="515"/>
      <c r="X150" s="515"/>
      <c r="Y150" s="515"/>
      <c r="Z150" s="515"/>
      <c r="AA150" s="515"/>
      <c r="AB150" s="515"/>
      <c r="AC150" s="515"/>
      <c r="AD150" s="515"/>
      <c r="AE150" s="515"/>
      <c r="AF150" s="515"/>
      <c r="AG150" s="515"/>
      <c r="AH150" s="515"/>
      <c r="AI150" s="516"/>
      <c r="AJ150" s="367" t="s">
        <v>302</v>
      </c>
      <c r="AK150" s="368"/>
      <c r="AL150" s="279"/>
    </row>
    <row r="151" spans="1:75" s="15" customFormat="1" ht="12.75" customHeight="1" x14ac:dyDescent="0.25">
      <c r="A151" s="512" t="s">
        <v>269</v>
      </c>
      <c r="B151" s="513"/>
      <c r="C151" s="517" t="s">
        <v>350</v>
      </c>
      <c r="D151" s="518"/>
      <c r="E151" s="518"/>
      <c r="F151" s="518"/>
      <c r="G151" s="518"/>
      <c r="H151" s="518"/>
      <c r="I151" s="518"/>
      <c r="J151" s="518"/>
      <c r="K151" s="518"/>
      <c r="L151" s="518"/>
      <c r="M151" s="518"/>
      <c r="N151" s="518"/>
      <c r="O151" s="518"/>
      <c r="P151" s="518"/>
      <c r="Q151" s="518"/>
      <c r="R151" s="518"/>
      <c r="S151" s="518"/>
      <c r="T151" s="518"/>
      <c r="U151" s="518"/>
      <c r="V151" s="518"/>
      <c r="W151" s="518"/>
      <c r="X151" s="518"/>
      <c r="Y151" s="518"/>
      <c r="Z151" s="518"/>
      <c r="AA151" s="518"/>
      <c r="AB151" s="518"/>
      <c r="AC151" s="518"/>
      <c r="AD151" s="518"/>
      <c r="AE151" s="518"/>
      <c r="AF151" s="518"/>
      <c r="AG151" s="518"/>
      <c r="AH151" s="518"/>
      <c r="AI151" s="519"/>
      <c r="AJ151" s="367" t="s">
        <v>82</v>
      </c>
      <c r="AK151" s="368"/>
      <c r="AL151" s="279"/>
    </row>
    <row r="152" spans="1:75" s="15" customFormat="1" ht="12.75" customHeight="1" x14ac:dyDescent="0.25">
      <c r="A152" s="512" t="s">
        <v>270</v>
      </c>
      <c r="B152" s="513" t="s">
        <v>270</v>
      </c>
      <c r="C152" s="514" t="s">
        <v>364</v>
      </c>
      <c r="D152" s="515"/>
      <c r="E152" s="515"/>
      <c r="F152" s="515"/>
      <c r="G152" s="515"/>
      <c r="H152" s="515"/>
      <c r="I152" s="515"/>
      <c r="J152" s="515"/>
      <c r="K152" s="515"/>
      <c r="L152" s="515"/>
      <c r="M152" s="515"/>
      <c r="N152" s="515"/>
      <c r="O152" s="515"/>
      <c r="P152" s="515"/>
      <c r="Q152" s="515"/>
      <c r="R152" s="515"/>
      <c r="S152" s="515"/>
      <c r="T152" s="515"/>
      <c r="U152" s="515"/>
      <c r="V152" s="515"/>
      <c r="W152" s="515"/>
      <c r="X152" s="515"/>
      <c r="Y152" s="515"/>
      <c r="Z152" s="515"/>
      <c r="AA152" s="515"/>
      <c r="AB152" s="515"/>
      <c r="AC152" s="515"/>
      <c r="AD152" s="515"/>
      <c r="AE152" s="515"/>
      <c r="AF152" s="515"/>
      <c r="AG152" s="515"/>
      <c r="AH152" s="515"/>
      <c r="AI152" s="516"/>
      <c r="AJ152" s="367" t="s">
        <v>424</v>
      </c>
      <c r="AK152" s="368"/>
      <c r="AL152" s="365"/>
    </row>
    <row r="153" spans="1:75" s="15" customFormat="1" ht="12.75" customHeight="1" x14ac:dyDescent="0.25">
      <c r="A153" s="512" t="s">
        <v>318</v>
      </c>
      <c r="B153" s="513" t="s">
        <v>318</v>
      </c>
      <c r="C153" s="517" t="s">
        <v>348</v>
      </c>
      <c r="D153" s="518"/>
      <c r="E153" s="518"/>
      <c r="F153" s="518"/>
      <c r="G153" s="518"/>
      <c r="H153" s="518"/>
      <c r="I153" s="518"/>
      <c r="J153" s="518"/>
      <c r="K153" s="518"/>
      <c r="L153" s="518"/>
      <c r="M153" s="518"/>
      <c r="N153" s="518"/>
      <c r="O153" s="518"/>
      <c r="P153" s="518"/>
      <c r="Q153" s="518"/>
      <c r="R153" s="518"/>
      <c r="S153" s="518"/>
      <c r="T153" s="518"/>
      <c r="U153" s="518"/>
      <c r="V153" s="518"/>
      <c r="W153" s="518"/>
      <c r="X153" s="518"/>
      <c r="Y153" s="518"/>
      <c r="Z153" s="518"/>
      <c r="AA153" s="518"/>
      <c r="AB153" s="518"/>
      <c r="AC153" s="518"/>
      <c r="AD153" s="518"/>
      <c r="AE153" s="518"/>
      <c r="AF153" s="518"/>
      <c r="AG153" s="518"/>
      <c r="AH153" s="518"/>
      <c r="AI153" s="519"/>
      <c r="AJ153" s="367" t="s">
        <v>356</v>
      </c>
      <c r="AK153" s="368"/>
      <c r="AL153" s="279"/>
    </row>
    <row r="154" spans="1:75" s="15" customFormat="1" ht="12.75" customHeight="1" x14ac:dyDescent="0.25">
      <c r="A154" s="512" t="s">
        <v>384</v>
      </c>
      <c r="B154" s="513"/>
      <c r="C154" s="517" t="s">
        <v>349</v>
      </c>
      <c r="D154" s="518"/>
      <c r="E154" s="518"/>
      <c r="F154" s="518"/>
      <c r="G154" s="518"/>
      <c r="H154" s="518"/>
      <c r="I154" s="518"/>
      <c r="J154" s="518"/>
      <c r="K154" s="518"/>
      <c r="L154" s="518"/>
      <c r="M154" s="518"/>
      <c r="N154" s="518"/>
      <c r="O154" s="518"/>
      <c r="P154" s="518"/>
      <c r="Q154" s="518"/>
      <c r="R154" s="518"/>
      <c r="S154" s="518"/>
      <c r="T154" s="518"/>
      <c r="U154" s="518"/>
      <c r="V154" s="518"/>
      <c r="W154" s="518"/>
      <c r="X154" s="518"/>
      <c r="Y154" s="518"/>
      <c r="Z154" s="518"/>
      <c r="AA154" s="518"/>
      <c r="AB154" s="518"/>
      <c r="AC154" s="518"/>
      <c r="AD154" s="518"/>
      <c r="AE154" s="518"/>
      <c r="AF154" s="518"/>
      <c r="AG154" s="518"/>
      <c r="AH154" s="518"/>
      <c r="AI154" s="519"/>
      <c r="AJ154" s="367" t="s">
        <v>142</v>
      </c>
      <c r="AK154" s="368"/>
      <c r="AL154" s="279"/>
    </row>
    <row r="155" spans="1:75" s="15" customFormat="1" ht="12" customHeight="1" x14ac:dyDescent="0.25">
      <c r="A155" s="512" t="s">
        <v>386</v>
      </c>
      <c r="B155" s="513"/>
      <c r="C155" s="514" t="s">
        <v>453</v>
      </c>
      <c r="D155" s="515"/>
      <c r="E155" s="515"/>
      <c r="F155" s="515"/>
      <c r="G155" s="515"/>
      <c r="H155" s="515"/>
      <c r="I155" s="515"/>
      <c r="J155" s="515"/>
      <c r="K155" s="515"/>
      <c r="L155" s="515"/>
      <c r="M155" s="515"/>
      <c r="N155" s="515"/>
      <c r="O155" s="515"/>
      <c r="P155" s="515"/>
      <c r="Q155" s="515"/>
      <c r="R155" s="515"/>
      <c r="S155" s="515"/>
      <c r="T155" s="515"/>
      <c r="U155" s="515"/>
      <c r="V155" s="515"/>
      <c r="W155" s="515"/>
      <c r="X155" s="515"/>
      <c r="Y155" s="515"/>
      <c r="Z155" s="515"/>
      <c r="AA155" s="515"/>
      <c r="AB155" s="515"/>
      <c r="AC155" s="515"/>
      <c r="AD155" s="515"/>
      <c r="AE155" s="515"/>
      <c r="AF155" s="515"/>
      <c r="AG155" s="515"/>
      <c r="AH155" s="515"/>
      <c r="AI155" s="516"/>
      <c r="AJ155" s="367" t="s">
        <v>144</v>
      </c>
      <c r="AK155" s="368"/>
      <c r="AL155" s="279"/>
    </row>
    <row r="156" spans="1:75" s="15" customFormat="1" ht="13.5" customHeight="1" x14ac:dyDescent="0.25">
      <c r="A156" s="512" t="s">
        <v>392</v>
      </c>
      <c r="B156" s="513"/>
      <c r="C156" s="514" t="s">
        <v>376</v>
      </c>
      <c r="D156" s="515"/>
      <c r="E156" s="515"/>
      <c r="F156" s="515"/>
      <c r="G156" s="515"/>
      <c r="H156" s="515"/>
      <c r="I156" s="515"/>
      <c r="J156" s="515"/>
      <c r="K156" s="515"/>
      <c r="L156" s="515"/>
      <c r="M156" s="515"/>
      <c r="N156" s="515"/>
      <c r="O156" s="515"/>
      <c r="P156" s="515"/>
      <c r="Q156" s="515"/>
      <c r="R156" s="515"/>
      <c r="S156" s="515"/>
      <c r="T156" s="515"/>
      <c r="U156" s="515"/>
      <c r="V156" s="515"/>
      <c r="W156" s="515"/>
      <c r="X156" s="515"/>
      <c r="Y156" s="515"/>
      <c r="Z156" s="515"/>
      <c r="AA156" s="515"/>
      <c r="AB156" s="515"/>
      <c r="AC156" s="515"/>
      <c r="AD156" s="515"/>
      <c r="AE156" s="515"/>
      <c r="AF156" s="515"/>
      <c r="AG156" s="515"/>
      <c r="AH156" s="515"/>
      <c r="AI156" s="516"/>
      <c r="AJ156" s="367" t="s">
        <v>91</v>
      </c>
      <c r="AK156" s="368"/>
      <c r="AL156" s="279"/>
    </row>
    <row r="157" spans="1:75" s="15" customFormat="1" ht="25.5" customHeight="1" x14ac:dyDescent="0.25">
      <c r="A157" s="512" t="s">
        <v>274</v>
      </c>
      <c r="B157" s="513" t="s">
        <v>274</v>
      </c>
      <c r="C157" s="517" t="s">
        <v>454</v>
      </c>
      <c r="D157" s="518"/>
      <c r="E157" s="518"/>
      <c r="F157" s="518"/>
      <c r="G157" s="518"/>
      <c r="H157" s="518"/>
      <c r="I157" s="518"/>
      <c r="J157" s="518"/>
      <c r="K157" s="518"/>
      <c r="L157" s="518"/>
      <c r="M157" s="518"/>
      <c r="N157" s="518"/>
      <c r="O157" s="518"/>
      <c r="P157" s="518"/>
      <c r="Q157" s="518"/>
      <c r="R157" s="518"/>
      <c r="S157" s="518"/>
      <c r="T157" s="518"/>
      <c r="U157" s="518"/>
      <c r="V157" s="518"/>
      <c r="W157" s="518"/>
      <c r="X157" s="518"/>
      <c r="Y157" s="518"/>
      <c r="Z157" s="518"/>
      <c r="AA157" s="518"/>
      <c r="AB157" s="518"/>
      <c r="AC157" s="518"/>
      <c r="AD157" s="518"/>
      <c r="AE157" s="518"/>
      <c r="AF157" s="518"/>
      <c r="AG157" s="518"/>
      <c r="AH157" s="518"/>
      <c r="AI157" s="519"/>
      <c r="AJ157" s="367" t="s">
        <v>106</v>
      </c>
      <c r="AK157" s="368"/>
      <c r="AL157" s="279"/>
    </row>
    <row r="158" spans="1:75" s="15" customFormat="1" ht="12.75" customHeight="1" x14ac:dyDescent="0.25">
      <c r="A158" s="512" t="s">
        <v>275</v>
      </c>
      <c r="B158" s="513" t="s">
        <v>275</v>
      </c>
      <c r="C158" s="517" t="s">
        <v>455</v>
      </c>
      <c r="D158" s="518"/>
      <c r="E158" s="518"/>
      <c r="F158" s="518"/>
      <c r="G158" s="518"/>
      <c r="H158" s="518"/>
      <c r="I158" s="518"/>
      <c r="J158" s="518"/>
      <c r="K158" s="518"/>
      <c r="L158" s="518"/>
      <c r="M158" s="518"/>
      <c r="N158" s="518"/>
      <c r="O158" s="518"/>
      <c r="P158" s="518"/>
      <c r="Q158" s="518"/>
      <c r="R158" s="518"/>
      <c r="S158" s="518"/>
      <c r="T158" s="518"/>
      <c r="U158" s="518"/>
      <c r="V158" s="518"/>
      <c r="W158" s="518"/>
      <c r="X158" s="518"/>
      <c r="Y158" s="518"/>
      <c r="Z158" s="518"/>
      <c r="AA158" s="518"/>
      <c r="AB158" s="518"/>
      <c r="AC158" s="518"/>
      <c r="AD158" s="518"/>
      <c r="AE158" s="518"/>
      <c r="AF158" s="518"/>
      <c r="AG158" s="518"/>
      <c r="AH158" s="518"/>
      <c r="AI158" s="519"/>
      <c r="AJ158" s="367" t="s">
        <v>301</v>
      </c>
      <c r="AK158" s="368"/>
      <c r="AL158" s="279"/>
    </row>
    <row r="159" spans="1:75" s="15" customFormat="1" ht="25.5" customHeight="1" x14ac:dyDescent="0.25">
      <c r="A159" s="512" t="s">
        <v>276</v>
      </c>
      <c r="B159" s="513" t="s">
        <v>276</v>
      </c>
      <c r="C159" s="514" t="s">
        <v>367</v>
      </c>
      <c r="D159" s="515"/>
      <c r="E159" s="515"/>
      <c r="F159" s="515"/>
      <c r="G159" s="515"/>
      <c r="H159" s="515"/>
      <c r="I159" s="515"/>
      <c r="J159" s="515"/>
      <c r="K159" s="515"/>
      <c r="L159" s="515"/>
      <c r="M159" s="515"/>
      <c r="N159" s="515"/>
      <c r="O159" s="515"/>
      <c r="P159" s="515"/>
      <c r="Q159" s="515"/>
      <c r="R159" s="515"/>
      <c r="S159" s="515"/>
      <c r="T159" s="515"/>
      <c r="U159" s="515"/>
      <c r="V159" s="515"/>
      <c r="W159" s="515"/>
      <c r="X159" s="515"/>
      <c r="Y159" s="515"/>
      <c r="Z159" s="515"/>
      <c r="AA159" s="515"/>
      <c r="AB159" s="515"/>
      <c r="AC159" s="515"/>
      <c r="AD159" s="515"/>
      <c r="AE159" s="515"/>
      <c r="AF159" s="515"/>
      <c r="AG159" s="515"/>
      <c r="AH159" s="515"/>
      <c r="AI159" s="516"/>
      <c r="AJ159" s="367" t="s">
        <v>301</v>
      </c>
      <c r="AK159" s="368"/>
      <c r="AL159" s="279"/>
      <c r="AQ159" s="547"/>
      <c r="AR159" s="547"/>
      <c r="AS159" s="547"/>
      <c r="AT159" s="547"/>
      <c r="AU159" s="547"/>
      <c r="AV159" s="547"/>
      <c r="AW159" s="547"/>
      <c r="AX159" s="547"/>
      <c r="AY159" s="547"/>
      <c r="AZ159" s="547"/>
      <c r="BA159" s="547"/>
      <c r="BB159" s="547"/>
      <c r="BC159" s="547"/>
      <c r="BD159" s="547"/>
      <c r="BE159" s="547"/>
      <c r="BF159" s="547"/>
      <c r="BG159" s="547"/>
      <c r="BH159" s="547"/>
      <c r="BI159" s="547"/>
      <c r="BJ159" s="547"/>
      <c r="BK159" s="547"/>
      <c r="BL159" s="547"/>
      <c r="BM159" s="547"/>
      <c r="BN159" s="547"/>
      <c r="BO159" s="547"/>
      <c r="BP159" s="547"/>
      <c r="BQ159" s="547"/>
      <c r="BR159" s="547"/>
      <c r="BS159" s="547"/>
      <c r="BT159" s="547"/>
      <c r="BU159" s="547"/>
      <c r="BV159" s="547"/>
      <c r="BW159" s="547"/>
    </row>
    <row r="160" spans="1:75" s="15" customFormat="1" ht="25.5" customHeight="1" x14ac:dyDescent="0.25">
      <c r="A160" s="512" t="s">
        <v>277</v>
      </c>
      <c r="B160" s="513" t="s">
        <v>277</v>
      </c>
      <c r="C160" s="514" t="s">
        <v>352</v>
      </c>
      <c r="D160" s="515"/>
      <c r="E160" s="515"/>
      <c r="F160" s="515"/>
      <c r="G160" s="515"/>
      <c r="H160" s="515"/>
      <c r="I160" s="515"/>
      <c r="J160" s="515"/>
      <c r="K160" s="515"/>
      <c r="L160" s="515"/>
      <c r="M160" s="515"/>
      <c r="N160" s="515"/>
      <c r="O160" s="515"/>
      <c r="P160" s="515"/>
      <c r="Q160" s="515"/>
      <c r="R160" s="515"/>
      <c r="S160" s="515"/>
      <c r="T160" s="515"/>
      <c r="U160" s="515"/>
      <c r="V160" s="515"/>
      <c r="W160" s="515"/>
      <c r="X160" s="515"/>
      <c r="Y160" s="515"/>
      <c r="Z160" s="515"/>
      <c r="AA160" s="515"/>
      <c r="AB160" s="515"/>
      <c r="AC160" s="515"/>
      <c r="AD160" s="515"/>
      <c r="AE160" s="515"/>
      <c r="AF160" s="515"/>
      <c r="AG160" s="515"/>
      <c r="AH160" s="515"/>
      <c r="AI160" s="516"/>
      <c r="AJ160" s="367" t="s">
        <v>79</v>
      </c>
      <c r="AK160" s="368"/>
      <c r="AL160" s="279"/>
    </row>
    <row r="161" spans="1:38" s="15" customFormat="1" ht="25.5" customHeight="1" x14ac:dyDescent="0.25">
      <c r="A161" s="512" t="s">
        <v>278</v>
      </c>
      <c r="B161" s="513" t="s">
        <v>278</v>
      </c>
      <c r="C161" s="514" t="s">
        <v>375</v>
      </c>
      <c r="D161" s="515"/>
      <c r="E161" s="515"/>
      <c r="F161" s="515"/>
      <c r="G161" s="515"/>
      <c r="H161" s="515"/>
      <c r="I161" s="515"/>
      <c r="J161" s="515"/>
      <c r="K161" s="515"/>
      <c r="L161" s="515"/>
      <c r="M161" s="515"/>
      <c r="N161" s="515"/>
      <c r="O161" s="515"/>
      <c r="P161" s="515"/>
      <c r="Q161" s="515"/>
      <c r="R161" s="515"/>
      <c r="S161" s="515"/>
      <c r="T161" s="515"/>
      <c r="U161" s="515"/>
      <c r="V161" s="515"/>
      <c r="W161" s="515"/>
      <c r="X161" s="515"/>
      <c r="Y161" s="515"/>
      <c r="Z161" s="515"/>
      <c r="AA161" s="515"/>
      <c r="AB161" s="515"/>
      <c r="AC161" s="515"/>
      <c r="AD161" s="515"/>
      <c r="AE161" s="515"/>
      <c r="AF161" s="515"/>
      <c r="AG161" s="515"/>
      <c r="AH161" s="515"/>
      <c r="AI161" s="516"/>
      <c r="AJ161" s="367" t="s">
        <v>80</v>
      </c>
      <c r="AK161" s="368"/>
      <c r="AL161" s="279"/>
    </row>
    <row r="162" spans="1:38" s="15" customFormat="1" ht="12.75" customHeight="1" x14ac:dyDescent="0.25">
      <c r="A162" s="512" t="s">
        <v>184</v>
      </c>
      <c r="B162" s="513" t="s">
        <v>184</v>
      </c>
      <c r="C162" s="514" t="s">
        <v>456</v>
      </c>
      <c r="D162" s="515"/>
      <c r="E162" s="515"/>
      <c r="F162" s="515"/>
      <c r="G162" s="515"/>
      <c r="H162" s="515"/>
      <c r="I162" s="515"/>
      <c r="J162" s="515"/>
      <c r="K162" s="515"/>
      <c r="L162" s="515"/>
      <c r="M162" s="515"/>
      <c r="N162" s="515"/>
      <c r="O162" s="515"/>
      <c r="P162" s="515"/>
      <c r="Q162" s="515"/>
      <c r="R162" s="515"/>
      <c r="S162" s="515"/>
      <c r="T162" s="515"/>
      <c r="U162" s="515"/>
      <c r="V162" s="515"/>
      <c r="W162" s="515"/>
      <c r="X162" s="515"/>
      <c r="Y162" s="515"/>
      <c r="Z162" s="515"/>
      <c r="AA162" s="515"/>
      <c r="AB162" s="515"/>
      <c r="AC162" s="515"/>
      <c r="AD162" s="515"/>
      <c r="AE162" s="515"/>
      <c r="AF162" s="515"/>
      <c r="AG162" s="515"/>
      <c r="AH162" s="515"/>
      <c r="AI162" s="516"/>
      <c r="AJ162" s="367" t="s">
        <v>83</v>
      </c>
      <c r="AK162" s="368"/>
      <c r="AL162" s="279"/>
    </row>
    <row r="163" spans="1:38" s="15" customFormat="1" ht="12.75" customHeight="1" x14ac:dyDescent="0.25">
      <c r="A163" s="512" t="s">
        <v>185</v>
      </c>
      <c r="B163" s="513" t="s">
        <v>185</v>
      </c>
      <c r="C163" s="514" t="s">
        <v>296</v>
      </c>
      <c r="D163" s="515"/>
      <c r="E163" s="515"/>
      <c r="F163" s="515"/>
      <c r="G163" s="515"/>
      <c r="H163" s="515"/>
      <c r="I163" s="515"/>
      <c r="J163" s="515"/>
      <c r="K163" s="515"/>
      <c r="L163" s="515"/>
      <c r="M163" s="515"/>
      <c r="N163" s="515"/>
      <c r="O163" s="515"/>
      <c r="P163" s="515"/>
      <c r="Q163" s="515"/>
      <c r="R163" s="515"/>
      <c r="S163" s="515"/>
      <c r="T163" s="515"/>
      <c r="U163" s="515"/>
      <c r="V163" s="515"/>
      <c r="W163" s="515"/>
      <c r="X163" s="515"/>
      <c r="Y163" s="515"/>
      <c r="Z163" s="515"/>
      <c r="AA163" s="515"/>
      <c r="AB163" s="515"/>
      <c r="AC163" s="515"/>
      <c r="AD163" s="515"/>
      <c r="AE163" s="515"/>
      <c r="AF163" s="515"/>
      <c r="AG163" s="515"/>
      <c r="AH163" s="515"/>
      <c r="AI163" s="516"/>
      <c r="AJ163" s="367" t="s">
        <v>84</v>
      </c>
      <c r="AK163" s="368"/>
      <c r="AL163" s="279"/>
    </row>
    <row r="164" spans="1:38" s="15" customFormat="1" ht="12.75" customHeight="1" x14ac:dyDescent="0.25">
      <c r="A164" s="512" t="s">
        <v>186</v>
      </c>
      <c r="B164" s="513" t="s">
        <v>186</v>
      </c>
      <c r="C164" s="514" t="s">
        <v>457</v>
      </c>
      <c r="D164" s="515"/>
      <c r="E164" s="515"/>
      <c r="F164" s="515"/>
      <c r="G164" s="515"/>
      <c r="H164" s="515"/>
      <c r="I164" s="515"/>
      <c r="J164" s="515"/>
      <c r="K164" s="515"/>
      <c r="L164" s="515"/>
      <c r="M164" s="515"/>
      <c r="N164" s="515"/>
      <c r="O164" s="515"/>
      <c r="P164" s="515"/>
      <c r="Q164" s="515"/>
      <c r="R164" s="515"/>
      <c r="S164" s="515"/>
      <c r="T164" s="515"/>
      <c r="U164" s="515"/>
      <c r="V164" s="515"/>
      <c r="W164" s="515"/>
      <c r="X164" s="515"/>
      <c r="Y164" s="515"/>
      <c r="Z164" s="515"/>
      <c r="AA164" s="515"/>
      <c r="AB164" s="515"/>
      <c r="AC164" s="515"/>
      <c r="AD164" s="515"/>
      <c r="AE164" s="515"/>
      <c r="AF164" s="515"/>
      <c r="AG164" s="515"/>
      <c r="AH164" s="515"/>
      <c r="AI164" s="516"/>
      <c r="AJ164" s="367" t="s">
        <v>87</v>
      </c>
      <c r="AK164" s="520"/>
      <c r="AL164" s="363"/>
    </row>
    <row r="165" spans="1:38" s="15" customFormat="1" ht="12.75" customHeight="1" x14ac:dyDescent="0.25">
      <c r="A165" s="512" t="s">
        <v>187</v>
      </c>
      <c r="B165" s="513" t="s">
        <v>187</v>
      </c>
      <c r="C165" s="517" t="s">
        <v>368</v>
      </c>
      <c r="D165" s="518"/>
      <c r="E165" s="518"/>
      <c r="F165" s="518"/>
      <c r="G165" s="518"/>
      <c r="H165" s="518"/>
      <c r="I165" s="518"/>
      <c r="J165" s="518"/>
      <c r="K165" s="518"/>
      <c r="L165" s="518"/>
      <c r="M165" s="518"/>
      <c r="N165" s="518"/>
      <c r="O165" s="518"/>
      <c r="P165" s="518"/>
      <c r="Q165" s="518"/>
      <c r="R165" s="518"/>
      <c r="S165" s="518"/>
      <c r="T165" s="518"/>
      <c r="U165" s="518"/>
      <c r="V165" s="518"/>
      <c r="W165" s="518"/>
      <c r="X165" s="518"/>
      <c r="Y165" s="518"/>
      <c r="Z165" s="518"/>
      <c r="AA165" s="518"/>
      <c r="AB165" s="518"/>
      <c r="AC165" s="518"/>
      <c r="AD165" s="518"/>
      <c r="AE165" s="518"/>
      <c r="AF165" s="518"/>
      <c r="AG165" s="518"/>
      <c r="AH165" s="518"/>
      <c r="AI165" s="519"/>
      <c r="AJ165" s="367" t="s">
        <v>88</v>
      </c>
      <c r="AK165" s="368"/>
      <c r="AL165" s="279"/>
    </row>
    <row r="166" spans="1:38" s="15" customFormat="1" ht="25.5" customHeight="1" x14ac:dyDescent="0.25">
      <c r="A166" s="512" t="s">
        <v>188</v>
      </c>
      <c r="B166" s="513" t="s">
        <v>188</v>
      </c>
      <c r="C166" s="517" t="s">
        <v>377</v>
      </c>
      <c r="D166" s="518"/>
      <c r="E166" s="518"/>
      <c r="F166" s="518"/>
      <c r="G166" s="518"/>
      <c r="H166" s="518"/>
      <c r="I166" s="518"/>
      <c r="J166" s="518"/>
      <c r="K166" s="518"/>
      <c r="L166" s="518"/>
      <c r="M166" s="518"/>
      <c r="N166" s="518"/>
      <c r="O166" s="518"/>
      <c r="P166" s="518"/>
      <c r="Q166" s="518"/>
      <c r="R166" s="518"/>
      <c r="S166" s="518"/>
      <c r="T166" s="518"/>
      <c r="U166" s="518"/>
      <c r="V166" s="518"/>
      <c r="W166" s="518"/>
      <c r="X166" s="518"/>
      <c r="Y166" s="518"/>
      <c r="Z166" s="518"/>
      <c r="AA166" s="518"/>
      <c r="AB166" s="518"/>
      <c r="AC166" s="518"/>
      <c r="AD166" s="518"/>
      <c r="AE166" s="518"/>
      <c r="AF166" s="518"/>
      <c r="AG166" s="518"/>
      <c r="AH166" s="518"/>
      <c r="AI166" s="519"/>
      <c r="AJ166" s="367" t="s">
        <v>303</v>
      </c>
      <c r="AK166" s="368"/>
      <c r="AL166" s="279"/>
    </row>
    <row r="167" spans="1:38" s="15" customFormat="1" ht="12.75" customHeight="1" x14ac:dyDescent="0.25">
      <c r="A167" s="512" t="s">
        <v>189</v>
      </c>
      <c r="B167" s="513" t="s">
        <v>189</v>
      </c>
      <c r="C167" s="514" t="s">
        <v>458</v>
      </c>
      <c r="D167" s="515"/>
      <c r="E167" s="515"/>
      <c r="F167" s="515"/>
      <c r="G167" s="515"/>
      <c r="H167" s="515"/>
      <c r="I167" s="515"/>
      <c r="J167" s="515"/>
      <c r="K167" s="515"/>
      <c r="L167" s="515"/>
      <c r="M167" s="515"/>
      <c r="N167" s="515"/>
      <c r="O167" s="515"/>
      <c r="P167" s="515"/>
      <c r="Q167" s="515"/>
      <c r="R167" s="515"/>
      <c r="S167" s="515"/>
      <c r="T167" s="515"/>
      <c r="U167" s="515"/>
      <c r="V167" s="515"/>
      <c r="W167" s="515"/>
      <c r="X167" s="515"/>
      <c r="Y167" s="515"/>
      <c r="Z167" s="515"/>
      <c r="AA167" s="515"/>
      <c r="AB167" s="515"/>
      <c r="AC167" s="515"/>
      <c r="AD167" s="515"/>
      <c r="AE167" s="515"/>
      <c r="AF167" s="515"/>
      <c r="AG167" s="515"/>
      <c r="AH167" s="515"/>
      <c r="AI167" s="516"/>
      <c r="AJ167" s="367" t="s">
        <v>155</v>
      </c>
      <c r="AK167" s="368"/>
      <c r="AL167" s="279"/>
    </row>
    <row r="168" spans="1:38" s="15" customFormat="1" ht="12.75" customHeight="1" x14ac:dyDescent="0.25">
      <c r="A168" s="512" t="s">
        <v>190</v>
      </c>
      <c r="B168" s="513" t="s">
        <v>190</v>
      </c>
      <c r="C168" s="514" t="s">
        <v>459</v>
      </c>
      <c r="D168" s="515"/>
      <c r="E168" s="515"/>
      <c r="F168" s="515"/>
      <c r="G168" s="515"/>
      <c r="H168" s="515"/>
      <c r="I168" s="515"/>
      <c r="J168" s="515"/>
      <c r="K168" s="515"/>
      <c r="L168" s="515"/>
      <c r="M168" s="515"/>
      <c r="N168" s="515"/>
      <c r="O168" s="515"/>
      <c r="P168" s="515"/>
      <c r="Q168" s="515"/>
      <c r="R168" s="515"/>
      <c r="S168" s="515"/>
      <c r="T168" s="515"/>
      <c r="U168" s="515"/>
      <c r="V168" s="515"/>
      <c r="W168" s="515"/>
      <c r="X168" s="515"/>
      <c r="Y168" s="515"/>
      <c r="Z168" s="515"/>
      <c r="AA168" s="515"/>
      <c r="AB168" s="515"/>
      <c r="AC168" s="515"/>
      <c r="AD168" s="515"/>
      <c r="AE168" s="515"/>
      <c r="AF168" s="515"/>
      <c r="AG168" s="515"/>
      <c r="AH168" s="515"/>
      <c r="AI168" s="516"/>
      <c r="AJ168" s="367" t="s">
        <v>162</v>
      </c>
      <c r="AK168" s="368"/>
      <c r="AL168" s="279"/>
    </row>
    <row r="169" spans="1:38" s="15" customFormat="1" ht="12.75" customHeight="1" x14ac:dyDescent="0.25">
      <c r="A169" s="512" t="s">
        <v>191</v>
      </c>
      <c r="B169" s="513" t="s">
        <v>191</v>
      </c>
      <c r="C169" s="514" t="s">
        <v>378</v>
      </c>
      <c r="D169" s="515"/>
      <c r="E169" s="515"/>
      <c r="F169" s="515"/>
      <c r="G169" s="515"/>
      <c r="H169" s="515"/>
      <c r="I169" s="515"/>
      <c r="J169" s="515"/>
      <c r="K169" s="515"/>
      <c r="L169" s="515"/>
      <c r="M169" s="515"/>
      <c r="N169" s="515"/>
      <c r="O169" s="515"/>
      <c r="P169" s="515"/>
      <c r="Q169" s="515"/>
      <c r="R169" s="515"/>
      <c r="S169" s="515"/>
      <c r="T169" s="515"/>
      <c r="U169" s="515"/>
      <c r="V169" s="515"/>
      <c r="W169" s="515"/>
      <c r="X169" s="515"/>
      <c r="Y169" s="515"/>
      <c r="Z169" s="515"/>
      <c r="AA169" s="515"/>
      <c r="AB169" s="515"/>
      <c r="AC169" s="515"/>
      <c r="AD169" s="515"/>
      <c r="AE169" s="515"/>
      <c r="AF169" s="515"/>
      <c r="AG169" s="515"/>
      <c r="AH169" s="515"/>
      <c r="AI169" s="516"/>
      <c r="AJ169" s="367" t="s">
        <v>156</v>
      </c>
      <c r="AK169" s="368"/>
      <c r="AL169" s="279"/>
    </row>
    <row r="170" spans="1:38" s="15" customFormat="1" ht="25.5" customHeight="1" x14ac:dyDescent="0.25">
      <c r="A170" s="512" t="s">
        <v>192</v>
      </c>
      <c r="B170" s="513" t="s">
        <v>192</v>
      </c>
      <c r="C170" s="514" t="s">
        <v>379</v>
      </c>
      <c r="D170" s="515"/>
      <c r="E170" s="515"/>
      <c r="F170" s="515"/>
      <c r="G170" s="515"/>
      <c r="H170" s="515"/>
      <c r="I170" s="515"/>
      <c r="J170" s="515"/>
      <c r="K170" s="515"/>
      <c r="L170" s="515"/>
      <c r="M170" s="515"/>
      <c r="N170" s="515"/>
      <c r="O170" s="515"/>
      <c r="P170" s="515"/>
      <c r="Q170" s="515"/>
      <c r="R170" s="515"/>
      <c r="S170" s="515"/>
      <c r="T170" s="515"/>
      <c r="U170" s="515"/>
      <c r="V170" s="515"/>
      <c r="W170" s="515"/>
      <c r="X170" s="515"/>
      <c r="Y170" s="515"/>
      <c r="Z170" s="515"/>
      <c r="AA170" s="515"/>
      <c r="AB170" s="515"/>
      <c r="AC170" s="515"/>
      <c r="AD170" s="515"/>
      <c r="AE170" s="515"/>
      <c r="AF170" s="515"/>
      <c r="AG170" s="515"/>
      <c r="AH170" s="515"/>
      <c r="AI170" s="516"/>
      <c r="AJ170" s="367" t="s">
        <v>157</v>
      </c>
      <c r="AK170" s="368"/>
      <c r="AL170" s="279"/>
    </row>
    <row r="171" spans="1:38" s="15" customFormat="1" ht="25.5" customHeight="1" x14ac:dyDescent="0.25">
      <c r="A171" s="512" t="s">
        <v>193</v>
      </c>
      <c r="B171" s="513" t="s">
        <v>193</v>
      </c>
      <c r="C171" s="514" t="s">
        <v>353</v>
      </c>
      <c r="D171" s="515"/>
      <c r="E171" s="515"/>
      <c r="F171" s="515"/>
      <c r="G171" s="515"/>
      <c r="H171" s="515"/>
      <c r="I171" s="515"/>
      <c r="J171" s="515"/>
      <c r="K171" s="515"/>
      <c r="L171" s="515"/>
      <c r="M171" s="515"/>
      <c r="N171" s="515"/>
      <c r="O171" s="515"/>
      <c r="P171" s="515"/>
      <c r="Q171" s="515"/>
      <c r="R171" s="515"/>
      <c r="S171" s="515"/>
      <c r="T171" s="515"/>
      <c r="U171" s="515"/>
      <c r="V171" s="515"/>
      <c r="W171" s="515"/>
      <c r="X171" s="515"/>
      <c r="Y171" s="515"/>
      <c r="Z171" s="515"/>
      <c r="AA171" s="515"/>
      <c r="AB171" s="515"/>
      <c r="AC171" s="515"/>
      <c r="AD171" s="515"/>
      <c r="AE171" s="515"/>
      <c r="AF171" s="515"/>
      <c r="AG171" s="515"/>
      <c r="AH171" s="515"/>
      <c r="AI171" s="516"/>
      <c r="AJ171" s="367" t="s">
        <v>430</v>
      </c>
      <c r="AK171" s="368"/>
      <c r="AL171" s="279"/>
    </row>
    <row r="172" spans="1:38" s="15" customFormat="1" ht="25.5" customHeight="1" x14ac:dyDescent="0.25">
      <c r="A172" s="512" t="s">
        <v>428</v>
      </c>
      <c r="B172" s="513"/>
      <c r="C172" s="514" t="s">
        <v>280</v>
      </c>
      <c r="D172" s="515"/>
      <c r="E172" s="515"/>
      <c r="F172" s="515"/>
      <c r="G172" s="515"/>
      <c r="H172" s="515"/>
      <c r="I172" s="515"/>
      <c r="J172" s="515"/>
      <c r="K172" s="515"/>
      <c r="L172" s="515"/>
      <c r="M172" s="515"/>
      <c r="N172" s="515"/>
      <c r="O172" s="515"/>
      <c r="P172" s="515"/>
      <c r="Q172" s="515"/>
      <c r="R172" s="515"/>
      <c r="S172" s="515"/>
      <c r="T172" s="515"/>
      <c r="U172" s="515"/>
      <c r="V172" s="515"/>
      <c r="W172" s="515"/>
      <c r="X172" s="515"/>
      <c r="Y172" s="515"/>
      <c r="Z172" s="515"/>
      <c r="AA172" s="515"/>
      <c r="AB172" s="515"/>
      <c r="AC172" s="515"/>
      <c r="AD172" s="515"/>
      <c r="AE172" s="515"/>
      <c r="AF172" s="515"/>
      <c r="AG172" s="515"/>
      <c r="AH172" s="515"/>
      <c r="AI172" s="516"/>
      <c r="AJ172" s="367" t="s">
        <v>429</v>
      </c>
      <c r="AK172" s="368"/>
      <c r="AL172" s="279"/>
    </row>
    <row r="173" spans="1:38" s="15" customFormat="1" ht="12.75" customHeight="1" x14ac:dyDescent="0.25">
      <c r="A173" s="512" t="s">
        <v>194</v>
      </c>
      <c r="B173" s="513"/>
      <c r="C173" s="514" t="s">
        <v>460</v>
      </c>
      <c r="D173" s="515"/>
      <c r="E173" s="515"/>
      <c r="F173" s="515"/>
      <c r="G173" s="515"/>
      <c r="H173" s="515"/>
      <c r="I173" s="515"/>
      <c r="J173" s="515"/>
      <c r="K173" s="515"/>
      <c r="L173" s="515"/>
      <c r="M173" s="515"/>
      <c r="N173" s="515"/>
      <c r="O173" s="515"/>
      <c r="P173" s="515"/>
      <c r="Q173" s="515"/>
      <c r="R173" s="515"/>
      <c r="S173" s="515"/>
      <c r="T173" s="515"/>
      <c r="U173" s="515"/>
      <c r="V173" s="515"/>
      <c r="W173" s="515"/>
      <c r="X173" s="515"/>
      <c r="Y173" s="515"/>
      <c r="Z173" s="515"/>
      <c r="AA173" s="515"/>
      <c r="AB173" s="515"/>
      <c r="AC173" s="515"/>
      <c r="AD173" s="515"/>
      <c r="AE173" s="515"/>
      <c r="AF173" s="515"/>
      <c r="AG173" s="515"/>
      <c r="AH173" s="515"/>
      <c r="AI173" s="516"/>
      <c r="AJ173" s="367" t="s">
        <v>143</v>
      </c>
      <c r="AK173" s="368"/>
      <c r="AL173" s="279"/>
    </row>
    <row r="174" spans="1:38" s="15" customFormat="1" ht="12.75" customHeight="1" x14ac:dyDescent="0.25">
      <c r="A174" s="512" t="s">
        <v>195</v>
      </c>
      <c r="B174" s="513" t="s">
        <v>195</v>
      </c>
      <c r="C174" s="514" t="s">
        <v>381</v>
      </c>
      <c r="D174" s="515"/>
      <c r="E174" s="515"/>
      <c r="F174" s="515"/>
      <c r="G174" s="515"/>
      <c r="H174" s="515"/>
      <c r="I174" s="515"/>
      <c r="J174" s="515"/>
      <c r="K174" s="515"/>
      <c r="L174" s="515"/>
      <c r="M174" s="515"/>
      <c r="N174" s="515"/>
      <c r="O174" s="515"/>
      <c r="P174" s="515"/>
      <c r="Q174" s="515"/>
      <c r="R174" s="515"/>
      <c r="S174" s="515"/>
      <c r="T174" s="515"/>
      <c r="U174" s="515"/>
      <c r="V174" s="515"/>
      <c r="W174" s="515"/>
      <c r="X174" s="515"/>
      <c r="Y174" s="515"/>
      <c r="Z174" s="515"/>
      <c r="AA174" s="515"/>
      <c r="AB174" s="515"/>
      <c r="AC174" s="515"/>
      <c r="AD174" s="515"/>
      <c r="AE174" s="515"/>
      <c r="AF174" s="515"/>
      <c r="AG174" s="515"/>
      <c r="AH174" s="515"/>
      <c r="AI174" s="516"/>
      <c r="AJ174" s="367" t="s">
        <v>145</v>
      </c>
      <c r="AK174" s="368"/>
      <c r="AL174" s="279"/>
    </row>
    <row r="175" spans="1:38" s="15" customFormat="1" ht="12.75" customHeight="1" x14ac:dyDescent="0.25">
      <c r="A175" s="512" t="s">
        <v>196</v>
      </c>
      <c r="B175" s="513"/>
      <c r="C175" s="514" t="s">
        <v>388</v>
      </c>
      <c r="D175" s="515"/>
      <c r="E175" s="515"/>
      <c r="F175" s="515"/>
      <c r="G175" s="515"/>
      <c r="H175" s="515"/>
      <c r="I175" s="515"/>
      <c r="J175" s="515"/>
      <c r="K175" s="515"/>
      <c r="L175" s="515"/>
      <c r="M175" s="515"/>
      <c r="N175" s="515"/>
      <c r="O175" s="515"/>
      <c r="P175" s="515"/>
      <c r="Q175" s="515"/>
      <c r="R175" s="515"/>
      <c r="S175" s="515"/>
      <c r="T175" s="515"/>
      <c r="U175" s="515"/>
      <c r="V175" s="515"/>
      <c r="W175" s="515"/>
      <c r="X175" s="515"/>
      <c r="Y175" s="515"/>
      <c r="Z175" s="515"/>
      <c r="AA175" s="515"/>
      <c r="AB175" s="515"/>
      <c r="AC175" s="515"/>
      <c r="AD175" s="515"/>
      <c r="AE175" s="515"/>
      <c r="AF175" s="515"/>
      <c r="AG175" s="515"/>
      <c r="AH175" s="515"/>
      <c r="AI175" s="516"/>
      <c r="AJ175" s="367" t="s">
        <v>151</v>
      </c>
      <c r="AK175" s="368"/>
      <c r="AL175" s="279"/>
    </row>
    <row r="176" spans="1:38" s="52" customFormat="1" ht="25.5" customHeight="1" x14ac:dyDescent="0.25">
      <c r="A176" s="545" t="s">
        <v>197</v>
      </c>
      <c r="B176" s="546"/>
      <c r="C176" s="514" t="s">
        <v>279</v>
      </c>
      <c r="D176" s="515"/>
      <c r="E176" s="515"/>
      <c r="F176" s="515"/>
      <c r="G176" s="515"/>
      <c r="H176" s="515"/>
      <c r="I176" s="515"/>
      <c r="J176" s="515"/>
      <c r="K176" s="515"/>
      <c r="L176" s="515"/>
      <c r="M176" s="515"/>
      <c r="N176" s="515"/>
      <c r="O176" s="515"/>
      <c r="P176" s="515"/>
      <c r="Q176" s="515"/>
      <c r="R176" s="515"/>
      <c r="S176" s="515"/>
      <c r="T176" s="515"/>
      <c r="U176" s="515"/>
      <c r="V176" s="515"/>
      <c r="W176" s="515"/>
      <c r="X176" s="515"/>
      <c r="Y176" s="515"/>
      <c r="Z176" s="515"/>
      <c r="AA176" s="515"/>
      <c r="AB176" s="515"/>
      <c r="AC176" s="515"/>
      <c r="AD176" s="515"/>
      <c r="AE176" s="515"/>
      <c r="AF176" s="515"/>
      <c r="AG176" s="515"/>
      <c r="AH176" s="515"/>
      <c r="AI176" s="516"/>
      <c r="AJ176" s="510" t="s">
        <v>163</v>
      </c>
      <c r="AK176" s="511"/>
      <c r="AL176" s="364"/>
    </row>
    <row r="177" spans="1:38" s="15" customFormat="1" ht="12.75" customHeight="1" x14ac:dyDescent="0.25">
      <c r="A177" s="512" t="s">
        <v>198</v>
      </c>
      <c r="B177" s="513"/>
      <c r="C177" s="514" t="s">
        <v>461</v>
      </c>
      <c r="D177" s="515"/>
      <c r="E177" s="515"/>
      <c r="F177" s="515"/>
      <c r="G177" s="515"/>
      <c r="H177" s="515"/>
      <c r="I177" s="515"/>
      <c r="J177" s="515"/>
      <c r="K177" s="515"/>
      <c r="L177" s="515"/>
      <c r="M177" s="515"/>
      <c r="N177" s="515"/>
      <c r="O177" s="515"/>
      <c r="P177" s="515"/>
      <c r="Q177" s="515"/>
      <c r="R177" s="515"/>
      <c r="S177" s="515"/>
      <c r="T177" s="515"/>
      <c r="U177" s="515"/>
      <c r="V177" s="515"/>
      <c r="W177" s="515"/>
      <c r="X177" s="515"/>
      <c r="Y177" s="515"/>
      <c r="Z177" s="515"/>
      <c r="AA177" s="515"/>
      <c r="AB177" s="515"/>
      <c r="AC177" s="515"/>
      <c r="AD177" s="515"/>
      <c r="AE177" s="515"/>
      <c r="AF177" s="515"/>
      <c r="AG177" s="515"/>
      <c r="AH177" s="515"/>
      <c r="AI177" s="516"/>
      <c r="AJ177" s="367" t="s">
        <v>317</v>
      </c>
      <c r="AK177" s="368"/>
      <c r="AL177" s="279"/>
    </row>
    <row r="178" spans="1:38" s="15" customFormat="1" ht="12.75" customHeight="1" x14ac:dyDescent="0.25">
      <c r="A178" s="512" t="s">
        <v>199</v>
      </c>
      <c r="B178" s="513" t="s">
        <v>199</v>
      </c>
      <c r="C178" s="514" t="s">
        <v>366</v>
      </c>
      <c r="D178" s="515"/>
      <c r="E178" s="515"/>
      <c r="F178" s="515"/>
      <c r="G178" s="515"/>
      <c r="H178" s="515"/>
      <c r="I178" s="515"/>
      <c r="J178" s="515"/>
      <c r="K178" s="515"/>
      <c r="L178" s="515"/>
      <c r="M178" s="515"/>
      <c r="N178" s="515"/>
      <c r="O178" s="515"/>
      <c r="P178" s="515"/>
      <c r="Q178" s="515"/>
      <c r="R178" s="515"/>
      <c r="S178" s="515"/>
      <c r="T178" s="515"/>
      <c r="U178" s="515"/>
      <c r="V178" s="515"/>
      <c r="W178" s="515"/>
      <c r="X178" s="515"/>
      <c r="Y178" s="515"/>
      <c r="Z178" s="515"/>
      <c r="AA178" s="515"/>
      <c r="AB178" s="515"/>
      <c r="AC178" s="515"/>
      <c r="AD178" s="515"/>
      <c r="AE178" s="515"/>
      <c r="AF178" s="515"/>
      <c r="AG178" s="515"/>
      <c r="AH178" s="515"/>
      <c r="AI178" s="516"/>
      <c r="AJ178" s="367" t="s">
        <v>25</v>
      </c>
      <c r="AK178" s="368"/>
      <c r="AL178" s="279"/>
    </row>
    <row r="179" spans="1:38" s="15" customFormat="1" ht="25.5" customHeight="1" x14ac:dyDescent="0.25">
      <c r="A179" s="512" t="s">
        <v>200</v>
      </c>
      <c r="B179" s="513" t="s">
        <v>200</v>
      </c>
      <c r="C179" s="514" t="s">
        <v>365</v>
      </c>
      <c r="D179" s="515"/>
      <c r="E179" s="515"/>
      <c r="F179" s="515"/>
      <c r="G179" s="515"/>
      <c r="H179" s="515"/>
      <c r="I179" s="515"/>
      <c r="J179" s="515"/>
      <c r="K179" s="515"/>
      <c r="L179" s="515"/>
      <c r="M179" s="515"/>
      <c r="N179" s="515"/>
      <c r="O179" s="515"/>
      <c r="P179" s="515"/>
      <c r="Q179" s="515"/>
      <c r="R179" s="515"/>
      <c r="S179" s="515"/>
      <c r="T179" s="515"/>
      <c r="U179" s="515"/>
      <c r="V179" s="515"/>
      <c r="W179" s="515"/>
      <c r="X179" s="515"/>
      <c r="Y179" s="515"/>
      <c r="Z179" s="515"/>
      <c r="AA179" s="515"/>
      <c r="AB179" s="515"/>
      <c r="AC179" s="515"/>
      <c r="AD179" s="515"/>
      <c r="AE179" s="515"/>
      <c r="AF179" s="515"/>
      <c r="AG179" s="515"/>
      <c r="AH179" s="515"/>
      <c r="AI179" s="516"/>
      <c r="AJ179" s="367" t="s">
        <v>432</v>
      </c>
      <c r="AK179" s="368"/>
      <c r="AL179" s="279"/>
    </row>
    <row r="180" spans="1:38" s="15" customFormat="1" ht="25.5" customHeight="1" x14ac:dyDescent="0.25">
      <c r="A180" s="512" t="s">
        <v>201</v>
      </c>
      <c r="B180" s="513" t="s">
        <v>201</v>
      </c>
      <c r="C180" s="517" t="s">
        <v>297</v>
      </c>
      <c r="D180" s="518"/>
      <c r="E180" s="518"/>
      <c r="F180" s="518"/>
      <c r="G180" s="518"/>
      <c r="H180" s="518"/>
      <c r="I180" s="518"/>
      <c r="J180" s="518"/>
      <c r="K180" s="518"/>
      <c r="L180" s="518"/>
      <c r="M180" s="518"/>
      <c r="N180" s="518"/>
      <c r="O180" s="518"/>
      <c r="P180" s="518"/>
      <c r="Q180" s="518"/>
      <c r="R180" s="518"/>
      <c r="S180" s="518"/>
      <c r="T180" s="518"/>
      <c r="U180" s="518"/>
      <c r="V180" s="518"/>
      <c r="W180" s="518"/>
      <c r="X180" s="518"/>
      <c r="Y180" s="518"/>
      <c r="Z180" s="518"/>
      <c r="AA180" s="518"/>
      <c r="AB180" s="518"/>
      <c r="AC180" s="518"/>
      <c r="AD180" s="518"/>
      <c r="AE180" s="518"/>
      <c r="AF180" s="518"/>
      <c r="AG180" s="518"/>
      <c r="AH180" s="518"/>
      <c r="AI180" s="519"/>
      <c r="AJ180" s="367" t="s">
        <v>92</v>
      </c>
      <c r="AK180" s="368"/>
      <c r="AL180" s="279"/>
    </row>
    <row r="181" spans="1:38" s="15" customFormat="1" ht="25.5" customHeight="1" x14ac:dyDescent="0.25">
      <c r="A181" s="512" t="s">
        <v>202</v>
      </c>
      <c r="B181" s="513" t="s">
        <v>202</v>
      </c>
      <c r="C181" s="517" t="s">
        <v>281</v>
      </c>
      <c r="D181" s="518"/>
      <c r="E181" s="518"/>
      <c r="F181" s="518"/>
      <c r="G181" s="518"/>
      <c r="H181" s="518"/>
      <c r="I181" s="518"/>
      <c r="J181" s="518"/>
      <c r="K181" s="518"/>
      <c r="L181" s="518"/>
      <c r="M181" s="518"/>
      <c r="N181" s="518"/>
      <c r="O181" s="518"/>
      <c r="P181" s="518"/>
      <c r="Q181" s="518"/>
      <c r="R181" s="518"/>
      <c r="S181" s="518"/>
      <c r="T181" s="518"/>
      <c r="U181" s="518"/>
      <c r="V181" s="518"/>
      <c r="W181" s="518"/>
      <c r="X181" s="518"/>
      <c r="Y181" s="518"/>
      <c r="Z181" s="518"/>
      <c r="AA181" s="518"/>
      <c r="AB181" s="518"/>
      <c r="AC181" s="518"/>
      <c r="AD181" s="518"/>
      <c r="AE181" s="518"/>
      <c r="AF181" s="518"/>
      <c r="AG181" s="518"/>
      <c r="AH181" s="518"/>
      <c r="AI181" s="519"/>
      <c r="AJ181" s="367" t="s">
        <v>93</v>
      </c>
      <c r="AK181" s="368"/>
      <c r="AL181" s="279"/>
    </row>
    <row r="182" spans="1:38" s="15" customFormat="1" ht="12.75" customHeight="1" x14ac:dyDescent="0.25">
      <c r="A182" s="512" t="s">
        <v>203</v>
      </c>
      <c r="B182" s="513" t="s">
        <v>203</v>
      </c>
      <c r="C182" s="514" t="s">
        <v>282</v>
      </c>
      <c r="D182" s="515"/>
      <c r="E182" s="515"/>
      <c r="F182" s="515"/>
      <c r="G182" s="515"/>
      <c r="H182" s="515"/>
      <c r="I182" s="515"/>
      <c r="J182" s="515"/>
      <c r="K182" s="515"/>
      <c r="L182" s="515"/>
      <c r="M182" s="515"/>
      <c r="N182" s="515"/>
      <c r="O182" s="515"/>
      <c r="P182" s="515"/>
      <c r="Q182" s="515"/>
      <c r="R182" s="515"/>
      <c r="S182" s="515"/>
      <c r="T182" s="515"/>
      <c r="U182" s="515"/>
      <c r="V182" s="515"/>
      <c r="W182" s="515"/>
      <c r="X182" s="515"/>
      <c r="Y182" s="515"/>
      <c r="Z182" s="515"/>
      <c r="AA182" s="515"/>
      <c r="AB182" s="515"/>
      <c r="AC182" s="515"/>
      <c r="AD182" s="515"/>
      <c r="AE182" s="515"/>
      <c r="AF182" s="515"/>
      <c r="AG182" s="515"/>
      <c r="AH182" s="515"/>
      <c r="AI182" s="516"/>
      <c r="AJ182" s="367" t="s">
        <v>95</v>
      </c>
      <c r="AK182" s="368"/>
      <c r="AL182" s="279"/>
    </row>
    <row r="183" spans="1:38" s="15" customFormat="1" ht="25.5" customHeight="1" x14ac:dyDescent="0.25">
      <c r="A183" s="512" t="s">
        <v>204</v>
      </c>
      <c r="B183" s="513"/>
      <c r="C183" s="514" t="s">
        <v>354</v>
      </c>
      <c r="D183" s="515"/>
      <c r="E183" s="515"/>
      <c r="F183" s="515"/>
      <c r="G183" s="515"/>
      <c r="H183" s="515"/>
      <c r="I183" s="515"/>
      <c r="J183" s="515"/>
      <c r="K183" s="515"/>
      <c r="L183" s="515"/>
      <c r="M183" s="515"/>
      <c r="N183" s="515"/>
      <c r="O183" s="515"/>
      <c r="P183" s="515"/>
      <c r="Q183" s="515"/>
      <c r="R183" s="515"/>
      <c r="S183" s="515"/>
      <c r="T183" s="515"/>
      <c r="U183" s="515"/>
      <c r="V183" s="515"/>
      <c r="W183" s="515"/>
      <c r="X183" s="515"/>
      <c r="Y183" s="515"/>
      <c r="Z183" s="515"/>
      <c r="AA183" s="515"/>
      <c r="AB183" s="515"/>
      <c r="AC183" s="515"/>
      <c r="AD183" s="515"/>
      <c r="AE183" s="515"/>
      <c r="AF183" s="515"/>
      <c r="AG183" s="515"/>
      <c r="AH183" s="515"/>
      <c r="AI183" s="516"/>
      <c r="AJ183" s="367" t="s">
        <v>418</v>
      </c>
      <c r="AK183" s="368"/>
      <c r="AL183" s="279"/>
    </row>
    <row r="184" spans="1:38" s="15" customFormat="1" ht="25.5" customHeight="1" x14ac:dyDescent="0.25">
      <c r="A184" s="512" t="s">
        <v>205</v>
      </c>
      <c r="B184" s="513" t="s">
        <v>205</v>
      </c>
      <c r="C184" s="514" t="s">
        <v>437</v>
      </c>
      <c r="D184" s="515"/>
      <c r="E184" s="515"/>
      <c r="F184" s="515"/>
      <c r="G184" s="515"/>
      <c r="H184" s="515"/>
      <c r="I184" s="515"/>
      <c r="J184" s="515"/>
      <c r="K184" s="515"/>
      <c r="L184" s="515"/>
      <c r="M184" s="515"/>
      <c r="N184" s="515"/>
      <c r="O184" s="515"/>
      <c r="P184" s="515"/>
      <c r="Q184" s="515"/>
      <c r="R184" s="515"/>
      <c r="S184" s="515"/>
      <c r="T184" s="515"/>
      <c r="U184" s="515"/>
      <c r="V184" s="515"/>
      <c r="W184" s="515"/>
      <c r="X184" s="515"/>
      <c r="Y184" s="515"/>
      <c r="Z184" s="515"/>
      <c r="AA184" s="515"/>
      <c r="AB184" s="515"/>
      <c r="AC184" s="515"/>
      <c r="AD184" s="515"/>
      <c r="AE184" s="515"/>
      <c r="AF184" s="515"/>
      <c r="AG184" s="515"/>
      <c r="AH184" s="515"/>
      <c r="AI184" s="516"/>
      <c r="AJ184" s="367" t="s">
        <v>98</v>
      </c>
      <c r="AK184" s="368"/>
      <c r="AL184" s="279"/>
    </row>
    <row r="185" spans="1:38" s="15" customFormat="1" ht="25.5" customHeight="1" x14ac:dyDescent="0.25">
      <c r="A185" s="512" t="s">
        <v>206</v>
      </c>
      <c r="B185" s="513"/>
      <c r="C185" s="514" t="s">
        <v>283</v>
      </c>
      <c r="D185" s="515"/>
      <c r="E185" s="515"/>
      <c r="F185" s="515"/>
      <c r="G185" s="515"/>
      <c r="H185" s="515"/>
      <c r="I185" s="515"/>
      <c r="J185" s="515"/>
      <c r="K185" s="515"/>
      <c r="L185" s="515"/>
      <c r="M185" s="515"/>
      <c r="N185" s="515"/>
      <c r="O185" s="515"/>
      <c r="P185" s="515"/>
      <c r="Q185" s="515"/>
      <c r="R185" s="515"/>
      <c r="S185" s="515"/>
      <c r="T185" s="515"/>
      <c r="U185" s="515"/>
      <c r="V185" s="515"/>
      <c r="W185" s="515"/>
      <c r="X185" s="515"/>
      <c r="Y185" s="515"/>
      <c r="Z185" s="515"/>
      <c r="AA185" s="515"/>
      <c r="AB185" s="515"/>
      <c r="AC185" s="515"/>
      <c r="AD185" s="515"/>
      <c r="AE185" s="515"/>
      <c r="AF185" s="515"/>
      <c r="AG185" s="515"/>
      <c r="AH185" s="515"/>
      <c r="AI185" s="516"/>
      <c r="AJ185" s="367" t="s">
        <v>146</v>
      </c>
      <c r="AK185" s="368"/>
      <c r="AL185" s="279"/>
    </row>
    <row r="186" spans="1:38" s="15" customFormat="1" ht="12.75" customHeight="1" x14ac:dyDescent="0.25">
      <c r="A186" s="512" t="s">
        <v>207</v>
      </c>
      <c r="B186" s="513" t="s">
        <v>207</v>
      </c>
      <c r="C186" s="514" t="s">
        <v>214</v>
      </c>
      <c r="D186" s="515"/>
      <c r="E186" s="515"/>
      <c r="F186" s="515"/>
      <c r="G186" s="515"/>
      <c r="H186" s="515"/>
      <c r="I186" s="515"/>
      <c r="J186" s="515"/>
      <c r="K186" s="515"/>
      <c r="L186" s="515"/>
      <c r="M186" s="515"/>
      <c r="N186" s="515"/>
      <c r="O186" s="515"/>
      <c r="P186" s="515"/>
      <c r="Q186" s="515"/>
      <c r="R186" s="515"/>
      <c r="S186" s="515"/>
      <c r="T186" s="515"/>
      <c r="U186" s="515"/>
      <c r="V186" s="515"/>
      <c r="W186" s="515"/>
      <c r="X186" s="515"/>
      <c r="Y186" s="515"/>
      <c r="Z186" s="515"/>
      <c r="AA186" s="515"/>
      <c r="AB186" s="515"/>
      <c r="AC186" s="515"/>
      <c r="AD186" s="515"/>
      <c r="AE186" s="515"/>
      <c r="AF186" s="515"/>
      <c r="AG186" s="515"/>
      <c r="AH186" s="515"/>
      <c r="AI186" s="516"/>
      <c r="AJ186" s="367" t="s">
        <v>147</v>
      </c>
      <c r="AK186" s="368"/>
      <c r="AL186" s="279"/>
    </row>
    <row r="187" spans="1:38" s="15" customFormat="1" ht="25.5" customHeight="1" x14ac:dyDescent="0.25">
      <c r="A187" s="512" t="s">
        <v>208</v>
      </c>
      <c r="B187" s="513"/>
      <c r="C187" s="514" t="s">
        <v>284</v>
      </c>
      <c r="D187" s="515"/>
      <c r="E187" s="515"/>
      <c r="F187" s="515"/>
      <c r="G187" s="515"/>
      <c r="H187" s="515"/>
      <c r="I187" s="515"/>
      <c r="J187" s="515"/>
      <c r="K187" s="515"/>
      <c r="L187" s="515"/>
      <c r="M187" s="515"/>
      <c r="N187" s="515"/>
      <c r="O187" s="515"/>
      <c r="P187" s="515"/>
      <c r="Q187" s="515"/>
      <c r="R187" s="515"/>
      <c r="S187" s="515"/>
      <c r="T187" s="515"/>
      <c r="U187" s="515"/>
      <c r="V187" s="515"/>
      <c r="W187" s="515"/>
      <c r="X187" s="515"/>
      <c r="Y187" s="515"/>
      <c r="Z187" s="515"/>
      <c r="AA187" s="515"/>
      <c r="AB187" s="515"/>
      <c r="AC187" s="515"/>
      <c r="AD187" s="515"/>
      <c r="AE187" s="515"/>
      <c r="AF187" s="515"/>
      <c r="AG187" s="515"/>
      <c r="AH187" s="515"/>
      <c r="AI187" s="516"/>
      <c r="AJ187" s="367" t="s">
        <v>15</v>
      </c>
      <c r="AK187" s="368"/>
      <c r="AL187" s="279"/>
    </row>
    <row r="188" spans="1:38" s="15" customFormat="1" ht="12.75" customHeight="1" x14ac:dyDescent="0.25">
      <c r="A188" s="512" t="s">
        <v>209</v>
      </c>
      <c r="B188" s="513"/>
      <c r="C188" s="517" t="s">
        <v>382</v>
      </c>
      <c r="D188" s="518"/>
      <c r="E188" s="518"/>
      <c r="F188" s="518"/>
      <c r="G188" s="518"/>
      <c r="H188" s="518"/>
      <c r="I188" s="518"/>
      <c r="J188" s="518"/>
      <c r="K188" s="518"/>
      <c r="L188" s="518"/>
      <c r="M188" s="518"/>
      <c r="N188" s="518"/>
      <c r="O188" s="518"/>
      <c r="P188" s="518"/>
      <c r="Q188" s="518"/>
      <c r="R188" s="518"/>
      <c r="S188" s="518"/>
      <c r="T188" s="518"/>
      <c r="U188" s="518"/>
      <c r="V188" s="518"/>
      <c r="W188" s="518"/>
      <c r="X188" s="518"/>
      <c r="Y188" s="518"/>
      <c r="Z188" s="518"/>
      <c r="AA188" s="518"/>
      <c r="AB188" s="518"/>
      <c r="AC188" s="518"/>
      <c r="AD188" s="518"/>
      <c r="AE188" s="518"/>
      <c r="AF188" s="518"/>
      <c r="AG188" s="518"/>
      <c r="AH188" s="518"/>
      <c r="AI188" s="519"/>
      <c r="AJ188" s="367" t="s">
        <v>16</v>
      </c>
      <c r="AK188" s="368"/>
      <c r="AL188" s="279"/>
    </row>
    <row r="189" spans="1:38" s="15" customFormat="1" ht="12.75" customHeight="1" x14ac:dyDescent="0.25">
      <c r="A189" s="512" t="s">
        <v>210</v>
      </c>
      <c r="B189" s="513" t="s">
        <v>210</v>
      </c>
      <c r="C189" s="514" t="s">
        <v>285</v>
      </c>
      <c r="D189" s="515"/>
      <c r="E189" s="515"/>
      <c r="F189" s="515"/>
      <c r="G189" s="515"/>
      <c r="H189" s="515"/>
      <c r="I189" s="515"/>
      <c r="J189" s="515"/>
      <c r="K189" s="515"/>
      <c r="L189" s="515"/>
      <c r="M189" s="515"/>
      <c r="N189" s="515"/>
      <c r="O189" s="515"/>
      <c r="P189" s="515"/>
      <c r="Q189" s="515"/>
      <c r="R189" s="515"/>
      <c r="S189" s="515"/>
      <c r="T189" s="515"/>
      <c r="U189" s="515"/>
      <c r="V189" s="515"/>
      <c r="W189" s="515"/>
      <c r="X189" s="515"/>
      <c r="Y189" s="515"/>
      <c r="Z189" s="515"/>
      <c r="AA189" s="515"/>
      <c r="AB189" s="515"/>
      <c r="AC189" s="515"/>
      <c r="AD189" s="515"/>
      <c r="AE189" s="515"/>
      <c r="AF189" s="515"/>
      <c r="AG189" s="515"/>
      <c r="AH189" s="515"/>
      <c r="AI189" s="516"/>
      <c r="AJ189" s="367" t="s">
        <v>252</v>
      </c>
      <c r="AK189" s="368"/>
      <c r="AL189" s="279"/>
    </row>
    <row r="190" spans="1:38" s="15" customFormat="1" ht="25.5" customHeight="1" x14ac:dyDescent="0.25">
      <c r="A190" s="512" t="s">
        <v>211</v>
      </c>
      <c r="B190" s="513"/>
      <c r="C190" s="514" t="s">
        <v>380</v>
      </c>
      <c r="D190" s="515"/>
      <c r="E190" s="515"/>
      <c r="F190" s="515"/>
      <c r="G190" s="515"/>
      <c r="H190" s="515"/>
      <c r="I190" s="515"/>
      <c r="J190" s="515"/>
      <c r="K190" s="515"/>
      <c r="L190" s="515"/>
      <c r="M190" s="515"/>
      <c r="N190" s="515"/>
      <c r="O190" s="515"/>
      <c r="P190" s="515"/>
      <c r="Q190" s="515"/>
      <c r="R190" s="515"/>
      <c r="S190" s="515"/>
      <c r="T190" s="515"/>
      <c r="U190" s="515"/>
      <c r="V190" s="515"/>
      <c r="W190" s="515"/>
      <c r="X190" s="515"/>
      <c r="Y190" s="515"/>
      <c r="Z190" s="515"/>
      <c r="AA190" s="515"/>
      <c r="AB190" s="515"/>
      <c r="AC190" s="515"/>
      <c r="AD190" s="515"/>
      <c r="AE190" s="515"/>
      <c r="AF190" s="515"/>
      <c r="AG190" s="515"/>
      <c r="AH190" s="515"/>
      <c r="AI190" s="516"/>
      <c r="AJ190" s="367" t="s">
        <v>253</v>
      </c>
      <c r="AK190" s="368"/>
      <c r="AL190" s="279"/>
    </row>
    <row r="191" spans="1:38" s="15" customFormat="1" ht="25.5" customHeight="1" x14ac:dyDescent="0.25">
      <c r="A191" s="512" t="s">
        <v>212</v>
      </c>
      <c r="B191" s="513"/>
      <c r="C191" s="514" t="s">
        <v>286</v>
      </c>
      <c r="D191" s="515"/>
      <c r="E191" s="515"/>
      <c r="F191" s="515"/>
      <c r="G191" s="515"/>
      <c r="H191" s="515"/>
      <c r="I191" s="515"/>
      <c r="J191" s="515"/>
      <c r="K191" s="515"/>
      <c r="L191" s="515"/>
      <c r="M191" s="515"/>
      <c r="N191" s="515"/>
      <c r="O191" s="515"/>
      <c r="P191" s="515"/>
      <c r="Q191" s="515"/>
      <c r="R191" s="515"/>
      <c r="S191" s="515"/>
      <c r="T191" s="515"/>
      <c r="U191" s="515"/>
      <c r="V191" s="515"/>
      <c r="W191" s="515"/>
      <c r="X191" s="515"/>
      <c r="Y191" s="515"/>
      <c r="Z191" s="515"/>
      <c r="AA191" s="515"/>
      <c r="AB191" s="515"/>
      <c r="AC191" s="515"/>
      <c r="AD191" s="515"/>
      <c r="AE191" s="515"/>
      <c r="AF191" s="515"/>
      <c r="AG191" s="515"/>
      <c r="AH191" s="515"/>
      <c r="AI191" s="516"/>
      <c r="AJ191" s="367" t="s">
        <v>311</v>
      </c>
      <c r="AK191" s="368"/>
      <c r="AL191" s="279"/>
    </row>
    <row r="192" spans="1:38" s="15" customFormat="1" ht="25.5" customHeight="1" x14ac:dyDescent="0.25">
      <c r="A192" s="512" t="s">
        <v>213</v>
      </c>
      <c r="B192" s="513" t="s">
        <v>213</v>
      </c>
      <c r="C192" s="514" t="s">
        <v>438</v>
      </c>
      <c r="D192" s="515"/>
      <c r="E192" s="515"/>
      <c r="F192" s="515"/>
      <c r="G192" s="515"/>
      <c r="H192" s="515"/>
      <c r="I192" s="515"/>
      <c r="J192" s="515"/>
      <c r="K192" s="515"/>
      <c r="L192" s="515"/>
      <c r="M192" s="515"/>
      <c r="N192" s="515"/>
      <c r="O192" s="515"/>
      <c r="P192" s="515"/>
      <c r="Q192" s="515"/>
      <c r="R192" s="515"/>
      <c r="S192" s="515"/>
      <c r="T192" s="515"/>
      <c r="U192" s="515"/>
      <c r="V192" s="515"/>
      <c r="W192" s="515"/>
      <c r="X192" s="515"/>
      <c r="Y192" s="515"/>
      <c r="Z192" s="515"/>
      <c r="AA192" s="515"/>
      <c r="AB192" s="515"/>
      <c r="AC192" s="515"/>
      <c r="AD192" s="515"/>
      <c r="AE192" s="515"/>
      <c r="AF192" s="515"/>
      <c r="AG192" s="515"/>
      <c r="AH192" s="515"/>
      <c r="AI192" s="516"/>
      <c r="AJ192" s="367" t="s">
        <v>110</v>
      </c>
      <c r="AK192" s="368"/>
      <c r="AL192" s="279"/>
    </row>
    <row r="193" spans="1:61" s="15" customFormat="1" ht="12.75" customHeight="1" x14ac:dyDescent="0.25">
      <c r="A193" s="512" t="s">
        <v>215</v>
      </c>
      <c r="B193" s="513" t="s">
        <v>213</v>
      </c>
      <c r="C193" s="514" t="s">
        <v>387</v>
      </c>
      <c r="D193" s="515"/>
      <c r="E193" s="515"/>
      <c r="F193" s="515"/>
      <c r="G193" s="515"/>
      <c r="H193" s="515"/>
      <c r="I193" s="515"/>
      <c r="J193" s="515"/>
      <c r="K193" s="515"/>
      <c r="L193" s="515"/>
      <c r="M193" s="515"/>
      <c r="N193" s="515"/>
      <c r="O193" s="515"/>
      <c r="P193" s="515"/>
      <c r="Q193" s="515"/>
      <c r="R193" s="515"/>
      <c r="S193" s="515"/>
      <c r="T193" s="515"/>
      <c r="U193" s="515"/>
      <c r="V193" s="515"/>
      <c r="W193" s="515"/>
      <c r="X193" s="515"/>
      <c r="Y193" s="515"/>
      <c r="Z193" s="515"/>
      <c r="AA193" s="515"/>
      <c r="AB193" s="515"/>
      <c r="AC193" s="515"/>
      <c r="AD193" s="515"/>
      <c r="AE193" s="515"/>
      <c r="AF193" s="515"/>
      <c r="AG193" s="515"/>
      <c r="AH193" s="515"/>
      <c r="AI193" s="516"/>
      <c r="AJ193" s="367" t="s">
        <v>135</v>
      </c>
      <c r="AK193" s="368"/>
      <c r="AL193" s="279"/>
    </row>
    <row r="194" spans="1:61" s="15" customFormat="1" ht="12.75" customHeight="1" x14ac:dyDescent="0.25">
      <c r="A194" s="512" t="s">
        <v>393</v>
      </c>
      <c r="B194" s="513"/>
      <c r="C194" s="514" t="s">
        <v>287</v>
      </c>
      <c r="D194" s="515"/>
      <c r="E194" s="515"/>
      <c r="F194" s="515"/>
      <c r="G194" s="515"/>
      <c r="H194" s="515"/>
      <c r="I194" s="515"/>
      <c r="J194" s="515"/>
      <c r="K194" s="515"/>
      <c r="L194" s="515"/>
      <c r="M194" s="515"/>
      <c r="N194" s="515"/>
      <c r="O194" s="515"/>
      <c r="P194" s="515"/>
      <c r="Q194" s="515"/>
      <c r="R194" s="515"/>
      <c r="S194" s="515"/>
      <c r="T194" s="515"/>
      <c r="U194" s="515"/>
      <c r="V194" s="515"/>
      <c r="W194" s="515"/>
      <c r="X194" s="515"/>
      <c r="Y194" s="515"/>
      <c r="Z194" s="515"/>
      <c r="AA194" s="515"/>
      <c r="AB194" s="515"/>
      <c r="AC194" s="515"/>
      <c r="AD194" s="515"/>
      <c r="AE194" s="515"/>
      <c r="AF194" s="515"/>
      <c r="AG194" s="515"/>
      <c r="AH194" s="515"/>
      <c r="AI194" s="516"/>
      <c r="AJ194" s="367" t="s">
        <v>136</v>
      </c>
      <c r="AK194" s="368"/>
      <c r="AL194" s="279"/>
    </row>
    <row r="195" spans="1:61" s="15" customFormat="1" ht="24.75" customHeight="1" x14ac:dyDescent="0.25">
      <c r="A195" s="512" t="s">
        <v>394</v>
      </c>
      <c r="B195" s="513" t="s">
        <v>213</v>
      </c>
      <c r="C195" s="514" t="s">
        <v>383</v>
      </c>
      <c r="D195" s="515"/>
      <c r="E195" s="515"/>
      <c r="F195" s="515"/>
      <c r="G195" s="515"/>
      <c r="H195" s="515"/>
      <c r="I195" s="515"/>
      <c r="J195" s="515"/>
      <c r="K195" s="515"/>
      <c r="L195" s="515"/>
      <c r="M195" s="515"/>
      <c r="N195" s="515"/>
      <c r="O195" s="515"/>
      <c r="P195" s="515"/>
      <c r="Q195" s="515"/>
      <c r="R195" s="515"/>
      <c r="S195" s="515"/>
      <c r="T195" s="515"/>
      <c r="U195" s="515"/>
      <c r="V195" s="515"/>
      <c r="W195" s="515"/>
      <c r="X195" s="515"/>
      <c r="Y195" s="515"/>
      <c r="Z195" s="515"/>
      <c r="AA195" s="515"/>
      <c r="AB195" s="515"/>
      <c r="AC195" s="515"/>
      <c r="AD195" s="515"/>
      <c r="AE195" s="515"/>
      <c r="AF195" s="515"/>
      <c r="AG195" s="515"/>
      <c r="AH195" s="515"/>
      <c r="AI195" s="516"/>
      <c r="AJ195" s="367" t="s">
        <v>137</v>
      </c>
      <c r="AK195" s="368"/>
      <c r="AL195" s="279"/>
    </row>
    <row r="196" spans="1:61" s="15" customFormat="1" ht="12.75" customHeight="1" x14ac:dyDescent="0.25">
      <c r="A196" s="512" t="s">
        <v>395</v>
      </c>
      <c r="B196" s="513" t="s">
        <v>213</v>
      </c>
      <c r="C196" s="514" t="s">
        <v>373</v>
      </c>
      <c r="D196" s="515"/>
      <c r="E196" s="515"/>
      <c r="F196" s="515"/>
      <c r="G196" s="515"/>
      <c r="H196" s="515"/>
      <c r="I196" s="515"/>
      <c r="J196" s="515"/>
      <c r="K196" s="515"/>
      <c r="L196" s="515"/>
      <c r="M196" s="515"/>
      <c r="N196" s="515"/>
      <c r="O196" s="515"/>
      <c r="P196" s="515"/>
      <c r="Q196" s="515"/>
      <c r="R196" s="515"/>
      <c r="S196" s="515"/>
      <c r="T196" s="515"/>
      <c r="U196" s="515"/>
      <c r="V196" s="515"/>
      <c r="W196" s="515"/>
      <c r="X196" s="515"/>
      <c r="Y196" s="515"/>
      <c r="Z196" s="515"/>
      <c r="AA196" s="515"/>
      <c r="AB196" s="515"/>
      <c r="AC196" s="515"/>
      <c r="AD196" s="515"/>
      <c r="AE196" s="515"/>
      <c r="AF196" s="515"/>
      <c r="AG196" s="515"/>
      <c r="AH196" s="515"/>
      <c r="AI196" s="516"/>
      <c r="AJ196" s="367" t="s">
        <v>314</v>
      </c>
      <c r="AK196" s="368"/>
      <c r="AL196" s="279"/>
    </row>
    <row r="197" spans="1:61" s="15" customFormat="1" ht="3" customHeight="1" x14ac:dyDescent="0.25">
      <c r="A197" s="262"/>
      <c r="B197" s="262"/>
      <c r="C197" s="263"/>
      <c r="D197" s="264"/>
      <c r="E197" s="264"/>
      <c r="F197" s="264"/>
      <c r="G197" s="264"/>
      <c r="H197" s="264"/>
      <c r="I197" s="264"/>
      <c r="J197" s="264"/>
      <c r="K197" s="264"/>
      <c r="L197" s="264"/>
      <c r="M197" s="264"/>
      <c r="N197" s="264"/>
      <c r="O197" s="264"/>
      <c r="P197" s="264"/>
      <c r="Q197" s="264"/>
      <c r="R197" s="264"/>
      <c r="S197" s="264"/>
      <c r="T197" s="264"/>
      <c r="U197" s="264"/>
      <c r="V197" s="264"/>
      <c r="W197" s="264"/>
      <c r="X197" s="264"/>
      <c r="Y197" s="264"/>
      <c r="Z197" s="264"/>
      <c r="AA197" s="264"/>
      <c r="AB197" s="264"/>
      <c r="AC197" s="264"/>
      <c r="AD197" s="264"/>
      <c r="AE197" s="264"/>
      <c r="AF197" s="264"/>
      <c r="AG197" s="265"/>
      <c r="AH197" s="265"/>
      <c r="AI197" s="265"/>
      <c r="AJ197" s="265"/>
      <c r="AK197" s="266"/>
    </row>
    <row r="198" spans="1:61" s="15" customFormat="1" ht="12" customHeight="1" x14ac:dyDescent="0.25">
      <c r="A198" s="398" t="s">
        <v>319</v>
      </c>
      <c r="B198" s="398"/>
      <c r="C198" s="398"/>
      <c r="D198" s="398"/>
      <c r="E198" s="398"/>
      <c r="F198" s="398"/>
      <c r="G198" s="398"/>
      <c r="H198" s="398"/>
      <c r="I198" s="398"/>
      <c r="J198" s="398"/>
      <c r="K198" s="398"/>
      <c r="L198" s="398"/>
      <c r="M198" s="398"/>
      <c r="N198" s="398"/>
      <c r="O198" s="398"/>
      <c r="P198" s="398"/>
      <c r="Q198" s="398"/>
      <c r="R198" s="398"/>
      <c r="S198" s="398"/>
      <c r="T198" s="398"/>
      <c r="U198" s="398"/>
      <c r="V198" s="398"/>
      <c r="W198" s="398"/>
      <c r="X198" s="398"/>
      <c r="Y198" s="398"/>
      <c r="Z198" s="398"/>
      <c r="AA198" s="398"/>
      <c r="AB198" s="398"/>
      <c r="AC198" s="398"/>
      <c r="AD198" s="398"/>
      <c r="AE198" s="398"/>
      <c r="AF198" s="398"/>
      <c r="AG198" s="398"/>
      <c r="AH198" s="398"/>
      <c r="AI198" s="398"/>
      <c r="AJ198" s="398"/>
      <c r="AK198" s="398"/>
    </row>
    <row r="199" spans="1:61" s="15" customFormat="1" ht="4.5" customHeight="1" x14ac:dyDescent="0.25">
      <c r="A199" s="267"/>
      <c r="B199" s="267"/>
      <c r="C199" s="399"/>
      <c r="D199" s="399"/>
      <c r="E199" s="399"/>
      <c r="F199" s="399"/>
      <c r="G199" s="399"/>
      <c r="H199" s="399"/>
      <c r="I199" s="399"/>
      <c r="J199" s="399"/>
      <c r="K199" s="399"/>
      <c r="L199" s="399"/>
      <c r="M199" s="399"/>
      <c r="N199" s="399"/>
      <c r="O199" s="399"/>
      <c r="P199" s="399"/>
      <c r="Q199" s="399"/>
      <c r="R199" s="399"/>
      <c r="S199" s="399"/>
      <c r="T199" s="399"/>
      <c r="U199" s="399"/>
      <c r="V199" s="399"/>
      <c r="W199" s="399"/>
      <c r="X199" s="399"/>
      <c r="Y199" s="399"/>
      <c r="Z199" s="399"/>
      <c r="AA199" s="399"/>
      <c r="AB199" s="399"/>
      <c r="AC199" s="399"/>
      <c r="AD199" s="399"/>
      <c r="AE199" s="399"/>
      <c r="AF199" s="399"/>
      <c r="AG199" s="399"/>
      <c r="AH199" s="399"/>
      <c r="AI199" s="399"/>
      <c r="AJ199" s="399"/>
      <c r="AK199" s="399"/>
    </row>
    <row r="200" spans="1:61" s="15" customFormat="1" ht="13.5" customHeight="1" x14ac:dyDescent="0.25">
      <c r="A200" s="267"/>
      <c r="B200" s="267"/>
      <c r="C200" s="396" t="s">
        <v>408</v>
      </c>
      <c r="D200" s="396"/>
      <c r="E200" s="396"/>
      <c r="F200" s="396"/>
      <c r="G200" s="396"/>
      <c r="H200" s="396"/>
      <c r="I200" s="396"/>
      <c r="J200" s="396"/>
      <c r="K200" s="396"/>
      <c r="L200" s="396"/>
      <c r="M200" s="396"/>
      <c r="N200" s="396"/>
      <c r="O200" s="396"/>
      <c r="P200" s="396"/>
      <c r="Q200" s="396"/>
      <c r="R200" s="396"/>
      <c r="S200" s="396"/>
      <c r="T200" s="396"/>
      <c r="U200" s="396"/>
      <c r="V200" s="396"/>
      <c r="W200" s="396"/>
      <c r="X200" s="396"/>
      <c r="Y200" s="396"/>
      <c r="Z200" s="396"/>
      <c r="AA200" s="396"/>
      <c r="AB200" s="396"/>
      <c r="AC200" s="396"/>
      <c r="AD200" s="396"/>
      <c r="AE200" s="396"/>
      <c r="AF200" s="396"/>
      <c r="AG200" s="396"/>
      <c r="AH200" s="396"/>
      <c r="AI200" s="396"/>
      <c r="AJ200" s="396"/>
      <c r="AK200" s="396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</row>
    <row r="201" spans="1:61" s="15" customFormat="1" ht="13.5" customHeight="1" x14ac:dyDescent="0.25">
      <c r="A201" s="267"/>
      <c r="B201" s="267"/>
      <c r="C201" s="268" t="s">
        <v>409</v>
      </c>
      <c r="D201" s="269"/>
      <c r="E201" s="269"/>
      <c r="F201" s="269"/>
      <c r="G201" s="269"/>
      <c r="H201" s="269"/>
      <c r="I201" s="269"/>
      <c r="J201" s="269"/>
      <c r="K201" s="269"/>
      <c r="L201" s="269"/>
      <c r="M201" s="269"/>
      <c r="N201" s="269"/>
      <c r="O201" s="270"/>
      <c r="P201" s="269"/>
      <c r="Q201" s="269"/>
      <c r="R201" s="269"/>
      <c r="S201" s="269"/>
      <c r="T201" s="270"/>
      <c r="U201" s="269"/>
      <c r="V201" s="269"/>
      <c r="W201" s="269"/>
      <c r="X201" s="269"/>
      <c r="Y201" s="270"/>
      <c r="Z201" s="269"/>
      <c r="AA201" s="269"/>
      <c r="AB201" s="269"/>
      <c r="AC201" s="269"/>
      <c r="AD201" s="270"/>
      <c r="AE201" s="269"/>
      <c r="AF201" s="269"/>
      <c r="AG201" s="269"/>
      <c r="AH201" s="269"/>
      <c r="AI201" s="270"/>
      <c r="AJ201" s="269"/>
      <c r="AK201" s="269"/>
      <c r="AL201" s="33"/>
      <c r="AM201" s="33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31"/>
      <c r="BB201" s="31"/>
      <c r="BC201" s="31"/>
      <c r="BD201" s="31"/>
      <c r="BE201" s="31"/>
      <c r="BF201" s="31"/>
      <c r="BG201" s="31"/>
      <c r="BH201" s="31"/>
      <c r="BI201" s="31"/>
    </row>
    <row r="202" spans="1:61" s="15" customFormat="1" ht="13.5" customHeight="1" x14ac:dyDescent="0.25">
      <c r="A202" s="267"/>
      <c r="B202" s="267"/>
      <c r="C202" s="268" t="s">
        <v>414</v>
      </c>
      <c r="D202" s="269"/>
      <c r="E202" s="269"/>
      <c r="F202" s="269"/>
      <c r="G202" s="269"/>
      <c r="H202" s="269"/>
      <c r="I202" s="269"/>
      <c r="J202" s="269"/>
      <c r="K202" s="269"/>
      <c r="L202" s="269"/>
      <c r="M202" s="269"/>
      <c r="N202" s="269"/>
      <c r="O202" s="270"/>
      <c r="P202" s="269"/>
      <c r="Q202" s="269"/>
      <c r="R202" s="269"/>
      <c r="S202" s="269"/>
      <c r="T202" s="270"/>
      <c r="U202" s="269"/>
      <c r="V202" s="269"/>
      <c r="W202" s="269"/>
      <c r="X202" s="269"/>
      <c r="Y202" s="270"/>
      <c r="Z202" s="269"/>
      <c r="AA202" s="269"/>
      <c r="AB202" s="269"/>
      <c r="AC202" s="269"/>
      <c r="AD202" s="270"/>
      <c r="AE202" s="269"/>
      <c r="AF202" s="269"/>
      <c r="AG202" s="269"/>
      <c r="AH202" s="269"/>
      <c r="AI202" s="270"/>
      <c r="AJ202" s="269"/>
      <c r="AK202" s="269"/>
      <c r="AL202" s="33"/>
      <c r="AM202" s="33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58"/>
      <c r="BB202" s="58"/>
      <c r="BC202" s="58"/>
      <c r="BD202" s="58"/>
      <c r="BE202" s="58"/>
      <c r="BF202" s="58"/>
      <c r="BG202" s="58"/>
      <c r="BH202" s="58"/>
      <c r="BI202" s="58"/>
    </row>
    <row r="203" spans="1:61" s="15" customFormat="1" ht="12.75" customHeight="1" x14ac:dyDescent="0.25">
      <c r="A203" s="267"/>
      <c r="B203" s="267"/>
      <c r="C203" s="268" t="s">
        <v>415</v>
      </c>
      <c r="D203" s="269"/>
      <c r="E203" s="269"/>
      <c r="F203" s="269"/>
      <c r="G203" s="269"/>
      <c r="H203" s="269"/>
      <c r="I203" s="269"/>
      <c r="J203" s="269"/>
      <c r="K203" s="269"/>
      <c r="L203" s="269"/>
      <c r="M203" s="269"/>
      <c r="N203" s="269"/>
      <c r="O203" s="270"/>
      <c r="P203" s="269"/>
      <c r="Q203" s="269"/>
      <c r="R203" s="269"/>
      <c r="S203" s="269"/>
      <c r="T203" s="270"/>
      <c r="U203" s="269"/>
      <c r="V203" s="269"/>
      <c r="W203" s="269"/>
      <c r="X203" s="269"/>
      <c r="Y203" s="270"/>
      <c r="Z203" s="269"/>
      <c r="AA203" s="269"/>
      <c r="AB203" s="269"/>
      <c r="AC203" s="269"/>
      <c r="AD203" s="270"/>
      <c r="AE203" s="269"/>
      <c r="AF203" s="269"/>
      <c r="AG203" s="269"/>
      <c r="AH203" s="269"/>
      <c r="AI203" s="270"/>
      <c r="AJ203" s="269"/>
      <c r="AK203" s="269"/>
      <c r="AL203" s="33"/>
      <c r="AM203" s="33"/>
      <c r="AN203" s="34"/>
      <c r="AO203" s="33"/>
      <c r="AP203" s="33"/>
      <c r="AQ203" s="33"/>
      <c r="AR203" s="33"/>
      <c r="AS203" s="34"/>
      <c r="AT203" s="33"/>
      <c r="AU203" s="33"/>
      <c r="AV203" s="33"/>
      <c r="AW203" s="33"/>
      <c r="AX203" s="34"/>
      <c r="AY203" s="33"/>
      <c r="AZ203" s="33"/>
      <c r="BA203" s="31"/>
      <c r="BB203" s="31"/>
      <c r="BC203" s="31"/>
      <c r="BD203" s="31"/>
      <c r="BE203" s="31"/>
      <c r="BF203" s="31"/>
      <c r="BG203" s="31"/>
      <c r="BH203" s="31"/>
      <c r="BI203" s="31"/>
    </row>
    <row r="204" spans="1:61" s="15" customFormat="1" ht="14.25" customHeight="1" x14ac:dyDescent="0.25">
      <c r="A204" s="267"/>
      <c r="B204" s="267"/>
      <c r="C204" s="271" t="s">
        <v>416</v>
      </c>
      <c r="D204" s="271"/>
      <c r="E204" s="271"/>
      <c r="F204" s="271"/>
      <c r="G204" s="271"/>
      <c r="H204" s="271"/>
      <c r="I204" s="271"/>
      <c r="J204" s="271"/>
      <c r="K204" s="271"/>
      <c r="L204" s="271"/>
      <c r="M204" s="271"/>
      <c r="N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  <c r="Z204" s="271"/>
      <c r="AA204" s="271"/>
      <c r="AB204" s="271"/>
      <c r="AC204" s="271"/>
      <c r="AD204" s="271"/>
      <c r="AE204" s="271"/>
      <c r="AF204" s="271"/>
      <c r="AG204" s="271"/>
      <c r="AH204" s="271"/>
      <c r="AI204" s="271"/>
      <c r="AJ204" s="271"/>
      <c r="AK204" s="271"/>
      <c r="AL204" s="35"/>
      <c r="AM204" s="35"/>
      <c r="AN204" s="35"/>
      <c r="AO204" s="36"/>
      <c r="AP204" s="36"/>
      <c r="AQ204" s="36"/>
      <c r="AR204" s="36"/>
      <c r="AS204" s="37"/>
      <c r="AT204" s="36"/>
      <c r="AU204" s="36"/>
      <c r="AV204" s="36"/>
      <c r="AW204" s="38"/>
      <c r="AX204" s="39"/>
      <c r="AY204" s="38"/>
      <c r="AZ204" s="38"/>
      <c r="BA204" s="31"/>
      <c r="BB204" s="31"/>
      <c r="BC204" s="31"/>
      <c r="BD204" s="31"/>
      <c r="BE204" s="31"/>
      <c r="BF204" s="31"/>
      <c r="BG204" s="31"/>
      <c r="BH204" s="31"/>
      <c r="BI204" s="31"/>
    </row>
    <row r="205" spans="1:61" s="15" customFormat="1" ht="25.5" customHeight="1" x14ac:dyDescent="0.25">
      <c r="A205" s="267"/>
      <c r="B205" s="267"/>
      <c r="C205" s="397" t="s">
        <v>417</v>
      </c>
      <c r="D205" s="397"/>
      <c r="E205" s="397"/>
      <c r="F205" s="397"/>
      <c r="G205" s="397"/>
      <c r="H205" s="397"/>
      <c r="I205" s="397"/>
      <c r="J205" s="397"/>
      <c r="K205" s="397"/>
      <c r="L205" s="397"/>
      <c r="M205" s="397"/>
      <c r="N205" s="397"/>
      <c r="O205" s="397"/>
      <c r="P205" s="397"/>
      <c r="Q205" s="397"/>
      <c r="R205" s="397"/>
      <c r="S205" s="397"/>
      <c r="T205" s="397"/>
      <c r="U205" s="397"/>
      <c r="V205" s="397"/>
      <c r="W205" s="397"/>
      <c r="X205" s="397"/>
      <c r="Y205" s="397"/>
      <c r="Z205" s="397"/>
      <c r="AA205" s="397"/>
      <c r="AB205" s="397"/>
      <c r="AC205" s="397"/>
      <c r="AD205" s="397"/>
      <c r="AE205" s="397"/>
      <c r="AF205" s="397"/>
      <c r="AG205" s="397"/>
      <c r="AH205" s="397"/>
      <c r="AI205" s="397"/>
      <c r="AJ205" s="397"/>
      <c r="AK205" s="397"/>
      <c r="AL205" s="397"/>
      <c r="AM205" s="397"/>
      <c r="AN205" s="397"/>
      <c r="AO205" s="397"/>
      <c r="AP205" s="397"/>
      <c r="AQ205" s="397"/>
      <c r="AR205" s="397"/>
      <c r="AS205" s="397"/>
      <c r="AT205" s="397"/>
      <c r="AU205" s="397"/>
      <c r="AV205" s="397"/>
      <c r="AW205" s="397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</row>
    <row r="206" spans="1:61" s="15" customFormat="1" ht="9" customHeight="1" x14ac:dyDescent="0.25">
      <c r="A206" s="267"/>
      <c r="B206" s="267"/>
      <c r="C206" s="272"/>
      <c r="D206" s="272"/>
      <c r="E206" s="272"/>
      <c r="F206" s="272"/>
      <c r="G206" s="272"/>
      <c r="H206" s="272"/>
      <c r="I206" s="272"/>
      <c r="J206" s="272"/>
      <c r="K206" s="272"/>
      <c r="L206" s="272"/>
      <c r="M206" s="272"/>
      <c r="N206" s="272"/>
      <c r="O206" s="272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</row>
    <row r="207" spans="1:61" s="15" customFormat="1" ht="15" customHeight="1" x14ac:dyDescent="0.25">
      <c r="A207" s="50"/>
      <c r="B207" s="50"/>
      <c r="C207" s="43" t="s">
        <v>24</v>
      </c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51"/>
      <c r="P207" s="53"/>
      <c r="Q207" s="53"/>
      <c r="R207" s="53"/>
      <c r="S207" s="53"/>
      <c r="T207" s="53"/>
      <c r="U207" s="400" t="s">
        <v>24</v>
      </c>
      <c r="V207" s="400"/>
      <c r="W207" s="400"/>
      <c r="X207" s="400"/>
      <c r="Y207" s="400"/>
      <c r="Z207" s="400"/>
      <c r="AA207" s="400"/>
      <c r="AB207" s="400"/>
      <c r="AC207" s="400"/>
      <c r="AD207" s="400"/>
      <c r="AE207" s="400"/>
      <c r="AF207" s="400"/>
      <c r="AG207" s="400"/>
      <c r="AH207" s="400"/>
      <c r="AI207" s="400"/>
      <c r="AJ207" s="400"/>
      <c r="AK207" s="400"/>
    </row>
    <row r="208" spans="1:61" s="15" customFormat="1" ht="12" customHeight="1" x14ac:dyDescent="0.25">
      <c r="A208" s="50"/>
      <c r="B208" s="50"/>
      <c r="C208" s="366" t="s">
        <v>290</v>
      </c>
      <c r="D208" s="366"/>
      <c r="E208" s="366"/>
      <c r="F208" s="366"/>
      <c r="G208" s="366"/>
      <c r="H208" s="366"/>
      <c r="I208" s="366"/>
      <c r="J208" s="366"/>
      <c r="K208" s="366"/>
      <c r="L208" s="366"/>
      <c r="M208" s="366"/>
      <c r="N208" s="42"/>
      <c r="O208" s="22"/>
      <c r="P208" s="55"/>
      <c r="Q208" s="55"/>
      <c r="R208" s="55"/>
      <c r="S208" s="55"/>
      <c r="T208" s="55"/>
      <c r="U208" s="374" t="s">
        <v>101</v>
      </c>
      <c r="V208" s="374"/>
      <c r="W208" s="374"/>
      <c r="X208" s="374"/>
      <c r="Y208" s="374"/>
      <c r="Z208" s="374"/>
      <c r="AA208" s="374"/>
      <c r="AB208" s="374"/>
      <c r="AC208" s="374"/>
      <c r="AD208" s="374"/>
      <c r="AE208" s="374"/>
      <c r="AF208" s="374"/>
      <c r="AG208" s="374"/>
      <c r="AH208" s="374"/>
      <c r="AI208" s="374"/>
      <c r="AJ208" s="374"/>
      <c r="AK208" s="374"/>
    </row>
    <row r="209" spans="1:37" s="15" customFormat="1" ht="12" customHeight="1" x14ac:dyDescent="0.25">
      <c r="A209" s="50"/>
      <c r="B209" s="50"/>
      <c r="C209" s="54" t="s">
        <v>21</v>
      </c>
      <c r="D209" s="54"/>
      <c r="E209" s="54"/>
      <c r="F209" s="54"/>
      <c r="G209" s="54"/>
      <c r="H209" s="54"/>
      <c r="I209" s="54"/>
      <c r="J209" s="54"/>
      <c r="K209" s="42"/>
      <c r="L209" s="42"/>
      <c r="M209" s="42"/>
      <c r="N209" s="42"/>
      <c r="O209" s="22"/>
      <c r="P209" s="55"/>
      <c r="Q209" s="55"/>
      <c r="R209" s="55"/>
      <c r="S209" s="55"/>
      <c r="T209" s="55"/>
      <c r="U209" s="374" t="s">
        <v>55</v>
      </c>
      <c r="V209" s="374"/>
      <c r="W209" s="374"/>
      <c r="X209" s="374"/>
      <c r="Y209" s="374"/>
      <c r="Z209" s="374"/>
      <c r="AA209" s="374"/>
      <c r="AB209" s="374"/>
      <c r="AC209" s="374"/>
      <c r="AD209" s="374"/>
      <c r="AE209" s="374"/>
      <c r="AF209" s="374"/>
      <c r="AG209" s="374"/>
      <c r="AH209" s="374"/>
      <c r="AI209" s="374"/>
      <c r="AJ209" s="374"/>
      <c r="AK209" s="374"/>
    </row>
    <row r="210" spans="1:37" s="15" customFormat="1" ht="12" customHeight="1" x14ac:dyDescent="0.25">
      <c r="A210" s="50"/>
      <c r="B210" s="50"/>
      <c r="C210" s="366" t="s">
        <v>291</v>
      </c>
      <c r="D210" s="366"/>
      <c r="E210" s="366"/>
      <c r="F210" s="366"/>
      <c r="G210" s="366"/>
      <c r="H210" s="366"/>
      <c r="I210" s="366"/>
      <c r="J210" s="366"/>
      <c r="K210" s="366"/>
      <c r="L210" s="366"/>
      <c r="M210" s="42"/>
      <c r="N210" s="42"/>
      <c r="O210" s="22"/>
      <c r="P210" s="55"/>
      <c r="Q210" s="55"/>
      <c r="R210" s="55"/>
      <c r="S210" s="55"/>
      <c r="T210" s="55"/>
      <c r="U210" s="374" t="s">
        <v>107</v>
      </c>
      <c r="V210" s="374"/>
      <c r="W210" s="374"/>
      <c r="X210" s="374"/>
      <c r="Y210" s="374"/>
      <c r="Z210" s="374"/>
      <c r="AA210" s="374"/>
      <c r="AB210" s="374"/>
      <c r="AC210" s="374"/>
      <c r="AD210" s="374"/>
      <c r="AE210" s="374"/>
      <c r="AF210" s="374"/>
      <c r="AG210" s="374"/>
      <c r="AH210" s="374"/>
      <c r="AI210" s="374"/>
      <c r="AJ210" s="374"/>
      <c r="AK210" s="374"/>
    </row>
    <row r="211" spans="1:37" s="15" customFormat="1" ht="14.25" customHeight="1" x14ac:dyDescent="0.25">
      <c r="A211" s="50"/>
      <c r="B211" s="50"/>
      <c r="C211" s="57" t="s">
        <v>99</v>
      </c>
      <c r="D211" s="57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22"/>
      <c r="P211" s="56"/>
      <c r="Q211" s="56"/>
      <c r="R211" s="56"/>
      <c r="S211" s="56"/>
      <c r="T211" s="56"/>
      <c r="U211" s="375" t="s">
        <v>100</v>
      </c>
      <c r="V211" s="375"/>
      <c r="W211" s="375"/>
      <c r="X211" s="375"/>
      <c r="Y211" s="375"/>
      <c r="Z211" s="375"/>
      <c r="AA211" s="375"/>
      <c r="AB211" s="375"/>
      <c r="AC211" s="375"/>
      <c r="AD211" s="375"/>
      <c r="AE211" s="375"/>
      <c r="AF211" s="56"/>
      <c r="AG211" s="56"/>
      <c r="AH211" s="56"/>
      <c r="AI211" s="56"/>
      <c r="AJ211" s="56"/>
      <c r="AK211" s="56"/>
    </row>
    <row r="212" spans="1:37" s="21" customFormat="1" ht="14.25" customHeight="1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375"/>
      <c r="Q212" s="375"/>
      <c r="R212" s="375"/>
      <c r="S212" s="375"/>
      <c r="T212" s="375"/>
      <c r="U212" s="375"/>
      <c r="V212" s="375"/>
      <c r="W212" s="375"/>
      <c r="X212" s="375"/>
      <c r="Y212" s="375"/>
      <c r="Z212" s="375"/>
      <c r="AA212" s="375"/>
      <c r="AB212" s="375"/>
      <c r="AC212" s="375"/>
      <c r="AD212" s="375"/>
      <c r="AE212" s="375"/>
      <c r="AF212" s="375"/>
      <c r="AG212" s="375"/>
      <c r="AH212" s="375"/>
      <c r="AI212" s="375"/>
      <c r="AJ212" s="375"/>
      <c r="AK212" s="375"/>
    </row>
    <row r="213" spans="1:37" s="17" customFormat="1" ht="0.75" customHeight="1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27"/>
      <c r="P213" s="27"/>
      <c r="Q213" s="27"/>
      <c r="R213" s="27"/>
      <c r="S213" s="27"/>
      <c r="T213" s="27"/>
      <c r="U213" s="27"/>
      <c r="V213" s="27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</row>
    <row r="214" spans="1:37" s="15" customFormat="1" ht="12.75" customHeight="1" x14ac:dyDescent="0.25">
      <c r="A214" s="48"/>
      <c r="B214" s="48"/>
      <c r="C214" s="366" t="s">
        <v>294</v>
      </c>
      <c r="D214" s="366"/>
      <c r="E214" s="366"/>
      <c r="F214" s="366"/>
      <c r="G214" s="366"/>
      <c r="H214" s="366"/>
      <c r="I214" s="366"/>
      <c r="J214" s="366"/>
      <c r="K214" s="366"/>
      <c r="L214" s="48"/>
      <c r="M214" s="48"/>
      <c r="N214" s="48"/>
      <c r="O214" s="23"/>
      <c r="P214" s="55"/>
      <c r="Q214" s="55"/>
      <c r="R214" s="55"/>
      <c r="S214" s="55"/>
      <c r="T214" s="55"/>
      <c r="U214" s="374" t="s">
        <v>60</v>
      </c>
      <c r="V214" s="374"/>
      <c r="W214" s="374"/>
      <c r="X214" s="374"/>
      <c r="Y214" s="374"/>
      <c r="Z214" s="374"/>
      <c r="AA214" s="374"/>
      <c r="AB214" s="374"/>
      <c r="AC214" s="374"/>
      <c r="AD214" s="374"/>
      <c r="AE214" s="374"/>
      <c r="AF214" s="374"/>
      <c r="AG214" s="374"/>
      <c r="AH214" s="374"/>
      <c r="AI214" s="374"/>
      <c r="AJ214" s="374"/>
      <c r="AK214" s="374"/>
    </row>
    <row r="215" spans="1:37" s="15" customFormat="1" ht="12.75" customHeight="1" x14ac:dyDescent="0.25">
      <c r="A215" s="50"/>
      <c r="B215" s="50"/>
      <c r="C215" s="366" t="s">
        <v>399</v>
      </c>
      <c r="D215" s="366"/>
      <c r="E215" s="366"/>
      <c r="F215" s="366"/>
      <c r="G215" s="366"/>
      <c r="H215" s="366"/>
      <c r="I215" s="366"/>
      <c r="J215" s="366"/>
      <c r="K215" s="42"/>
      <c r="L215" s="42"/>
      <c r="M215" s="42"/>
      <c r="N215" s="42"/>
      <c r="O215" s="22"/>
      <c r="P215" s="55"/>
      <c r="Q215" s="55"/>
      <c r="R215" s="55"/>
      <c r="S215" s="55"/>
      <c r="T215" s="55"/>
      <c r="U215" s="374" t="s">
        <v>57</v>
      </c>
      <c r="V215" s="374"/>
      <c r="W215" s="374"/>
      <c r="X215" s="374"/>
      <c r="Y215" s="374"/>
      <c r="Z215" s="374"/>
      <c r="AA215" s="374"/>
      <c r="AB215" s="374"/>
      <c r="AC215" s="374"/>
      <c r="AD215" s="374"/>
      <c r="AE215" s="374"/>
      <c r="AF215" s="374"/>
      <c r="AG215" s="374"/>
      <c r="AH215" s="374"/>
      <c r="AI215" s="374"/>
      <c r="AJ215" s="374"/>
      <c r="AK215" s="374"/>
    </row>
    <row r="216" spans="1:37" s="15" customFormat="1" ht="12.75" customHeight="1" x14ac:dyDescent="0.25">
      <c r="A216" s="50"/>
      <c r="B216" s="50"/>
      <c r="C216" s="366" t="s">
        <v>292</v>
      </c>
      <c r="D216" s="366"/>
      <c r="E216" s="366"/>
      <c r="F216" s="366"/>
      <c r="G216" s="366"/>
      <c r="H216" s="366"/>
      <c r="I216" s="366"/>
      <c r="J216" s="366"/>
      <c r="K216" s="366"/>
      <c r="L216" s="366"/>
      <c r="M216" s="366"/>
      <c r="N216" s="42"/>
      <c r="O216" s="22"/>
      <c r="P216" s="55"/>
      <c r="Q216" s="55"/>
      <c r="R216" s="55"/>
      <c r="S216" s="55"/>
      <c r="T216" s="55"/>
      <c r="U216" s="374" t="s">
        <v>56</v>
      </c>
      <c r="V216" s="374"/>
      <c r="W216" s="374"/>
      <c r="X216" s="374"/>
      <c r="Y216" s="374"/>
      <c r="Z216" s="374"/>
      <c r="AA216" s="374"/>
      <c r="AB216" s="374"/>
      <c r="AC216" s="374"/>
      <c r="AD216" s="374"/>
      <c r="AE216" s="374"/>
      <c r="AF216" s="374"/>
      <c r="AG216" s="374"/>
      <c r="AH216" s="374"/>
      <c r="AI216" s="374"/>
      <c r="AJ216" s="374"/>
      <c r="AK216" s="374"/>
    </row>
    <row r="217" spans="1:37" s="15" customFormat="1" ht="13.5" customHeight="1" x14ac:dyDescent="0.25">
      <c r="A217" s="50"/>
      <c r="B217" s="50"/>
      <c r="C217" s="57" t="s">
        <v>293</v>
      </c>
      <c r="D217" s="57"/>
      <c r="E217" s="57"/>
      <c r="F217" s="57"/>
      <c r="G217" s="57"/>
      <c r="H217" s="57"/>
      <c r="I217" s="57"/>
      <c r="J217" s="57"/>
      <c r="K217" s="57"/>
      <c r="L217" s="57"/>
      <c r="M217" s="42"/>
      <c r="N217" s="42"/>
      <c r="O217" s="22"/>
      <c r="P217" s="56"/>
      <c r="Q217" s="56"/>
      <c r="R217" s="56"/>
      <c r="S217" s="56"/>
      <c r="T217" s="56"/>
      <c r="U217" s="375" t="s">
        <v>58</v>
      </c>
      <c r="V217" s="375"/>
      <c r="W217" s="375"/>
      <c r="X217" s="375"/>
      <c r="Y217" s="375"/>
      <c r="Z217" s="375"/>
      <c r="AA217" s="375"/>
      <c r="AB217" s="375"/>
      <c r="AC217" s="375"/>
      <c r="AD217" s="375"/>
      <c r="AE217" s="375"/>
      <c r="AF217" s="375"/>
      <c r="AG217" s="375"/>
      <c r="AH217" s="375"/>
      <c r="AI217" s="375"/>
      <c r="AJ217" s="375"/>
      <c r="AK217" s="375"/>
    </row>
    <row r="218" spans="1:37" s="15" customFormat="1" ht="13.5" customHeight="1" x14ac:dyDescent="0.25">
      <c r="A218" s="50"/>
      <c r="B218" s="50"/>
      <c r="C218" s="395" t="s">
        <v>99</v>
      </c>
      <c r="D218" s="395"/>
      <c r="E218" s="395"/>
      <c r="F218" s="395"/>
      <c r="G218" s="395"/>
      <c r="H218" s="395"/>
      <c r="I218" s="395"/>
      <c r="J218" s="395"/>
      <c r="K218" s="395"/>
      <c r="L218" s="395"/>
      <c r="M218" s="42"/>
      <c r="N218" s="42"/>
      <c r="O218" s="22"/>
      <c r="P218" s="56"/>
      <c r="Q218" s="56"/>
      <c r="R218" s="56"/>
      <c r="S218" s="56"/>
      <c r="T218" s="56"/>
      <c r="U218" s="375" t="s">
        <v>100</v>
      </c>
      <c r="V218" s="375"/>
      <c r="W218" s="375"/>
      <c r="X218" s="375"/>
      <c r="Y218" s="375"/>
      <c r="Z218" s="375"/>
      <c r="AA218" s="375"/>
      <c r="AB218" s="375"/>
      <c r="AC218" s="375"/>
      <c r="AD218" s="375"/>
      <c r="AE218" s="375"/>
      <c r="AF218" s="375"/>
      <c r="AG218" s="375"/>
      <c r="AH218" s="375"/>
      <c r="AI218" s="375"/>
      <c r="AJ218" s="375"/>
      <c r="AK218" s="375"/>
    </row>
    <row r="219" spans="1:37" s="21" customFormat="1" ht="13.5" customHeight="1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375"/>
      <c r="Q219" s="375"/>
      <c r="R219" s="375"/>
      <c r="S219" s="375"/>
      <c r="T219" s="375"/>
      <c r="U219" s="375"/>
      <c r="V219" s="375"/>
      <c r="W219" s="375"/>
      <c r="X219" s="375"/>
      <c r="Y219" s="375"/>
      <c r="Z219" s="375"/>
      <c r="AA219" s="375"/>
      <c r="AB219" s="375"/>
      <c r="AC219" s="46"/>
      <c r="AD219" s="46"/>
      <c r="AE219" s="46"/>
      <c r="AF219" s="46"/>
      <c r="AG219" s="46"/>
      <c r="AH219" s="46"/>
      <c r="AI219" s="46"/>
      <c r="AJ219" s="46"/>
      <c r="AK219" s="46"/>
    </row>
    <row r="220" spans="1:37" s="21" customFormat="1" ht="6" hidden="1" customHeight="1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46"/>
      <c r="AD220" s="46"/>
      <c r="AE220" s="46"/>
      <c r="AF220" s="46"/>
      <c r="AG220" s="46"/>
      <c r="AH220" s="46"/>
      <c r="AI220" s="46"/>
      <c r="AJ220" s="46"/>
      <c r="AK220" s="46"/>
    </row>
    <row r="221" spans="1:37" s="21" customFormat="1" ht="15" customHeight="1" x14ac:dyDescent="0.25">
      <c r="A221" s="57"/>
      <c r="B221" s="57"/>
      <c r="C221" s="366" t="s">
        <v>448</v>
      </c>
      <c r="D221" s="366"/>
      <c r="E221" s="366"/>
      <c r="F221" s="366"/>
      <c r="G221" s="366"/>
      <c r="H221" s="366"/>
      <c r="I221" s="366"/>
      <c r="J221" s="366"/>
      <c r="K221" s="366"/>
      <c r="L221" s="366"/>
      <c r="M221" s="366"/>
      <c r="N221" s="366"/>
      <c r="O221" s="57"/>
      <c r="P221" s="55"/>
      <c r="Q221" s="55"/>
      <c r="R221" s="55"/>
      <c r="S221" s="55"/>
      <c r="T221" s="55"/>
      <c r="U221" s="374" t="s">
        <v>22</v>
      </c>
      <c r="V221" s="374"/>
      <c r="W221" s="374"/>
      <c r="X221" s="374"/>
      <c r="Y221" s="374"/>
      <c r="Z221" s="374"/>
      <c r="AA221" s="374"/>
      <c r="AB221" s="374"/>
      <c r="AC221" s="374"/>
      <c r="AD221" s="374"/>
      <c r="AE221" s="374"/>
      <c r="AF221" s="55"/>
      <c r="AG221" s="55"/>
      <c r="AH221" s="55"/>
      <c r="AI221" s="46"/>
      <c r="AJ221" s="46"/>
      <c r="AK221" s="46"/>
    </row>
    <row r="222" spans="1:37" s="17" customFormat="1" ht="14.25" customHeight="1" x14ac:dyDescent="0.3">
      <c r="A222" s="48"/>
      <c r="B222" s="48"/>
      <c r="C222" s="366" t="s">
        <v>449</v>
      </c>
      <c r="D222" s="366"/>
      <c r="E222" s="366"/>
      <c r="F222" s="366"/>
      <c r="G222" s="366"/>
      <c r="H222" s="366"/>
      <c r="I222" s="366"/>
      <c r="J222" s="366"/>
      <c r="K222" s="366"/>
      <c r="L222" s="366"/>
      <c r="M222" s="366"/>
      <c r="N222" s="42"/>
      <c r="O222" s="15"/>
      <c r="P222" s="56"/>
      <c r="Q222" s="56"/>
      <c r="R222" s="56"/>
      <c r="S222" s="56"/>
      <c r="T222" s="56"/>
      <c r="U222" s="375" t="s">
        <v>65</v>
      </c>
      <c r="V222" s="375"/>
      <c r="W222" s="375"/>
      <c r="X222" s="375"/>
      <c r="Y222" s="375"/>
      <c r="Z222" s="375"/>
      <c r="AA222" s="375"/>
      <c r="AB222" s="375"/>
      <c r="AC222" s="375"/>
      <c r="AD222" s="375"/>
      <c r="AE222" s="375"/>
      <c r="AF222" s="23"/>
      <c r="AG222" s="23"/>
      <c r="AH222" s="23"/>
      <c r="AI222" s="23"/>
      <c r="AJ222" s="23"/>
      <c r="AK222" s="23"/>
    </row>
    <row r="223" spans="1:37" s="17" customFormat="1" ht="15" customHeight="1" x14ac:dyDescent="0.3">
      <c r="A223" s="48"/>
      <c r="B223" s="48"/>
      <c r="C223" s="401" t="s">
        <v>446</v>
      </c>
      <c r="D223" s="401"/>
      <c r="E223" s="401"/>
      <c r="F223" s="401"/>
      <c r="G223" s="401"/>
      <c r="H223" s="401"/>
      <c r="I223" s="401"/>
      <c r="J223" s="401"/>
      <c r="K223" s="42"/>
      <c r="L223" s="42"/>
      <c r="M223" s="42"/>
      <c r="N223" s="42"/>
      <c r="O223" s="15"/>
      <c r="P223" s="56"/>
      <c r="Q223" s="56"/>
      <c r="R223" s="56"/>
      <c r="S223" s="56"/>
      <c r="T223" s="56"/>
      <c r="U223" s="375" t="s">
        <v>100</v>
      </c>
      <c r="V223" s="375"/>
      <c r="W223" s="375"/>
      <c r="X223" s="375"/>
      <c r="Y223" s="375"/>
      <c r="Z223" s="375"/>
      <c r="AA223" s="375"/>
      <c r="AB223" s="375"/>
      <c r="AC223" s="375"/>
      <c r="AD223" s="375"/>
      <c r="AE223" s="375"/>
      <c r="AF223" s="375"/>
      <c r="AG223" s="375"/>
      <c r="AH223" s="56"/>
      <c r="AI223" s="56"/>
      <c r="AJ223" s="56"/>
      <c r="AK223" s="23"/>
    </row>
    <row r="224" spans="1:37" s="17" customFormat="1" ht="18" customHeight="1" x14ac:dyDescent="0.3">
      <c r="A224" s="15"/>
      <c r="B224" s="15"/>
      <c r="C224" s="395" t="s">
        <v>99</v>
      </c>
      <c r="D224" s="395"/>
      <c r="E224" s="395"/>
      <c r="F224" s="395"/>
      <c r="G224" s="395"/>
      <c r="H224" s="395"/>
      <c r="I224" s="395"/>
      <c r="J224" s="395"/>
      <c r="K224" s="395"/>
      <c r="L224" s="39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</row>
    <row r="225" spans="1:37" s="17" customFormat="1" ht="18" customHeight="1" x14ac:dyDescent="0.3">
      <c r="A225" s="15"/>
      <c r="B225" s="15"/>
      <c r="C225" s="57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</row>
    <row r="226" spans="1:37" s="15" customFormat="1" ht="18" customHeight="1" x14ac:dyDescent="0.25">
      <c r="A226" s="259"/>
      <c r="B226" s="259"/>
      <c r="C226" s="366" t="s">
        <v>447</v>
      </c>
      <c r="D226" s="366"/>
      <c r="E226" s="366"/>
      <c r="F226" s="366"/>
      <c r="G226" s="366"/>
      <c r="H226" s="366"/>
      <c r="I226" s="366"/>
      <c r="J226" s="366"/>
      <c r="K226" s="366"/>
      <c r="L226" s="366"/>
      <c r="M226" s="366"/>
      <c r="N226" s="366"/>
      <c r="O226" s="366"/>
      <c r="P226" s="366"/>
      <c r="Q226" s="366"/>
      <c r="R226" s="366"/>
      <c r="S226" s="366"/>
      <c r="T226" s="366"/>
      <c r="U226" s="366"/>
      <c r="V226" s="366"/>
      <c r="W226" s="366"/>
      <c r="X226" s="366"/>
      <c r="Y226" s="366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2"/>
      <c r="AK226" s="22"/>
    </row>
    <row r="227" spans="1:37" s="15" customFormat="1" x14ac:dyDescent="0.25">
      <c r="C227" s="401" t="s">
        <v>445</v>
      </c>
      <c r="D227" s="401"/>
      <c r="E227" s="401"/>
      <c r="F227" s="401"/>
      <c r="G227" s="401"/>
      <c r="H227" s="401"/>
      <c r="I227" s="401"/>
      <c r="J227" s="401"/>
      <c r="K227" s="42"/>
      <c r="L227" s="42"/>
      <c r="M227" s="42"/>
      <c r="N227" s="42"/>
    </row>
    <row r="228" spans="1:37" s="15" customFormat="1" x14ac:dyDescent="0.25"/>
    <row r="229" spans="1:37" s="15" customFormat="1" x14ac:dyDescent="0.25"/>
  </sheetData>
  <mergeCells count="501">
    <mergeCell ref="C227:J227"/>
    <mergeCell ref="C224:L224"/>
    <mergeCell ref="C226:Y226"/>
    <mergeCell ref="C153:AI153"/>
    <mergeCell ref="AJ153:AK153"/>
    <mergeCell ref="A152:B152"/>
    <mergeCell ref="C154:AI154"/>
    <mergeCell ref="AJ154:AK154"/>
    <mergeCell ref="C176:AI176"/>
    <mergeCell ref="A172:B172"/>
    <mergeCell ref="C172:AI172"/>
    <mergeCell ref="AJ172:AK172"/>
    <mergeCell ref="C175:AI175"/>
    <mergeCell ref="AJ175:AK175"/>
    <mergeCell ref="A173:B173"/>
    <mergeCell ref="A174:B174"/>
    <mergeCell ref="C196:AI196"/>
    <mergeCell ref="C190:AI190"/>
    <mergeCell ref="AJ168:AK168"/>
    <mergeCell ref="C168:AI168"/>
    <mergeCell ref="C159:AI159"/>
    <mergeCell ref="AJ159:AK159"/>
    <mergeCell ref="C186:AI186"/>
    <mergeCell ref="C183:AI183"/>
    <mergeCell ref="A158:B158"/>
    <mergeCell ref="A160:B160"/>
    <mergeCell ref="A161:B161"/>
    <mergeCell ref="A162:B162"/>
    <mergeCell ref="A163:B163"/>
    <mergeCell ref="A164:B164"/>
    <mergeCell ref="A155:B155"/>
    <mergeCell ref="A156:B156"/>
    <mergeCell ref="A159:B159"/>
    <mergeCell ref="J124:X124"/>
    <mergeCell ref="F121:G121"/>
    <mergeCell ref="F126:G126"/>
    <mergeCell ref="J126:Q126"/>
    <mergeCell ref="F127:G127"/>
    <mergeCell ref="T126:V126"/>
    <mergeCell ref="Y124:AK124"/>
    <mergeCell ref="AG121:AI121"/>
    <mergeCell ref="Q129:W129"/>
    <mergeCell ref="U122:W122"/>
    <mergeCell ref="X122:Z122"/>
    <mergeCell ref="AA122:AC122"/>
    <mergeCell ref="C133:O133"/>
    <mergeCell ref="AD133:AK133"/>
    <mergeCell ref="A144:B144"/>
    <mergeCell ref="A145:B145"/>
    <mergeCell ref="A165:B165"/>
    <mergeCell ref="A166:B166"/>
    <mergeCell ref="A167:B167"/>
    <mergeCell ref="A168:B168"/>
    <mergeCell ref="A171:B171"/>
    <mergeCell ref="A149:B149"/>
    <mergeCell ref="A151:B151"/>
    <mergeCell ref="C150:AI150"/>
    <mergeCell ref="AJ150:AK150"/>
    <mergeCell ref="A154:B154"/>
    <mergeCell ref="C151:AI151"/>
    <mergeCell ref="AJ151:AK151"/>
    <mergeCell ref="A153:B153"/>
    <mergeCell ref="AJ155:AK155"/>
    <mergeCell ref="C161:AI161"/>
    <mergeCell ref="AJ161:AK161"/>
    <mergeCell ref="A169:B169"/>
    <mergeCell ref="A170:B170"/>
    <mergeCell ref="C167:AI167"/>
    <mergeCell ref="AJ167:AK167"/>
    <mergeCell ref="C187:AI187"/>
    <mergeCell ref="C193:AI193"/>
    <mergeCell ref="C189:AI189"/>
    <mergeCell ref="C191:AI191"/>
    <mergeCell ref="C192:AI192"/>
    <mergeCell ref="C194:AI194"/>
    <mergeCell ref="C181:AI181"/>
    <mergeCell ref="C195:AI195"/>
    <mergeCell ref="C180:AI180"/>
    <mergeCell ref="C182:AI182"/>
    <mergeCell ref="C184:AI184"/>
    <mergeCell ref="C185:AI185"/>
    <mergeCell ref="C188:AI188"/>
    <mergeCell ref="C178:AI178"/>
    <mergeCell ref="AQ159:BW159"/>
    <mergeCell ref="C177:AI177"/>
    <mergeCell ref="C179:AI179"/>
    <mergeCell ref="C137:AI137"/>
    <mergeCell ref="C138:AI138"/>
    <mergeCell ref="C139:AI139"/>
    <mergeCell ref="C140:AI140"/>
    <mergeCell ref="C141:AI141"/>
    <mergeCell ref="C142:AI142"/>
    <mergeCell ref="C143:AI143"/>
    <mergeCell ref="C144:AI144"/>
    <mergeCell ref="C145:AI145"/>
    <mergeCell ref="C146:AI146"/>
    <mergeCell ref="C147:AI147"/>
    <mergeCell ref="C148:AI148"/>
    <mergeCell ref="C149:AI149"/>
    <mergeCell ref="C157:AI157"/>
    <mergeCell ref="C158:AI158"/>
    <mergeCell ref="C160:AI160"/>
    <mergeCell ref="C162:AI162"/>
    <mergeCell ref="C164:AI164"/>
    <mergeCell ref="AJ173:AK173"/>
    <mergeCell ref="AJ165:AK165"/>
    <mergeCell ref="A193:B193"/>
    <mergeCell ref="A194:B194"/>
    <mergeCell ref="A196:B196"/>
    <mergeCell ref="A195:B195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76:B176"/>
    <mergeCell ref="A177:B177"/>
    <mergeCell ref="A178:B178"/>
    <mergeCell ref="A179:B179"/>
    <mergeCell ref="A180:B180"/>
    <mergeCell ref="A181:B181"/>
    <mergeCell ref="A182:B182"/>
    <mergeCell ref="A192:B192"/>
    <mergeCell ref="A175:B175"/>
    <mergeCell ref="B27:C27"/>
    <mergeCell ref="B26:C26"/>
    <mergeCell ref="A137:B137"/>
    <mergeCell ref="A138:B138"/>
    <mergeCell ref="A139:B139"/>
    <mergeCell ref="A140:B140"/>
    <mergeCell ref="A141:B141"/>
    <mergeCell ref="A142:B142"/>
    <mergeCell ref="A143:B143"/>
    <mergeCell ref="B36:C36"/>
    <mergeCell ref="B35:C35"/>
    <mergeCell ref="B34:C34"/>
    <mergeCell ref="B33:C33"/>
    <mergeCell ref="B32:C32"/>
    <mergeCell ref="B31:C31"/>
    <mergeCell ref="B30:C30"/>
    <mergeCell ref="B29:C29"/>
    <mergeCell ref="B28:C28"/>
    <mergeCell ref="B45:C45"/>
    <mergeCell ref="B44:C44"/>
    <mergeCell ref="B43:C43"/>
    <mergeCell ref="B42:C42"/>
    <mergeCell ref="B41:C41"/>
    <mergeCell ref="B40:C40"/>
    <mergeCell ref="B39:C39"/>
    <mergeCell ref="B38:C38"/>
    <mergeCell ref="B37:C37"/>
    <mergeCell ref="B57:C57"/>
    <mergeCell ref="B53:C53"/>
    <mergeCell ref="B52:C52"/>
    <mergeCell ref="B51:C51"/>
    <mergeCell ref="B50:C50"/>
    <mergeCell ref="B49:C49"/>
    <mergeCell ref="B48:C48"/>
    <mergeCell ref="B47:C47"/>
    <mergeCell ref="B46:C46"/>
    <mergeCell ref="B54:C54"/>
    <mergeCell ref="B55:C55"/>
    <mergeCell ref="B56:C56"/>
    <mergeCell ref="B60:C60"/>
    <mergeCell ref="B59:C59"/>
    <mergeCell ref="B58:C58"/>
    <mergeCell ref="B77:C77"/>
    <mergeCell ref="B76:C76"/>
    <mergeCell ref="B75:C75"/>
    <mergeCell ref="B74:C74"/>
    <mergeCell ref="B73:C73"/>
    <mergeCell ref="B72:C72"/>
    <mergeCell ref="B71:C71"/>
    <mergeCell ref="B70:C70"/>
    <mergeCell ref="B63:C63"/>
    <mergeCell ref="B64:C64"/>
    <mergeCell ref="B65:C65"/>
    <mergeCell ref="B66:C66"/>
    <mergeCell ref="B69:C69"/>
    <mergeCell ref="B68:C68"/>
    <mergeCell ref="B67:C67"/>
    <mergeCell ref="B62:C62"/>
    <mergeCell ref="B61:C61"/>
    <mergeCell ref="B83:C83"/>
    <mergeCell ref="B78:C78"/>
    <mergeCell ref="B91:C91"/>
    <mergeCell ref="B90:C90"/>
    <mergeCell ref="B89:C89"/>
    <mergeCell ref="B88:C88"/>
    <mergeCell ref="B82:C82"/>
    <mergeCell ref="B81:C81"/>
    <mergeCell ref="B80:C80"/>
    <mergeCell ref="B79:C79"/>
    <mergeCell ref="A136:B136"/>
    <mergeCell ref="R127:S127"/>
    <mergeCell ref="T127:V127"/>
    <mergeCell ref="AJ136:AK136"/>
    <mergeCell ref="AJ137:AK137"/>
    <mergeCell ref="AJ157:AK157"/>
    <mergeCell ref="AJ146:AK146"/>
    <mergeCell ref="A125:C125"/>
    <mergeCell ref="AJ171:AK171"/>
    <mergeCell ref="AJ152:AK152"/>
    <mergeCell ref="AJ158:AK158"/>
    <mergeCell ref="AJ147:AK147"/>
    <mergeCell ref="AJ148:AK148"/>
    <mergeCell ref="AJ149:AK149"/>
    <mergeCell ref="C136:AI136"/>
    <mergeCell ref="C155:AI155"/>
    <mergeCell ref="C156:AI156"/>
    <mergeCell ref="AJ156:AK156"/>
    <mergeCell ref="C163:AI163"/>
    <mergeCell ref="AJ166:AK166"/>
    <mergeCell ref="AJ139:AK139"/>
    <mergeCell ref="AJ140:AK140"/>
    <mergeCell ref="AJ141:AK141"/>
    <mergeCell ref="AJ142:AK142"/>
    <mergeCell ref="AJ174:AK174"/>
    <mergeCell ref="AJ170:AK170"/>
    <mergeCell ref="AJ169:AK169"/>
    <mergeCell ref="A146:B146"/>
    <mergeCell ref="A147:B147"/>
    <mergeCell ref="A148:B148"/>
    <mergeCell ref="AJ138:AK138"/>
    <mergeCell ref="C169:AI169"/>
    <mergeCell ref="C170:AI170"/>
    <mergeCell ref="C171:AI171"/>
    <mergeCell ref="C152:AI152"/>
    <mergeCell ref="C173:AI173"/>
    <mergeCell ref="C174:AI174"/>
    <mergeCell ref="C165:AI165"/>
    <mergeCell ref="C166:AI166"/>
    <mergeCell ref="AJ144:AK144"/>
    <mergeCell ref="AJ145:AK145"/>
    <mergeCell ref="AJ143:AK143"/>
    <mergeCell ref="AJ160:AK160"/>
    <mergeCell ref="AJ162:AK162"/>
    <mergeCell ref="AJ163:AK163"/>
    <mergeCell ref="AJ164:AK164"/>
    <mergeCell ref="A150:B150"/>
    <mergeCell ref="A157:B157"/>
    <mergeCell ref="AJ191:AK191"/>
    <mergeCell ref="AJ189:AK189"/>
    <mergeCell ref="AJ193:AK193"/>
    <mergeCell ref="AJ178:AK178"/>
    <mergeCell ref="AJ181:AK181"/>
    <mergeCell ref="AJ176:AK176"/>
    <mergeCell ref="AJ177:AK177"/>
    <mergeCell ref="AJ184:AK184"/>
    <mergeCell ref="AJ188:AK188"/>
    <mergeCell ref="AJ180:AK180"/>
    <mergeCell ref="AJ179:AK179"/>
    <mergeCell ref="AJ182:AK182"/>
    <mergeCell ref="AG74:AG75"/>
    <mergeCell ref="AD119:AF119"/>
    <mergeCell ref="AD120:AF120"/>
    <mergeCell ref="A134:AJ134"/>
    <mergeCell ref="A124:I124"/>
    <mergeCell ref="B111:C111"/>
    <mergeCell ref="A122:E122"/>
    <mergeCell ref="D126:E126"/>
    <mergeCell ref="D127:E127"/>
    <mergeCell ref="F119:G119"/>
    <mergeCell ref="L119:N119"/>
    <mergeCell ref="O119:Q119"/>
    <mergeCell ref="R119:T119"/>
    <mergeCell ref="U119:W119"/>
    <mergeCell ref="A119:E119"/>
    <mergeCell ref="X119:Z119"/>
    <mergeCell ref="B117:C117"/>
    <mergeCell ref="B116:C116"/>
    <mergeCell ref="B115:C115"/>
    <mergeCell ref="B114:C114"/>
    <mergeCell ref="AC77:AC78"/>
    <mergeCell ref="AC74:AC75"/>
    <mergeCell ref="B113:C113"/>
    <mergeCell ref="B112:C112"/>
    <mergeCell ref="A121:E121"/>
    <mergeCell ref="O122:Q122"/>
    <mergeCell ref="R122:T122"/>
    <mergeCell ref="L121:N121"/>
    <mergeCell ref="O121:Q121"/>
    <mergeCell ref="A120:E120"/>
    <mergeCell ref="AA121:AC121"/>
    <mergeCell ref="AD121:AF121"/>
    <mergeCell ref="F120:G120"/>
    <mergeCell ref="X120:Z120"/>
    <mergeCell ref="U121:W121"/>
    <mergeCell ref="R120:T120"/>
    <mergeCell ref="U120:W120"/>
    <mergeCell ref="U24:W24"/>
    <mergeCell ref="S77:S78"/>
    <mergeCell ref="T77:T78"/>
    <mergeCell ref="U77:U78"/>
    <mergeCell ref="AB77:AB78"/>
    <mergeCell ref="G74:G75"/>
    <mergeCell ref="H74:H75"/>
    <mergeCell ref="K74:K75"/>
    <mergeCell ref="G77:G78"/>
    <mergeCell ref="Y77:Y78"/>
    <mergeCell ref="V74:V75"/>
    <mergeCell ref="T74:T75"/>
    <mergeCell ref="S74:S75"/>
    <mergeCell ref="U74:U75"/>
    <mergeCell ref="Q74:Q75"/>
    <mergeCell ref="L77:L78"/>
    <mergeCell ref="M77:M78"/>
    <mergeCell ref="N77:N78"/>
    <mergeCell ref="O77:O78"/>
    <mergeCell ref="P77:P78"/>
    <mergeCell ref="B22:C25"/>
    <mergeCell ref="B110:C110"/>
    <mergeCell ref="B109:C109"/>
    <mergeCell ref="B108:C108"/>
    <mergeCell ref="B107:C107"/>
    <mergeCell ref="B106:C106"/>
    <mergeCell ref="B105:C105"/>
    <mergeCell ref="B104:C104"/>
    <mergeCell ref="B103:C103"/>
    <mergeCell ref="B102:C102"/>
    <mergeCell ref="B101:C101"/>
    <mergeCell ref="B100:C100"/>
    <mergeCell ref="B99:C99"/>
    <mergeCell ref="B98:C98"/>
    <mergeCell ref="B97:C97"/>
    <mergeCell ref="B96:C96"/>
    <mergeCell ref="B95:C95"/>
    <mergeCell ref="B94:C94"/>
    <mergeCell ref="B93:C93"/>
    <mergeCell ref="B92:C92"/>
    <mergeCell ref="B84:C84"/>
    <mergeCell ref="B85:C85"/>
    <mergeCell ref="B87:C87"/>
    <mergeCell ref="B86:C86"/>
    <mergeCell ref="A22:A25"/>
    <mergeCell ref="F23:F25"/>
    <mergeCell ref="A118:E118"/>
    <mergeCell ref="AH74:AH75"/>
    <mergeCell ref="W74:W75"/>
    <mergeCell ref="X74:X75"/>
    <mergeCell ref="Y74:Y75"/>
    <mergeCell ref="Z74:Z75"/>
    <mergeCell ref="AB74:AB75"/>
    <mergeCell ref="AA74:AA75"/>
    <mergeCell ref="K77:K78"/>
    <mergeCell ref="Q77:Q78"/>
    <mergeCell ref="K24:K25"/>
    <mergeCell ref="D22:D25"/>
    <mergeCell ref="E22:E25"/>
    <mergeCell ref="H23:K23"/>
    <mergeCell ref="H24:H25"/>
    <mergeCell ref="I74:I75"/>
    <mergeCell ref="J74:J75"/>
    <mergeCell ref="E74:E75"/>
    <mergeCell ref="D74:D75"/>
    <mergeCell ref="F74:F75"/>
    <mergeCell ref="O24:Q24"/>
    <mergeCell ref="D77:D78"/>
    <mergeCell ref="A14:A15"/>
    <mergeCell ref="C14:F14"/>
    <mergeCell ref="G14:J14"/>
    <mergeCell ref="K14:M14"/>
    <mergeCell ref="BG14:BG15"/>
    <mergeCell ref="AR14:AU14"/>
    <mergeCell ref="AV14:AZ14"/>
    <mergeCell ref="BA14:BA15"/>
    <mergeCell ref="BB14:BB15"/>
    <mergeCell ref="N14:R14"/>
    <mergeCell ref="BC14:BC15"/>
    <mergeCell ref="BD14:BD15"/>
    <mergeCell ref="AN14:AQ14"/>
    <mergeCell ref="S14:V14"/>
    <mergeCell ref="BF14:BF15"/>
    <mergeCell ref="AF14:AI14"/>
    <mergeCell ref="AJ14:AM14"/>
    <mergeCell ref="AA14:AE14"/>
    <mergeCell ref="W14:Z14"/>
    <mergeCell ref="AY1:BH1"/>
    <mergeCell ref="AY2:BH2"/>
    <mergeCell ref="AG24:AI24"/>
    <mergeCell ref="BH14:BH15"/>
    <mergeCell ref="BE14:BE15"/>
    <mergeCell ref="L24:N24"/>
    <mergeCell ref="AD24:AF24"/>
    <mergeCell ref="AK22:AK25"/>
    <mergeCell ref="AY11:BH12"/>
    <mergeCell ref="X24:Z24"/>
    <mergeCell ref="V4:AP4"/>
    <mergeCell ref="AY4:BH4"/>
    <mergeCell ref="V6:AP6"/>
    <mergeCell ref="AY6:BH6"/>
    <mergeCell ref="V8:AP8"/>
    <mergeCell ref="AY8:BH8"/>
    <mergeCell ref="V12:AP12"/>
    <mergeCell ref="A20:AJ20"/>
    <mergeCell ref="G23:G25"/>
    <mergeCell ref="I24:I25"/>
    <mergeCell ref="L22:AI22"/>
    <mergeCell ref="J24:J25"/>
    <mergeCell ref="F22:K22"/>
    <mergeCell ref="R24:T24"/>
    <mergeCell ref="AJ22:AJ25"/>
    <mergeCell ref="L23:Q23"/>
    <mergeCell ref="R23:W23"/>
    <mergeCell ref="AD23:AI23"/>
    <mergeCell ref="AA24:AC24"/>
    <mergeCell ref="X23:AC23"/>
    <mergeCell ref="AA119:AC119"/>
    <mergeCell ref="AG119:AI119"/>
    <mergeCell ref="L74:L75"/>
    <mergeCell ref="M74:M75"/>
    <mergeCell ref="N74:N75"/>
    <mergeCell ref="O74:O75"/>
    <mergeCell ref="P74:P75"/>
    <mergeCell ref="R74:R75"/>
    <mergeCell ref="R77:R78"/>
    <mergeCell ref="AJ74:AJ75"/>
    <mergeCell ref="AH77:AH78"/>
    <mergeCell ref="AI77:AI78"/>
    <mergeCell ref="AI74:AI75"/>
    <mergeCell ref="AD74:AD75"/>
    <mergeCell ref="AE74:AE75"/>
    <mergeCell ref="AJ77:AJ78"/>
    <mergeCell ref="AF74:AF75"/>
    <mergeCell ref="AA77:AA78"/>
    <mergeCell ref="C221:N221"/>
    <mergeCell ref="C223:J223"/>
    <mergeCell ref="C215:J215"/>
    <mergeCell ref="C214:K214"/>
    <mergeCell ref="L120:N120"/>
    <mergeCell ref="O120:Q120"/>
    <mergeCell ref="P219:AB219"/>
    <mergeCell ref="W125:X125"/>
    <mergeCell ref="T125:V125"/>
    <mergeCell ref="R125:S125"/>
    <mergeCell ref="D125:E125"/>
    <mergeCell ref="F125:G125"/>
    <mergeCell ref="H125:I125"/>
    <mergeCell ref="J127:Q127"/>
    <mergeCell ref="AA120:AC120"/>
    <mergeCell ref="X121:Z121"/>
    <mergeCell ref="U223:AG223"/>
    <mergeCell ref="R121:T121"/>
    <mergeCell ref="L122:N122"/>
    <mergeCell ref="J125:Q125"/>
    <mergeCell ref="AG122:AI122"/>
    <mergeCell ref="R126:S126"/>
    <mergeCell ref="C222:M222"/>
    <mergeCell ref="U221:AE221"/>
    <mergeCell ref="U222:AE222"/>
    <mergeCell ref="U218:AK218"/>
    <mergeCell ref="C216:M216"/>
    <mergeCell ref="C218:L218"/>
    <mergeCell ref="U215:AK215"/>
    <mergeCell ref="U216:AK216"/>
    <mergeCell ref="AJ183:AK183"/>
    <mergeCell ref="P212:AK212"/>
    <mergeCell ref="U208:AK208"/>
    <mergeCell ref="AJ196:AK196"/>
    <mergeCell ref="AJ194:AK194"/>
    <mergeCell ref="AJ192:AK192"/>
    <mergeCell ref="AJ190:AK190"/>
    <mergeCell ref="C200:AK200"/>
    <mergeCell ref="U217:AK217"/>
    <mergeCell ref="AJ186:AK186"/>
    <mergeCell ref="AJ185:AK185"/>
    <mergeCell ref="C205:AW205"/>
    <mergeCell ref="A198:AK198"/>
    <mergeCell ref="C199:AK199"/>
    <mergeCell ref="U214:AK214"/>
    <mergeCell ref="U209:AK209"/>
    <mergeCell ref="U207:AK207"/>
    <mergeCell ref="AJ195:AK195"/>
    <mergeCell ref="C208:M208"/>
    <mergeCell ref="AJ187:AK187"/>
    <mergeCell ref="Y125:AK127"/>
    <mergeCell ref="C210:L210"/>
    <mergeCell ref="U210:AK210"/>
    <mergeCell ref="U211:AE211"/>
    <mergeCell ref="V77:V78"/>
    <mergeCell ref="W77:W78"/>
    <mergeCell ref="X77:X78"/>
    <mergeCell ref="AD122:AF122"/>
    <mergeCell ref="A127:C127"/>
    <mergeCell ref="E77:E78"/>
    <mergeCell ref="H77:H78"/>
    <mergeCell ref="I77:I78"/>
    <mergeCell ref="J77:J78"/>
    <mergeCell ref="F77:F78"/>
    <mergeCell ref="AG120:AI120"/>
    <mergeCell ref="AG77:AG78"/>
    <mergeCell ref="Z77:Z78"/>
    <mergeCell ref="AD77:AD78"/>
    <mergeCell ref="AE77:AE78"/>
    <mergeCell ref="AF77:AF78"/>
    <mergeCell ref="C135:AJ135"/>
    <mergeCell ref="F122:G122"/>
  </mergeCells>
  <phoneticPr fontId="2" type="noConversion"/>
  <printOptions horizontalCentered="1"/>
  <pageMargins left="0.23622047244094491" right="0.23622047244094491" top="0.23622047244094491" bottom="0.23622047244094491" header="0" footer="0"/>
  <pageSetup paperSize="9" scale="76" fitToHeight="0" orientation="landscape" r:id="rId1"/>
  <headerFooter alignWithMargins="0"/>
  <rowBreaks count="1" manualBreakCount="1">
    <brk id="133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образов. процесса</vt:lpstr>
      <vt:lpstr>'План образов. процесса'!Область_печати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lawdek1</dc:creator>
  <cp:lastModifiedBy>Михайлова Инна Николаевна</cp:lastModifiedBy>
  <cp:lastPrinted>2021-05-07T10:12:11Z</cp:lastPrinted>
  <dcterms:created xsi:type="dcterms:W3CDTF">2007-02-22T14:14:25Z</dcterms:created>
  <dcterms:modified xsi:type="dcterms:W3CDTF">2021-05-07T10:13:02Z</dcterms:modified>
</cp:coreProperties>
</file>