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17280" windowHeight="6660" tabRatio="584"/>
  </bookViews>
  <sheets>
    <sheet name="Промышленная электроника" sheetId="25" r:id="rId1"/>
  </sheets>
  <definedNames>
    <definedName name="_xlnm.Print_Area" localSheetId="0">'Промышленная электроника'!$A$1:$BI$232</definedName>
  </definedNames>
  <calcPr calcId="152511"/>
</workbook>
</file>

<file path=xl/calcChain.xml><?xml version="1.0" encoding="utf-8"?>
<calcChain xmlns="http://schemas.openxmlformats.org/spreadsheetml/2006/main">
  <c r="AP66" i="25" l="1"/>
  <c r="AR66" i="25" l="1"/>
  <c r="AS66" i="25"/>
  <c r="AT66" i="25"/>
  <c r="AR67" i="25"/>
  <c r="AV66" i="25"/>
  <c r="AU66" i="25"/>
  <c r="AQ66" i="25"/>
  <c r="BD57" i="25" l="1"/>
  <c r="V57" i="25"/>
  <c r="T57" i="25"/>
  <c r="T125" i="25" l="1"/>
  <c r="T126" i="25"/>
  <c r="T127" i="25"/>
  <c r="T124" i="25"/>
  <c r="BD92" i="25" l="1"/>
  <c r="V92" i="25"/>
  <c r="T92" i="25"/>
  <c r="BD91" i="25"/>
  <c r="V91" i="25"/>
  <c r="T91" i="25"/>
  <c r="BD98" i="25" l="1"/>
  <c r="V98" i="25"/>
  <c r="T98" i="25"/>
  <c r="V56" i="25" l="1"/>
  <c r="T56" i="25"/>
  <c r="BD55" i="25" l="1"/>
  <c r="V55" i="25"/>
  <c r="T55" i="25"/>
  <c r="BD64" i="25" l="1"/>
  <c r="V64" i="25"/>
  <c r="T64" i="25"/>
  <c r="BD65" i="25"/>
  <c r="V65" i="25"/>
  <c r="T65" i="25"/>
  <c r="BD99" i="25"/>
  <c r="V99" i="25"/>
  <c r="T99" i="25"/>
  <c r="BD104" i="25"/>
  <c r="V104" i="25"/>
  <c r="T104" i="25"/>
  <c r="BD103" i="25"/>
  <c r="V103" i="25"/>
  <c r="T103" i="25"/>
  <c r="BD97" i="25" l="1"/>
  <c r="V97" i="25"/>
  <c r="T97" i="25"/>
  <c r="AM31" i="25" l="1"/>
  <c r="AL31" i="25"/>
  <c r="AK31" i="25"/>
  <c r="AJ31" i="25"/>
  <c r="AI31" i="25"/>
  <c r="AE66" i="25"/>
  <c r="AD66" i="25"/>
  <c r="AF66" i="25"/>
  <c r="Z31" i="25"/>
  <c r="AD31" i="25"/>
  <c r="AB31" i="25"/>
  <c r="X31" i="25"/>
  <c r="AF31" i="25"/>
  <c r="AG31" i="25"/>
  <c r="AH31" i="25"/>
  <c r="BD63" i="25"/>
  <c r="V63" i="25"/>
  <c r="T63" i="25"/>
  <c r="BD62" i="25"/>
  <c r="V62" i="25"/>
  <c r="T62" i="25"/>
  <c r="BD56" i="25"/>
  <c r="BD61" i="25"/>
  <c r="V105" i="25" l="1"/>
  <c r="T105" i="25"/>
  <c r="V70" i="25" l="1"/>
  <c r="T70" i="25"/>
  <c r="V69" i="25"/>
  <c r="T69" i="25"/>
  <c r="V68" i="25"/>
  <c r="T68" i="25"/>
  <c r="V52" i="25"/>
  <c r="T52" i="25"/>
  <c r="V42" i="25" l="1"/>
  <c r="T42" i="25"/>
  <c r="V41" i="25"/>
  <c r="T41" i="25"/>
  <c r="AO66" i="25" l="1"/>
  <c r="AF122" i="25" l="1"/>
  <c r="AG66" i="25" l="1"/>
  <c r="AH66" i="25"/>
  <c r="AI66" i="25"/>
  <c r="AJ66" i="25"/>
  <c r="AK66" i="25"/>
  <c r="AL66" i="25"/>
  <c r="AM66" i="25"/>
  <c r="AN66" i="25"/>
  <c r="Z66" i="25"/>
  <c r="AB66" i="25"/>
  <c r="BD121" i="25"/>
  <c r="BD120" i="25"/>
  <c r="BD33" i="25"/>
  <c r="BD34" i="25"/>
  <c r="BD35" i="25"/>
  <c r="BD36" i="25"/>
  <c r="BD38" i="25"/>
  <c r="BD39" i="25"/>
  <c r="BD40" i="25"/>
  <c r="BD41" i="25"/>
  <c r="BD42" i="25"/>
  <c r="BD49" i="25"/>
  <c r="BD50" i="25"/>
  <c r="BD51" i="25"/>
  <c r="BD52" i="25"/>
  <c r="BD53" i="25"/>
  <c r="BD58" i="25"/>
  <c r="BD59" i="25"/>
  <c r="BD60" i="25"/>
  <c r="BD68" i="25"/>
  <c r="BD69" i="25"/>
  <c r="BD70" i="25"/>
  <c r="BD85" i="25"/>
  <c r="BD86" i="25"/>
  <c r="BD87" i="25"/>
  <c r="BD88" i="25"/>
  <c r="BD89" i="25"/>
  <c r="BD93" i="25"/>
  <c r="BD94" i="25"/>
  <c r="BD95" i="25"/>
  <c r="BD100" i="25"/>
  <c r="BD101" i="25"/>
  <c r="BD102" i="25"/>
  <c r="BD105" i="25"/>
  <c r="BD106" i="25"/>
  <c r="BD107" i="25"/>
  <c r="BD108" i="25"/>
  <c r="BD109" i="25"/>
  <c r="BD115" i="25"/>
  <c r="BD116" i="25"/>
  <c r="V107" i="25"/>
  <c r="X107" i="25" s="1"/>
  <c r="T107" i="25"/>
  <c r="V101" i="25" l="1"/>
  <c r="T101" i="25"/>
  <c r="X66" i="25"/>
  <c r="V89" i="25" l="1"/>
  <c r="T89" i="25"/>
  <c r="V88" i="25"/>
  <c r="T88" i="25"/>
  <c r="V87" i="25"/>
  <c r="T87" i="25"/>
  <c r="V51" i="25" l="1"/>
  <c r="T51" i="25"/>
  <c r="V50" i="25"/>
  <c r="T50" i="25"/>
  <c r="V49" i="25"/>
  <c r="T49" i="25"/>
  <c r="BC48" i="25"/>
  <c r="BB48" i="25"/>
  <c r="BA48" i="25"/>
  <c r="AZ48" i="25"/>
  <c r="AY48" i="25"/>
  <c r="AX48" i="25"/>
  <c r="AW48" i="25"/>
  <c r="AV48" i="25"/>
  <c r="AU48" i="25"/>
  <c r="AT48" i="25"/>
  <c r="V39" i="25"/>
  <c r="T39" i="25"/>
  <c r="V38" i="25"/>
  <c r="T38" i="25"/>
  <c r="BC37" i="25"/>
  <c r="BB37" i="25"/>
  <c r="BA37" i="25"/>
  <c r="AZ37" i="25"/>
  <c r="AY37" i="25"/>
  <c r="AX37" i="25"/>
  <c r="AW37" i="25"/>
  <c r="AV37" i="25"/>
  <c r="AU37" i="25"/>
  <c r="AT37" i="25"/>
  <c r="AS37" i="25"/>
  <c r="AS31" i="25" s="1"/>
  <c r="AR37" i="25"/>
  <c r="AR31" i="25" s="1"/>
  <c r="AQ37" i="25"/>
  <c r="AQ31" i="25" s="1"/>
  <c r="AP37" i="25"/>
  <c r="AP31" i="25" s="1"/>
  <c r="AO37" i="25"/>
  <c r="AO31" i="25" s="1"/>
  <c r="AN37" i="25"/>
  <c r="AN31" i="25" s="1"/>
  <c r="V36" i="25"/>
  <c r="T36" i="25"/>
  <c r="V35" i="25"/>
  <c r="T35" i="25"/>
  <c r="V34" i="25"/>
  <c r="T34" i="25"/>
  <c r="V33" i="25"/>
  <c r="T33" i="25"/>
  <c r="BC32" i="25"/>
  <c r="BB32" i="25"/>
  <c r="BA32" i="25"/>
  <c r="AZ32" i="25"/>
  <c r="AY32" i="25"/>
  <c r="AX32" i="25"/>
  <c r="AW32" i="25"/>
  <c r="AW31" i="25" s="1"/>
  <c r="AV32" i="25"/>
  <c r="AU32" i="25"/>
  <c r="AU31" i="25" s="1"/>
  <c r="AT32" i="25"/>
  <c r="AY31" i="25" l="1"/>
  <c r="AT31" i="25"/>
  <c r="BA31" i="25"/>
  <c r="BD32" i="25"/>
  <c r="BD37" i="25"/>
  <c r="BD48" i="25"/>
  <c r="BB96" i="25" l="1"/>
  <c r="BC96" i="25"/>
  <c r="BA96" i="25"/>
  <c r="AZ96" i="25"/>
  <c r="BD96" i="25" s="1"/>
  <c r="AV67" i="25"/>
  <c r="BC67" i="25"/>
  <c r="BB67" i="25"/>
  <c r="BA67" i="25"/>
  <c r="AZ67" i="25"/>
  <c r="AY67" i="25"/>
  <c r="AX67" i="25"/>
  <c r="AW67" i="25"/>
  <c r="AU67" i="25"/>
  <c r="AT67" i="25"/>
  <c r="AS67" i="25"/>
  <c r="BB54" i="25"/>
  <c r="AZ54" i="25"/>
  <c r="AZ31" i="25" s="1"/>
  <c r="AX54" i="25"/>
  <c r="AX31" i="25" s="1"/>
  <c r="AV54" i="25"/>
  <c r="AV31" i="25" s="1"/>
  <c r="V59" i="25"/>
  <c r="T59" i="25"/>
  <c r="V60" i="25"/>
  <c r="T60" i="25"/>
  <c r="V58" i="25"/>
  <c r="T58" i="25"/>
  <c r="BD67" i="25" l="1"/>
  <c r="BD54" i="25"/>
  <c r="BD31" i="25"/>
  <c r="V116" i="25" l="1"/>
  <c r="T116" i="25"/>
  <c r="V115" i="25"/>
  <c r="T115" i="25"/>
  <c r="V109" i="25"/>
  <c r="T109" i="25"/>
  <c r="V100" i="25" l="1"/>
  <c r="T100" i="25"/>
  <c r="V106" i="25"/>
  <c r="T106" i="25"/>
  <c r="BC90" i="25"/>
  <c r="BB90" i="25"/>
  <c r="BA90" i="25"/>
  <c r="AZ90" i="25"/>
  <c r="AY90" i="25"/>
  <c r="AY66" i="25" s="1"/>
  <c r="AX90" i="25"/>
  <c r="AW90" i="25"/>
  <c r="AW66" i="25" s="1"/>
  <c r="BD90" i="25" l="1"/>
  <c r="V93" i="25" l="1"/>
  <c r="T93" i="25"/>
  <c r="V95" i="25" l="1"/>
  <c r="V94" i="25"/>
  <c r="T94" i="25"/>
  <c r="V86" i="25"/>
  <c r="T86" i="25"/>
  <c r="V85" i="25"/>
  <c r="T85" i="25"/>
  <c r="T66" i="25" l="1"/>
  <c r="V66" i="25"/>
  <c r="N131" i="25"/>
  <c r="AP131" i="25" l="1"/>
  <c r="AC131" i="25"/>
  <c r="BC19" i="25" l="1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B19" i="25" l="1"/>
  <c r="BI19" i="25"/>
  <c r="X122" i="25"/>
  <c r="Z122" i="25"/>
  <c r="AB122" i="25"/>
  <c r="AD122" i="25"/>
  <c r="V53" i="25"/>
  <c r="V31" i="25" s="1"/>
  <c r="T53" i="25"/>
  <c r="T31" i="25" s="1"/>
  <c r="AJ122" i="25" l="1"/>
  <c r="AM122" i="25" l="1"/>
  <c r="AL123" i="25" s="1"/>
  <c r="AP122" i="25"/>
  <c r="AO123" i="25" s="1"/>
  <c r="AO122" i="25"/>
  <c r="AK122" i="25"/>
  <c r="AS122" i="25"/>
  <c r="AR123" i="25" s="1"/>
  <c r="AI122" i="25"/>
  <c r="AR122" i="25"/>
  <c r="AN122" i="25"/>
  <c r="V122" i="25" l="1"/>
  <c r="BJ31" i="25"/>
  <c r="AL122" i="25"/>
  <c r="AI123" i="25"/>
  <c r="T122" i="25"/>
  <c r="BF31" i="25" s="1"/>
  <c r="AH122" i="25"/>
  <c r="AQ122" i="25"/>
  <c r="AG122" i="25" l="1"/>
  <c r="AF123" i="25" s="1"/>
  <c r="BF66" i="25"/>
  <c r="BJ20" i="25" l="1"/>
  <c r="AY122" i="25" l="1"/>
  <c r="AX123" i="25" s="1"/>
  <c r="AU122" i="25" l="1"/>
  <c r="AV122" i="25"/>
  <c r="AU123" i="25" s="1"/>
  <c r="AT122" i="25"/>
  <c r="AT84" i="25"/>
  <c r="BD84" i="25"/>
  <c r="AZ122" i="25"/>
  <c r="AU84" i="25"/>
  <c r="AY84" i="25"/>
  <c r="AX84" i="25"/>
  <c r="AX66" i="25"/>
  <c r="AX122" i="25"/>
  <c r="BB84" i="25"/>
  <c r="BB66" i="25"/>
  <c r="BB122" i="25"/>
  <c r="BC61" i="25"/>
  <c r="BC31" i="25"/>
  <c r="BL31" i="25"/>
  <c r="BC84" i="25"/>
  <c r="BC66" i="25"/>
  <c r="BC122" i="25"/>
  <c r="BB61" i="25"/>
  <c r="BB31" i="25"/>
  <c r="BK31" i="25"/>
  <c r="BA84" i="25"/>
  <c r="BA66" i="25"/>
  <c r="BA122" i="25"/>
  <c r="AZ84" i="25"/>
  <c r="AZ66" i="25"/>
  <c r="BD66" i="25"/>
  <c r="BD122" i="25"/>
  <c r="AV84" i="25"/>
  <c r="AW84" i="25"/>
</calcChain>
</file>

<file path=xl/sharedStrings.xml><?xml version="1.0" encoding="utf-8"?>
<sst xmlns="http://schemas.openxmlformats.org/spreadsheetml/2006/main" count="940" uniqueCount="467">
  <si>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</si>
  <si>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</si>
  <si>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</si>
  <si>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</si>
  <si>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</si>
  <si>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</si>
  <si>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</si>
  <si>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</si>
  <si>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</si>
  <si>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</si>
  <si>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</si>
  <si>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</si>
  <si>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</si>
  <si>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</si>
  <si>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</si>
  <si>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</si>
  <si>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</si>
  <si>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</si>
  <si>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</si>
  <si>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</si>
  <si>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</si>
  <si>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</si>
  <si>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</si>
  <si>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</si>
  <si>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</si>
  <si>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</si>
  <si>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</si>
  <si>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</si>
  <si>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</si>
  <si>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</si>
  <si>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</si>
  <si>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</si>
  <si>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</si>
  <si>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</si>
  <si>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</si>
  <si>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</si>
  <si>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</si>
  <si>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</si>
  <si>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</si>
  <si>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</si>
  <si>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</si>
  <si>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</si>
  <si>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</si>
  <si>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</si>
  <si>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</si>
  <si>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</si>
  <si>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</si>
  <si>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</si>
  <si>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</si>
  <si>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</si>
  <si>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</si>
  <si>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</si>
  <si>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</si>
  <si>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</si>
  <si>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</si>
  <si>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</si>
  <si>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</si>
  <si>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</si>
  <si>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</si>
  <si>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</si>
  <si>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</si>
  <si>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</si>
  <si>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</si>
  <si>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</si>
  <si>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</si>
  <si>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</si>
  <si>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</si>
  <si>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</si>
  <si>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</si>
  <si>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</si>
  <si>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</si>
  <si>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</si>
  <si>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</si>
  <si>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</si>
  <si>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</si>
  <si>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</si>
  <si>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</si>
  <si>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</si>
  <si>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</si>
  <si>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</si>
  <si>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</si>
  <si>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</si>
  <si>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</si>
  <si>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</si>
  <si>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</si>
  <si>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</si>
  <si>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</si>
  <si>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</si>
  <si>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</si>
  <si>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</si>
  <si>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</si>
  <si>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</si>
  <si>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</si>
  <si>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</si>
  <si>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</si>
  <si>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</si>
  <si>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</si>
  <si>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</si>
  <si>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</si>
  <si>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</si>
  <si>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</si>
  <si>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</si>
  <si>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</si>
  <si>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</si>
  <si>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</si>
  <si>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</si>
  <si>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</si>
  <si>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</si>
  <si>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</si>
  <si>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</si>
  <si>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</si>
  <si>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</si>
  <si>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</si>
  <si>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</si>
  <si>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</si>
  <si>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</si>
  <si>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</si>
  <si>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</si>
  <si>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</si>
  <si>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</si>
  <si>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</si>
  <si>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</si>
  <si>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</si>
  <si>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</si>
  <si>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</si>
  <si>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</si>
  <si>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</si>
  <si>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УК-3</t>
  </si>
  <si>
    <t>УК-4</t>
  </si>
  <si>
    <t>1.2.2</t>
  </si>
  <si>
    <t>БПК-3</t>
  </si>
  <si>
    <t>БПК-4</t>
  </si>
  <si>
    <t>БПК-5</t>
  </si>
  <si>
    <t>БПК-6</t>
  </si>
  <si>
    <t>УК-5</t>
  </si>
  <si>
    <t>УК-6</t>
  </si>
  <si>
    <t>СК-1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</si>
  <si>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</si>
  <si>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</si>
  <si>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</si>
  <si>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</si>
  <si>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</si>
  <si>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</si>
  <si>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</si>
  <si>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</si>
  <si>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</si>
  <si>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</si>
  <si>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</si>
  <si>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</si>
  <si>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</si>
  <si>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</si>
  <si>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</si>
  <si>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</si>
  <si>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</si>
  <si>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</si>
  <si>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</si>
  <si>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</si>
  <si>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</si>
  <si>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</si>
  <si>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</si>
  <si>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</si>
  <si>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</si>
  <si>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</si>
  <si>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</si>
  <si>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</si>
  <si>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</si>
  <si>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</si>
  <si>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</si>
  <si>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</si>
  <si>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</si>
  <si>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</si>
  <si>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</si>
  <si>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</si>
  <si>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</si>
  <si>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</si>
  <si>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</si>
  <si>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</si>
  <si>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</si>
  <si>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</si>
  <si>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</si>
  <si>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</si>
  <si>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</si>
  <si>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</si>
  <si>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</si>
  <si>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</si>
  <si>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</si>
  <si>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</si>
  <si>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</si>
  <si>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2.3</t>
  </si>
  <si>
    <t>2.3.1</t>
  </si>
  <si>
    <t>Химия</t>
  </si>
  <si>
    <t>Квалификация:</t>
  </si>
  <si>
    <t>Протокол № ____ от _________ 2021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</si>
  <si>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</si>
  <si>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</si>
  <si>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>Логика</t>
  </si>
  <si>
    <t>Инженерная компьютерная графика</t>
  </si>
  <si>
    <t>Математический анализ</t>
  </si>
  <si>
    <t>Модуль «Дополнительные главы математики»</t>
  </si>
  <si>
    <t>1.3.1</t>
  </si>
  <si>
    <t>1.3.2</t>
  </si>
  <si>
    <t>2.2.5</t>
  </si>
  <si>
    <t>Техническая механика</t>
  </si>
  <si>
    <t>Схемотехника цифровых устройств</t>
  </si>
  <si>
    <t>Теория автоматического управления</t>
  </si>
  <si>
    <t>Устройство и электрооборудование автомобильной техники</t>
  </si>
  <si>
    <t xml:space="preserve">Системы обмена информацией в автомобильной технике </t>
  </si>
  <si>
    <t>Курсовая работа по учебной дисциплине «Схемотехника цифровых устройств»</t>
  </si>
  <si>
    <t>2.4</t>
  </si>
  <si>
    <t>2.3.3</t>
  </si>
  <si>
    <t>2.4.2</t>
  </si>
  <si>
    <t>2.4.1</t>
  </si>
  <si>
    <t>2.4.3</t>
  </si>
  <si>
    <t>2.4.4</t>
  </si>
  <si>
    <t>2.4.5</t>
  </si>
  <si>
    <t>2.5</t>
  </si>
  <si>
    <t>2.5.1</t>
  </si>
  <si>
    <t>2.5.2</t>
  </si>
  <si>
    <t>2.5.3</t>
  </si>
  <si>
    <t>2.5.4</t>
  </si>
  <si>
    <t>2.6</t>
  </si>
  <si>
    <t>2.6.1</t>
  </si>
  <si>
    <t>2.6.2</t>
  </si>
  <si>
    <t>2.6.3</t>
  </si>
  <si>
    <t>Модуль «Управляющие системы»</t>
  </si>
  <si>
    <t>Модуль «Электроника автомобильной техники»</t>
  </si>
  <si>
    <t>1.8</t>
  </si>
  <si>
    <t>2.1.3</t>
  </si>
  <si>
    <t>1.4.1</t>
  </si>
  <si>
    <t>УК-7</t>
  </si>
  <si>
    <t>УК-8</t>
  </si>
  <si>
    <t>УК-9</t>
  </si>
  <si>
    <t>УК-10</t>
  </si>
  <si>
    <t>УК-11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</si>
  <si>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</si>
  <si>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</si>
  <si>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УК-4,7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</si>
  <si>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</si>
  <si>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1.2.1, 1.2.2</t>
  </si>
  <si>
    <t>УК-12, БПК-1</t>
  </si>
  <si>
    <t>УК-12</t>
  </si>
  <si>
    <t>УК-12, БПК-2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</si>
  <si>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</si>
  <si>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</si>
  <si>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БПК-7</t>
  </si>
  <si>
    <t>БПК-8</t>
  </si>
  <si>
    <t>БПК-9</t>
  </si>
  <si>
    <t>УК-13</t>
  </si>
  <si>
    <t>УК-14</t>
  </si>
  <si>
    <t>УК-15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</si>
  <si>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</si>
  <si>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Использовать формы, приемы, методы и законы интеллектуальной познавательной деятельности в профессиональной сфере</t>
  </si>
  <si>
    <t>СК-7</t>
  </si>
  <si>
    <t>Обеспечивать безопасность информации с учетом способов её представления и модели нарушителя</t>
  </si>
  <si>
    <t>1.4.2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</si>
  <si>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</si>
  <si>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</si>
  <si>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Владеть основами исследовательской деятельности, осуществлять поиск, анализ и синтез информации</t>
  </si>
  <si>
    <t>БПК-10</t>
  </si>
  <si>
    <t>СК-8</t>
  </si>
  <si>
    <t>СК-9</t>
  </si>
  <si>
    <t>СК-10</t>
  </si>
  <si>
    <t>СК-11</t>
  </si>
  <si>
    <t>СК-14</t>
  </si>
  <si>
    <t>СК-15</t>
  </si>
  <si>
    <t>СК-13</t>
  </si>
  <si>
    <t>БПК-11</t>
  </si>
  <si>
    <t>УК-16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</si>
  <si>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</si>
  <si>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Синтезировать электронные схемы на базе цифровых интегральных схем при проектировании устройств промышленной электроники</t>
  </si>
  <si>
    <t>СК-16</t>
  </si>
  <si>
    <t>СК-17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</si>
  <si>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</si>
  <si>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</si>
  <si>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</si>
  <si>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</si>
  <si>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</si>
  <si>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</si>
  <si>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</si>
  <si>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</si>
  <si>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Теория электрических цепей</t>
  </si>
  <si>
    <t>Политология</t>
  </si>
  <si>
    <t xml:space="preserve"> </t>
  </si>
  <si>
    <t>Философия</t>
  </si>
  <si>
    <t>История</t>
  </si>
  <si>
    <t>Экономика</t>
  </si>
  <si>
    <t>Белорусский язык (профессиональная лексика)</t>
  </si>
  <si>
    <t>Линейная алгебра и аналитическая геометрия</t>
  </si>
  <si>
    <t>Специальные математические методы и функции</t>
  </si>
  <si>
    <t>УК-12, БПК-4</t>
  </si>
  <si>
    <t>1, 2</t>
  </si>
  <si>
    <t>2, 3</t>
  </si>
  <si>
    <t>Безопасность жизнедеятельности человека</t>
  </si>
  <si>
    <t>Философские аспекты развития науки и техники/ Великая Отечественная война советского народа (в контексте Второй мировой войны)</t>
  </si>
  <si>
    <t xml:space="preserve">УК-4,14/                УК-4,9,15       </t>
  </si>
  <si>
    <t xml:space="preserve">Метрология, стандартизация и сертификация (в радиоэлектронике) </t>
  </si>
  <si>
    <t>Микросхемотехника</t>
  </si>
  <si>
    <t>1-41 01 02</t>
  </si>
  <si>
    <t>1.9</t>
  </si>
  <si>
    <t>1-53 01 07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</si>
  <si>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</si>
  <si>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</si>
  <si>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</si>
  <si>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Аналоговая схемотехника</t>
  </si>
  <si>
    <t>1-39 01</t>
  </si>
  <si>
    <t>41 01 02</t>
  </si>
  <si>
    <t>Получать, хранить и обрабатывать графическую информацию с помощью систем проектирования и программ компьютерной графики</t>
  </si>
  <si>
    <t>Использовать основные схемотехнические решения аналоговой техники при проектировании устройств формирования, приема и обработки сигналов</t>
  </si>
  <si>
    <t>1-39 03 01</t>
  </si>
  <si>
    <t>Проектировать  электронные средства с применением базовых принципов конструирования</t>
  </si>
  <si>
    <t>39 02 02</t>
  </si>
  <si>
    <t>Электропривод технологического оборудования</t>
  </si>
  <si>
    <t>36 04 01</t>
  </si>
  <si>
    <t>53 01 07</t>
  </si>
  <si>
    <t>Применять основные законы теории информации, методы и средства математического анализа для оценки переработки информации, рассчитывать количественные характеристики информационных процессов</t>
  </si>
  <si>
    <t>3.2</t>
  </si>
  <si>
    <t>Коррупция и ее общественная опасность</t>
  </si>
  <si>
    <t>/1-6</t>
  </si>
  <si>
    <t>Физические основы промышленной электроники</t>
  </si>
  <si>
    <t xml:space="preserve">Модуль «Основы промышленной электроники» </t>
  </si>
  <si>
    <t>Компьютерное моделирование электронных устройств</t>
  </si>
  <si>
    <t>Надежность технических систем / Надёжность изделий промышленной электроники</t>
  </si>
  <si>
    <t>Производство изделий промышленной электроники</t>
  </si>
  <si>
    <t>1.9.1</t>
  </si>
  <si>
    <t>1.9.2</t>
  </si>
  <si>
    <t>1.9.3</t>
  </si>
  <si>
    <t>УК-12, БПК-3</t>
  </si>
  <si>
    <t>УК-2, БПК-5</t>
  </si>
  <si>
    <t>БПК-12</t>
  </si>
  <si>
    <t>БПК-13</t>
  </si>
  <si>
    <t xml:space="preserve"> СК-9</t>
  </si>
  <si>
    <t xml:space="preserve"> СК-10</t>
  </si>
  <si>
    <t>БПК-14</t>
  </si>
  <si>
    <t>СК-18</t>
  </si>
  <si>
    <t xml:space="preserve"> СК-23</t>
  </si>
  <si>
    <t>Анализировать способы и системы приёма и передачи сигналов и моделировать автомобильные системы управления информацией</t>
  </si>
  <si>
    <t>Разрабатывать и моделировать процесс диагностики электронных систем управления автомобиля в современной программной среде</t>
  </si>
  <si>
    <t>Разработан в качестве примера реализации образовательного стандарта по специальности 1-36 04 02 «Промышленная электроника».</t>
  </si>
  <si>
    <t>Оценивать надёжность компонентов промышленной электроники, оптимизировать их структуру, определять механизмы возможных отказов</t>
  </si>
  <si>
    <t>1-36 04 02 Промышленная электроника</t>
  </si>
  <si>
    <t>инженер по радиоэлектронике</t>
  </si>
  <si>
    <t>Компонент учреждения высшего образования</t>
  </si>
  <si>
    <t>УК-1,5,6</t>
  </si>
  <si>
    <t>6, 7</t>
  </si>
  <si>
    <t>Теория передачи информации / Промышленные сети передачи данных</t>
  </si>
  <si>
    <t>Вычислительные машины, системы и сети</t>
  </si>
  <si>
    <t>Модуль «Моделирование»</t>
  </si>
  <si>
    <t>БПК-15</t>
  </si>
  <si>
    <t>БПК-16</t>
  </si>
  <si>
    <t>Разрабатывать производственно-технологические процессы для производства компонентов, блоков и модулей промышленной электроники</t>
  </si>
  <si>
    <t>Оформлять объекты интеллектуальной собственности, вводить их в гражданский оборот</t>
  </si>
  <si>
    <t>Проектировать топологию промышленных сетей, применять основные законы теории информации для моделирования передачи данных в различных каналах</t>
  </si>
  <si>
    <t>Теоретические основы информационно-измерительной техники / Информационно-измерительные технологии</t>
  </si>
  <si>
    <t>Разрабатывать схемотехнические и конструктивные модели электронных устройств в системах автоматизированного проектирования, интерпретировать результаты моделирования и выполнять оптимизацию параметров устройств</t>
  </si>
  <si>
    <t>Анализировать и выбирать структуру вычислительных машин, систем и сетей и организовывать передачу данных по ним</t>
  </si>
  <si>
    <t>Проектировать микропроцессорные системы управления для различного промышленного оборудования, разрабатывать алгоритмы работы микропроцессорных систем, программировать типовые функции управления для дискретных и аналоговых систем управления</t>
  </si>
  <si>
    <t>Компьютерные технологии в промышленной электронике</t>
  </si>
  <si>
    <t>Анализировать влияние развития философской мысли на современную науку и технику</t>
  </si>
  <si>
    <t>УК-17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</si>
  <si>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</si>
  <si>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</si>
  <si>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Получать, обрабатывать и анализировать информацию с помощью информационных технологий, проводить базовые расчёты физических величин</t>
  </si>
  <si>
    <t>Осуществлять расчёт электрических цепей, составлять и анализировать схемы замещения электротехнических устройств для решения инженерных задач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</si>
  <si>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</si>
  <si>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</si>
  <si>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Применять методы и способы контроля параметров, стандартизации и сертификации радиоэлектронных средств и систем</t>
  </si>
  <si>
    <t xml:space="preserve">Проводить описание электрических цепей, моделировать их режимы работы с помощью средств автоматизированного проектирования </t>
  </si>
  <si>
    <t>Проводить обработку и анализ информационных сигналов, выполнять компьютерное моделирование измерительных систем</t>
  </si>
  <si>
    <t>Преобразовательная техника и силовая электроника</t>
  </si>
  <si>
    <t>Определять техническое состояние электрооборудования автомобиля, разрабатывать процессы ремонта и диагностики электронных систем управления автомобиля</t>
  </si>
  <si>
    <t xml:space="preserve">Проектировать компоненты преобразовательной техники и силовой электроники, разрабатывать типовые схемы и моделировать работу преобразователей в силовой электронике </t>
  </si>
  <si>
    <t>Курсовой проект по учебной дисциплине «Преобразовательная техника и силовая электроника»</t>
  </si>
  <si>
    <t>Микропроцессорные системы управления / Микропроцессорная техника</t>
  </si>
  <si>
    <t>Диагностика электронных систем управления автомобиля / Техническая эксплуатация, диагностика  и ремонт автотехники</t>
  </si>
  <si>
    <t>Электронные приборы</t>
  </si>
  <si>
    <t>2.3.2</t>
  </si>
  <si>
    <t>СК-12</t>
  </si>
  <si>
    <t xml:space="preserve"> СК-13 / СК-14</t>
  </si>
  <si>
    <t xml:space="preserve"> СК-15</t>
  </si>
  <si>
    <t xml:space="preserve"> СК-16 / СК-17</t>
  </si>
  <si>
    <t xml:space="preserve"> СК-22</t>
  </si>
  <si>
    <t xml:space="preserve"> СК-26</t>
  </si>
  <si>
    <t>Модуль «Математика»</t>
  </si>
  <si>
    <t>Курсовая работа по учебной дисциплине «Аналоговая схемотехника»</t>
  </si>
  <si>
    <t>Ознакомительная</t>
  </si>
  <si>
    <t>Выполнять расчеты в процессе проектирования типовых конструкций и деталей с учетом знаний технической механики, механики материалов, теории машин и механизмов</t>
  </si>
  <si>
    <t>СК-2</t>
  </si>
  <si>
    <t>Обладать навыками творческого аналитического мышления</t>
  </si>
  <si>
    <t>Осуществлять выбор элементной базы, производить расчёт параметров электронных приборов и проводить экспериментальные исследования их режимов работ</t>
  </si>
  <si>
    <t>Разрабатывать алгоритмы работы устройств на микропроцессорах,  проектировать промышленные микропроцессорные устройства, программировать микроконтроллеры для типовых функций исполнительных устройств и датчиков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</si>
  <si>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</si>
  <si>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</si>
  <si>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</si>
  <si>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</si>
  <si>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</si>
  <si>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</si>
  <si>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</si>
  <si>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</si>
  <si>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</si>
  <si>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</si>
  <si>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УК-4,СК-1 /               УК-4,7,16</t>
  </si>
  <si>
    <r>
      <rPr>
        <sz val="24"/>
        <color indexed="8"/>
        <rFont val="Times New Roman"/>
        <family val="1"/>
        <charset val="204"/>
      </rPr>
      <t>Зачетных
единиц</t>
    </r>
  </si>
  <si>
    <t>/118</t>
  </si>
  <si>
    <t>/90</t>
  </si>
  <si>
    <t>/26</t>
  </si>
  <si>
    <t>/54</t>
  </si>
  <si>
    <t>/1</t>
  </si>
  <si>
    <t>Разрабатывать  интегральные схемы с учетом принципов и методов схемотехнического  проектирования</t>
  </si>
  <si>
    <t xml:space="preserve">Проектировать  электропривод   систем  перемещений и позиционирования изделий электронной техники для технологического оборудования </t>
  </si>
  <si>
    <t>Продолжение типового учебного плана по специальности  1-36 04 02 «Промышленная электроника».</t>
  </si>
  <si>
    <t>Председатель НМС по электронным системам и технологиям</t>
  </si>
  <si>
    <t>А.Н.Осипов</t>
  </si>
  <si>
    <t xml:space="preserve"> СК-24 /                 СК-25</t>
  </si>
  <si>
    <t xml:space="preserve"> СК-20  /                СК-21</t>
  </si>
  <si>
    <t>Защита дипломного проекта (дипломной работы) в ГЭК</t>
  </si>
  <si>
    <t>1.1.3, 2.1.2</t>
  </si>
  <si>
    <t>1.3.1, 1.3.2, 1.4.1, 1.4.2</t>
  </si>
  <si>
    <t>1.1.1, 2.1.3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</si>
  <si>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</si>
  <si>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</si>
  <si>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</si>
  <si>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1.8.1</t>
  </si>
  <si>
    <t>1.8.2</t>
  </si>
  <si>
    <t>1.8.3</t>
  </si>
  <si>
    <t>БПК-10,11</t>
  </si>
  <si>
    <t>1.8.4</t>
  </si>
  <si>
    <t>1.8.3, 1.8.4</t>
  </si>
  <si>
    <t>1.8.5</t>
  </si>
  <si>
    <t>1.8.6</t>
  </si>
  <si>
    <t>УК-4,8</t>
  </si>
  <si>
    <t>УК-4,9,11</t>
  </si>
  <si>
    <t>УК-4,10</t>
  </si>
  <si>
    <t>Курсовой проект по учебной дисциплине «Микропроцессорные системы управления» / «Микропроцессорная техника»</t>
  </si>
  <si>
    <t>Применять  основные методы алгоритмизации, способы и средства получения, хранения, обработки информации при решении профессиональных задач</t>
  </si>
  <si>
    <t>Модуль «Социально-гуманитарные              дисциплины 2»</t>
  </si>
  <si>
    <t>Модуль «Социально-гуманитарные                    дисциплины 1»</t>
  </si>
  <si>
    <t>Название модуля, 
учебной дисциплины,                                           курсового проекта (курсовой работы)</t>
  </si>
  <si>
    <t>Основы автоматизированного проектирования электрических цепей</t>
  </si>
  <si>
    <t xml:space="preserve"> СК-12</t>
  </si>
  <si>
    <t>Проектирование электронных средств</t>
  </si>
  <si>
    <t>Рассчитывать и проектировать отдельные блоки и устройства систем автоматического контроля и регулирования, выбирать стандартные средства автоматики, измерительной и вычислительной техники для проектирования 
систем автоматизации и управления в соответствии с техническим заданием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</si>
  <si>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</si>
  <si>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</si>
  <si>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Основы бизнеса и права в сфере радиоэлектроники</t>
  </si>
  <si>
    <t>1.9.2, 2.3.1, 2.3.2, 2.5.3</t>
  </si>
  <si>
    <t>1.1.1, 1.1.2, 1.1.3, 1.1.4, 2.1.2, 2.1.3</t>
  </si>
  <si>
    <t>Анализировать функционирование радиоэлектронных средств на основе явлений физики электромагнетизма и физики твердого тела</t>
  </si>
  <si>
    <t>Оценивать надежность структурных составляющих  электронных систем, выбирать показатели эффективности функционирования электронной системы в целом и рассчитывать значение этого показателя</t>
  </si>
  <si>
    <t>Анализировать и моделировать современные автомобильные электронные и механические системы</t>
  </si>
  <si>
    <t>Применять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</si>
  <si>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</si>
  <si>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Начальник Главного управления профессионального образования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</si>
  <si>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«Республиканский институт высшей школы»</t>
  </si>
  <si>
    <t>И.Н.Михайлова</t>
  </si>
  <si>
    <t>Первый заместитель Министра промышленности Республики Беларусь</t>
  </si>
  <si>
    <t>Проректор по научно-методической работе Государственного учреждения образования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</si>
  <si>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«Республиканский институт высшей школы»</t>
  </si>
  <si>
    <t>Проектно-производственный модуль</t>
  </si>
  <si>
    <t>Схемотехнический модуль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</si>
  <si>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</si>
  <si>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С.М.Гунько</t>
  </si>
  <si>
    <t>УТВЕРЖДЕНО</t>
  </si>
  <si>
    <t>Первым заместителем</t>
  </si>
  <si>
    <t>И.А.Старовойтовой</t>
  </si>
  <si>
    <r>
      <t xml:space="preserve">Регистрационный № </t>
    </r>
    <r>
      <rPr>
        <b/>
        <sz val="28"/>
        <color theme="1"/>
        <rFont val="Times New Roman"/>
        <family val="1"/>
        <charset val="204"/>
      </rPr>
      <t>I 36-1-022/пр-тип.</t>
    </r>
  </si>
  <si>
    <r>
      <t xml:space="preserve">Регистрационный №  </t>
    </r>
    <r>
      <rPr>
        <b/>
        <sz val="28"/>
        <rFont val="Times New Roman"/>
        <family val="1"/>
        <charset val="204"/>
      </rPr>
      <t>I 36-1-022/пр-тип.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</si>
  <si>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 xml:space="preserve"> I 36-1-022/пр-тип.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</si>
</sst>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u/>
      <sz val="10"/>
      <color theme="10"/>
      <name val="Arial Cyr"/>
      <charset val="204"/>
    </font>
    <font>
      <b/>
      <sz val="24"/>
      <color theme="0"/>
      <name val="Arial Cyr"/>
      <charset val="204"/>
    </font>
    <font>
      <sz val="22"/>
      <color theme="0"/>
      <name val="Arial Cyr"/>
      <charset val="204"/>
    </font>
    <font>
      <i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Arial Cyr"/>
      <charset val="204"/>
    </font>
    <font>
      <sz val="24"/>
      <color theme="1"/>
      <name val="Arial Cyr"/>
      <charset val="204"/>
    </font>
    <font>
      <sz val="20"/>
      <color theme="1"/>
      <name val="Arial Cyr"/>
      <charset val="204"/>
    </font>
    <font>
      <sz val="20"/>
      <color theme="0"/>
      <name val="Arial Cyr"/>
      <charset val="204"/>
    </font>
    <font>
      <sz val="16"/>
      <color theme="0"/>
      <name val="Arial Cyr"/>
      <charset val="204"/>
    </font>
    <font>
      <sz val="16"/>
      <color rgb="FF0000FF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b/>
      <sz val="24"/>
      <color theme="4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u/>
      <sz val="28"/>
      <color theme="10"/>
      <name val="Arial Cyr"/>
      <charset val="204"/>
    </font>
    <font>
      <vertAlign val="superscript"/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name val="Arial Cyr"/>
      <family val="2"/>
      <charset val="204"/>
    </font>
    <font>
      <sz val="24"/>
      <color theme="0"/>
      <name val="Arial Cyr"/>
      <family val="2"/>
      <charset val="204"/>
    </font>
    <font>
      <sz val="24"/>
      <name val="Arial Cyr"/>
      <family val="2"/>
      <charset val="204"/>
    </font>
    <font>
      <sz val="28"/>
      <color theme="0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4"/>
      <color rgb="FF0000FF"/>
      <name val="Arial Cyr"/>
      <charset val="204"/>
    </font>
    <font>
      <sz val="24"/>
      <color rgb="FF0000FF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2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5" fillId="0" borderId="0" applyNumberFormat="0" applyFill="0" applyBorder="0" applyAlignment="0" applyProtection="0"/>
  </cellStyleXfs>
  <cellXfs count="725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/>
    <xf numFmtId="0" fontId="3" fillId="0" borderId="0" xfId="0" applyFont="1" applyAlignment="1">
      <alignment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8" fillId="2" borderId="0" xfId="0" applyFont="1" applyFill="1"/>
    <xf numFmtId="0" fontId="8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4" fillId="0" borderId="0" xfId="0" applyFont="1" applyFill="1" applyBorder="1"/>
    <xf numFmtId="0" fontId="20" fillId="0" borderId="0" xfId="0" applyFont="1" applyFill="1" applyBorder="1" applyAlignment="1"/>
    <xf numFmtId="0" fontId="18" fillId="0" borderId="0" xfId="0" applyFont="1" applyFill="1" applyBorder="1" applyAlignment="1"/>
    <xf numFmtId="0" fontId="20" fillId="0" borderId="0" xfId="0" applyFont="1" applyFill="1" applyBorder="1"/>
    <xf numFmtId="0" fontId="27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2" borderId="0" xfId="0" applyFont="1" applyFill="1"/>
    <xf numFmtId="0" fontId="28" fillId="0" borderId="0" xfId="0" applyFont="1" applyFill="1"/>
    <xf numFmtId="0" fontId="28" fillId="0" borderId="0" xfId="0" applyFont="1" applyFill="1" applyBorder="1"/>
    <xf numFmtId="0" fontId="13" fillId="0" borderId="12" xfId="0" applyFont="1" applyFill="1" applyBorder="1"/>
    <xf numFmtId="0" fontId="8" fillId="3" borderId="0" xfId="0" applyFont="1" applyFill="1"/>
    <xf numFmtId="0" fontId="8" fillId="3" borderId="0" xfId="0" applyFont="1" applyFill="1" applyBorder="1"/>
    <xf numFmtId="0" fontId="6" fillId="3" borderId="0" xfId="0" applyFont="1" applyFill="1" applyAlignment="1"/>
    <xf numFmtId="0" fontId="22" fillId="3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0" fillId="0" borderId="0" xfId="0" applyFont="1" applyFill="1"/>
    <xf numFmtId="0" fontId="30" fillId="3" borderId="0" xfId="0" applyFont="1" applyFill="1"/>
    <xf numFmtId="0" fontId="13" fillId="3" borderId="0" xfId="0" applyFont="1" applyFill="1" applyBorder="1"/>
    <xf numFmtId="0" fontId="34" fillId="0" borderId="0" xfId="0" applyFont="1" applyFill="1" applyAlignment="1">
      <alignment horizontal="left"/>
    </xf>
    <xf numFmtId="0" fontId="12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49" fontId="3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9" fillId="0" borderId="0" xfId="0" applyFont="1" applyFill="1"/>
    <xf numFmtId="0" fontId="3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/>
    <xf numFmtId="0" fontId="17" fillId="0" borderId="1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left" vertical="center"/>
    </xf>
    <xf numFmtId="49" fontId="6" fillId="0" borderId="63" xfId="0" applyNumberFormat="1" applyFont="1" applyFill="1" applyBorder="1" applyAlignment="1">
      <alignment horizontal="left" vertical="center"/>
    </xf>
    <xf numFmtId="49" fontId="6" fillId="0" borderId="63" xfId="0" applyNumberFormat="1" applyFont="1" applyFill="1" applyBorder="1" applyAlignment="1">
      <alignment horizontal="left" vertical="center" wrapText="1"/>
    </xf>
    <xf numFmtId="0" fontId="6" fillId="0" borderId="16" xfId="0" applyNumberFormat="1" applyFont="1" applyFill="1" applyBorder="1" applyAlignment="1">
      <alignment horizontal="center" vertical="center"/>
    </xf>
    <xf numFmtId="49" fontId="11" fillId="0" borderId="63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6" fillId="0" borderId="63" xfId="0" applyNumberFormat="1" applyFont="1" applyFill="1" applyBorder="1" applyAlignment="1">
      <alignment horizontal="left" vertical="top"/>
    </xf>
    <xf numFmtId="49" fontId="11" fillId="0" borderId="57" xfId="0" applyNumberFormat="1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6" fillId="0" borderId="61" xfId="0" applyNumberFormat="1" applyFont="1" applyFill="1" applyBorder="1" applyAlignment="1">
      <alignment horizontal="left" vertical="center"/>
    </xf>
    <xf numFmtId="0" fontId="21" fillId="0" borderId="4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top"/>
    </xf>
    <xf numFmtId="0" fontId="6" fillId="0" borderId="17" xfId="0" applyFont="1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top"/>
    </xf>
    <xf numFmtId="0" fontId="6" fillId="0" borderId="16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top"/>
    </xf>
    <xf numFmtId="0" fontId="6" fillId="0" borderId="38" xfId="0" applyFont="1" applyFill="1" applyBorder="1"/>
    <xf numFmtId="0" fontId="6" fillId="0" borderId="67" xfId="0" applyFont="1" applyFill="1" applyBorder="1"/>
    <xf numFmtId="0" fontId="6" fillId="0" borderId="67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49" fontId="6" fillId="0" borderId="67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0" fontId="18" fillId="0" borderId="0" xfId="0" applyFont="1" applyFill="1" applyAlignment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/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/>
    <xf numFmtId="0" fontId="44" fillId="0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top"/>
    </xf>
    <xf numFmtId="0" fontId="20" fillId="0" borderId="0" xfId="0" applyFont="1"/>
    <xf numFmtId="0" fontId="45" fillId="0" borderId="0" xfId="0" applyFont="1" applyFill="1" applyAlignment="1">
      <alignment horizontal="right"/>
    </xf>
    <xf numFmtId="0" fontId="45" fillId="0" borderId="0" xfId="0" applyFont="1" applyFill="1" applyAlignment="1"/>
    <xf numFmtId="0" fontId="46" fillId="0" borderId="0" xfId="2" applyFont="1" applyFill="1"/>
    <xf numFmtId="0" fontId="7" fillId="0" borderId="0" xfId="1" applyFont="1" applyFill="1" applyBorder="1"/>
    <xf numFmtId="0" fontId="7" fillId="0" borderId="0" xfId="0" applyFont="1" applyFill="1"/>
    <xf numFmtId="49" fontId="44" fillId="0" borderId="0" xfId="0" applyNumberFormat="1" applyFont="1" applyFill="1"/>
    <xf numFmtId="0" fontId="6" fillId="0" borderId="54" xfId="0" applyFont="1" applyFill="1" applyBorder="1" applyAlignment="1">
      <alignment horizontal="center" vertical="center" textRotation="90"/>
    </xf>
    <xf numFmtId="0" fontId="6" fillId="0" borderId="74" xfId="0" applyFont="1" applyFill="1" applyBorder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0" fontId="6" fillId="0" borderId="68" xfId="0" applyFont="1" applyFill="1" applyBorder="1" applyAlignment="1">
      <alignment horizontal="center" vertical="center" textRotation="90"/>
    </xf>
    <xf numFmtId="0" fontId="6" fillId="0" borderId="69" xfId="0" applyFont="1" applyFill="1" applyBorder="1" applyAlignment="1">
      <alignment horizontal="center" vertical="center" textRotation="90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20" fillId="0" borderId="0" xfId="0" applyFont="1" applyFill="1" applyAlignment="1">
      <alignment horizontal="left"/>
    </xf>
    <xf numFmtId="49" fontId="48" fillId="0" borderId="0" xfId="0" applyNumberFormat="1" applyFont="1" applyFill="1" applyBorder="1" applyAlignment="1">
      <alignment wrapText="1"/>
    </xf>
    <xf numFmtId="0" fontId="48" fillId="0" borderId="0" xfId="0" applyFont="1" applyFill="1"/>
    <xf numFmtId="0" fontId="18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5" fillId="0" borderId="0" xfId="0" applyFont="1" applyFill="1"/>
    <xf numFmtId="0" fontId="49" fillId="0" borderId="0" xfId="0" applyFont="1" applyFill="1"/>
    <xf numFmtId="0" fontId="50" fillId="0" borderId="0" xfId="0" applyFont="1" applyFill="1"/>
    <xf numFmtId="0" fontId="51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53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6" fillId="0" borderId="0" xfId="0" applyFont="1" applyFill="1"/>
    <xf numFmtId="0" fontId="18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left"/>
    </xf>
    <xf numFmtId="0" fontId="45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30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Border="1"/>
    <xf numFmtId="49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horizontal="left" vertical="top"/>
    </xf>
    <xf numFmtId="0" fontId="58" fillId="0" borderId="0" xfId="0" applyFont="1" applyFill="1"/>
    <xf numFmtId="0" fontId="13" fillId="0" borderId="0" xfId="0" applyFont="1" applyFill="1" applyBorder="1" applyAlignment="1">
      <alignment horizontal="left"/>
    </xf>
    <xf numFmtId="0" fontId="59" fillId="0" borderId="0" xfId="0" applyFont="1" applyFill="1"/>
    <xf numFmtId="0" fontId="60" fillId="0" borderId="0" xfId="0" applyFont="1" applyFill="1" applyBorder="1" applyAlignment="1">
      <alignment horizontal="left"/>
    </xf>
    <xf numFmtId="49" fontId="61" fillId="0" borderId="63" xfId="0" applyNumberFormat="1" applyFont="1" applyFill="1" applyBorder="1" applyAlignment="1">
      <alignment horizontal="left" vertical="top"/>
    </xf>
    <xf numFmtId="49" fontId="11" fillId="0" borderId="63" xfId="0" applyNumberFormat="1" applyFont="1" applyFill="1" applyBorder="1" applyAlignment="1">
      <alignment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/>
    <xf numFmtId="49" fontId="61" fillId="0" borderId="65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73" xfId="0" applyNumberFormat="1" applyFont="1" applyFill="1" applyBorder="1" applyAlignment="1">
      <alignment horizontal="left" vertical="center"/>
    </xf>
    <xf numFmtId="49" fontId="6" fillId="0" borderId="66" xfId="0" applyNumberFormat="1" applyFont="1" applyFill="1" applyBorder="1" applyAlignment="1">
      <alignment horizontal="left" vertical="top"/>
    </xf>
    <xf numFmtId="49" fontId="61" fillId="0" borderId="63" xfId="0" applyNumberFormat="1" applyFont="1" applyFill="1" applyBorder="1" applyAlignment="1">
      <alignment horizontal="left" vertical="center"/>
    </xf>
    <xf numFmtId="0" fontId="8" fillId="0" borderId="12" xfId="0" applyFont="1" applyFill="1" applyBorder="1"/>
    <xf numFmtId="49" fontId="11" fillId="0" borderId="65" xfId="0" applyNumberFormat="1" applyFont="1" applyFill="1" applyBorder="1" applyAlignment="1">
      <alignment horizontal="left" vertical="center"/>
    </xf>
    <xf numFmtId="49" fontId="6" fillId="0" borderId="66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24" xfId="0" applyFont="1" applyFill="1" applyBorder="1" applyAlignment="1">
      <alignment horizontal="center" vertical="top" wrapText="1"/>
    </xf>
    <xf numFmtId="49" fontId="6" fillId="0" borderId="65" xfId="0" applyNumberFormat="1" applyFont="1" applyFill="1" applyBorder="1" applyAlignment="1">
      <alignment horizontal="left" vertical="top"/>
    </xf>
    <xf numFmtId="49" fontId="6" fillId="0" borderId="65" xfId="0" applyNumberFormat="1" applyFont="1" applyFill="1" applyBorder="1" applyAlignment="1">
      <alignment horizontal="left" vertical="center"/>
    </xf>
    <xf numFmtId="49" fontId="6" fillId="0" borderId="62" xfId="0" applyNumberFormat="1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" fontId="6" fillId="0" borderId="74" xfId="0" applyNumberFormat="1" applyFont="1" applyFill="1" applyBorder="1" applyAlignment="1">
      <alignment horizontal="center" vertical="center" wrapText="1"/>
    </xf>
    <xf numFmtId="16" fontId="6" fillId="0" borderId="69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67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6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36" fillId="0" borderId="38" xfId="0" applyFont="1" applyFill="1" applyBorder="1" applyAlignment="1">
      <alignment horizontal="left" vertical="center" wrapText="1"/>
    </xf>
    <xf numFmtId="0" fontId="36" fillId="0" borderId="67" xfId="0" applyFont="1" applyFill="1" applyBorder="1" applyAlignment="1">
      <alignment horizontal="left" vertical="center" wrapText="1"/>
    </xf>
    <xf numFmtId="0" fontId="36" fillId="0" borderId="33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1" fontId="6" fillId="0" borderId="45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textRotation="90"/>
    </xf>
    <xf numFmtId="0" fontId="6" fillId="0" borderId="33" xfId="0" applyFont="1" applyFill="1" applyBorder="1" applyAlignment="1">
      <alignment horizontal="center" textRotation="90"/>
    </xf>
    <xf numFmtId="0" fontId="6" fillId="0" borderId="73" xfId="0" applyFont="1" applyFill="1" applyBorder="1" applyAlignment="1">
      <alignment horizontal="center" textRotation="90"/>
    </xf>
    <xf numFmtId="0" fontId="6" fillId="0" borderId="66" xfId="0" applyFont="1" applyFill="1" applyBorder="1" applyAlignment="1">
      <alignment horizontal="center" textRotation="90"/>
    </xf>
    <xf numFmtId="0" fontId="38" fillId="0" borderId="27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textRotation="90"/>
    </xf>
    <xf numFmtId="0" fontId="6" fillId="0" borderId="67" xfId="0" applyFont="1" applyFill="1" applyBorder="1" applyAlignment="1">
      <alignment horizontal="center" textRotation="90"/>
    </xf>
    <xf numFmtId="0" fontId="37" fillId="0" borderId="6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textRotation="90"/>
    </xf>
    <xf numFmtId="0" fontId="6" fillId="0" borderId="9" xfId="0" applyFont="1" applyFill="1" applyBorder="1" applyAlignment="1">
      <alignment horizontal="center" textRotation="90"/>
    </xf>
    <xf numFmtId="0" fontId="6" fillId="0" borderId="73" xfId="0" applyFont="1" applyFill="1" applyBorder="1" applyAlignment="1">
      <alignment horizontal="center" vertical="center" textRotation="90"/>
    </xf>
    <xf numFmtId="0" fontId="6" fillId="0" borderId="66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38" xfId="0" applyFont="1" applyFill="1" applyBorder="1" applyAlignment="1">
      <alignment horizontal="center" vertical="center" textRotation="90"/>
    </xf>
    <xf numFmtId="0" fontId="6" fillId="0" borderId="2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 vertical="center"/>
    </xf>
    <xf numFmtId="0" fontId="11" fillId="0" borderId="4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textRotation="90"/>
    </xf>
    <xf numFmtId="0" fontId="11" fillId="0" borderId="64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16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38" xfId="0" applyFont="1" applyFill="1" applyBorder="1" applyAlignment="1">
      <alignment horizontal="center" vertical="center" textRotation="90"/>
    </xf>
    <xf numFmtId="0" fontId="11" fillId="0" borderId="67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24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6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6" fillId="0" borderId="46" xfId="0" applyNumberFormat="1" applyFont="1" applyFill="1" applyBorder="1" applyAlignment="1">
      <alignment horizontal="center" vertical="center" wrapText="1"/>
    </xf>
    <xf numFmtId="49" fontId="6" fillId="0" borderId="59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49" fontId="6" fillId="0" borderId="65" xfId="0" applyNumberFormat="1" applyFont="1" applyFill="1" applyBorder="1" applyAlignment="1">
      <alignment horizontal="left" vertical="top"/>
    </xf>
    <xf numFmtId="49" fontId="6" fillId="0" borderId="62" xfId="0" applyNumberFormat="1" applyFont="1" applyFill="1" applyBorder="1" applyAlignment="1">
      <alignment horizontal="left" vertical="top"/>
    </xf>
    <xf numFmtId="49" fontId="6" fillId="0" borderId="65" xfId="0" applyNumberFormat="1" applyFont="1" applyFill="1" applyBorder="1" applyAlignment="1">
      <alignment horizontal="left" vertical="center"/>
    </xf>
    <xf numFmtId="49" fontId="6" fillId="0" borderId="62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top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 wrapText="1"/>
    </xf>
    <xf numFmtId="49" fontId="61" fillId="0" borderId="63" xfId="0" applyNumberFormat="1" applyFont="1" applyFill="1" applyBorder="1" applyAlignment="1">
      <alignment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48" xfId="0" applyNumberFormat="1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23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14" fontId="7" fillId="0" borderId="0" xfId="0" applyNumberFormat="1" applyFont="1" applyFill="1" applyAlignment="1">
      <alignment horizontal="left"/>
    </xf>
  </cellXfs>
  <cellStyles count="3">
    <cellStyle name="Гиперссылка" xfId="2" builtinId="8"/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Q1521"/>
  <sheetViews>
    <sheetView showZeros="0" tabSelected="1" showWhiteSpace="0" view="pageBreakPreview" topLeftCell="A210" zoomScale="20" zoomScaleNormal="50" zoomScaleSheetLayoutView="20" zoomScalePageLayoutView="65" workbookViewId="0">
      <selection activeCell="A232" sqref="A1:BI232"/>
    </sheetView>
  </sheetViews>
  <sheetFormatPr defaultColWidth="4.6640625" defaultRowHeight="13.2" x14ac:dyDescent="0.25"/>
  <cols>
    <col min="1" max="1" width="13.6640625" style="3" customWidth="1"/>
    <col min="2" max="17" width="7.33203125" style="3" customWidth="1"/>
    <col min="18" max="19" width="7.33203125" style="16" customWidth="1"/>
    <col min="20" max="23" width="7.33203125" style="24" customWidth="1"/>
    <col min="24" max="31" width="7.33203125" style="3" customWidth="1"/>
    <col min="32" max="32" width="11.6640625" style="3" customWidth="1"/>
    <col min="33" max="33" width="9.6640625" style="3" customWidth="1"/>
    <col min="34" max="34" width="8.33203125" style="3" customWidth="1"/>
    <col min="35" max="35" width="11.6640625" style="3" customWidth="1"/>
    <col min="36" max="36" width="9.6640625" style="3" customWidth="1"/>
    <col min="37" max="37" width="8.33203125" style="3" customWidth="1"/>
    <col min="38" max="38" width="11.6640625" style="3" customWidth="1"/>
    <col min="39" max="39" width="9.6640625" style="3" customWidth="1"/>
    <col min="40" max="40" width="8.33203125" style="3" customWidth="1"/>
    <col min="41" max="41" width="11.6640625" style="3" customWidth="1"/>
    <col min="42" max="42" width="9.6640625" style="3" customWidth="1"/>
    <col min="43" max="43" width="8.33203125" style="3" customWidth="1"/>
    <col min="44" max="44" width="11.6640625" style="3" customWidth="1"/>
    <col min="45" max="45" width="9.6640625" style="3" customWidth="1"/>
    <col min="46" max="46" width="8.33203125" style="3" customWidth="1"/>
    <col min="47" max="47" width="11.6640625" style="3" customWidth="1"/>
    <col min="48" max="48" width="9.6640625" style="3" customWidth="1"/>
    <col min="49" max="49" width="8.33203125" style="3" customWidth="1"/>
    <col min="50" max="50" width="11.6640625" style="3" customWidth="1"/>
    <col min="51" max="51" width="9.6640625" style="3" customWidth="1"/>
    <col min="52" max="53" width="8.33203125" style="3" customWidth="1"/>
    <col min="54" max="54" width="9.6640625" style="3" customWidth="1"/>
    <col min="55" max="55" width="7.6640625" style="3" customWidth="1"/>
    <col min="56" max="57" width="7.6640625" style="24" customWidth="1"/>
    <col min="58" max="60" width="7.6640625" style="17" customWidth="1"/>
    <col min="61" max="61" width="10.6640625" style="17" customWidth="1"/>
    <col min="62" max="62" width="14.6640625" style="3" customWidth="1"/>
    <col min="63" max="63" width="8.6640625" style="3" hidden="1" customWidth="1"/>
    <col min="64" max="64" width="6.6640625" style="3" customWidth="1"/>
    <col min="65" max="65" width="4.6640625" style="3"/>
    <col min="66" max="66" width="13" style="3" customWidth="1"/>
    <col min="67" max="67" width="5.6640625" style="25" customWidth="1"/>
    <col min="68" max="69" width="4.6640625" style="25"/>
    <col min="70" max="16384" width="4.6640625" style="3"/>
  </cols>
  <sheetData>
    <row r="1" spans="1:69" s="1" customFormat="1" ht="35.4" x14ac:dyDescent="0.6">
      <c r="A1" s="141"/>
      <c r="B1" s="141" t="s">
        <v>461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2"/>
      <c r="S1" s="142"/>
      <c r="T1" s="141"/>
      <c r="U1" s="141"/>
      <c r="V1" s="143" t="s">
        <v>161</v>
      </c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594"/>
      <c r="BD1" s="594"/>
      <c r="BE1" s="594"/>
      <c r="BF1" s="594"/>
      <c r="BG1" s="594"/>
      <c r="BH1" s="594"/>
      <c r="BI1" s="594"/>
      <c r="BO1" s="29"/>
      <c r="BP1" s="29"/>
      <c r="BQ1" s="29"/>
    </row>
    <row r="2" spans="1:69" ht="35.4" x14ac:dyDescent="0.6">
      <c r="A2" s="141"/>
      <c r="B2" s="141" t="s">
        <v>462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2"/>
      <c r="S2" s="142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4"/>
      <c r="BG2" s="144"/>
      <c r="BH2" s="144"/>
      <c r="BI2" s="144"/>
    </row>
    <row r="3" spans="1:69" ht="35.4" x14ac:dyDescent="0.6">
      <c r="A3" s="141"/>
      <c r="B3" s="141" t="s">
        <v>96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2"/>
      <c r="S3" s="142"/>
      <c r="T3" s="141"/>
      <c r="U3" s="141"/>
      <c r="V3" s="141"/>
      <c r="W3" s="141"/>
      <c r="X3" s="141"/>
      <c r="Y3" s="141"/>
      <c r="Z3" s="2" t="s">
        <v>159</v>
      </c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4"/>
      <c r="BG3" s="144"/>
      <c r="BH3" s="144"/>
      <c r="BI3" s="144"/>
    </row>
    <row r="4" spans="1:69" ht="35.4" x14ac:dyDescent="0.6">
      <c r="A4" s="141"/>
      <c r="B4" s="141" t="s">
        <v>97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2"/>
      <c r="S4" s="142"/>
      <c r="T4" s="145"/>
      <c r="U4" s="145"/>
      <c r="V4" s="141"/>
      <c r="W4" s="146"/>
      <c r="X4" s="146"/>
      <c r="Y4" s="146"/>
      <c r="Z4" s="146"/>
      <c r="AA4" s="146"/>
      <c r="AB4" s="146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1"/>
      <c r="AY4" s="146" t="s">
        <v>191</v>
      </c>
      <c r="AZ4" s="144"/>
      <c r="BA4" s="141"/>
      <c r="BB4" s="146"/>
      <c r="BC4" s="146"/>
      <c r="BD4" s="146"/>
      <c r="BE4" s="146"/>
      <c r="BF4" s="146"/>
      <c r="BG4" s="146"/>
      <c r="BH4" s="146"/>
      <c r="BI4" s="146"/>
      <c r="BJ4" s="22"/>
      <c r="BK4" s="22"/>
    </row>
    <row r="5" spans="1:69" ht="54.75" customHeight="1" x14ac:dyDescent="0.6">
      <c r="A5" s="141"/>
      <c r="B5" s="146" t="s">
        <v>463</v>
      </c>
      <c r="C5" s="723"/>
      <c r="D5" s="723"/>
      <c r="E5" s="723"/>
      <c r="F5" s="723"/>
      <c r="G5" s="723"/>
      <c r="H5" s="723"/>
      <c r="J5" s="146"/>
      <c r="K5" s="146"/>
      <c r="L5" s="146"/>
      <c r="M5" s="146"/>
      <c r="N5" s="146"/>
      <c r="O5" s="146"/>
      <c r="P5" s="146"/>
      <c r="Q5" s="149"/>
      <c r="T5" s="3"/>
      <c r="U5" s="3"/>
      <c r="V5" s="198" t="s">
        <v>169</v>
      </c>
      <c r="W5" s="198"/>
      <c r="X5" s="198"/>
      <c r="Y5" s="198"/>
      <c r="Z5" s="198"/>
      <c r="AA5" s="198"/>
      <c r="AB5" s="198"/>
      <c r="AC5" s="198"/>
      <c r="AD5" s="704" t="s">
        <v>339</v>
      </c>
      <c r="AE5" s="704"/>
      <c r="AF5" s="704"/>
      <c r="AG5" s="704"/>
      <c r="AH5" s="704"/>
      <c r="AI5" s="704"/>
      <c r="AJ5" s="704"/>
      <c r="AK5" s="704"/>
      <c r="AL5" s="704"/>
      <c r="AM5" s="704"/>
      <c r="AN5" s="704"/>
      <c r="AO5" s="704"/>
      <c r="AP5" s="704"/>
      <c r="AQ5" s="704"/>
      <c r="AR5" s="201"/>
      <c r="AS5" s="201"/>
      <c r="AT5" s="201"/>
      <c r="AU5" s="201"/>
      <c r="AV5" s="201"/>
      <c r="AW5" s="201"/>
      <c r="AX5" s="147"/>
      <c r="AY5" s="146" t="s">
        <v>340</v>
      </c>
      <c r="AZ5" s="146"/>
      <c r="BA5" s="146"/>
      <c r="BB5" s="146"/>
      <c r="BC5" s="146"/>
      <c r="BD5" s="146"/>
      <c r="BE5" s="146"/>
      <c r="BF5" s="146"/>
      <c r="BG5" s="146"/>
      <c r="BH5" s="144"/>
      <c r="BI5" s="144"/>
      <c r="BJ5" s="22"/>
      <c r="BK5" s="22"/>
    </row>
    <row r="6" spans="1:69" ht="27.75" customHeight="1" x14ac:dyDescent="0.6">
      <c r="A6" s="141"/>
      <c r="B6" s="150"/>
      <c r="C6" s="15"/>
      <c r="D6" s="15"/>
      <c r="E6" s="15"/>
      <c r="F6" s="15"/>
      <c r="G6" s="150"/>
      <c r="H6" s="150"/>
      <c r="I6" s="148"/>
      <c r="J6" s="148"/>
      <c r="K6" s="148"/>
      <c r="L6" s="148"/>
      <c r="M6" s="148"/>
      <c r="N6" s="148"/>
      <c r="O6" s="148"/>
      <c r="P6" s="148"/>
      <c r="Q6" s="141"/>
      <c r="R6" s="141"/>
      <c r="S6" s="151"/>
      <c r="T6" s="151"/>
      <c r="U6" s="151"/>
      <c r="V6" s="141"/>
      <c r="W6" s="146"/>
      <c r="X6" s="146"/>
      <c r="Y6" s="152"/>
      <c r="Z6" s="152"/>
      <c r="AA6" s="152"/>
      <c r="AB6" s="152"/>
      <c r="AC6" s="152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4"/>
      <c r="BI6" s="144"/>
      <c r="BJ6" s="23"/>
      <c r="BK6" s="23"/>
    </row>
    <row r="7" spans="1:69" ht="30" customHeight="1" x14ac:dyDescent="0.6">
      <c r="A7" s="141"/>
      <c r="B7" s="724">
        <v>44294</v>
      </c>
      <c r="C7" s="724"/>
      <c r="D7" s="724"/>
      <c r="E7" s="724"/>
      <c r="F7" s="724"/>
      <c r="G7" s="724"/>
      <c r="H7" s="141"/>
      <c r="I7" s="141"/>
      <c r="J7" s="141"/>
      <c r="K7" s="141"/>
      <c r="L7" s="141"/>
      <c r="M7" s="141"/>
      <c r="N7" s="141"/>
      <c r="O7" s="141"/>
      <c r="P7" s="141"/>
      <c r="Q7" s="15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46" t="s">
        <v>160</v>
      </c>
      <c r="AZ7" s="141"/>
      <c r="BA7" s="141"/>
      <c r="BB7" s="141"/>
      <c r="BC7" s="141"/>
      <c r="BD7" s="144"/>
      <c r="BE7" s="144"/>
      <c r="BF7" s="144"/>
      <c r="BG7" s="147"/>
      <c r="BH7" s="144"/>
      <c r="BI7" s="144"/>
      <c r="BJ7" s="23"/>
      <c r="BK7" s="23"/>
    </row>
    <row r="8" spans="1:69" ht="31.2" customHeight="1" x14ac:dyDescent="0.6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4"/>
      <c r="R8" s="142"/>
      <c r="S8" s="142"/>
      <c r="T8" s="141"/>
      <c r="U8" s="142"/>
      <c r="V8" s="142"/>
      <c r="W8" s="141"/>
      <c r="X8" s="141"/>
      <c r="Y8" s="141"/>
      <c r="Z8" s="141"/>
      <c r="AA8" s="141"/>
      <c r="AB8" s="154"/>
      <c r="AC8" s="155"/>
      <c r="AD8" s="155"/>
      <c r="AE8" s="155"/>
      <c r="AF8" s="155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41"/>
      <c r="BB8" s="141"/>
      <c r="BC8" s="141"/>
      <c r="BD8" s="141"/>
      <c r="BE8" s="141"/>
      <c r="BF8" s="144"/>
      <c r="BG8" s="144"/>
      <c r="BH8" s="144"/>
      <c r="BI8" s="144"/>
    </row>
    <row r="9" spans="1:69" ht="35.4" x14ac:dyDescent="0.6">
      <c r="A9" s="141"/>
      <c r="B9" s="141" t="s">
        <v>464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  <c r="S9" s="142"/>
      <c r="T9" s="141"/>
      <c r="U9" s="142"/>
      <c r="V9" s="142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41"/>
      <c r="BB9" s="141"/>
      <c r="BC9" s="141"/>
      <c r="BD9" s="141"/>
      <c r="BE9" s="141"/>
      <c r="BF9" s="144"/>
      <c r="BG9" s="144"/>
      <c r="BH9" s="144"/>
      <c r="BI9" s="144"/>
    </row>
    <row r="10" spans="1:69" ht="22.95" customHeight="1" x14ac:dyDescent="0.6">
      <c r="A10" s="141"/>
      <c r="B10" s="141"/>
      <c r="C10" s="156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2"/>
      <c r="S10" s="142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4"/>
      <c r="BG10" s="144"/>
      <c r="BH10" s="144"/>
      <c r="BI10" s="144"/>
    </row>
    <row r="11" spans="1:69" ht="35.4" x14ac:dyDescent="0.6">
      <c r="A11" s="141"/>
      <c r="B11" s="157" t="s">
        <v>138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2"/>
      <c r="S11" s="142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58"/>
      <c r="AN11" s="141"/>
      <c r="AO11" s="158" t="s">
        <v>6</v>
      </c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4"/>
      <c r="BG11" s="144"/>
      <c r="BH11" s="144"/>
      <c r="BI11" s="144"/>
    </row>
    <row r="12" spans="1:69" ht="36" thickBot="1" x14ac:dyDescent="0.6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  <c r="S12" s="142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4"/>
      <c r="BG12" s="144"/>
      <c r="BH12" s="144"/>
      <c r="BI12" s="144"/>
    </row>
    <row r="13" spans="1:69" ht="33" customHeight="1" x14ac:dyDescent="0.55000000000000004">
      <c r="A13" s="582" t="s">
        <v>79</v>
      </c>
      <c r="B13" s="473" t="s">
        <v>91</v>
      </c>
      <c r="C13" s="573"/>
      <c r="D13" s="573"/>
      <c r="E13" s="573"/>
      <c r="F13" s="571" t="s">
        <v>391</v>
      </c>
      <c r="G13" s="573" t="s">
        <v>90</v>
      </c>
      <c r="H13" s="573"/>
      <c r="I13" s="573"/>
      <c r="J13" s="571" t="s">
        <v>392</v>
      </c>
      <c r="K13" s="573" t="s">
        <v>89</v>
      </c>
      <c r="L13" s="573"/>
      <c r="M13" s="573"/>
      <c r="N13" s="573"/>
      <c r="O13" s="573" t="s">
        <v>88</v>
      </c>
      <c r="P13" s="573"/>
      <c r="Q13" s="573"/>
      <c r="R13" s="573"/>
      <c r="S13" s="571" t="s">
        <v>393</v>
      </c>
      <c r="T13" s="573" t="s">
        <v>87</v>
      </c>
      <c r="U13" s="573"/>
      <c r="V13" s="573"/>
      <c r="W13" s="571" t="s">
        <v>394</v>
      </c>
      <c r="X13" s="573" t="s">
        <v>86</v>
      </c>
      <c r="Y13" s="573"/>
      <c r="Z13" s="573"/>
      <c r="AA13" s="571" t="s">
        <v>395</v>
      </c>
      <c r="AB13" s="573" t="s">
        <v>85</v>
      </c>
      <c r="AC13" s="573"/>
      <c r="AD13" s="573"/>
      <c r="AE13" s="573"/>
      <c r="AF13" s="571" t="s">
        <v>396</v>
      </c>
      <c r="AG13" s="573" t="s">
        <v>84</v>
      </c>
      <c r="AH13" s="573"/>
      <c r="AI13" s="573"/>
      <c r="AJ13" s="571" t="s">
        <v>397</v>
      </c>
      <c r="AK13" s="573" t="s">
        <v>83</v>
      </c>
      <c r="AL13" s="573"/>
      <c r="AM13" s="573"/>
      <c r="AN13" s="573"/>
      <c r="AO13" s="573" t="s">
        <v>82</v>
      </c>
      <c r="AP13" s="573"/>
      <c r="AQ13" s="573"/>
      <c r="AR13" s="573"/>
      <c r="AS13" s="571" t="s">
        <v>398</v>
      </c>
      <c r="AT13" s="573" t="s">
        <v>81</v>
      </c>
      <c r="AU13" s="573"/>
      <c r="AV13" s="573"/>
      <c r="AW13" s="571" t="s">
        <v>399</v>
      </c>
      <c r="AX13" s="573" t="s">
        <v>80</v>
      </c>
      <c r="AY13" s="573"/>
      <c r="AZ13" s="573"/>
      <c r="BA13" s="472"/>
      <c r="BB13" s="580" t="s">
        <v>33</v>
      </c>
      <c r="BC13" s="569" t="s">
        <v>28</v>
      </c>
      <c r="BD13" s="569" t="s">
        <v>29</v>
      </c>
      <c r="BE13" s="569" t="s">
        <v>76</v>
      </c>
      <c r="BF13" s="569" t="s">
        <v>75</v>
      </c>
      <c r="BG13" s="569" t="s">
        <v>77</v>
      </c>
      <c r="BH13" s="562" t="s">
        <v>78</v>
      </c>
      <c r="BI13" s="564" t="s">
        <v>5</v>
      </c>
      <c r="BJ13" s="1"/>
    </row>
    <row r="14" spans="1:69" ht="312.75" customHeight="1" thickBot="1" x14ac:dyDescent="0.6">
      <c r="A14" s="583"/>
      <c r="B14" s="98" t="s">
        <v>92</v>
      </c>
      <c r="C14" s="99" t="s">
        <v>39</v>
      </c>
      <c r="D14" s="99" t="s">
        <v>40</v>
      </c>
      <c r="E14" s="99" t="s">
        <v>41</v>
      </c>
      <c r="F14" s="357"/>
      <c r="G14" s="99" t="s">
        <v>42</v>
      </c>
      <c r="H14" s="99" t="s">
        <v>43</v>
      </c>
      <c r="I14" s="99" t="s">
        <v>44</v>
      </c>
      <c r="J14" s="357"/>
      <c r="K14" s="99" t="s">
        <v>45</v>
      </c>
      <c r="L14" s="99" t="s">
        <v>46</v>
      </c>
      <c r="M14" s="99" t="s">
        <v>47</v>
      </c>
      <c r="N14" s="99" t="s">
        <v>48</v>
      </c>
      <c r="O14" s="99" t="s">
        <v>38</v>
      </c>
      <c r="P14" s="99" t="s">
        <v>39</v>
      </c>
      <c r="Q14" s="99" t="s">
        <v>40</v>
      </c>
      <c r="R14" s="99" t="s">
        <v>41</v>
      </c>
      <c r="S14" s="357"/>
      <c r="T14" s="99" t="s">
        <v>49</v>
      </c>
      <c r="U14" s="99" t="s">
        <v>50</v>
      </c>
      <c r="V14" s="99" t="s">
        <v>51</v>
      </c>
      <c r="W14" s="357"/>
      <c r="X14" s="99" t="s">
        <v>52</v>
      </c>
      <c r="Y14" s="99" t="s">
        <v>53</v>
      </c>
      <c r="Z14" s="99" t="s">
        <v>54</v>
      </c>
      <c r="AA14" s="357"/>
      <c r="AB14" s="99" t="s">
        <v>52</v>
      </c>
      <c r="AC14" s="99" t="s">
        <v>53</v>
      </c>
      <c r="AD14" s="99" t="s">
        <v>54</v>
      </c>
      <c r="AE14" s="99" t="s">
        <v>55</v>
      </c>
      <c r="AF14" s="357"/>
      <c r="AG14" s="99" t="s">
        <v>42</v>
      </c>
      <c r="AH14" s="99" t="s">
        <v>43</v>
      </c>
      <c r="AI14" s="99" t="s">
        <v>44</v>
      </c>
      <c r="AJ14" s="357"/>
      <c r="AK14" s="99" t="s">
        <v>56</v>
      </c>
      <c r="AL14" s="99" t="s">
        <v>57</v>
      </c>
      <c r="AM14" s="99" t="s">
        <v>58</v>
      </c>
      <c r="AN14" s="99" t="s">
        <v>59</v>
      </c>
      <c r="AO14" s="99" t="s">
        <v>38</v>
      </c>
      <c r="AP14" s="99" t="s">
        <v>39</v>
      </c>
      <c r="AQ14" s="99" t="s">
        <v>40</v>
      </c>
      <c r="AR14" s="99" t="s">
        <v>41</v>
      </c>
      <c r="AS14" s="357"/>
      <c r="AT14" s="99" t="s">
        <v>42</v>
      </c>
      <c r="AU14" s="99" t="s">
        <v>43</v>
      </c>
      <c r="AV14" s="99" t="s">
        <v>44</v>
      </c>
      <c r="AW14" s="357"/>
      <c r="AX14" s="99" t="s">
        <v>45</v>
      </c>
      <c r="AY14" s="99" t="s">
        <v>46</v>
      </c>
      <c r="AZ14" s="99" t="s">
        <v>47</v>
      </c>
      <c r="BA14" s="100" t="s">
        <v>60</v>
      </c>
      <c r="BB14" s="581"/>
      <c r="BC14" s="570"/>
      <c r="BD14" s="570"/>
      <c r="BE14" s="570"/>
      <c r="BF14" s="570"/>
      <c r="BG14" s="570"/>
      <c r="BH14" s="563"/>
      <c r="BI14" s="565"/>
      <c r="BJ14" s="1"/>
    </row>
    <row r="15" spans="1:69" ht="30" customHeight="1" x14ac:dyDescent="0.55000000000000004">
      <c r="A15" s="101" t="s">
        <v>25</v>
      </c>
      <c r="B15" s="102"/>
      <c r="C15" s="103"/>
      <c r="D15" s="103"/>
      <c r="E15" s="103"/>
      <c r="F15" s="103"/>
      <c r="G15" s="103"/>
      <c r="H15" s="103"/>
      <c r="I15" s="103"/>
      <c r="J15" s="104">
        <v>17</v>
      </c>
      <c r="K15" s="103"/>
      <c r="L15" s="103"/>
      <c r="M15" s="103"/>
      <c r="N15" s="103"/>
      <c r="O15" s="92"/>
      <c r="P15" s="92"/>
      <c r="Q15" s="92"/>
      <c r="R15" s="92"/>
      <c r="S15" s="105" t="s">
        <v>0</v>
      </c>
      <c r="T15" s="105" t="s">
        <v>0</v>
      </c>
      <c r="U15" s="105" t="s">
        <v>0</v>
      </c>
      <c r="V15" s="106" t="s">
        <v>0</v>
      </c>
      <c r="W15" s="107" t="s">
        <v>62</v>
      </c>
      <c r="X15" s="107" t="s">
        <v>62</v>
      </c>
      <c r="Y15" s="92"/>
      <c r="Z15" s="92"/>
      <c r="AA15" s="92"/>
      <c r="AB15" s="92"/>
      <c r="AC15" s="92"/>
      <c r="AD15" s="92">
        <v>16</v>
      </c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105" t="s">
        <v>0</v>
      </c>
      <c r="AP15" s="105" t="s">
        <v>0</v>
      </c>
      <c r="AQ15" s="105" t="s">
        <v>0</v>
      </c>
      <c r="AR15" s="92" t="s">
        <v>1</v>
      </c>
      <c r="AS15" s="92" t="s">
        <v>1</v>
      </c>
      <c r="AT15" s="107" t="s">
        <v>62</v>
      </c>
      <c r="AU15" s="107" t="s">
        <v>62</v>
      </c>
      <c r="AV15" s="107" t="s">
        <v>62</v>
      </c>
      <c r="AW15" s="107" t="s">
        <v>62</v>
      </c>
      <c r="AX15" s="107" t="s">
        <v>62</v>
      </c>
      <c r="AY15" s="107" t="s">
        <v>62</v>
      </c>
      <c r="AZ15" s="107" t="s">
        <v>62</v>
      </c>
      <c r="BA15" s="108" t="s">
        <v>62</v>
      </c>
      <c r="BB15" s="94">
        <f>SUM(J15,AD15)</f>
        <v>33</v>
      </c>
      <c r="BC15" s="92">
        <v>7</v>
      </c>
      <c r="BD15" s="92">
        <v>2</v>
      </c>
      <c r="BE15" s="92"/>
      <c r="BF15" s="92"/>
      <c r="BG15" s="92"/>
      <c r="BH15" s="93">
        <v>10</v>
      </c>
      <c r="BI15" s="109">
        <f>SUM(BB15:BH15)</f>
        <v>52</v>
      </c>
      <c r="BJ15" s="1"/>
    </row>
    <row r="16" spans="1:69" ht="30" customHeight="1" x14ac:dyDescent="0.55000000000000004">
      <c r="A16" s="110" t="s">
        <v>26</v>
      </c>
      <c r="B16" s="111"/>
      <c r="C16" s="112"/>
      <c r="D16" s="112"/>
      <c r="E16" s="112"/>
      <c r="F16" s="112"/>
      <c r="G16" s="112"/>
      <c r="H16" s="112"/>
      <c r="I16" s="112"/>
      <c r="J16" s="113">
        <v>17</v>
      </c>
      <c r="K16" s="112"/>
      <c r="L16" s="112"/>
      <c r="M16" s="112"/>
      <c r="N16" s="112"/>
      <c r="O16" s="65"/>
      <c r="P16" s="65"/>
      <c r="Q16" s="65"/>
      <c r="R16" s="65"/>
      <c r="S16" s="84" t="s">
        <v>0</v>
      </c>
      <c r="T16" s="84" t="s">
        <v>0</v>
      </c>
      <c r="U16" s="84" t="s">
        <v>0</v>
      </c>
      <c r="V16" s="84" t="s">
        <v>0</v>
      </c>
      <c r="W16" s="114" t="s">
        <v>62</v>
      </c>
      <c r="X16" s="114" t="s">
        <v>62</v>
      </c>
      <c r="Y16" s="65"/>
      <c r="Z16" s="65"/>
      <c r="AA16" s="65"/>
      <c r="AB16" s="65"/>
      <c r="AC16" s="65"/>
      <c r="AD16" s="65">
        <v>17</v>
      </c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84"/>
      <c r="AP16" s="84" t="s">
        <v>0</v>
      </c>
      <c r="AQ16" s="84" t="s">
        <v>0</v>
      </c>
      <c r="AR16" s="84" t="s">
        <v>0</v>
      </c>
      <c r="AS16" s="84" t="s">
        <v>0</v>
      </c>
      <c r="AT16" s="114" t="s">
        <v>62</v>
      </c>
      <c r="AU16" s="114" t="s">
        <v>62</v>
      </c>
      <c r="AV16" s="114" t="s">
        <v>62</v>
      </c>
      <c r="AW16" s="114" t="s">
        <v>62</v>
      </c>
      <c r="AX16" s="114" t="s">
        <v>62</v>
      </c>
      <c r="AY16" s="114" t="s">
        <v>62</v>
      </c>
      <c r="AZ16" s="114" t="s">
        <v>62</v>
      </c>
      <c r="BA16" s="115" t="s">
        <v>62</v>
      </c>
      <c r="BB16" s="83">
        <f>SUM(J16,AD16)</f>
        <v>34</v>
      </c>
      <c r="BC16" s="65">
        <v>8</v>
      </c>
      <c r="BD16" s="65"/>
      <c r="BE16" s="65"/>
      <c r="BF16" s="65"/>
      <c r="BG16" s="65"/>
      <c r="BH16" s="82">
        <v>10</v>
      </c>
      <c r="BI16" s="116">
        <f t="shared" ref="BI16:BI18" si="0">SUM(BB16:BH16)</f>
        <v>52</v>
      </c>
      <c r="BJ16" s="1"/>
    </row>
    <row r="17" spans="1:2643" ht="30" customHeight="1" x14ac:dyDescent="0.55000000000000004">
      <c r="A17" s="110" t="s">
        <v>27</v>
      </c>
      <c r="B17" s="111"/>
      <c r="C17" s="112"/>
      <c r="D17" s="112"/>
      <c r="E17" s="112"/>
      <c r="F17" s="112"/>
      <c r="G17" s="112"/>
      <c r="H17" s="112"/>
      <c r="I17" s="112"/>
      <c r="J17" s="113">
        <v>16</v>
      </c>
      <c r="K17" s="112"/>
      <c r="L17" s="112"/>
      <c r="M17" s="112"/>
      <c r="N17" s="112"/>
      <c r="O17" s="65"/>
      <c r="P17" s="65"/>
      <c r="Q17" s="65"/>
      <c r="R17" s="84" t="s">
        <v>0</v>
      </c>
      <c r="S17" s="84" t="s">
        <v>0</v>
      </c>
      <c r="T17" s="84" t="s">
        <v>0</v>
      </c>
      <c r="U17" s="114" t="s">
        <v>62</v>
      </c>
      <c r="V17" s="114" t="s">
        <v>62</v>
      </c>
      <c r="W17" s="65"/>
      <c r="X17" s="65"/>
      <c r="Y17" s="65"/>
      <c r="Z17" s="65"/>
      <c r="AA17" s="65"/>
      <c r="AB17" s="65"/>
      <c r="AC17" s="65"/>
      <c r="AD17" s="65">
        <v>16</v>
      </c>
      <c r="AE17" s="65"/>
      <c r="AF17" s="65"/>
      <c r="AG17" s="65"/>
      <c r="AH17" s="65"/>
      <c r="AI17" s="65"/>
      <c r="AJ17" s="65"/>
      <c r="AK17" s="65"/>
      <c r="AL17" s="65"/>
      <c r="AM17" s="84" t="s">
        <v>0</v>
      </c>
      <c r="AN17" s="84" t="s">
        <v>0</v>
      </c>
      <c r="AO17" s="84" t="s">
        <v>0</v>
      </c>
      <c r="AP17" s="65" t="s">
        <v>64</v>
      </c>
      <c r="AQ17" s="65" t="s">
        <v>64</v>
      </c>
      <c r="AR17" s="65" t="s">
        <v>64</v>
      </c>
      <c r="AS17" s="65" t="s">
        <v>64</v>
      </c>
      <c r="AT17" s="114" t="s">
        <v>62</v>
      </c>
      <c r="AU17" s="114" t="s">
        <v>62</v>
      </c>
      <c r="AV17" s="114" t="s">
        <v>62</v>
      </c>
      <c r="AW17" s="114" t="s">
        <v>62</v>
      </c>
      <c r="AX17" s="114" t="s">
        <v>62</v>
      </c>
      <c r="AY17" s="114" t="s">
        <v>62</v>
      </c>
      <c r="AZ17" s="114" t="s">
        <v>62</v>
      </c>
      <c r="BA17" s="115" t="s">
        <v>62</v>
      </c>
      <c r="BB17" s="83">
        <f>SUM(J17,AD17)</f>
        <v>32</v>
      </c>
      <c r="BC17" s="65">
        <v>6</v>
      </c>
      <c r="BD17" s="65"/>
      <c r="BE17" s="65">
        <v>4</v>
      </c>
      <c r="BF17" s="65"/>
      <c r="BG17" s="65"/>
      <c r="BH17" s="82">
        <v>10</v>
      </c>
      <c r="BI17" s="116">
        <f t="shared" si="0"/>
        <v>52</v>
      </c>
      <c r="BJ17" s="1"/>
    </row>
    <row r="18" spans="1:2643" ht="30" customHeight="1" thickBot="1" x14ac:dyDescent="0.6">
      <c r="A18" s="117" t="s">
        <v>158</v>
      </c>
      <c r="B18" s="118"/>
      <c r="C18" s="119"/>
      <c r="D18" s="119"/>
      <c r="E18" s="119"/>
      <c r="F18" s="119"/>
      <c r="G18" s="119"/>
      <c r="H18" s="119"/>
      <c r="I18" s="119"/>
      <c r="J18" s="120">
        <v>17</v>
      </c>
      <c r="K18" s="119"/>
      <c r="L18" s="119"/>
      <c r="M18" s="119"/>
      <c r="N18" s="119"/>
      <c r="O18" s="121"/>
      <c r="P18" s="121"/>
      <c r="Q18" s="121"/>
      <c r="R18" s="121"/>
      <c r="S18" s="122" t="s">
        <v>0</v>
      </c>
      <c r="T18" s="122" t="s">
        <v>0</v>
      </c>
      <c r="U18" s="122" t="s">
        <v>0</v>
      </c>
      <c r="V18" s="122" t="s">
        <v>0</v>
      </c>
      <c r="W18" s="123" t="s">
        <v>62</v>
      </c>
      <c r="X18" s="123" t="s">
        <v>62</v>
      </c>
      <c r="Y18" s="121" t="s">
        <v>64</v>
      </c>
      <c r="Z18" s="121" t="s">
        <v>64</v>
      </c>
      <c r="AA18" s="121" t="s">
        <v>64</v>
      </c>
      <c r="AB18" s="121" t="s">
        <v>64</v>
      </c>
      <c r="AC18" s="121" t="s">
        <v>64</v>
      </c>
      <c r="AD18" s="121" t="s">
        <v>64</v>
      </c>
      <c r="AE18" s="122" t="s">
        <v>94</v>
      </c>
      <c r="AF18" s="122" t="s">
        <v>94</v>
      </c>
      <c r="AG18" s="122" t="s">
        <v>94</v>
      </c>
      <c r="AH18" s="122" t="s">
        <v>94</v>
      </c>
      <c r="AI18" s="122" t="s">
        <v>94</v>
      </c>
      <c r="AJ18" s="122" t="s">
        <v>94</v>
      </c>
      <c r="AK18" s="122" t="s">
        <v>94</v>
      </c>
      <c r="AL18" s="122" t="s">
        <v>94</v>
      </c>
      <c r="AM18" s="122" t="s">
        <v>94</v>
      </c>
      <c r="AN18" s="122" t="s">
        <v>94</v>
      </c>
      <c r="AO18" s="122" t="s">
        <v>94</v>
      </c>
      <c r="AP18" s="122" t="s">
        <v>94</v>
      </c>
      <c r="AQ18" s="122" t="s">
        <v>66</v>
      </c>
      <c r="AR18" s="122" t="s">
        <v>66</v>
      </c>
      <c r="AS18" s="121"/>
      <c r="AT18" s="121"/>
      <c r="AU18" s="121"/>
      <c r="AV18" s="121"/>
      <c r="AW18" s="121"/>
      <c r="AX18" s="121"/>
      <c r="AY18" s="121"/>
      <c r="AZ18" s="121"/>
      <c r="BA18" s="100"/>
      <c r="BB18" s="124">
        <f>SUM(J18,AD18)</f>
        <v>17</v>
      </c>
      <c r="BC18" s="121">
        <v>4</v>
      </c>
      <c r="BD18" s="121"/>
      <c r="BE18" s="121">
        <v>6</v>
      </c>
      <c r="BF18" s="121">
        <v>12</v>
      </c>
      <c r="BG18" s="121">
        <v>2</v>
      </c>
      <c r="BH18" s="125">
        <v>2</v>
      </c>
      <c r="BI18" s="126">
        <f t="shared" si="0"/>
        <v>43</v>
      </c>
      <c r="BJ18" s="1"/>
    </row>
    <row r="19" spans="1:2643" s="20" customFormat="1" ht="30" customHeight="1" thickBot="1" x14ac:dyDescent="0.55000000000000004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30">
        <f>SUM(BB15:BB18)</f>
        <v>116</v>
      </c>
      <c r="BC19" s="131">
        <f t="shared" ref="BC19:BI19" si="1">SUM(BC15:BC18)</f>
        <v>25</v>
      </c>
      <c r="BD19" s="131">
        <f t="shared" si="1"/>
        <v>2</v>
      </c>
      <c r="BE19" s="131">
        <f t="shared" si="1"/>
        <v>10</v>
      </c>
      <c r="BF19" s="131">
        <f t="shared" si="1"/>
        <v>12</v>
      </c>
      <c r="BG19" s="131">
        <f t="shared" si="1"/>
        <v>2</v>
      </c>
      <c r="BH19" s="132">
        <f t="shared" si="1"/>
        <v>32</v>
      </c>
      <c r="BI19" s="133">
        <f t="shared" si="1"/>
        <v>199</v>
      </c>
      <c r="BJ19" s="6"/>
      <c r="BO19" s="26"/>
      <c r="BP19" s="26"/>
      <c r="BQ19" s="26"/>
    </row>
    <row r="20" spans="1:2643" ht="25.2" customHeight="1" x14ac:dyDescent="0.55000000000000004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  <c r="S20" s="135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64"/>
      <c r="BG20" s="64"/>
      <c r="BH20" s="64"/>
      <c r="BI20" s="64"/>
      <c r="BJ20" s="136">
        <f>SUM(BF31,BF66)</f>
        <v>100</v>
      </c>
    </row>
    <row r="21" spans="1:2643" ht="30.6" x14ac:dyDescent="0.55000000000000004">
      <c r="A21" s="134"/>
      <c r="B21" s="134"/>
      <c r="C21" s="134" t="s">
        <v>7</v>
      </c>
      <c r="D21" s="134"/>
      <c r="E21" s="134"/>
      <c r="F21" s="134"/>
      <c r="G21" s="1"/>
      <c r="H21" s="137"/>
      <c r="I21" s="138" t="s">
        <v>95</v>
      </c>
      <c r="J21" s="134" t="s">
        <v>4</v>
      </c>
      <c r="K21" s="1"/>
      <c r="L21" s="1"/>
      <c r="M21" s="1"/>
      <c r="N21" s="134"/>
      <c r="O21" s="134"/>
      <c r="P21" s="134"/>
      <c r="Q21" s="134"/>
      <c r="R21" s="135"/>
      <c r="S21" s="139" t="s">
        <v>1</v>
      </c>
      <c r="T21" s="138" t="s">
        <v>95</v>
      </c>
      <c r="U21" s="134" t="s">
        <v>61</v>
      </c>
      <c r="V21" s="1"/>
      <c r="W21" s="134"/>
      <c r="X21" s="134"/>
      <c r="Y21" s="134"/>
      <c r="Z21" s="134"/>
      <c r="AA21" s="134"/>
      <c r="AB21" s="134"/>
      <c r="AC21" s="134"/>
      <c r="AD21" s="1"/>
      <c r="AE21" s="114" t="s">
        <v>94</v>
      </c>
      <c r="AF21" s="138" t="s">
        <v>95</v>
      </c>
      <c r="AG21" s="134" t="s">
        <v>93</v>
      </c>
      <c r="AH21" s="134"/>
      <c r="AI21" s="134"/>
      <c r="AJ21" s="1"/>
      <c r="AK21" s="1"/>
      <c r="AL21" s="1"/>
      <c r="AM21" s="1"/>
      <c r="AN21" s="1"/>
      <c r="AO21" s="1"/>
      <c r="AP21" s="1"/>
      <c r="AQ21" s="114" t="s">
        <v>62</v>
      </c>
      <c r="AR21" s="138" t="s">
        <v>95</v>
      </c>
      <c r="AS21" s="134" t="s">
        <v>63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64"/>
      <c r="BG21" s="64"/>
      <c r="BH21" s="64"/>
      <c r="BI21" s="64"/>
      <c r="BJ21" s="1"/>
    </row>
    <row r="22" spans="1:2643" ht="30.6" x14ac:dyDescent="0.55000000000000004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5"/>
      <c r="S22" s="135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64"/>
      <c r="BG22" s="64"/>
      <c r="BH22" s="64"/>
      <c r="BI22" s="64"/>
      <c r="BJ22" s="1"/>
    </row>
    <row r="23" spans="1:2643" ht="30.6" x14ac:dyDescent="0.55000000000000004">
      <c r="A23" s="134"/>
      <c r="B23" s="134"/>
      <c r="C23" s="134"/>
      <c r="D23" s="134"/>
      <c r="E23" s="134"/>
      <c r="F23" s="134"/>
      <c r="G23" s="134"/>
      <c r="H23" s="140" t="s">
        <v>0</v>
      </c>
      <c r="I23" s="138" t="s">
        <v>95</v>
      </c>
      <c r="J23" s="134" t="s">
        <v>67</v>
      </c>
      <c r="K23" s="1"/>
      <c r="L23" s="1"/>
      <c r="M23" s="1"/>
      <c r="N23" s="134"/>
      <c r="O23" s="134"/>
      <c r="P23" s="134"/>
      <c r="Q23" s="134"/>
      <c r="R23" s="135"/>
      <c r="S23" s="114" t="s">
        <v>64</v>
      </c>
      <c r="T23" s="138" t="s">
        <v>95</v>
      </c>
      <c r="U23" s="134" t="s">
        <v>68</v>
      </c>
      <c r="V23" s="1"/>
      <c r="W23" s="134"/>
      <c r="X23" s="134"/>
      <c r="Y23" s="134"/>
      <c r="Z23" s="134"/>
      <c r="AA23" s="134"/>
      <c r="AB23" s="134"/>
      <c r="AC23" s="134"/>
      <c r="AD23" s="1"/>
      <c r="AE23" s="114" t="s">
        <v>66</v>
      </c>
      <c r="AF23" s="138" t="s">
        <v>95</v>
      </c>
      <c r="AG23" s="134" t="s">
        <v>65</v>
      </c>
      <c r="AH23" s="134"/>
      <c r="AI23" s="134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64"/>
      <c r="BG23" s="64"/>
      <c r="BH23" s="64"/>
      <c r="BI23" s="64"/>
      <c r="BJ23" s="1"/>
    </row>
    <row r="24" spans="1:2643" ht="22.8" x14ac:dyDescent="0.4">
      <c r="A24" s="8"/>
      <c r="B24" s="8"/>
      <c r="C24" s="8"/>
      <c r="D24" s="8"/>
      <c r="E24" s="8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1"/>
      <c r="S24" s="1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5"/>
      <c r="AK24" s="5"/>
      <c r="AL24" s="5"/>
      <c r="AM24" s="5"/>
      <c r="AN24" s="5"/>
      <c r="AO24" s="5"/>
      <c r="AP24" s="5"/>
      <c r="AQ24" s="5"/>
      <c r="AR24" s="5"/>
      <c r="AS24" s="5"/>
      <c r="BD24" s="3"/>
      <c r="BE24" s="3"/>
    </row>
    <row r="25" spans="1:2643" ht="35.4" x14ac:dyDescent="0.6">
      <c r="A25" s="8"/>
      <c r="B25" s="8"/>
      <c r="C25" s="8"/>
      <c r="D25" s="8"/>
      <c r="E25" s="8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1"/>
      <c r="S25" s="11"/>
      <c r="T25" s="7"/>
      <c r="U25" s="7"/>
      <c r="V25" s="7"/>
      <c r="W25" s="7"/>
      <c r="X25" s="7"/>
      <c r="Y25" s="7"/>
      <c r="Z25" s="7"/>
      <c r="AA25" s="157" t="s">
        <v>37</v>
      </c>
      <c r="AB25" s="159"/>
      <c r="AC25" s="159"/>
      <c r="AD25" s="159"/>
      <c r="AE25" s="159"/>
      <c r="AF25" s="159"/>
      <c r="AG25" s="159"/>
      <c r="AH25" s="159"/>
      <c r="AI25" s="159"/>
      <c r="AJ25" s="141"/>
      <c r="AK25" s="141"/>
      <c r="AL25" s="5"/>
      <c r="AM25" s="5"/>
      <c r="AN25" s="5"/>
      <c r="AO25" s="5"/>
      <c r="AP25" s="5"/>
      <c r="AQ25" s="5"/>
      <c r="AR25" s="5"/>
      <c r="AS25" s="5"/>
      <c r="BD25" s="3"/>
      <c r="BE25" s="3"/>
      <c r="BI25" s="19"/>
      <c r="BJ25" s="21"/>
    </row>
    <row r="26" spans="1:2643" ht="13.8" thickBo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S26" s="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BD26" s="3"/>
      <c r="BE26" s="3"/>
    </row>
    <row r="27" spans="1:2643" ht="32.4" customHeight="1" thickBot="1" x14ac:dyDescent="0.3">
      <c r="A27" s="359" t="s">
        <v>98</v>
      </c>
      <c r="B27" s="374" t="s">
        <v>436</v>
      </c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6"/>
      <c r="P27" s="362" t="s">
        <v>8</v>
      </c>
      <c r="Q27" s="363"/>
      <c r="R27" s="363" t="s">
        <v>9</v>
      </c>
      <c r="S27" s="368"/>
      <c r="T27" s="371" t="s">
        <v>10</v>
      </c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3"/>
      <c r="AF27" s="371" t="s">
        <v>36</v>
      </c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83"/>
      <c r="BD27" s="607" t="s">
        <v>24</v>
      </c>
      <c r="BE27" s="600"/>
      <c r="BF27" s="598" t="s">
        <v>99</v>
      </c>
      <c r="BG27" s="599"/>
      <c r="BH27" s="599"/>
      <c r="BI27" s="600"/>
    </row>
    <row r="28" spans="1:2643" ht="32.4" customHeight="1" thickBot="1" x14ac:dyDescent="0.3">
      <c r="A28" s="360"/>
      <c r="B28" s="377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9"/>
      <c r="P28" s="364"/>
      <c r="Q28" s="365"/>
      <c r="R28" s="365"/>
      <c r="S28" s="369"/>
      <c r="T28" s="586" t="s">
        <v>5</v>
      </c>
      <c r="U28" s="576"/>
      <c r="V28" s="576" t="s">
        <v>11</v>
      </c>
      <c r="W28" s="577"/>
      <c r="X28" s="477" t="s">
        <v>12</v>
      </c>
      <c r="Y28" s="342"/>
      <c r="Z28" s="342"/>
      <c r="AA28" s="342"/>
      <c r="AB28" s="342"/>
      <c r="AC28" s="342"/>
      <c r="AD28" s="342"/>
      <c r="AE28" s="347"/>
      <c r="AF28" s="542" t="s">
        <v>14</v>
      </c>
      <c r="AG28" s="543"/>
      <c r="AH28" s="543"/>
      <c r="AI28" s="543"/>
      <c r="AJ28" s="543"/>
      <c r="AK28" s="544"/>
      <c r="AL28" s="477" t="s">
        <v>15</v>
      </c>
      <c r="AM28" s="342"/>
      <c r="AN28" s="342"/>
      <c r="AO28" s="342"/>
      <c r="AP28" s="342"/>
      <c r="AQ28" s="347"/>
      <c r="AR28" s="549" t="s">
        <v>16</v>
      </c>
      <c r="AS28" s="543"/>
      <c r="AT28" s="543"/>
      <c r="AU28" s="543"/>
      <c r="AV28" s="543"/>
      <c r="AW28" s="544"/>
      <c r="AX28" s="477" t="s">
        <v>154</v>
      </c>
      <c r="AY28" s="342"/>
      <c r="AZ28" s="342"/>
      <c r="BA28" s="342"/>
      <c r="BB28" s="342"/>
      <c r="BC28" s="347"/>
      <c r="BD28" s="608"/>
      <c r="BE28" s="603"/>
      <c r="BF28" s="601"/>
      <c r="BG28" s="602"/>
      <c r="BH28" s="602"/>
      <c r="BI28" s="603"/>
    </row>
    <row r="29" spans="1:2643" ht="76.95" customHeight="1" thickBot="1" x14ac:dyDescent="0.3">
      <c r="A29" s="360"/>
      <c r="B29" s="377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9"/>
      <c r="P29" s="364"/>
      <c r="Q29" s="365"/>
      <c r="R29" s="365"/>
      <c r="S29" s="369"/>
      <c r="T29" s="587"/>
      <c r="U29" s="365"/>
      <c r="V29" s="365"/>
      <c r="W29" s="578"/>
      <c r="X29" s="362" t="s">
        <v>13</v>
      </c>
      <c r="Y29" s="363"/>
      <c r="Z29" s="363" t="s">
        <v>100</v>
      </c>
      <c r="AA29" s="363"/>
      <c r="AB29" s="363" t="s">
        <v>101</v>
      </c>
      <c r="AC29" s="363"/>
      <c r="AD29" s="363" t="s">
        <v>74</v>
      </c>
      <c r="AE29" s="368"/>
      <c r="AF29" s="341" t="s">
        <v>149</v>
      </c>
      <c r="AG29" s="342"/>
      <c r="AH29" s="343"/>
      <c r="AI29" s="341" t="s">
        <v>177</v>
      </c>
      <c r="AJ29" s="342"/>
      <c r="AK29" s="343"/>
      <c r="AL29" s="341" t="s">
        <v>175</v>
      </c>
      <c r="AM29" s="342"/>
      <c r="AN29" s="347"/>
      <c r="AO29" s="523" t="s">
        <v>176</v>
      </c>
      <c r="AP29" s="342"/>
      <c r="AQ29" s="347"/>
      <c r="AR29" s="523" t="s">
        <v>150</v>
      </c>
      <c r="AS29" s="342"/>
      <c r="AT29" s="343"/>
      <c r="AU29" s="524" t="s">
        <v>151</v>
      </c>
      <c r="AV29" s="525"/>
      <c r="AW29" s="526"/>
      <c r="AX29" s="341" t="s">
        <v>186</v>
      </c>
      <c r="AY29" s="342"/>
      <c r="AZ29" s="347"/>
      <c r="BA29" s="520" t="s">
        <v>152</v>
      </c>
      <c r="BB29" s="521"/>
      <c r="BC29" s="522"/>
      <c r="BD29" s="608"/>
      <c r="BE29" s="603"/>
      <c r="BF29" s="601"/>
      <c r="BG29" s="602"/>
      <c r="BH29" s="602"/>
      <c r="BI29" s="603"/>
    </row>
    <row r="30" spans="1:2643" ht="160.5" customHeight="1" thickBot="1" x14ac:dyDescent="0.3">
      <c r="A30" s="361"/>
      <c r="B30" s="380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2"/>
      <c r="P30" s="366"/>
      <c r="Q30" s="367"/>
      <c r="R30" s="367"/>
      <c r="S30" s="370"/>
      <c r="T30" s="588"/>
      <c r="U30" s="367"/>
      <c r="V30" s="367"/>
      <c r="W30" s="579"/>
      <c r="X30" s="366"/>
      <c r="Y30" s="367"/>
      <c r="Z30" s="367"/>
      <c r="AA30" s="367"/>
      <c r="AB30" s="367"/>
      <c r="AC30" s="367"/>
      <c r="AD30" s="367"/>
      <c r="AE30" s="370"/>
      <c r="AF30" s="160" t="s">
        <v>3</v>
      </c>
      <c r="AG30" s="161" t="s">
        <v>17</v>
      </c>
      <c r="AH30" s="162" t="s">
        <v>18</v>
      </c>
      <c r="AI30" s="163" t="s">
        <v>3</v>
      </c>
      <c r="AJ30" s="161" t="s">
        <v>17</v>
      </c>
      <c r="AK30" s="162" t="s">
        <v>18</v>
      </c>
      <c r="AL30" s="163" t="s">
        <v>3</v>
      </c>
      <c r="AM30" s="161" t="s">
        <v>17</v>
      </c>
      <c r="AN30" s="164" t="s">
        <v>18</v>
      </c>
      <c r="AO30" s="160" t="s">
        <v>3</v>
      </c>
      <c r="AP30" s="161" t="s">
        <v>17</v>
      </c>
      <c r="AQ30" s="164" t="s">
        <v>18</v>
      </c>
      <c r="AR30" s="160" t="s">
        <v>3</v>
      </c>
      <c r="AS30" s="161" t="s">
        <v>17</v>
      </c>
      <c r="AT30" s="162" t="s">
        <v>18</v>
      </c>
      <c r="AU30" s="163" t="s">
        <v>3</v>
      </c>
      <c r="AV30" s="161" t="s">
        <v>17</v>
      </c>
      <c r="AW30" s="162" t="s">
        <v>18</v>
      </c>
      <c r="AX30" s="163" t="s">
        <v>3</v>
      </c>
      <c r="AY30" s="161" t="s">
        <v>17</v>
      </c>
      <c r="AZ30" s="164" t="s">
        <v>18</v>
      </c>
      <c r="BA30" s="160" t="s">
        <v>3</v>
      </c>
      <c r="BB30" s="161" t="s">
        <v>17</v>
      </c>
      <c r="BC30" s="164" t="s">
        <v>18</v>
      </c>
      <c r="BD30" s="609"/>
      <c r="BE30" s="606"/>
      <c r="BF30" s="604"/>
      <c r="BG30" s="605"/>
      <c r="BH30" s="605"/>
      <c r="BI30" s="606"/>
    </row>
    <row r="31" spans="1:2643" s="24" customFormat="1" ht="52.5" customHeight="1" thickBot="1" x14ac:dyDescent="0.3">
      <c r="A31" s="77" t="s">
        <v>19</v>
      </c>
      <c r="B31" s="434" t="s">
        <v>111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5"/>
      <c r="P31" s="371"/>
      <c r="Q31" s="372"/>
      <c r="R31" s="372"/>
      <c r="S31" s="383"/>
      <c r="T31" s="552">
        <f>SUM(T33:U65)</f>
        <v>3904</v>
      </c>
      <c r="U31" s="372"/>
      <c r="V31" s="372">
        <f>SUM(V33:W65)</f>
        <v>1906</v>
      </c>
      <c r="W31" s="373"/>
      <c r="X31" s="371">
        <f>SUM(X33:Y65)</f>
        <v>878</v>
      </c>
      <c r="Y31" s="372"/>
      <c r="Z31" s="372">
        <f>SUM(Z33:AA65)</f>
        <v>338</v>
      </c>
      <c r="AA31" s="372"/>
      <c r="AB31" s="372">
        <f>SUM(AB33:AC65)</f>
        <v>656</v>
      </c>
      <c r="AC31" s="372"/>
      <c r="AD31" s="372">
        <f>SUM(AD33:AE65)</f>
        <v>34</v>
      </c>
      <c r="AE31" s="383"/>
      <c r="AF31" s="87">
        <f>SUM(AF32:AF60)</f>
        <v>800</v>
      </c>
      <c r="AG31" s="88">
        <f>SUM(AG32:AG60)</f>
        <v>436</v>
      </c>
      <c r="AH31" s="89">
        <f>SUM(AH32:AH60)</f>
        <v>22</v>
      </c>
      <c r="AI31" s="90">
        <f t="shared" ref="AI31:AT31" si="2">SUM(AI32:AI65)</f>
        <v>954</v>
      </c>
      <c r="AJ31" s="88">
        <f t="shared" si="2"/>
        <v>478</v>
      </c>
      <c r="AK31" s="89">
        <f t="shared" si="2"/>
        <v>27</v>
      </c>
      <c r="AL31" s="90">
        <f t="shared" si="2"/>
        <v>556</v>
      </c>
      <c r="AM31" s="88">
        <f t="shared" si="2"/>
        <v>288</v>
      </c>
      <c r="AN31" s="91">
        <f t="shared" si="2"/>
        <v>15</v>
      </c>
      <c r="AO31" s="87">
        <f t="shared" si="2"/>
        <v>588</v>
      </c>
      <c r="AP31" s="88">
        <f t="shared" si="2"/>
        <v>290</v>
      </c>
      <c r="AQ31" s="91">
        <f t="shared" si="2"/>
        <v>16</v>
      </c>
      <c r="AR31" s="87">
        <f t="shared" si="2"/>
        <v>216</v>
      </c>
      <c r="AS31" s="88">
        <f t="shared" si="2"/>
        <v>86</v>
      </c>
      <c r="AT31" s="89">
        <f t="shared" si="2"/>
        <v>6</v>
      </c>
      <c r="AU31" s="223">
        <f>SUM(AU32:AU48,AU49:AU65)</f>
        <v>456</v>
      </c>
      <c r="AV31" s="88">
        <f>SUM(AV32:AV48,AV49:AV65)</f>
        <v>176</v>
      </c>
      <c r="AW31" s="223">
        <f>SUM(AW32:AW48,AW49:AW65)</f>
        <v>13</v>
      </c>
      <c r="AX31" s="90">
        <f t="shared" ref="AX31:BC31" si="3">SUM(AX32:AX65)</f>
        <v>334</v>
      </c>
      <c r="AY31" s="88">
        <f t="shared" si="3"/>
        <v>152</v>
      </c>
      <c r="AZ31" s="91">
        <f t="shared" si="3"/>
        <v>10</v>
      </c>
      <c r="BA31" s="87">
        <f t="shared" si="3"/>
        <v>0</v>
      </c>
      <c r="BB31" s="88">
        <f t="shared" ca="1" si="3"/>
        <v>0</v>
      </c>
      <c r="BC31" s="91">
        <f t="shared" ca="1" si="3"/>
        <v>0</v>
      </c>
      <c r="BD31" s="572">
        <f>SUM(AH31,AK31,AN31,AQ31,AT31,AW31,AZ31)</f>
        <v>109</v>
      </c>
      <c r="BE31" s="346"/>
      <c r="BF31" s="566">
        <f>T31*100/T122</f>
        <v>53.523443926514943</v>
      </c>
      <c r="BG31" s="567"/>
      <c r="BH31" s="567"/>
      <c r="BI31" s="568"/>
      <c r="BJ31" s="76">
        <f>SUM(AF31,AI31,AL31,AO31,AR31,AU31,AX31,BA31)</f>
        <v>3904</v>
      </c>
      <c r="BK31" s="38">
        <f ca="1">SUM(AG31,AJ31,AM31,AP31,AS31,AV31,AY31,BB31)</f>
        <v>1908</v>
      </c>
      <c r="BL31" s="38">
        <f ca="1">SUM(AH31,AK31,AN31,AQ31,AT31,AW31,AZ31,BC31)</f>
        <v>107</v>
      </c>
      <c r="BM31" s="3"/>
      <c r="BN31" s="3"/>
      <c r="BO31" s="25"/>
      <c r="BP31" s="25"/>
      <c r="BQ31" s="25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  <c r="AMU31" s="3"/>
      <c r="AMV31" s="3"/>
      <c r="AMW31" s="3"/>
      <c r="AMX31" s="3"/>
      <c r="AMY31" s="3"/>
      <c r="AMZ31" s="3"/>
      <c r="ANA31" s="3"/>
      <c r="ANB31" s="3"/>
      <c r="ANC31" s="3"/>
      <c r="AND31" s="3"/>
      <c r="ANE31" s="3"/>
      <c r="ANF31" s="3"/>
      <c r="ANG31" s="3"/>
      <c r="ANH31" s="3"/>
      <c r="ANI31" s="3"/>
      <c r="ANJ31" s="3"/>
      <c r="ANK31" s="3"/>
      <c r="ANL31" s="3"/>
      <c r="ANM31" s="3"/>
      <c r="ANN31" s="3"/>
      <c r="ANO31" s="3"/>
      <c r="ANP31" s="3"/>
      <c r="ANQ31" s="3"/>
      <c r="ANR31" s="3"/>
      <c r="ANS31" s="3"/>
      <c r="ANT31" s="3"/>
      <c r="ANU31" s="3"/>
      <c r="ANV31" s="3"/>
      <c r="ANW31" s="3"/>
      <c r="ANX31" s="3"/>
      <c r="ANY31" s="3"/>
      <c r="ANZ31" s="3"/>
      <c r="AOA31" s="3"/>
      <c r="AOB31" s="3"/>
      <c r="AOC31" s="3"/>
      <c r="AOD31" s="3"/>
      <c r="AOE31" s="3"/>
      <c r="AOF31" s="3"/>
      <c r="AOG31" s="3"/>
      <c r="AOH31" s="3"/>
      <c r="AOI31" s="3"/>
      <c r="AOJ31" s="3"/>
      <c r="AOK31" s="3"/>
      <c r="AOL31" s="3"/>
      <c r="AOM31" s="3"/>
      <c r="AON31" s="3"/>
      <c r="AOO31" s="3"/>
      <c r="AOP31" s="3"/>
      <c r="AOQ31" s="3"/>
      <c r="AOR31" s="3"/>
      <c r="AOS31" s="3"/>
      <c r="AOT31" s="3"/>
      <c r="AOU31" s="3"/>
      <c r="AOV31" s="3"/>
      <c r="AOW31" s="3"/>
      <c r="AOX31" s="3"/>
      <c r="AOY31" s="3"/>
      <c r="AOZ31" s="3"/>
      <c r="APA31" s="3"/>
      <c r="APB31" s="3"/>
      <c r="APC31" s="3"/>
      <c r="APD31" s="3"/>
      <c r="APE31" s="3"/>
      <c r="APF31" s="3"/>
      <c r="APG31" s="3"/>
      <c r="APH31" s="3"/>
      <c r="API31" s="3"/>
      <c r="APJ31" s="3"/>
      <c r="APK31" s="3"/>
      <c r="APL31" s="3"/>
      <c r="APM31" s="3"/>
      <c r="APN31" s="3"/>
      <c r="APO31" s="3"/>
      <c r="APP31" s="3"/>
      <c r="APQ31" s="3"/>
      <c r="APR31" s="3"/>
      <c r="APS31" s="3"/>
      <c r="APT31" s="3"/>
      <c r="APU31" s="3"/>
      <c r="APV31" s="3"/>
      <c r="APW31" s="3"/>
      <c r="APX31" s="3"/>
      <c r="APY31" s="3"/>
      <c r="APZ31" s="3"/>
      <c r="AQA31" s="3"/>
      <c r="AQB31" s="3"/>
      <c r="AQC31" s="3"/>
      <c r="AQD31" s="3"/>
      <c r="AQE31" s="3"/>
      <c r="AQF31" s="3"/>
      <c r="AQG31" s="3"/>
      <c r="AQH31" s="3"/>
      <c r="AQI31" s="3"/>
      <c r="AQJ31" s="3"/>
      <c r="AQK31" s="3"/>
      <c r="AQL31" s="3"/>
      <c r="AQM31" s="3"/>
      <c r="AQN31" s="3"/>
      <c r="AQO31" s="3"/>
      <c r="AQP31" s="3"/>
      <c r="AQQ31" s="3"/>
      <c r="AQR31" s="3"/>
      <c r="AQS31" s="3"/>
      <c r="AQT31" s="3"/>
      <c r="AQU31" s="3"/>
      <c r="AQV31" s="3"/>
      <c r="AQW31" s="3"/>
      <c r="AQX31" s="3"/>
      <c r="AQY31" s="3"/>
      <c r="AQZ31" s="3"/>
      <c r="ARA31" s="3"/>
      <c r="ARB31" s="3"/>
      <c r="ARC31" s="3"/>
      <c r="ARD31" s="3"/>
      <c r="ARE31" s="3"/>
      <c r="ARF31" s="3"/>
      <c r="ARG31" s="3"/>
      <c r="ARH31" s="3"/>
      <c r="ARI31" s="3"/>
      <c r="ARJ31" s="3"/>
      <c r="ARK31" s="3"/>
      <c r="ARL31" s="3"/>
      <c r="ARM31" s="3"/>
      <c r="ARN31" s="3"/>
      <c r="ARO31" s="3"/>
      <c r="ARP31" s="3"/>
      <c r="ARQ31" s="3"/>
      <c r="ARR31" s="3"/>
      <c r="ARS31" s="3"/>
      <c r="ART31" s="3"/>
      <c r="ARU31" s="3"/>
      <c r="ARV31" s="3"/>
      <c r="ARW31" s="3"/>
      <c r="ARX31" s="3"/>
      <c r="ARY31" s="3"/>
      <c r="ARZ31" s="3"/>
      <c r="ASA31" s="3"/>
      <c r="ASB31" s="3"/>
      <c r="ASC31" s="3"/>
      <c r="ASD31" s="3"/>
      <c r="ASE31" s="3"/>
      <c r="ASF31" s="3"/>
      <c r="ASG31" s="3"/>
      <c r="ASH31" s="3"/>
      <c r="ASI31" s="3"/>
      <c r="ASJ31" s="3"/>
      <c r="ASK31" s="3"/>
      <c r="ASL31" s="3"/>
      <c r="ASM31" s="3"/>
      <c r="ASN31" s="3"/>
      <c r="ASO31" s="3"/>
      <c r="ASP31" s="3"/>
      <c r="ASQ31" s="3"/>
      <c r="ASR31" s="3"/>
      <c r="ASS31" s="3"/>
      <c r="AST31" s="3"/>
      <c r="ASU31" s="3"/>
      <c r="ASV31" s="3"/>
      <c r="ASW31" s="3"/>
      <c r="ASX31" s="3"/>
      <c r="ASY31" s="3"/>
      <c r="ASZ31" s="3"/>
      <c r="ATA31" s="3"/>
      <c r="ATB31" s="3"/>
      <c r="ATC31" s="3"/>
      <c r="ATD31" s="3"/>
      <c r="ATE31" s="3"/>
      <c r="ATF31" s="3"/>
      <c r="ATG31" s="3"/>
      <c r="ATH31" s="3"/>
      <c r="ATI31" s="3"/>
      <c r="ATJ31" s="3"/>
      <c r="ATK31" s="3"/>
      <c r="ATL31" s="3"/>
      <c r="ATM31" s="3"/>
      <c r="ATN31" s="3"/>
      <c r="ATO31" s="3"/>
      <c r="ATP31" s="3"/>
      <c r="ATQ31" s="3"/>
      <c r="ATR31" s="3"/>
      <c r="ATS31" s="3"/>
      <c r="ATT31" s="3"/>
      <c r="ATU31" s="3"/>
      <c r="ATV31" s="3"/>
      <c r="ATW31" s="3"/>
      <c r="ATX31" s="3"/>
      <c r="ATY31" s="3"/>
      <c r="ATZ31" s="3"/>
      <c r="AUA31" s="3"/>
      <c r="AUB31" s="3"/>
      <c r="AUC31" s="3"/>
      <c r="AUD31" s="3"/>
      <c r="AUE31" s="3"/>
      <c r="AUF31" s="3"/>
      <c r="AUG31" s="3"/>
      <c r="AUH31" s="3"/>
      <c r="AUI31" s="3"/>
      <c r="AUJ31" s="3"/>
      <c r="AUK31" s="3"/>
      <c r="AUL31" s="3"/>
      <c r="AUM31" s="3"/>
      <c r="AUN31" s="3"/>
      <c r="AUO31" s="3"/>
      <c r="AUP31" s="3"/>
      <c r="AUQ31" s="3"/>
      <c r="AUR31" s="3"/>
      <c r="AUS31" s="3"/>
      <c r="AUT31" s="3"/>
      <c r="AUU31" s="3"/>
      <c r="AUV31" s="3"/>
      <c r="AUW31" s="3"/>
      <c r="AUX31" s="3"/>
      <c r="AUY31" s="3"/>
      <c r="AUZ31" s="3"/>
      <c r="AVA31" s="3"/>
      <c r="AVB31" s="3"/>
      <c r="AVC31" s="3"/>
      <c r="AVD31" s="3"/>
      <c r="AVE31" s="3"/>
      <c r="AVF31" s="3"/>
      <c r="AVG31" s="3"/>
      <c r="AVH31" s="3"/>
      <c r="AVI31" s="3"/>
      <c r="AVJ31" s="3"/>
      <c r="AVK31" s="3"/>
      <c r="AVL31" s="3"/>
      <c r="AVM31" s="3"/>
      <c r="AVN31" s="3"/>
      <c r="AVO31" s="3"/>
      <c r="AVP31" s="3"/>
      <c r="AVQ31" s="3"/>
      <c r="AVR31" s="3"/>
      <c r="AVS31" s="3"/>
      <c r="AVT31" s="3"/>
      <c r="AVU31" s="3"/>
      <c r="AVV31" s="3"/>
      <c r="AVW31" s="3"/>
      <c r="AVX31" s="3"/>
      <c r="AVY31" s="3"/>
      <c r="AVZ31" s="3"/>
      <c r="AWA31" s="3"/>
      <c r="AWB31" s="3"/>
      <c r="AWC31" s="3"/>
      <c r="AWD31" s="3"/>
      <c r="AWE31" s="3"/>
      <c r="AWF31" s="3"/>
      <c r="AWG31" s="3"/>
      <c r="AWH31" s="3"/>
      <c r="AWI31" s="3"/>
      <c r="AWJ31" s="3"/>
      <c r="AWK31" s="3"/>
      <c r="AWL31" s="3"/>
      <c r="AWM31" s="3"/>
      <c r="AWN31" s="3"/>
      <c r="AWO31" s="3"/>
      <c r="AWP31" s="3"/>
      <c r="AWQ31" s="3"/>
      <c r="AWR31" s="3"/>
      <c r="AWS31" s="3"/>
      <c r="AWT31" s="3"/>
      <c r="AWU31" s="3"/>
      <c r="AWV31" s="3"/>
      <c r="AWW31" s="3"/>
      <c r="AWX31" s="3"/>
      <c r="AWY31" s="3"/>
      <c r="AWZ31" s="3"/>
      <c r="AXA31" s="3"/>
      <c r="AXB31" s="3"/>
      <c r="AXC31" s="3"/>
      <c r="AXD31" s="3"/>
      <c r="AXE31" s="3"/>
      <c r="AXF31" s="3"/>
      <c r="AXG31" s="3"/>
      <c r="AXH31" s="3"/>
      <c r="AXI31" s="3"/>
      <c r="AXJ31" s="3"/>
      <c r="AXK31" s="3"/>
      <c r="AXL31" s="3"/>
      <c r="AXM31" s="3"/>
      <c r="AXN31" s="3"/>
      <c r="AXO31" s="3"/>
      <c r="AXP31" s="3"/>
      <c r="AXQ31" s="3"/>
      <c r="AXR31" s="3"/>
      <c r="AXS31" s="3"/>
      <c r="AXT31" s="3"/>
      <c r="AXU31" s="3"/>
      <c r="AXV31" s="3"/>
      <c r="AXW31" s="3"/>
      <c r="AXX31" s="3"/>
      <c r="AXY31" s="3"/>
      <c r="AXZ31" s="3"/>
      <c r="AYA31" s="3"/>
      <c r="AYB31" s="3"/>
      <c r="AYC31" s="3"/>
      <c r="AYD31" s="3"/>
      <c r="AYE31" s="3"/>
      <c r="AYF31" s="3"/>
      <c r="AYG31" s="3"/>
      <c r="AYH31" s="3"/>
      <c r="AYI31" s="3"/>
      <c r="AYJ31" s="3"/>
      <c r="AYK31" s="3"/>
      <c r="AYL31" s="3"/>
      <c r="AYM31" s="3"/>
      <c r="AYN31" s="3"/>
      <c r="AYO31" s="3"/>
      <c r="AYP31" s="3"/>
      <c r="AYQ31" s="3"/>
      <c r="AYR31" s="3"/>
      <c r="AYS31" s="3"/>
      <c r="AYT31" s="3"/>
      <c r="AYU31" s="3"/>
      <c r="AYV31" s="3"/>
      <c r="AYW31" s="3"/>
      <c r="AYX31" s="3"/>
      <c r="AYY31" s="3"/>
      <c r="AYZ31" s="3"/>
      <c r="AZA31" s="3"/>
      <c r="AZB31" s="3"/>
      <c r="AZC31" s="3"/>
      <c r="AZD31" s="3"/>
      <c r="AZE31" s="3"/>
      <c r="AZF31" s="3"/>
      <c r="AZG31" s="3"/>
      <c r="AZH31" s="3"/>
      <c r="AZI31" s="3"/>
      <c r="AZJ31" s="3"/>
      <c r="AZK31" s="3"/>
      <c r="AZL31" s="3"/>
      <c r="AZM31" s="3"/>
      <c r="AZN31" s="3"/>
      <c r="AZO31" s="3"/>
      <c r="AZP31" s="3"/>
      <c r="AZQ31" s="3"/>
      <c r="AZR31" s="3"/>
      <c r="AZS31" s="3"/>
      <c r="AZT31" s="3"/>
      <c r="AZU31" s="3"/>
      <c r="AZV31" s="3"/>
      <c r="AZW31" s="3"/>
      <c r="AZX31" s="3"/>
      <c r="AZY31" s="3"/>
      <c r="AZZ31" s="3"/>
      <c r="BAA31" s="3"/>
      <c r="BAB31" s="3"/>
      <c r="BAC31" s="3"/>
      <c r="BAD31" s="3"/>
      <c r="BAE31" s="3"/>
      <c r="BAF31" s="3"/>
      <c r="BAG31" s="3"/>
      <c r="BAH31" s="3"/>
      <c r="BAI31" s="3"/>
      <c r="BAJ31" s="3"/>
      <c r="BAK31" s="3"/>
      <c r="BAL31" s="3"/>
      <c r="BAM31" s="3"/>
      <c r="BAN31" s="3"/>
      <c r="BAO31" s="3"/>
      <c r="BAP31" s="3"/>
      <c r="BAQ31" s="3"/>
      <c r="BAR31" s="3"/>
      <c r="BAS31" s="3"/>
      <c r="BAT31" s="3"/>
      <c r="BAU31" s="3"/>
      <c r="BAV31" s="3"/>
      <c r="BAW31" s="3"/>
      <c r="BAX31" s="3"/>
      <c r="BAY31" s="3"/>
      <c r="BAZ31" s="3"/>
      <c r="BBA31" s="3"/>
      <c r="BBB31" s="3"/>
      <c r="BBC31" s="3"/>
      <c r="BBD31" s="3"/>
      <c r="BBE31" s="3"/>
      <c r="BBF31" s="3"/>
      <c r="BBG31" s="3"/>
      <c r="BBH31" s="3"/>
      <c r="BBI31" s="3"/>
      <c r="BBJ31" s="3"/>
      <c r="BBK31" s="3"/>
      <c r="BBL31" s="3"/>
      <c r="BBM31" s="3"/>
      <c r="BBN31" s="3"/>
      <c r="BBO31" s="3"/>
      <c r="BBP31" s="3"/>
      <c r="BBQ31" s="3"/>
      <c r="BBR31" s="3"/>
      <c r="BBS31" s="3"/>
      <c r="BBT31" s="3"/>
      <c r="BBU31" s="3"/>
      <c r="BBV31" s="3"/>
      <c r="BBW31" s="3"/>
      <c r="BBX31" s="3"/>
      <c r="BBY31" s="3"/>
      <c r="BBZ31" s="3"/>
      <c r="BCA31" s="3"/>
      <c r="BCB31" s="3"/>
      <c r="BCC31" s="3"/>
      <c r="BCD31" s="3"/>
      <c r="BCE31" s="3"/>
      <c r="BCF31" s="3"/>
      <c r="BCG31" s="3"/>
      <c r="BCH31" s="3"/>
      <c r="BCI31" s="3"/>
      <c r="BCJ31" s="3"/>
      <c r="BCK31" s="3"/>
      <c r="BCL31" s="3"/>
      <c r="BCM31" s="3"/>
      <c r="BCN31" s="3"/>
      <c r="BCO31" s="3"/>
      <c r="BCP31" s="3"/>
      <c r="BCQ31" s="3"/>
      <c r="BCR31" s="3"/>
      <c r="BCS31" s="3"/>
      <c r="BCT31" s="3"/>
      <c r="BCU31" s="3"/>
      <c r="BCV31" s="3"/>
      <c r="BCW31" s="3"/>
      <c r="BCX31" s="3"/>
      <c r="BCY31" s="3"/>
      <c r="BCZ31" s="3"/>
      <c r="BDA31" s="3"/>
      <c r="BDB31" s="3"/>
      <c r="BDC31" s="3"/>
      <c r="BDD31" s="3"/>
      <c r="BDE31" s="3"/>
      <c r="BDF31" s="3"/>
      <c r="BDG31" s="3"/>
      <c r="BDH31" s="3"/>
      <c r="BDI31" s="3"/>
      <c r="BDJ31" s="3"/>
      <c r="BDK31" s="3"/>
      <c r="BDL31" s="3"/>
      <c r="BDM31" s="3"/>
      <c r="BDN31" s="3"/>
      <c r="BDO31" s="3"/>
      <c r="BDP31" s="3"/>
      <c r="BDQ31" s="3"/>
      <c r="BDR31" s="3"/>
      <c r="BDS31" s="3"/>
      <c r="BDT31" s="3"/>
      <c r="BDU31" s="3"/>
      <c r="BDV31" s="3"/>
      <c r="BDW31" s="3"/>
      <c r="BDX31" s="3"/>
      <c r="BDY31" s="3"/>
      <c r="BDZ31" s="3"/>
      <c r="BEA31" s="3"/>
      <c r="BEB31" s="3"/>
      <c r="BEC31" s="3"/>
      <c r="BED31" s="3"/>
      <c r="BEE31" s="3"/>
      <c r="BEF31" s="3"/>
      <c r="BEG31" s="3"/>
      <c r="BEH31" s="3"/>
      <c r="BEI31" s="3"/>
      <c r="BEJ31" s="3"/>
      <c r="BEK31" s="3"/>
      <c r="BEL31" s="3"/>
      <c r="BEM31" s="3"/>
      <c r="BEN31" s="3"/>
      <c r="BEO31" s="3"/>
      <c r="BEP31" s="3"/>
      <c r="BEQ31" s="3"/>
      <c r="BER31" s="3"/>
      <c r="BES31" s="3"/>
      <c r="BET31" s="3"/>
      <c r="BEU31" s="3"/>
      <c r="BEV31" s="3"/>
      <c r="BEW31" s="3"/>
      <c r="BEX31" s="3"/>
      <c r="BEY31" s="3"/>
      <c r="BEZ31" s="3"/>
      <c r="BFA31" s="3"/>
      <c r="BFB31" s="3"/>
      <c r="BFC31" s="3"/>
      <c r="BFD31" s="3"/>
      <c r="BFE31" s="3"/>
      <c r="BFF31" s="3"/>
      <c r="BFG31" s="3"/>
      <c r="BFH31" s="3"/>
      <c r="BFI31" s="3"/>
      <c r="BFJ31" s="3"/>
      <c r="BFK31" s="3"/>
      <c r="BFL31" s="3"/>
      <c r="BFM31" s="3"/>
      <c r="BFN31" s="3"/>
      <c r="BFO31" s="3"/>
      <c r="BFP31" s="3"/>
      <c r="BFQ31" s="3"/>
      <c r="BFR31" s="3"/>
      <c r="BFS31" s="3"/>
      <c r="BFT31" s="3"/>
      <c r="BFU31" s="3"/>
      <c r="BFV31" s="3"/>
      <c r="BFW31" s="3"/>
      <c r="BFX31" s="3"/>
      <c r="BFY31" s="3"/>
      <c r="BFZ31" s="3"/>
      <c r="BGA31" s="3"/>
      <c r="BGB31" s="3"/>
      <c r="BGC31" s="3"/>
      <c r="BGD31" s="3"/>
      <c r="BGE31" s="3"/>
      <c r="BGF31" s="3"/>
      <c r="BGG31" s="3"/>
      <c r="BGH31" s="3"/>
      <c r="BGI31" s="3"/>
      <c r="BGJ31" s="3"/>
      <c r="BGK31" s="3"/>
      <c r="BGL31" s="3"/>
      <c r="BGM31" s="3"/>
      <c r="BGN31" s="3"/>
      <c r="BGO31" s="3"/>
      <c r="BGP31" s="3"/>
      <c r="BGQ31" s="3"/>
      <c r="BGR31" s="3"/>
      <c r="BGS31" s="3"/>
      <c r="BGT31" s="3"/>
      <c r="BGU31" s="3"/>
      <c r="BGV31" s="3"/>
      <c r="BGW31" s="3"/>
      <c r="BGX31" s="3"/>
      <c r="BGY31" s="3"/>
      <c r="BGZ31" s="3"/>
      <c r="BHA31" s="3"/>
      <c r="BHB31" s="3"/>
      <c r="BHC31" s="3"/>
      <c r="BHD31" s="3"/>
      <c r="BHE31" s="3"/>
      <c r="BHF31" s="3"/>
      <c r="BHG31" s="3"/>
      <c r="BHH31" s="3"/>
      <c r="BHI31" s="3"/>
      <c r="BHJ31" s="3"/>
      <c r="BHK31" s="3"/>
      <c r="BHL31" s="3"/>
      <c r="BHM31" s="3"/>
      <c r="BHN31" s="3"/>
      <c r="BHO31" s="3"/>
      <c r="BHP31" s="3"/>
      <c r="BHQ31" s="3"/>
      <c r="BHR31" s="3"/>
      <c r="BHS31" s="3"/>
      <c r="BHT31" s="3"/>
      <c r="BHU31" s="3"/>
      <c r="BHV31" s="3"/>
      <c r="BHW31" s="3"/>
      <c r="BHX31" s="3"/>
      <c r="BHY31" s="3"/>
      <c r="BHZ31" s="3"/>
      <c r="BIA31" s="3"/>
      <c r="BIB31" s="3"/>
      <c r="BIC31" s="3"/>
      <c r="BID31" s="3"/>
      <c r="BIE31" s="3"/>
      <c r="BIF31" s="3"/>
      <c r="BIG31" s="3"/>
      <c r="BIH31" s="3"/>
      <c r="BII31" s="3"/>
      <c r="BIJ31" s="3"/>
      <c r="BIK31" s="3"/>
      <c r="BIL31" s="3"/>
      <c r="BIM31" s="3"/>
      <c r="BIN31" s="3"/>
      <c r="BIO31" s="3"/>
      <c r="BIP31" s="3"/>
      <c r="BIQ31" s="3"/>
      <c r="BIR31" s="3"/>
      <c r="BIS31" s="3"/>
      <c r="BIT31" s="3"/>
      <c r="BIU31" s="3"/>
      <c r="BIV31" s="3"/>
      <c r="BIW31" s="3"/>
      <c r="BIX31" s="3"/>
      <c r="BIY31" s="3"/>
      <c r="BIZ31" s="3"/>
      <c r="BJA31" s="3"/>
      <c r="BJB31" s="3"/>
      <c r="BJC31" s="3"/>
      <c r="BJD31" s="3"/>
      <c r="BJE31" s="3"/>
      <c r="BJF31" s="3"/>
      <c r="BJG31" s="3"/>
      <c r="BJH31" s="3"/>
      <c r="BJI31" s="3"/>
      <c r="BJJ31" s="3"/>
      <c r="BJK31" s="3"/>
      <c r="BJL31" s="3"/>
      <c r="BJM31" s="3"/>
      <c r="BJN31" s="3"/>
      <c r="BJO31" s="3"/>
      <c r="BJP31" s="3"/>
      <c r="BJQ31" s="3"/>
      <c r="BJR31" s="3"/>
      <c r="BJS31" s="3"/>
      <c r="BJT31" s="3"/>
      <c r="BJU31" s="3"/>
      <c r="BJV31" s="3"/>
      <c r="BJW31" s="3"/>
      <c r="BJX31" s="3"/>
      <c r="BJY31" s="3"/>
      <c r="BJZ31" s="3"/>
      <c r="BKA31" s="3"/>
      <c r="BKB31" s="3"/>
      <c r="BKC31" s="3"/>
      <c r="BKD31" s="3"/>
      <c r="BKE31" s="3"/>
      <c r="BKF31" s="3"/>
      <c r="BKG31" s="3"/>
      <c r="BKH31" s="3"/>
      <c r="BKI31" s="3"/>
      <c r="BKJ31" s="3"/>
      <c r="BKK31" s="3"/>
      <c r="BKL31" s="3"/>
      <c r="BKM31" s="3"/>
      <c r="BKN31" s="3"/>
      <c r="BKO31" s="3"/>
      <c r="BKP31" s="3"/>
      <c r="BKQ31" s="3"/>
      <c r="BKR31" s="3"/>
      <c r="BKS31" s="3"/>
      <c r="BKT31" s="3"/>
      <c r="BKU31" s="3"/>
      <c r="BKV31" s="3"/>
      <c r="BKW31" s="3"/>
      <c r="BKX31" s="3"/>
      <c r="BKY31" s="3"/>
      <c r="BKZ31" s="3"/>
      <c r="BLA31" s="3"/>
      <c r="BLB31" s="3"/>
      <c r="BLC31" s="3"/>
      <c r="BLD31" s="3"/>
      <c r="BLE31" s="3"/>
      <c r="BLF31" s="3"/>
      <c r="BLG31" s="3"/>
      <c r="BLH31" s="3"/>
      <c r="BLI31" s="3"/>
      <c r="BLJ31" s="3"/>
      <c r="BLK31" s="3"/>
      <c r="BLL31" s="3"/>
      <c r="BLM31" s="3"/>
      <c r="BLN31" s="3"/>
      <c r="BLO31" s="3"/>
      <c r="BLP31" s="3"/>
      <c r="BLQ31" s="3"/>
      <c r="BLR31" s="3"/>
      <c r="BLS31" s="3"/>
      <c r="BLT31" s="3"/>
      <c r="BLU31" s="3"/>
      <c r="BLV31" s="3"/>
      <c r="BLW31" s="3"/>
      <c r="BLX31" s="3"/>
      <c r="BLY31" s="3"/>
      <c r="BLZ31" s="3"/>
      <c r="BMA31" s="3"/>
      <c r="BMB31" s="3"/>
      <c r="BMC31" s="3"/>
      <c r="BMD31" s="3"/>
      <c r="BME31" s="3"/>
      <c r="BMF31" s="3"/>
      <c r="BMG31" s="3"/>
      <c r="BMH31" s="3"/>
      <c r="BMI31" s="3"/>
      <c r="BMJ31" s="3"/>
      <c r="BMK31" s="3"/>
      <c r="BML31" s="3"/>
      <c r="BMM31" s="3"/>
      <c r="BMN31" s="3"/>
      <c r="BMO31" s="3"/>
      <c r="BMP31" s="3"/>
      <c r="BMQ31" s="3"/>
      <c r="BMR31" s="3"/>
      <c r="BMS31" s="3"/>
      <c r="BMT31" s="3"/>
      <c r="BMU31" s="3"/>
      <c r="BMV31" s="3"/>
      <c r="BMW31" s="3"/>
      <c r="BMX31" s="3"/>
      <c r="BMY31" s="3"/>
      <c r="BMZ31" s="3"/>
      <c r="BNA31" s="3"/>
      <c r="BNB31" s="3"/>
      <c r="BNC31" s="3"/>
      <c r="BND31" s="3"/>
      <c r="BNE31" s="3"/>
      <c r="BNF31" s="3"/>
      <c r="BNG31" s="3"/>
      <c r="BNH31" s="3"/>
      <c r="BNI31" s="3"/>
      <c r="BNJ31" s="3"/>
      <c r="BNK31" s="3"/>
      <c r="BNL31" s="3"/>
      <c r="BNM31" s="3"/>
      <c r="BNN31" s="3"/>
      <c r="BNO31" s="3"/>
      <c r="BNP31" s="3"/>
      <c r="BNQ31" s="3"/>
      <c r="BNR31" s="3"/>
      <c r="BNS31" s="3"/>
      <c r="BNT31" s="3"/>
      <c r="BNU31" s="3"/>
      <c r="BNV31" s="3"/>
      <c r="BNW31" s="3"/>
      <c r="BNX31" s="3"/>
      <c r="BNY31" s="3"/>
      <c r="BNZ31" s="3"/>
      <c r="BOA31" s="3"/>
      <c r="BOB31" s="3"/>
      <c r="BOC31" s="3"/>
      <c r="BOD31" s="3"/>
      <c r="BOE31" s="3"/>
      <c r="BOF31" s="3"/>
      <c r="BOG31" s="3"/>
      <c r="BOH31" s="3"/>
      <c r="BOI31" s="3"/>
      <c r="BOJ31" s="3"/>
      <c r="BOK31" s="3"/>
      <c r="BOL31" s="3"/>
      <c r="BOM31" s="3"/>
      <c r="BON31" s="3"/>
      <c r="BOO31" s="3"/>
      <c r="BOP31" s="3"/>
      <c r="BOQ31" s="3"/>
      <c r="BOR31" s="3"/>
      <c r="BOS31" s="3"/>
      <c r="BOT31" s="3"/>
      <c r="BOU31" s="3"/>
      <c r="BOV31" s="3"/>
      <c r="BOW31" s="3"/>
      <c r="BOX31" s="3"/>
      <c r="BOY31" s="3"/>
      <c r="BOZ31" s="3"/>
      <c r="BPA31" s="3"/>
      <c r="BPB31" s="3"/>
      <c r="BPC31" s="3"/>
      <c r="BPD31" s="3"/>
      <c r="BPE31" s="3"/>
      <c r="BPF31" s="3"/>
      <c r="BPG31" s="3"/>
      <c r="BPH31" s="3"/>
      <c r="BPI31" s="3"/>
      <c r="BPJ31" s="3"/>
      <c r="BPK31" s="3"/>
      <c r="BPL31" s="3"/>
      <c r="BPM31" s="3"/>
      <c r="BPN31" s="3"/>
      <c r="BPO31" s="3"/>
      <c r="BPP31" s="3"/>
      <c r="BPQ31" s="3"/>
      <c r="BPR31" s="3"/>
      <c r="BPS31" s="3"/>
      <c r="BPT31" s="3"/>
      <c r="BPU31" s="3"/>
      <c r="BPV31" s="3"/>
      <c r="BPW31" s="3"/>
      <c r="BPX31" s="3"/>
      <c r="BPY31" s="3"/>
      <c r="BPZ31" s="3"/>
      <c r="BQA31" s="3"/>
      <c r="BQB31" s="3"/>
      <c r="BQC31" s="3"/>
      <c r="BQD31" s="3"/>
      <c r="BQE31" s="3"/>
      <c r="BQF31" s="3"/>
      <c r="BQG31" s="3"/>
      <c r="BQH31" s="3"/>
      <c r="BQI31" s="3"/>
      <c r="BQJ31" s="3"/>
      <c r="BQK31" s="3"/>
      <c r="BQL31" s="3"/>
      <c r="BQM31" s="3"/>
      <c r="BQN31" s="3"/>
      <c r="BQO31" s="3"/>
      <c r="BQP31" s="3"/>
      <c r="BQQ31" s="3"/>
      <c r="BQR31" s="3"/>
      <c r="BQS31" s="3"/>
      <c r="BQT31" s="3"/>
      <c r="BQU31" s="3"/>
      <c r="BQV31" s="3"/>
      <c r="BQW31" s="3"/>
      <c r="BQX31" s="3"/>
      <c r="BQY31" s="3"/>
      <c r="BQZ31" s="3"/>
      <c r="BRA31" s="3"/>
      <c r="BRB31" s="3"/>
      <c r="BRC31" s="3"/>
      <c r="BRD31" s="3"/>
      <c r="BRE31" s="3"/>
      <c r="BRF31" s="3"/>
      <c r="BRG31" s="3"/>
      <c r="BRH31" s="3"/>
      <c r="BRI31" s="3"/>
      <c r="BRJ31" s="3"/>
      <c r="BRK31" s="3"/>
      <c r="BRL31" s="3"/>
      <c r="BRM31" s="3"/>
      <c r="BRN31" s="3"/>
      <c r="BRO31" s="3"/>
      <c r="BRP31" s="3"/>
      <c r="BRQ31" s="3"/>
      <c r="BRR31" s="3"/>
      <c r="BRS31" s="3"/>
      <c r="BRT31" s="3"/>
      <c r="BRU31" s="3"/>
      <c r="BRV31" s="3"/>
      <c r="BRW31" s="3"/>
      <c r="BRX31" s="3"/>
      <c r="BRY31" s="3"/>
      <c r="BRZ31" s="3"/>
      <c r="BSA31" s="3"/>
      <c r="BSB31" s="3"/>
      <c r="BSC31" s="3"/>
      <c r="BSD31" s="3"/>
      <c r="BSE31" s="3"/>
      <c r="BSF31" s="3"/>
      <c r="BSG31" s="3"/>
      <c r="BSH31" s="3"/>
      <c r="BSI31" s="3"/>
      <c r="BSJ31" s="3"/>
      <c r="BSK31" s="3"/>
      <c r="BSL31" s="3"/>
      <c r="BSM31" s="3"/>
      <c r="BSN31" s="3"/>
      <c r="BSO31" s="3"/>
      <c r="BSP31" s="3"/>
      <c r="BSQ31" s="3"/>
      <c r="BSR31" s="3"/>
      <c r="BSS31" s="3"/>
      <c r="BST31" s="3"/>
      <c r="BSU31" s="3"/>
      <c r="BSV31" s="3"/>
      <c r="BSW31" s="3"/>
      <c r="BSX31" s="3"/>
      <c r="BSY31" s="3"/>
      <c r="BSZ31" s="3"/>
      <c r="BTA31" s="3"/>
      <c r="BTB31" s="3"/>
      <c r="BTC31" s="3"/>
      <c r="BTD31" s="3"/>
      <c r="BTE31" s="3"/>
      <c r="BTF31" s="3"/>
      <c r="BTG31" s="3"/>
      <c r="BTH31" s="3"/>
      <c r="BTI31" s="3"/>
      <c r="BTJ31" s="3"/>
      <c r="BTK31" s="3"/>
      <c r="BTL31" s="3"/>
      <c r="BTM31" s="3"/>
      <c r="BTN31" s="3"/>
      <c r="BTO31" s="3"/>
      <c r="BTP31" s="3"/>
      <c r="BTQ31" s="3"/>
      <c r="BTR31" s="3"/>
      <c r="BTS31" s="3"/>
      <c r="BTT31" s="3"/>
      <c r="BTU31" s="3"/>
      <c r="BTV31" s="3"/>
      <c r="BTW31" s="3"/>
      <c r="BTX31" s="3"/>
      <c r="BTY31" s="3"/>
      <c r="BTZ31" s="3"/>
      <c r="BUA31" s="3"/>
      <c r="BUB31" s="3"/>
      <c r="BUC31" s="3"/>
      <c r="BUD31" s="3"/>
      <c r="BUE31" s="3"/>
      <c r="BUF31" s="3"/>
      <c r="BUG31" s="3"/>
      <c r="BUH31" s="3"/>
      <c r="BUI31" s="3"/>
      <c r="BUJ31" s="3"/>
      <c r="BUK31" s="3"/>
      <c r="BUL31" s="3"/>
      <c r="BUM31" s="3"/>
      <c r="BUN31" s="3"/>
      <c r="BUO31" s="3"/>
      <c r="BUP31" s="3"/>
      <c r="BUQ31" s="3"/>
      <c r="BUR31" s="3"/>
      <c r="BUS31" s="3"/>
      <c r="BUT31" s="3"/>
      <c r="BUU31" s="3"/>
      <c r="BUV31" s="3"/>
      <c r="BUW31" s="3"/>
      <c r="BUX31" s="3"/>
      <c r="BUY31" s="3"/>
      <c r="BUZ31" s="3"/>
      <c r="BVA31" s="3"/>
      <c r="BVB31" s="3"/>
      <c r="BVC31" s="3"/>
      <c r="BVD31" s="3"/>
      <c r="BVE31" s="3"/>
      <c r="BVF31" s="3"/>
      <c r="BVG31" s="3"/>
      <c r="BVH31" s="3"/>
      <c r="BVI31" s="3"/>
      <c r="BVJ31" s="3"/>
      <c r="BVK31" s="3"/>
      <c r="BVL31" s="3"/>
      <c r="BVM31" s="3"/>
      <c r="BVN31" s="3"/>
      <c r="BVO31" s="3"/>
      <c r="BVP31" s="3"/>
      <c r="BVQ31" s="3"/>
      <c r="BVR31" s="3"/>
      <c r="BVS31" s="3"/>
      <c r="BVT31" s="3"/>
      <c r="BVU31" s="3"/>
      <c r="BVV31" s="3"/>
      <c r="BVW31" s="3"/>
      <c r="BVX31" s="3"/>
      <c r="BVY31" s="3"/>
      <c r="BVZ31" s="3"/>
      <c r="BWA31" s="3"/>
      <c r="BWB31" s="3"/>
      <c r="BWC31" s="3"/>
      <c r="BWD31" s="3"/>
      <c r="BWE31" s="3"/>
      <c r="BWF31" s="3"/>
      <c r="BWG31" s="3"/>
      <c r="BWH31" s="3"/>
      <c r="BWI31" s="3"/>
      <c r="BWJ31" s="3"/>
      <c r="BWK31" s="3"/>
      <c r="BWL31" s="3"/>
      <c r="BWM31" s="3"/>
      <c r="BWN31" s="3"/>
      <c r="BWO31" s="3"/>
      <c r="BWP31" s="3"/>
      <c r="BWQ31" s="3"/>
      <c r="BWR31" s="3"/>
      <c r="BWS31" s="3"/>
      <c r="BWT31" s="3"/>
      <c r="BWU31" s="3"/>
      <c r="BWV31" s="3"/>
      <c r="BWW31" s="3"/>
      <c r="BWX31" s="3"/>
      <c r="BWY31" s="3"/>
      <c r="BWZ31" s="3"/>
      <c r="BXA31" s="3"/>
      <c r="BXB31" s="3"/>
      <c r="BXC31" s="3"/>
      <c r="BXD31" s="3"/>
      <c r="BXE31" s="3"/>
      <c r="BXF31" s="3"/>
      <c r="BXG31" s="3"/>
      <c r="BXH31" s="3"/>
      <c r="BXI31" s="3"/>
      <c r="BXJ31" s="3"/>
      <c r="BXK31" s="3"/>
      <c r="BXL31" s="3"/>
      <c r="BXM31" s="3"/>
      <c r="BXN31" s="3"/>
      <c r="BXO31" s="3"/>
      <c r="BXP31" s="3"/>
      <c r="BXQ31" s="3"/>
      <c r="BXR31" s="3"/>
      <c r="BXS31" s="3"/>
      <c r="BXT31" s="3"/>
      <c r="BXU31" s="3"/>
      <c r="BXV31" s="3"/>
      <c r="BXW31" s="3"/>
      <c r="BXX31" s="3"/>
      <c r="BXY31" s="3"/>
      <c r="BXZ31" s="3"/>
      <c r="BYA31" s="3"/>
      <c r="BYB31" s="3"/>
      <c r="BYC31" s="3"/>
      <c r="BYD31" s="3"/>
      <c r="BYE31" s="3"/>
      <c r="BYF31" s="3"/>
      <c r="BYG31" s="3"/>
      <c r="BYH31" s="3"/>
      <c r="BYI31" s="3"/>
      <c r="BYJ31" s="3"/>
      <c r="BYK31" s="3"/>
      <c r="BYL31" s="3"/>
      <c r="BYM31" s="3"/>
      <c r="BYN31" s="3"/>
      <c r="BYO31" s="3"/>
      <c r="BYP31" s="3"/>
      <c r="BYQ31" s="3"/>
      <c r="BYR31" s="3"/>
      <c r="BYS31" s="3"/>
      <c r="BYT31" s="3"/>
      <c r="BYU31" s="3"/>
      <c r="BYV31" s="3"/>
      <c r="BYW31" s="3"/>
      <c r="BYX31" s="3"/>
      <c r="BYY31" s="3"/>
      <c r="BYZ31" s="3"/>
      <c r="BZA31" s="3"/>
      <c r="BZB31" s="3"/>
      <c r="BZC31" s="3"/>
      <c r="BZD31" s="3"/>
      <c r="BZE31" s="3"/>
      <c r="BZF31" s="3"/>
      <c r="BZG31" s="3"/>
      <c r="BZH31" s="3"/>
      <c r="BZI31" s="3"/>
      <c r="BZJ31" s="3"/>
      <c r="BZK31" s="3"/>
      <c r="BZL31" s="3"/>
      <c r="BZM31" s="3"/>
      <c r="BZN31" s="3"/>
      <c r="BZO31" s="3"/>
      <c r="BZP31" s="3"/>
      <c r="BZQ31" s="3"/>
      <c r="BZR31" s="3"/>
      <c r="BZS31" s="3"/>
      <c r="BZT31" s="3"/>
      <c r="BZU31" s="3"/>
      <c r="BZV31" s="3"/>
      <c r="BZW31" s="3"/>
      <c r="BZX31" s="3"/>
      <c r="BZY31" s="3"/>
      <c r="BZZ31" s="3"/>
      <c r="CAA31" s="3"/>
      <c r="CAB31" s="3"/>
      <c r="CAC31" s="3"/>
      <c r="CAD31" s="3"/>
      <c r="CAE31" s="3"/>
      <c r="CAF31" s="3"/>
      <c r="CAG31" s="3"/>
      <c r="CAH31" s="3"/>
      <c r="CAI31" s="3"/>
      <c r="CAJ31" s="3"/>
      <c r="CAK31" s="3"/>
      <c r="CAL31" s="3"/>
      <c r="CAM31" s="3"/>
      <c r="CAN31" s="3"/>
      <c r="CAO31" s="3"/>
      <c r="CAP31" s="3"/>
      <c r="CAQ31" s="3"/>
      <c r="CAR31" s="3"/>
      <c r="CAS31" s="3"/>
      <c r="CAT31" s="3"/>
      <c r="CAU31" s="3"/>
      <c r="CAV31" s="3"/>
      <c r="CAW31" s="3"/>
      <c r="CAX31" s="3"/>
      <c r="CAY31" s="3"/>
      <c r="CAZ31" s="3"/>
      <c r="CBA31" s="3"/>
      <c r="CBB31" s="3"/>
      <c r="CBC31" s="3"/>
      <c r="CBD31" s="3"/>
      <c r="CBE31" s="3"/>
      <c r="CBF31" s="3"/>
      <c r="CBG31" s="3"/>
      <c r="CBH31" s="3"/>
      <c r="CBI31" s="3"/>
      <c r="CBJ31" s="3"/>
      <c r="CBK31" s="3"/>
      <c r="CBL31" s="3"/>
      <c r="CBM31" s="3"/>
      <c r="CBN31" s="3"/>
      <c r="CBO31" s="3"/>
      <c r="CBP31" s="3"/>
      <c r="CBQ31" s="3"/>
      <c r="CBR31" s="3"/>
      <c r="CBS31" s="3"/>
      <c r="CBT31" s="3"/>
      <c r="CBU31" s="3"/>
      <c r="CBV31" s="3"/>
      <c r="CBW31" s="3"/>
      <c r="CBX31" s="3"/>
      <c r="CBY31" s="3"/>
      <c r="CBZ31" s="3"/>
      <c r="CCA31" s="3"/>
      <c r="CCB31" s="3"/>
      <c r="CCC31" s="3"/>
      <c r="CCD31" s="3"/>
      <c r="CCE31" s="3"/>
      <c r="CCF31" s="3"/>
      <c r="CCG31" s="3"/>
      <c r="CCH31" s="3"/>
      <c r="CCI31" s="3"/>
      <c r="CCJ31" s="3"/>
      <c r="CCK31" s="3"/>
      <c r="CCL31" s="3"/>
      <c r="CCM31" s="3"/>
      <c r="CCN31" s="3"/>
      <c r="CCO31" s="3"/>
      <c r="CCP31" s="3"/>
      <c r="CCQ31" s="3"/>
      <c r="CCR31" s="3"/>
      <c r="CCS31" s="3"/>
      <c r="CCT31" s="3"/>
      <c r="CCU31" s="3"/>
      <c r="CCV31" s="3"/>
      <c r="CCW31" s="3"/>
      <c r="CCX31" s="3"/>
      <c r="CCY31" s="3"/>
      <c r="CCZ31" s="3"/>
      <c r="CDA31" s="3"/>
      <c r="CDB31" s="3"/>
      <c r="CDC31" s="3"/>
      <c r="CDD31" s="3"/>
      <c r="CDE31" s="3"/>
      <c r="CDF31" s="3"/>
      <c r="CDG31" s="3"/>
      <c r="CDH31" s="3"/>
      <c r="CDI31" s="3"/>
      <c r="CDJ31" s="3"/>
      <c r="CDK31" s="3"/>
      <c r="CDL31" s="3"/>
      <c r="CDM31" s="3"/>
      <c r="CDN31" s="3"/>
      <c r="CDO31" s="3"/>
      <c r="CDP31" s="3"/>
      <c r="CDQ31" s="3"/>
      <c r="CDR31" s="3"/>
      <c r="CDS31" s="3"/>
      <c r="CDT31" s="3"/>
      <c r="CDU31" s="3"/>
      <c r="CDV31" s="3"/>
      <c r="CDW31" s="3"/>
      <c r="CDX31" s="3"/>
      <c r="CDY31" s="3"/>
      <c r="CDZ31" s="3"/>
      <c r="CEA31" s="3"/>
      <c r="CEB31" s="3"/>
      <c r="CEC31" s="3"/>
      <c r="CED31" s="3"/>
      <c r="CEE31" s="3"/>
      <c r="CEF31" s="3"/>
      <c r="CEG31" s="3"/>
      <c r="CEH31" s="3"/>
      <c r="CEI31" s="3"/>
      <c r="CEJ31" s="3"/>
      <c r="CEK31" s="3"/>
      <c r="CEL31" s="3"/>
      <c r="CEM31" s="3"/>
      <c r="CEN31" s="3"/>
      <c r="CEO31" s="3"/>
      <c r="CEP31" s="3"/>
      <c r="CEQ31" s="3"/>
      <c r="CER31" s="3"/>
      <c r="CES31" s="3"/>
      <c r="CET31" s="3"/>
      <c r="CEU31" s="3"/>
      <c r="CEV31" s="3"/>
      <c r="CEW31" s="3"/>
      <c r="CEX31" s="3"/>
      <c r="CEY31" s="3"/>
      <c r="CEZ31" s="3"/>
      <c r="CFA31" s="3"/>
      <c r="CFB31" s="3"/>
      <c r="CFC31" s="3"/>
      <c r="CFD31" s="3"/>
      <c r="CFE31" s="3"/>
      <c r="CFF31" s="3"/>
      <c r="CFG31" s="3"/>
      <c r="CFH31" s="3"/>
      <c r="CFI31" s="3"/>
      <c r="CFJ31" s="3"/>
      <c r="CFK31" s="3"/>
      <c r="CFL31" s="3"/>
      <c r="CFM31" s="3"/>
      <c r="CFN31" s="3"/>
      <c r="CFO31" s="3"/>
      <c r="CFP31" s="3"/>
      <c r="CFQ31" s="3"/>
      <c r="CFR31" s="3"/>
      <c r="CFS31" s="3"/>
      <c r="CFT31" s="3"/>
      <c r="CFU31" s="3"/>
      <c r="CFV31" s="3"/>
      <c r="CFW31" s="3"/>
      <c r="CFX31" s="3"/>
      <c r="CFY31" s="3"/>
      <c r="CFZ31" s="3"/>
      <c r="CGA31" s="3"/>
      <c r="CGB31" s="3"/>
      <c r="CGC31" s="3"/>
      <c r="CGD31" s="3"/>
      <c r="CGE31" s="3"/>
      <c r="CGF31" s="3"/>
      <c r="CGG31" s="3"/>
      <c r="CGH31" s="3"/>
      <c r="CGI31" s="3"/>
      <c r="CGJ31" s="3"/>
      <c r="CGK31" s="3"/>
      <c r="CGL31" s="3"/>
      <c r="CGM31" s="3"/>
      <c r="CGN31" s="3"/>
      <c r="CGO31" s="3"/>
      <c r="CGP31" s="3"/>
      <c r="CGQ31" s="3"/>
      <c r="CGR31" s="3"/>
      <c r="CGS31" s="3"/>
      <c r="CGT31" s="3"/>
      <c r="CGU31" s="3"/>
      <c r="CGV31" s="3"/>
      <c r="CGW31" s="3"/>
      <c r="CGX31" s="3"/>
      <c r="CGY31" s="3"/>
      <c r="CGZ31" s="3"/>
      <c r="CHA31" s="3"/>
      <c r="CHB31" s="3"/>
      <c r="CHC31" s="3"/>
      <c r="CHD31" s="3"/>
      <c r="CHE31" s="3"/>
      <c r="CHF31" s="3"/>
      <c r="CHG31" s="3"/>
      <c r="CHH31" s="3"/>
      <c r="CHI31" s="3"/>
      <c r="CHJ31" s="3"/>
      <c r="CHK31" s="3"/>
      <c r="CHL31" s="3"/>
      <c r="CHM31" s="3"/>
      <c r="CHN31" s="3"/>
      <c r="CHO31" s="3"/>
      <c r="CHP31" s="3"/>
      <c r="CHQ31" s="3"/>
      <c r="CHR31" s="3"/>
      <c r="CHS31" s="3"/>
      <c r="CHT31" s="3"/>
      <c r="CHU31" s="3"/>
      <c r="CHV31" s="3"/>
      <c r="CHW31" s="3"/>
      <c r="CHX31" s="3"/>
      <c r="CHY31" s="3"/>
      <c r="CHZ31" s="3"/>
      <c r="CIA31" s="3"/>
      <c r="CIB31" s="3"/>
      <c r="CIC31" s="3"/>
      <c r="CID31" s="3"/>
      <c r="CIE31" s="3"/>
      <c r="CIF31" s="3"/>
      <c r="CIG31" s="3"/>
      <c r="CIH31" s="3"/>
      <c r="CII31" s="3"/>
      <c r="CIJ31" s="3"/>
      <c r="CIK31" s="3"/>
      <c r="CIL31" s="3"/>
      <c r="CIM31" s="3"/>
      <c r="CIN31" s="3"/>
      <c r="CIO31" s="3"/>
      <c r="CIP31" s="3"/>
      <c r="CIQ31" s="3"/>
      <c r="CIR31" s="3"/>
      <c r="CIS31" s="3"/>
      <c r="CIT31" s="3"/>
      <c r="CIU31" s="3"/>
      <c r="CIV31" s="3"/>
      <c r="CIW31" s="3"/>
      <c r="CIX31" s="3"/>
      <c r="CIY31" s="3"/>
      <c r="CIZ31" s="3"/>
      <c r="CJA31" s="3"/>
      <c r="CJB31" s="3"/>
      <c r="CJC31" s="3"/>
      <c r="CJD31" s="3"/>
      <c r="CJE31" s="3"/>
      <c r="CJF31" s="3"/>
      <c r="CJG31" s="3"/>
      <c r="CJH31" s="3"/>
      <c r="CJI31" s="3"/>
      <c r="CJJ31" s="3"/>
      <c r="CJK31" s="3"/>
      <c r="CJL31" s="3"/>
      <c r="CJM31" s="3"/>
      <c r="CJN31" s="3"/>
      <c r="CJO31" s="3"/>
      <c r="CJP31" s="3"/>
      <c r="CJQ31" s="3"/>
      <c r="CJR31" s="3"/>
      <c r="CJS31" s="3"/>
      <c r="CJT31" s="3"/>
      <c r="CJU31" s="3"/>
      <c r="CJV31" s="3"/>
      <c r="CJW31" s="3"/>
      <c r="CJX31" s="3"/>
      <c r="CJY31" s="3"/>
      <c r="CJZ31" s="3"/>
      <c r="CKA31" s="3"/>
      <c r="CKB31" s="3"/>
      <c r="CKC31" s="3"/>
      <c r="CKD31" s="3"/>
      <c r="CKE31" s="3"/>
      <c r="CKF31" s="3"/>
      <c r="CKG31" s="3"/>
      <c r="CKH31" s="3"/>
      <c r="CKI31" s="3"/>
      <c r="CKJ31" s="3"/>
      <c r="CKK31" s="3"/>
      <c r="CKL31" s="3"/>
      <c r="CKM31" s="3"/>
      <c r="CKN31" s="3"/>
      <c r="CKO31" s="3"/>
      <c r="CKP31" s="3"/>
      <c r="CKQ31" s="3"/>
      <c r="CKR31" s="3"/>
      <c r="CKS31" s="3"/>
      <c r="CKT31" s="3"/>
      <c r="CKU31" s="3"/>
      <c r="CKV31" s="3"/>
      <c r="CKW31" s="3"/>
      <c r="CKX31" s="3"/>
      <c r="CKY31" s="3"/>
      <c r="CKZ31" s="3"/>
      <c r="CLA31" s="3"/>
      <c r="CLB31" s="3"/>
      <c r="CLC31" s="3"/>
      <c r="CLD31" s="3"/>
      <c r="CLE31" s="3"/>
      <c r="CLF31" s="3"/>
      <c r="CLG31" s="3"/>
      <c r="CLH31" s="3"/>
      <c r="CLI31" s="3"/>
      <c r="CLJ31" s="3"/>
      <c r="CLK31" s="3"/>
      <c r="CLL31" s="3"/>
      <c r="CLM31" s="3"/>
      <c r="CLN31" s="3"/>
      <c r="CLO31" s="3"/>
      <c r="CLP31" s="3"/>
      <c r="CLQ31" s="3"/>
      <c r="CLR31" s="3"/>
      <c r="CLS31" s="3"/>
      <c r="CLT31" s="3"/>
      <c r="CLU31" s="3"/>
      <c r="CLV31" s="3"/>
      <c r="CLW31" s="3"/>
      <c r="CLX31" s="3"/>
      <c r="CLY31" s="3"/>
      <c r="CLZ31" s="3"/>
      <c r="CMA31" s="3"/>
      <c r="CMB31" s="3"/>
      <c r="CMC31" s="3"/>
      <c r="CMD31" s="3"/>
      <c r="CME31" s="3"/>
      <c r="CMF31" s="3"/>
      <c r="CMG31" s="3"/>
      <c r="CMH31" s="3"/>
      <c r="CMI31" s="3"/>
      <c r="CMJ31" s="3"/>
      <c r="CMK31" s="3"/>
      <c r="CML31" s="3"/>
      <c r="CMM31" s="3"/>
      <c r="CMN31" s="3"/>
      <c r="CMO31" s="3"/>
      <c r="CMP31" s="3"/>
      <c r="CMQ31" s="3"/>
      <c r="CMR31" s="3"/>
      <c r="CMS31" s="3"/>
      <c r="CMT31" s="3"/>
      <c r="CMU31" s="3"/>
      <c r="CMV31" s="3"/>
      <c r="CMW31" s="3"/>
      <c r="CMX31" s="3"/>
      <c r="CMY31" s="3"/>
      <c r="CMZ31" s="3"/>
      <c r="CNA31" s="3"/>
      <c r="CNB31" s="3"/>
      <c r="CNC31" s="3"/>
      <c r="CND31" s="3"/>
      <c r="CNE31" s="3"/>
      <c r="CNF31" s="3"/>
      <c r="CNG31" s="3"/>
      <c r="CNH31" s="3"/>
      <c r="CNI31" s="3"/>
      <c r="CNJ31" s="3"/>
      <c r="CNK31" s="3"/>
      <c r="CNL31" s="3"/>
      <c r="CNM31" s="3"/>
      <c r="CNN31" s="3"/>
      <c r="CNO31" s="3"/>
      <c r="CNP31" s="3"/>
      <c r="CNQ31" s="3"/>
      <c r="CNR31" s="3"/>
      <c r="CNS31" s="3"/>
      <c r="CNT31" s="3"/>
      <c r="CNU31" s="3"/>
      <c r="CNV31" s="3"/>
      <c r="CNW31" s="3"/>
      <c r="CNX31" s="3"/>
      <c r="CNY31" s="3"/>
      <c r="CNZ31" s="3"/>
      <c r="COA31" s="3"/>
      <c r="COB31" s="3"/>
      <c r="COC31" s="3"/>
      <c r="COD31" s="3"/>
      <c r="COE31" s="3"/>
      <c r="COF31" s="3"/>
      <c r="COG31" s="3"/>
      <c r="COH31" s="3"/>
      <c r="COI31" s="3"/>
      <c r="COJ31" s="3"/>
      <c r="COK31" s="3"/>
      <c r="COL31" s="3"/>
      <c r="COM31" s="3"/>
      <c r="CON31" s="3"/>
      <c r="COO31" s="3"/>
      <c r="COP31" s="3"/>
      <c r="COQ31" s="3"/>
      <c r="COR31" s="3"/>
      <c r="COS31" s="3"/>
      <c r="COT31" s="3"/>
      <c r="COU31" s="3"/>
      <c r="COV31" s="3"/>
      <c r="COW31" s="3"/>
      <c r="COX31" s="3"/>
      <c r="COY31" s="3"/>
      <c r="COZ31" s="3"/>
      <c r="CPA31" s="3"/>
      <c r="CPB31" s="3"/>
      <c r="CPC31" s="3"/>
      <c r="CPD31" s="3"/>
      <c r="CPE31" s="3"/>
      <c r="CPF31" s="3"/>
      <c r="CPG31" s="3"/>
      <c r="CPH31" s="3"/>
      <c r="CPI31" s="3"/>
      <c r="CPJ31" s="3"/>
      <c r="CPK31" s="3"/>
      <c r="CPL31" s="3"/>
      <c r="CPM31" s="3"/>
      <c r="CPN31" s="3"/>
      <c r="CPO31" s="3"/>
      <c r="CPP31" s="3"/>
      <c r="CPQ31" s="3"/>
      <c r="CPR31" s="3"/>
      <c r="CPS31" s="3"/>
      <c r="CPT31" s="3"/>
      <c r="CPU31" s="3"/>
      <c r="CPV31" s="3"/>
      <c r="CPW31" s="3"/>
      <c r="CPX31" s="3"/>
      <c r="CPY31" s="3"/>
      <c r="CPZ31" s="3"/>
      <c r="CQA31" s="3"/>
      <c r="CQB31" s="3"/>
      <c r="CQC31" s="3"/>
      <c r="CQD31" s="3"/>
      <c r="CQE31" s="3"/>
      <c r="CQF31" s="3"/>
      <c r="CQG31" s="3"/>
      <c r="CQH31" s="3"/>
      <c r="CQI31" s="3"/>
      <c r="CQJ31" s="3"/>
      <c r="CQK31" s="3"/>
      <c r="CQL31" s="3"/>
      <c r="CQM31" s="3"/>
      <c r="CQN31" s="3"/>
      <c r="CQO31" s="3"/>
      <c r="CQP31" s="3"/>
      <c r="CQQ31" s="3"/>
      <c r="CQR31" s="3"/>
      <c r="CQS31" s="3"/>
      <c r="CQT31" s="3"/>
      <c r="CQU31" s="3"/>
      <c r="CQV31" s="3"/>
      <c r="CQW31" s="3"/>
      <c r="CQX31" s="3"/>
      <c r="CQY31" s="3"/>
      <c r="CQZ31" s="3"/>
      <c r="CRA31" s="3"/>
      <c r="CRB31" s="3"/>
      <c r="CRC31" s="3"/>
      <c r="CRD31" s="3"/>
      <c r="CRE31" s="3"/>
      <c r="CRF31" s="3"/>
      <c r="CRG31" s="3"/>
      <c r="CRH31" s="3"/>
      <c r="CRI31" s="3"/>
      <c r="CRJ31" s="3"/>
      <c r="CRK31" s="3"/>
      <c r="CRL31" s="3"/>
      <c r="CRM31" s="3"/>
      <c r="CRN31" s="3"/>
      <c r="CRO31" s="3"/>
      <c r="CRP31" s="3"/>
      <c r="CRQ31" s="3"/>
      <c r="CRR31" s="3"/>
      <c r="CRS31" s="3"/>
      <c r="CRT31" s="3"/>
      <c r="CRU31" s="3"/>
      <c r="CRV31" s="3"/>
      <c r="CRW31" s="3"/>
      <c r="CRX31" s="3"/>
      <c r="CRY31" s="3"/>
      <c r="CRZ31" s="3"/>
      <c r="CSA31" s="3"/>
      <c r="CSB31" s="3"/>
      <c r="CSC31" s="3"/>
      <c r="CSD31" s="3"/>
      <c r="CSE31" s="3"/>
      <c r="CSF31" s="3"/>
      <c r="CSG31" s="3"/>
      <c r="CSH31" s="3"/>
      <c r="CSI31" s="3"/>
      <c r="CSJ31" s="3"/>
      <c r="CSK31" s="3"/>
      <c r="CSL31" s="3"/>
      <c r="CSM31" s="3"/>
      <c r="CSN31" s="3"/>
      <c r="CSO31" s="3"/>
      <c r="CSP31" s="3"/>
      <c r="CSQ31" s="3"/>
      <c r="CSR31" s="3"/>
      <c r="CSS31" s="3"/>
      <c r="CST31" s="3"/>
      <c r="CSU31" s="3"/>
      <c r="CSV31" s="3"/>
      <c r="CSW31" s="3"/>
      <c r="CSX31" s="3"/>
      <c r="CSY31" s="3"/>
      <c r="CSZ31" s="3"/>
      <c r="CTA31" s="3"/>
      <c r="CTB31" s="3"/>
      <c r="CTC31" s="3"/>
      <c r="CTD31" s="3"/>
      <c r="CTE31" s="3"/>
      <c r="CTF31" s="3"/>
      <c r="CTG31" s="3"/>
      <c r="CTH31" s="3"/>
      <c r="CTI31" s="3"/>
      <c r="CTJ31" s="3"/>
      <c r="CTK31" s="3"/>
      <c r="CTL31" s="3"/>
      <c r="CTM31" s="3"/>
      <c r="CTN31" s="3"/>
      <c r="CTO31" s="3"/>
      <c r="CTP31" s="3"/>
      <c r="CTQ31" s="3"/>
      <c r="CTR31" s="3"/>
      <c r="CTS31" s="3"/>
      <c r="CTT31" s="3"/>
      <c r="CTU31" s="3"/>
      <c r="CTV31" s="3"/>
      <c r="CTW31" s="3"/>
      <c r="CTX31" s="3"/>
      <c r="CTY31" s="3"/>
      <c r="CTZ31" s="3"/>
      <c r="CUA31" s="3"/>
      <c r="CUB31" s="3"/>
      <c r="CUC31" s="3"/>
      <c r="CUD31" s="3"/>
      <c r="CUE31" s="3"/>
      <c r="CUF31" s="3"/>
      <c r="CUG31" s="3"/>
      <c r="CUH31" s="3"/>
      <c r="CUI31" s="3"/>
      <c r="CUJ31" s="3"/>
      <c r="CUK31" s="3"/>
      <c r="CUL31" s="3"/>
      <c r="CUM31" s="3"/>
      <c r="CUN31" s="3"/>
      <c r="CUO31" s="3"/>
      <c r="CUP31" s="3"/>
      <c r="CUQ31" s="3"/>
      <c r="CUR31" s="3"/>
      <c r="CUS31" s="3"/>
      <c r="CUT31" s="3"/>
      <c r="CUU31" s="3"/>
      <c r="CUV31" s="3"/>
      <c r="CUW31" s="3"/>
      <c r="CUX31" s="3"/>
      <c r="CUY31" s="3"/>
      <c r="CUZ31" s="3"/>
      <c r="CVA31" s="3"/>
      <c r="CVB31" s="3"/>
      <c r="CVC31" s="3"/>
      <c r="CVD31" s="3"/>
      <c r="CVE31" s="3"/>
      <c r="CVF31" s="3"/>
      <c r="CVG31" s="3"/>
      <c r="CVH31" s="3"/>
      <c r="CVI31" s="3"/>
      <c r="CVJ31" s="3"/>
      <c r="CVK31" s="3"/>
      <c r="CVL31" s="3"/>
      <c r="CVM31" s="3"/>
      <c r="CVN31" s="3"/>
      <c r="CVO31" s="3"/>
      <c r="CVP31" s="3"/>
      <c r="CVQ31" s="3"/>
      <c r="CVR31" s="3"/>
      <c r="CVS31" s="3"/>
      <c r="CVT31" s="3"/>
      <c r="CVU31" s="3"/>
      <c r="CVV31" s="3"/>
      <c r="CVW31" s="3"/>
      <c r="CVX31" s="3"/>
      <c r="CVY31" s="3"/>
      <c r="CVZ31" s="3"/>
      <c r="CWA31" s="3"/>
      <c r="CWB31" s="3"/>
      <c r="CWC31" s="3"/>
      <c r="CWD31" s="3"/>
      <c r="CWE31" s="3"/>
      <c r="CWF31" s="3"/>
      <c r="CWG31" s="3"/>
      <c r="CWH31" s="3"/>
      <c r="CWI31" s="3"/>
      <c r="CWJ31" s="3"/>
      <c r="CWK31" s="3"/>
      <c r="CWL31" s="3"/>
      <c r="CWM31" s="3"/>
      <c r="CWN31" s="3"/>
      <c r="CWO31" s="3"/>
      <c r="CWP31" s="3"/>
      <c r="CWQ31" s="3"/>
    </row>
    <row r="32" spans="1:2643" s="50" customFormat="1" ht="66" customHeight="1" x14ac:dyDescent="0.25">
      <c r="A32" s="224" t="s">
        <v>102</v>
      </c>
      <c r="B32" s="590" t="s">
        <v>435</v>
      </c>
      <c r="C32" s="591"/>
      <c r="D32" s="591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2"/>
      <c r="P32" s="593"/>
      <c r="Q32" s="573"/>
      <c r="R32" s="573"/>
      <c r="S32" s="589"/>
      <c r="T32" s="473"/>
      <c r="U32" s="573"/>
      <c r="V32" s="573"/>
      <c r="W32" s="472"/>
      <c r="X32" s="593"/>
      <c r="Y32" s="573"/>
      <c r="Z32" s="573"/>
      <c r="AA32" s="573"/>
      <c r="AB32" s="573"/>
      <c r="AC32" s="573"/>
      <c r="AD32" s="573"/>
      <c r="AE32" s="589"/>
      <c r="AF32" s="242"/>
      <c r="AG32" s="240"/>
      <c r="AH32" s="244"/>
      <c r="AI32" s="239"/>
      <c r="AJ32" s="240"/>
      <c r="AK32" s="244"/>
      <c r="AL32" s="239"/>
      <c r="AM32" s="240"/>
      <c r="AN32" s="243"/>
      <c r="AO32" s="242"/>
      <c r="AP32" s="240"/>
      <c r="AQ32" s="243"/>
      <c r="AR32" s="242"/>
      <c r="AS32" s="240"/>
      <c r="AT32" s="244">
        <f t="shared" ref="AT32:BC32" si="4">SUM(AT33:AT36)</f>
        <v>0</v>
      </c>
      <c r="AU32" s="239">
        <f t="shared" si="4"/>
        <v>0</v>
      </c>
      <c r="AV32" s="240">
        <f t="shared" si="4"/>
        <v>0</v>
      </c>
      <c r="AW32" s="244">
        <f t="shared" si="4"/>
        <v>0</v>
      </c>
      <c r="AX32" s="239">
        <f t="shared" si="4"/>
        <v>0</v>
      </c>
      <c r="AY32" s="240">
        <f t="shared" si="4"/>
        <v>0</v>
      </c>
      <c r="AZ32" s="243">
        <f t="shared" si="4"/>
        <v>0</v>
      </c>
      <c r="BA32" s="242">
        <f t="shared" si="4"/>
        <v>0</v>
      </c>
      <c r="BB32" s="240">
        <f t="shared" si="4"/>
        <v>0</v>
      </c>
      <c r="BC32" s="243">
        <f t="shared" si="4"/>
        <v>0</v>
      </c>
      <c r="BD32" s="574">
        <f t="shared" ref="BD32:BD107" si="5">SUM(AH32,AK32,AN32,AQ32,AT32,AW32,AZ32)</f>
        <v>0</v>
      </c>
      <c r="BE32" s="575"/>
      <c r="BF32" s="535"/>
      <c r="BG32" s="536"/>
      <c r="BH32" s="536"/>
      <c r="BI32" s="537"/>
      <c r="BO32" s="51"/>
      <c r="BP32" s="51"/>
      <c r="BQ32" s="51"/>
    </row>
    <row r="33" spans="1:69" ht="48.75" customHeight="1" x14ac:dyDescent="0.25">
      <c r="A33" s="78" t="s">
        <v>115</v>
      </c>
      <c r="B33" s="327" t="s">
        <v>281</v>
      </c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9"/>
      <c r="P33" s="330" t="s">
        <v>282</v>
      </c>
      <c r="Q33" s="331"/>
      <c r="R33" s="331">
        <v>1</v>
      </c>
      <c r="S33" s="336"/>
      <c r="T33" s="335">
        <f>SUM(AF33,AI33,AL33,AO33,AR33,AU33,AX33,BA33)</f>
        <v>72</v>
      </c>
      <c r="U33" s="331"/>
      <c r="V33" s="331">
        <f>SUM(AG33,AJ33,AM33,AP33,AS33,AY33,AV33)</f>
        <v>34</v>
      </c>
      <c r="W33" s="339"/>
      <c r="X33" s="330">
        <v>18</v>
      </c>
      <c r="Y33" s="331"/>
      <c r="Z33" s="331"/>
      <c r="AA33" s="331"/>
      <c r="AB33" s="331">
        <v>16</v>
      </c>
      <c r="AC33" s="331"/>
      <c r="AD33" s="331" t="s">
        <v>282</v>
      </c>
      <c r="AE33" s="336"/>
      <c r="AF33" s="233">
        <v>72</v>
      </c>
      <c r="AG33" s="230">
        <v>34</v>
      </c>
      <c r="AH33" s="231">
        <v>2</v>
      </c>
      <c r="AI33" s="232"/>
      <c r="AJ33" s="230"/>
      <c r="AK33" s="231"/>
      <c r="AL33" s="232" t="s">
        <v>282</v>
      </c>
      <c r="AM33" s="230" t="s">
        <v>282</v>
      </c>
      <c r="AN33" s="234" t="s">
        <v>282</v>
      </c>
      <c r="AO33" s="233" t="s">
        <v>282</v>
      </c>
      <c r="AP33" s="230" t="s">
        <v>282</v>
      </c>
      <c r="AQ33" s="234" t="s">
        <v>282</v>
      </c>
      <c r="AR33" s="233"/>
      <c r="AS33" s="230"/>
      <c r="AT33" s="231"/>
      <c r="AU33" s="232"/>
      <c r="AV33" s="230"/>
      <c r="AW33" s="231"/>
      <c r="AX33" s="232"/>
      <c r="AY33" s="230"/>
      <c r="AZ33" s="234"/>
      <c r="BA33" s="233"/>
      <c r="BB33" s="230"/>
      <c r="BC33" s="234"/>
      <c r="BD33" s="337">
        <f t="shared" si="5"/>
        <v>2</v>
      </c>
      <c r="BE33" s="338"/>
      <c r="BF33" s="508" t="s">
        <v>236</v>
      </c>
      <c r="BG33" s="444"/>
      <c r="BH33" s="444"/>
      <c r="BI33" s="445"/>
    </row>
    <row r="34" spans="1:69" ht="52.5" customHeight="1" x14ac:dyDescent="0.25">
      <c r="A34" s="78" t="s">
        <v>116</v>
      </c>
      <c r="B34" s="332" t="s">
        <v>283</v>
      </c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4"/>
      <c r="P34" s="330">
        <v>1</v>
      </c>
      <c r="Q34" s="331"/>
      <c r="R34" s="331" t="s">
        <v>282</v>
      </c>
      <c r="S34" s="336"/>
      <c r="T34" s="335">
        <f t="shared" ref="T34:T51" si="6">SUM(AF34,AI34,AL34,AO34,AR34,AU34,AX34,BA34)</f>
        <v>144</v>
      </c>
      <c r="U34" s="331"/>
      <c r="V34" s="331">
        <f t="shared" ref="V34:V51" si="7">SUM(AG34,AJ34,AM34,AP34,AS34,AY34,AV34)</f>
        <v>76</v>
      </c>
      <c r="W34" s="339"/>
      <c r="X34" s="330">
        <v>42</v>
      </c>
      <c r="Y34" s="331"/>
      <c r="Z34" s="331"/>
      <c r="AA34" s="331"/>
      <c r="AB34" s="331" t="s">
        <v>282</v>
      </c>
      <c r="AC34" s="331"/>
      <c r="AD34" s="331">
        <v>34</v>
      </c>
      <c r="AE34" s="336"/>
      <c r="AF34" s="233">
        <v>144</v>
      </c>
      <c r="AG34" s="230">
        <v>76</v>
      </c>
      <c r="AH34" s="231">
        <v>4</v>
      </c>
      <c r="AI34" s="232" t="s">
        <v>282</v>
      </c>
      <c r="AJ34" s="230" t="s">
        <v>282</v>
      </c>
      <c r="AK34" s="231" t="s">
        <v>282</v>
      </c>
      <c r="AL34" s="232" t="s">
        <v>282</v>
      </c>
      <c r="AM34" s="230" t="s">
        <v>282</v>
      </c>
      <c r="AN34" s="234" t="s">
        <v>282</v>
      </c>
      <c r="AO34" s="233"/>
      <c r="AP34" s="230"/>
      <c r="AQ34" s="234"/>
      <c r="AR34" s="233"/>
      <c r="AS34" s="230"/>
      <c r="AT34" s="231"/>
      <c r="AU34" s="232"/>
      <c r="AV34" s="230"/>
      <c r="AW34" s="231"/>
      <c r="AX34" s="232"/>
      <c r="AY34" s="230"/>
      <c r="AZ34" s="234"/>
      <c r="BA34" s="233"/>
      <c r="BB34" s="230"/>
      <c r="BC34" s="234"/>
      <c r="BD34" s="337">
        <f t="shared" si="5"/>
        <v>4</v>
      </c>
      <c r="BE34" s="338"/>
      <c r="BF34" s="508" t="s">
        <v>429</v>
      </c>
      <c r="BG34" s="511"/>
      <c r="BH34" s="511"/>
      <c r="BI34" s="512"/>
    </row>
    <row r="35" spans="1:69" ht="45" customHeight="1" x14ac:dyDescent="0.25">
      <c r="A35" s="78" t="s">
        <v>145</v>
      </c>
      <c r="B35" s="332" t="s">
        <v>284</v>
      </c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4"/>
      <c r="P35" s="531"/>
      <c r="Q35" s="511"/>
      <c r="R35" s="444">
        <v>2</v>
      </c>
      <c r="S35" s="512"/>
      <c r="T35" s="335">
        <f t="shared" si="6"/>
        <v>72</v>
      </c>
      <c r="U35" s="331"/>
      <c r="V35" s="331">
        <f t="shared" si="7"/>
        <v>34</v>
      </c>
      <c r="W35" s="339"/>
      <c r="X35" s="531">
        <v>18</v>
      </c>
      <c r="Y35" s="511"/>
      <c r="Z35" s="444"/>
      <c r="AA35" s="511"/>
      <c r="AB35" s="444">
        <v>16</v>
      </c>
      <c r="AC35" s="511"/>
      <c r="AD35" s="444"/>
      <c r="AE35" s="512"/>
      <c r="AF35" s="233" t="s">
        <v>282</v>
      </c>
      <c r="AG35" s="230" t="s">
        <v>282</v>
      </c>
      <c r="AH35" s="231" t="s">
        <v>282</v>
      </c>
      <c r="AI35" s="232">
        <v>72</v>
      </c>
      <c r="AJ35" s="230">
        <v>34</v>
      </c>
      <c r="AK35" s="231">
        <v>2</v>
      </c>
      <c r="AL35" s="232"/>
      <c r="AM35" s="230"/>
      <c r="AN35" s="234"/>
      <c r="AO35" s="233"/>
      <c r="AP35" s="230"/>
      <c r="AQ35" s="234"/>
      <c r="AR35" s="233"/>
      <c r="AS35" s="230"/>
      <c r="AT35" s="231"/>
      <c r="AU35" s="232"/>
      <c r="AV35" s="230"/>
      <c r="AW35" s="231"/>
      <c r="AX35" s="232"/>
      <c r="AY35" s="230"/>
      <c r="AZ35" s="234"/>
      <c r="BA35" s="233"/>
      <c r="BB35" s="230"/>
      <c r="BC35" s="234"/>
      <c r="BD35" s="337">
        <f t="shared" si="5"/>
        <v>2</v>
      </c>
      <c r="BE35" s="338"/>
      <c r="BF35" s="508" t="s">
        <v>430</v>
      </c>
      <c r="BG35" s="511"/>
      <c r="BH35" s="511"/>
      <c r="BI35" s="512"/>
    </row>
    <row r="36" spans="1:69" ht="46.5" customHeight="1" x14ac:dyDescent="0.4">
      <c r="A36" s="79" t="s">
        <v>187</v>
      </c>
      <c r="B36" s="332" t="s">
        <v>285</v>
      </c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4"/>
      <c r="P36" s="531">
        <v>4</v>
      </c>
      <c r="Q36" s="511"/>
      <c r="R36" s="444"/>
      <c r="S36" s="512"/>
      <c r="T36" s="335">
        <f t="shared" si="6"/>
        <v>144</v>
      </c>
      <c r="U36" s="331"/>
      <c r="V36" s="331">
        <f t="shared" si="7"/>
        <v>60</v>
      </c>
      <c r="W36" s="339"/>
      <c r="X36" s="330">
        <v>34</v>
      </c>
      <c r="Y36" s="331"/>
      <c r="Z36" s="331"/>
      <c r="AA36" s="331"/>
      <c r="AB36" s="331">
        <v>26</v>
      </c>
      <c r="AC36" s="331"/>
      <c r="AD36" s="331"/>
      <c r="AE36" s="336"/>
      <c r="AF36" s="233"/>
      <c r="AG36" s="230"/>
      <c r="AH36" s="231"/>
      <c r="AI36" s="232"/>
      <c r="AJ36" s="230"/>
      <c r="AK36" s="231"/>
      <c r="AL36" s="232" t="s">
        <v>282</v>
      </c>
      <c r="AM36" s="230" t="s">
        <v>282</v>
      </c>
      <c r="AN36" s="234" t="s">
        <v>282</v>
      </c>
      <c r="AO36" s="233">
        <v>144</v>
      </c>
      <c r="AP36" s="230">
        <v>60</v>
      </c>
      <c r="AQ36" s="234">
        <v>4</v>
      </c>
      <c r="AR36" s="233"/>
      <c r="AS36" s="230"/>
      <c r="AT36" s="231"/>
      <c r="AU36" s="232"/>
      <c r="AV36" s="230"/>
      <c r="AW36" s="231"/>
      <c r="AX36" s="232"/>
      <c r="AY36" s="230"/>
      <c r="AZ36" s="234"/>
      <c r="BA36" s="233"/>
      <c r="BB36" s="230"/>
      <c r="BC36" s="234"/>
      <c r="BD36" s="337">
        <f t="shared" si="5"/>
        <v>4</v>
      </c>
      <c r="BE36" s="338"/>
      <c r="BF36" s="508" t="s">
        <v>431</v>
      </c>
      <c r="BG36" s="511"/>
      <c r="BH36" s="511"/>
      <c r="BI36" s="512"/>
      <c r="BN36" s="5"/>
    </row>
    <row r="37" spans="1:69" ht="45" customHeight="1" x14ac:dyDescent="0.25">
      <c r="A37" s="81" t="s">
        <v>112</v>
      </c>
      <c r="B37" s="438" t="s">
        <v>147</v>
      </c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40"/>
      <c r="P37" s="330"/>
      <c r="Q37" s="331"/>
      <c r="R37" s="331"/>
      <c r="S37" s="336"/>
      <c r="T37" s="335"/>
      <c r="U37" s="331"/>
      <c r="V37" s="331"/>
      <c r="W37" s="339"/>
      <c r="X37" s="330"/>
      <c r="Y37" s="331"/>
      <c r="Z37" s="331"/>
      <c r="AA37" s="331"/>
      <c r="AB37" s="331"/>
      <c r="AC37" s="331"/>
      <c r="AD37" s="331"/>
      <c r="AE37" s="336"/>
      <c r="AF37" s="233"/>
      <c r="AG37" s="230"/>
      <c r="AH37" s="231"/>
      <c r="AI37" s="232"/>
      <c r="AJ37" s="230"/>
      <c r="AK37" s="231"/>
      <c r="AL37" s="232"/>
      <c r="AM37" s="230"/>
      <c r="AN37" s="234">
        <f t="shared" ref="AN37:BC37" si="8">SUM(AN38:AN39)</f>
        <v>0</v>
      </c>
      <c r="AO37" s="233">
        <f t="shared" si="8"/>
        <v>0</v>
      </c>
      <c r="AP37" s="230">
        <f t="shared" si="8"/>
        <v>0</v>
      </c>
      <c r="AQ37" s="234">
        <f t="shared" si="8"/>
        <v>0</v>
      </c>
      <c r="AR37" s="233">
        <f t="shared" si="8"/>
        <v>0</v>
      </c>
      <c r="AS37" s="230">
        <f t="shared" si="8"/>
        <v>0</v>
      </c>
      <c r="AT37" s="231">
        <f t="shared" si="8"/>
        <v>0</v>
      </c>
      <c r="AU37" s="232">
        <f t="shared" si="8"/>
        <v>0</v>
      </c>
      <c r="AV37" s="230">
        <f t="shared" si="8"/>
        <v>0</v>
      </c>
      <c r="AW37" s="231">
        <f t="shared" si="8"/>
        <v>0</v>
      </c>
      <c r="AX37" s="232">
        <f t="shared" si="8"/>
        <v>0</v>
      </c>
      <c r="AY37" s="230">
        <f t="shared" si="8"/>
        <v>0</v>
      </c>
      <c r="AZ37" s="234">
        <f t="shared" si="8"/>
        <v>0</v>
      </c>
      <c r="BA37" s="233">
        <f t="shared" si="8"/>
        <v>0</v>
      </c>
      <c r="BB37" s="230">
        <f t="shared" si="8"/>
        <v>0</v>
      </c>
      <c r="BC37" s="234">
        <f t="shared" si="8"/>
        <v>0</v>
      </c>
      <c r="BD37" s="337">
        <f t="shared" si="5"/>
        <v>0</v>
      </c>
      <c r="BE37" s="338"/>
      <c r="BF37" s="508"/>
      <c r="BG37" s="444"/>
      <c r="BH37" s="444"/>
      <c r="BI37" s="445"/>
    </row>
    <row r="38" spans="1:69" s="18" customFormat="1" ht="41.25" customHeight="1" x14ac:dyDescent="0.3">
      <c r="A38" s="78" t="s">
        <v>113</v>
      </c>
      <c r="B38" s="332" t="s">
        <v>286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4"/>
      <c r="P38" s="330" t="s">
        <v>282</v>
      </c>
      <c r="Q38" s="331"/>
      <c r="R38" s="331">
        <v>2</v>
      </c>
      <c r="S38" s="336"/>
      <c r="T38" s="335">
        <f t="shared" si="6"/>
        <v>108</v>
      </c>
      <c r="U38" s="331"/>
      <c r="V38" s="331">
        <f t="shared" si="7"/>
        <v>40</v>
      </c>
      <c r="W38" s="339"/>
      <c r="X38" s="330"/>
      <c r="Y38" s="331"/>
      <c r="Z38" s="331"/>
      <c r="AA38" s="331"/>
      <c r="AB38" s="331">
        <v>40</v>
      </c>
      <c r="AC38" s="331"/>
      <c r="AD38" s="331"/>
      <c r="AE38" s="336"/>
      <c r="AF38" s="233"/>
      <c r="AG38" s="230"/>
      <c r="AH38" s="231"/>
      <c r="AI38" s="232">
        <v>108</v>
      </c>
      <c r="AJ38" s="230">
        <v>40</v>
      </c>
      <c r="AK38" s="231">
        <v>3</v>
      </c>
      <c r="AL38" s="232"/>
      <c r="AM38" s="230"/>
      <c r="AN38" s="234"/>
      <c r="AO38" s="233"/>
      <c r="AP38" s="230"/>
      <c r="AQ38" s="234"/>
      <c r="AR38" s="233"/>
      <c r="AS38" s="230"/>
      <c r="AT38" s="231"/>
      <c r="AU38" s="232"/>
      <c r="AV38" s="230"/>
      <c r="AW38" s="231"/>
      <c r="AX38" s="232"/>
      <c r="AY38" s="230"/>
      <c r="AZ38" s="234"/>
      <c r="BA38" s="233"/>
      <c r="BB38" s="230"/>
      <c r="BC38" s="234"/>
      <c r="BD38" s="337">
        <f t="shared" si="5"/>
        <v>3</v>
      </c>
      <c r="BE38" s="338"/>
      <c r="BF38" s="508" t="s">
        <v>127</v>
      </c>
      <c r="BG38" s="444"/>
      <c r="BH38" s="444"/>
      <c r="BI38" s="445"/>
      <c r="BO38" s="27"/>
      <c r="BP38" s="27"/>
      <c r="BQ38" s="27"/>
    </row>
    <row r="39" spans="1:69" s="18" customFormat="1" ht="48" customHeight="1" x14ac:dyDescent="0.3">
      <c r="A39" s="78" t="s">
        <v>129</v>
      </c>
      <c r="B39" s="332" t="s">
        <v>146</v>
      </c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30"/>
      <c r="P39" s="330">
        <v>2</v>
      </c>
      <c r="Q39" s="331"/>
      <c r="R39" s="331">
        <v>1</v>
      </c>
      <c r="S39" s="336"/>
      <c r="T39" s="335">
        <f t="shared" si="6"/>
        <v>216</v>
      </c>
      <c r="U39" s="331"/>
      <c r="V39" s="331">
        <f t="shared" si="7"/>
        <v>120</v>
      </c>
      <c r="W39" s="339"/>
      <c r="X39" s="330"/>
      <c r="Y39" s="331"/>
      <c r="Z39" s="331"/>
      <c r="AA39" s="331"/>
      <c r="AB39" s="331">
        <v>120</v>
      </c>
      <c r="AC39" s="331"/>
      <c r="AD39" s="331"/>
      <c r="AE39" s="336"/>
      <c r="AF39" s="233">
        <v>108</v>
      </c>
      <c r="AG39" s="230">
        <v>60</v>
      </c>
      <c r="AH39" s="231">
        <v>3</v>
      </c>
      <c r="AI39" s="232">
        <v>108</v>
      </c>
      <c r="AJ39" s="230">
        <v>60</v>
      </c>
      <c r="AK39" s="231">
        <v>3</v>
      </c>
      <c r="AL39" s="232"/>
      <c r="AM39" s="230"/>
      <c r="AN39" s="234"/>
      <c r="AO39" s="233"/>
      <c r="AP39" s="230"/>
      <c r="AQ39" s="234"/>
      <c r="AR39" s="233"/>
      <c r="AS39" s="230"/>
      <c r="AT39" s="231"/>
      <c r="AU39" s="232"/>
      <c r="AV39" s="230"/>
      <c r="AW39" s="231"/>
      <c r="AX39" s="232"/>
      <c r="AY39" s="230"/>
      <c r="AZ39" s="234"/>
      <c r="BA39" s="233"/>
      <c r="BB39" s="230"/>
      <c r="BC39" s="234"/>
      <c r="BD39" s="337">
        <f t="shared" si="5"/>
        <v>6</v>
      </c>
      <c r="BE39" s="338"/>
      <c r="BF39" s="508" t="s">
        <v>127</v>
      </c>
      <c r="BG39" s="444"/>
      <c r="BH39" s="444"/>
      <c r="BI39" s="445"/>
      <c r="BO39" s="27"/>
      <c r="BP39" s="27"/>
      <c r="BQ39" s="27"/>
    </row>
    <row r="40" spans="1:69" ht="39" customHeight="1" x14ac:dyDescent="0.25">
      <c r="A40" s="81" t="s">
        <v>114</v>
      </c>
      <c r="B40" s="505" t="s">
        <v>382</v>
      </c>
      <c r="C40" s="506"/>
      <c r="D40" s="506"/>
      <c r="E40" s="506"/>
      <c r="F40" s="506"/>
      <c r="G40" s="506"/>
      <c r="H40" s="506"/>
      <c r="I40" s="506"/>
      <c r="J40" s="506"/>
      <c r="K40" s="506"/>
      <c r="L40" s="506"/>
      <c r="M40" s="506"/>
      <c r="N40" s="506"/>
      <c r="O40" s="507"/>
      <c r="P40" s="531"/>
      <c r="Q40" s="444"/>
      <c r="R40" s="444"/>
      <c r="S40" s="445"/>
      <c r="T40" s="335"/>
      <c r="U40" s="331"/>
      <c r="V40" s="331"/>
      <c r="W40" s="339"/>
      <c r="X40" s="330"/>
      <c r="Y40" s="331"/>
      <c r="Z40" s="331"/>
      <c r="AA40" s="331"/>
      <c r="AB40" s="331"/>
      <c r="AC40" s="331"/>
      <c r="AD40" s="331"/>
      <c r="AE40" s="336"/>
      <c r="AF40" s="80"/>
      <c r="AG40" s="230"/>
      <c r="AH40" s="231"/>
      <c r="AI40" s="232"/>
      <c r="AJ40" s="230"/>
      <c r="AK40" s="231"/>
      <c r="AL40" s="232"/>
      <c r="AM40" s="230"/>
      <c r="AN40" s="234"/>
      <c r="AO40" s="233"/>
      <c r="AP40" s="230"/>
      <c r="AQ40" s="234"/>
      <c r="AR40" s="233"/>
      <c r="AS40" s="230"/>
      <c r="AT40" s="231"/>
      <c r="AU40" s="232"/>
      <c r="AV40" s="230"/>
      <c r="AW40" s="231"/>
      <c r="AX40" s="232"/>
      <c r="AY40" s="230"/>
      <c r="AZ40" s="234"/>
      <c r="BA40" s="233"/>
      <c r="BB40" s="230"/>
      <c r="BC40" s="234"/>
      <c r="BD40" s="337">
        <f t="shared" si="5"/>
        <v>0</v>
      </c>
      <c r="BE40" s="338"/>
      <c r="BF40" s="508"/>
      <c r="BG40" s="444"/>
      <c r="BH40" s="444"/>
      <c r="BI40" s="445"/>
    </row>
    <row r="41" spans="1:69" ht="48.75" customHeight="1" x14ac:dyDescent="0.25">
      <c r="A41" s="78" t="s">
        <v>199</v>
      </c>
      <c r="B41" s="332" t="s">
        <v>287</v>
      </c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4"/>
      <c r="P41" s="531">
        <v>1</v>
      </c>
      <c r="Q41" s="444"/>
      <c r="R41" s="444"/>
      <c r="S41" s="445"/>
      <c r="T41" s="335">
        <f t="shared" ref="T41:T42" si="9">SUM(AF41,AI41,AL41,AO41,AR41,AU41,AX41)</f>
        <v>120</v>
      </c>
      <c r="U41" s="331"/>
      <c r="V41" s="331">
        <f>SUM(AG41,AJ41,AM41,AP41,AS41,AV41,AY41,BB41)</f>
        <v>68</v>
      </c>
      <c r="W41" s="339"/>
      <c r="X41" s="330">
        <v>34</v>
      </c>
      <c r="Y41" s="331"/>
      <c r="Z41" s="331"/>
      <c r="AA41" s="331"/>
      <c r="AB41" s="331">
        <v>34</v>
      </c>
      <c r="AC41" s="331"/>
      <c r="AD41" s="331"/>
      <c r="AE41" s="336"/>
      <c r="AF41" s="233">
        <v>120</v>
      </c>
      <c r="AG41" s="230">
        <v>68</v>
      </c>
      <c r="AH41" s="231">
        <v>3</v>
      </c>
      <c r="AI41" s="232"/>
      <c r="AJ41" s="230"/>
      <c r="AK41" s="231"/>
      <c r="AL41" s="232"/>
      <c r="AM41" s="230"/>
      <c r="AN41" s="234"/>
      <c r="AO41" s="233"/>
      <c r="AP41" s="230"/>
      <c r="AQ41" s="234"/>
      <c r="AR41" s="233"/>
      <c r="AS41" s="230"/>
      <c r="AT41" s="231"/>
      <c r="AU41" s="232"/>
      <c r="AV41" s="230"/>
      <c r="AW41" s="231"/>
      <c r="AX41" s="232"/>
      <c r="AY41" s="230"/>
      <c r="AZ41" s="234"/>
      <c r="BA41" s="233"/>
      <c r="BB41" s="230"/>
      <c r="BC41" s="234"/>
      <c r="BD41" s="337">
        <f t="shared" si="5"/>
        <v>3</v>
      </c>
      <c r="BE41" s="338"/>
      <c r="BF41" s="508" t="s">
        <v>239</v>
      </c>
      <c r="BG41" s="511"/>
      <c r="BH41" s="511"/>
      <c r="BI41" s="512"/>
    </row>
    <row r="42" spans="1:69" ht="41.25" customHeight="1" thickBot="1" x14ac:dyDescent="0.3">
      <c r="A42" s="229" t="s">
        <v>200</v>
      </c>
      <c r="B42" s="706" t="s">
        <v>197</v>
      </c>
      <c r="C42" s="707"/>
      <c r="D42" s="707"/>
      <c r="E42" s="707"/>
      <c r="F42" s="707"/>
      <c r="G42" s="707"/>
      <c r="H42" s="707"/>
      <c r="I42" s="707"/>
      <c r="J42" s="707"/>
      <c r="K42" s="707"/>
      <c r="L42" s="707"/>
      <c r="M42" s="707"/>
      <c r="N42" s="707"/>
      <c r="O42" s="708"/>
      <c r="P42" s="516">
        <v>2</v>
      </c>
      <c r="Q42" s="517"/>
      <c r="R42" s="517">
        <v>1</v>
      </c>
      <c r="S42" s="518"/>
      <c r="T42" s="515">
        <f t="shared" si="9"/>
        <v>330</v>
      </c>
      <c r="U42" s="357"/>
      <c r="V42" s="357">
        <f>SUM(AG42,AJ42,AM42,AP42,AS42,AV42,AY42,BB42)</f>
        <v>176</v>
      </c>
      <c r="W42" s="519"/>
      <c r="X42" s="385">
        <v>82</v>
      </c>
      <c r="Y42" s="357"/>
      <c r="Z42" s="357"/>
      <c r="AA42" s="357"/>
      <c r="AB42" s="357">
        <v>94</v>
      </c>
      <c r="AC42" s="357"/>
      <c r="AD42" s="357"/>
      <c r="AE42" s="358"/>
      <c r="AF42" s="238">
        <v>120</v>
      </c>
      <c r="AG42" s="241">
        <v>68</v>
      </c>
      <c r="AH42" s="237">
        <v>3</v>
      </c>
      <c r="AI42" s="235">
        <v>210</v>
      </c>
      <c r="AJ42" s="241">
        <v>108</v>
      </c>
      <c r="AK42" s="237">
        <v>6</v>
      </c>
      <c r="AL42" s="235"/>
      <c r="AM42" s="241"/>
      <c r="AN42" s="236"/>
      <c r="AO42" s="238"/>
      <c r="AP42" s="241"/>
      <c r="AQ42" s="236"/>
      <c r="AR42" s="238"/>
      <c r="AS42" s="241"/>
      <c r="AT42" s="237"/>
      <c r="AU42" s="235"/>
      <c r="AV42" s="241"/>
      <c r="AW42" s="237"/>
      <c r="AX42" s="235"/>
      <c r="AY42" s="241"/>
      <c r="AZ42" s="236"/>
      <c r="BA42" s="238"/>
      <c r="BB42" s="241"/>
      <c r="BC42" s="236"/>
      <c r="BD42" s="386">
        <f t="shared" si="5"/>
        <v>9</v>
      </c>
      <c r="BE42" s="387"/>
      <c r="BF42" s="538" t="s">
        <v>241</v>
      </c>
      <c r="BG42" s="596"/>
      <c r="BH42" s="596"/>
      <c r="BI42" s="597"/>
    </row>
    <row r="43" spans="1:69" s="51" customFormat="1" ht="89.25" customHeight="1" thickBot="1" x14ac:dyDescent="0.3">
      <c r="A43" s="182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5"/>
      <c r="BE43" s="185"/>
      <c r="BF43" s="186"/>
      <c r="BG43" s="186"/>
      <c r="BH43" s="186"/>
      <c r="BI43" s="186"/>
    </row>
    <row r="44" spans="1:69" ht="32.4" customHeight="1" thickBot="1" x14ac:dyDescent="0.3">
      <c r="A44" s="359" t="s">
        <v>98</v>
      </c>
      <c r="B44" s="374" t="s">
        <v>436</v>
      </c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6"/>
      <c r="P44" s="362" t="s">
        <v>8</v>
      </c>
      <c r="Q44" s="363"/>
      <c r="R44" s="363" t="s">
        <v>9</v>
      </c>
      <c r="S44" s="368"/>
      <c r="T44" s="371" t="s">
        <v>10</v>
      </c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3"/>
      <c r="AF44" s="371" t="s">
        <v>36</v>
      </c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2"/>
      <c r="AS44" s="372"/>
      <c r="AT44" s="372"/>
      <c r="AU44" s="372"/>
      <c r="AV44" s="372"/>
      <c r="AW44" s="372"/>
      <c r="AX44" s="372"/>
      <c r="AY44" s="372"/>
      <c r="AZ44" s="372"/>
      <c r="BA44" s="372"/>
      <c r="BB44" s="372"/>
      <c r="BC44" s="383"/>
      <c r="BD44" s="607" t="s">
        <v>24</v>
      </c>
      <c r="BE44" s="600"/>
      <c r="BF44" s="598" t="s">
        <v>99</v>
      </c>
      <c r="BG44" s="599"/>
      <c r="BH44" s="599"/>
      <c r="BI44" s="600"/>
    </row>
    <row r="45" spans="1:69" ht="32.4" customHeight="1" thickBot="1" x14ac:dyDescent="0.3">
      <c r="A45" s="360"/>
      <c r="B45" s="377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9"/>
      <c r="P45" s="364"/>
      <c r="Q45" s="365"/>
      <c r="R45" s="365"/>
      <c r="S45" s="369"/>
      <c r="T45" s="586" t="s">
        <v>5</v>
      </c>
      <c r="U45" s="576"/>
      <c r="V45" s="576" t="s">
        <v>11</v>
      </c>
      <c r="W45" s="576"/>
      <c r="X45" s="479" t="s">
        <v>12</v>
      </c>
      <c r="Y45" s="479"/>
      <c r="Z45" s="479"/>
      <c r="AA45" s="479"/>
      <c r="AB45" s="479"/>
      <c r="AC45" s="479"/>
      <c r="AD45" s="479"/>
      <c r="AE45" s="551"/>
      <c r="AF45" s="542" t="s">
        <v>14</v>
      </c>
      <c r="AG45" s="543"/>
      <c r="AH45" s="543"/>
      <c r="AI45" s="543"/>
      <c r="AJ45" s="543"/>
      <c r="AK45" s="544"/>
      <c r="AL45" s="477" t="s">
        <v>15</v>
      </c>
      <c r="AM45" s="342"/>
      <c r="AN45" s="342"/>
      <c r="AO45" s="342"/>
      <c r="AP45" s="342"/>
      <c r="AQ45" s="347"/>
      <c r="AR45" s="549" t="s">
        <v>16</v>
      </c>
      <c r="AS45" s="543"/>
      <c r="AT45" s="543"/>
      <c r="AU45" s="543"/>
      <c r="AV45" s="543"/>
      <c r="AW45" s="544"/>
      <c r="AX45" s="477" t="s">
        <v>154</v>
      </c>
      <c r="AY45" s="342"/>
      <c r="AZ45" s="342"/>
      <c r="BA45" s="342"/>
      <c r="BB45" s="342"/>
      <c r="BC45" s="347"/>
      <c r="BD45" s="608"/>
      <c r="BE45" s="603"/>
      <c r="BF45" s="601"/>
      <c r="BG45" s="602"/>
      <c r="BH45" s="602"/>
      <c r="BI45" s="603"/>
    </row>
    <row r="46" spans="1:69" ht="76.95" customHeight="1" thickBot="1" x14ac:dyDescent="0.3">
      <c r="A46" s="360"/>
      <c r="B46" s="377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9"/>
      <c r="P46" s="364"/>
      <c r="Q46" s="365"/>
      <c r="R46" s="365"/>
      <c r="S46" s="369"/>
      <c r="T46" s="587"/>
      <c r="U46" s="365"/>
      <c r="V46" s="365"/>
      <c r="W46" s="578"/>
      <c r="X46" s="362" t="s">
        <v>13</v>
      </c>
      <c r="Y46" s="363"/>
      <c r="Z46" s="363" t="s">
        <v>100</v>
      </c>
      <c r="AA46" s="363"/>
      <c r="AB46" s="363" t="s">
        <v>101</v>
      </c>
      <c r="AC46" s="363"/>
      <c r="AD46" s="363" t="s">
        <v>74</v>
      </c>
      <c r="AE46" s="368"/>
      <c r="AF46" s="341" t="s">
        <v>149</v>
      </c>
      <c r="AG46" s="342"/>
      <c r="AH46" s="343"/>
      <c r="AI46" s="341" t="s">
        <v>177</v>
      </c>
      <c r="AJ46" s="342"/>
      <c r="AK46" s="343"/>
      <c r="AL46" s="341" t="s">
        <v>175</v>
      </c>
      <c r="AM46" s="342"/>
      <c r="AN46" s="347"/>
      <c r="AO46" s="523" t="s">
        <v>176</v>
      </c>
      <c r="AP46" s="342"/>
      <c r="AQ46" s="347"/>
      <c r="AR46" s="523" t="s">
        <v>150</v>
      </c>
      <c r="AS46" s="342"/>
      <c r="AT46" s="343"/>
      <c r="AU46" s="524" t="s">
        <v>151</v>
      </c>
      <c r="AV46" s="525"/>
      <c r="AW46" s="526"/>
      <c r="AX46" s="341" t="s">
        <v>186</v>
      </c>
      <c r="AY46" s="342"/>
      <c r="AZ46" s="347"/>
      <c r="BA46" s="520" t="s">
        <v>152</v>
      </c>
      <c r="BB46" s="521"/>
      <c r="BC46" s="522"/>
      <c r="BD46" s="608"/>
      <c r="BE46" s="603"/>
      <c r="BF46" s="601"/>
      <c r="BG46" s="602"/>
      <c r="BH46" s="602"/>
      <c r="BI46" s="603"/>
    </row>
    <row r="47" spans="1:69" ht="160.5" customHeight="1" thickBot="1" x14ac:dyDescent="0.3">
      <c r="A47" s="361"/>
      <c r="B47" s="380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2"/>
      <c r="P47" s="366"/>
      <c r="Q47" s="367"/>
      <c r="R47" s="367"/>
      <c r="S47" s="370"/>
      <c r="T47" s="588"/>
      <c r="U47" s="367"/>
      <c r="V47" s="367"/>
      <c r="W47" s="579"/>
      <c r="X47" s="366"/>
      <c r="Y47" s="367"/>
      <c r="Z47" s="367"/>
      <c r="AA47" s="367"/>
      <c r="AB47" s="367"/>
      <c r="AC47" s="367"/>
      <c r="AD47" s="367"/>
      <c r="AE47" s="370"/>
      <c r="AF47" s="160" t="s">
        <v>3</v>
      </c>
      <c r="AG47" s="161" t="s">
        <v>17</v>
      </c>
      <c r="AH47" s="162" t="s">
        <v>18</v>
      </c>
      <c r="AI47" s="163" t="s">
        <v>3</v>
      </c>
      <c r="AJ47" s="161" t="s">
        <v>17</v>
      </c>
      <c r="AK47" s="162" t="s">
        <v>18</v>
      </c>
      <c r="AL47" s="163" t="s">
        <v>3</v>
      </c>
      <c r="AM47" s="161" t="s">
        <v>17</v>
      </c>
      <c r="AN47" s="164" t="s">
        <v>18</v>
      </c>
      <c r="AO47" s="160" t="s">
        <v>3</v>
      </c>
      <c r="AP47" s="161" t="s">
        <v>17</v>
      </c>
      <c r="AQ47" s="164" t="s">
        <v>18</v>
      </c>
      <c r="AR47" s="160" t="s">
        <v>3</v>
      </c>
      <c r="AS47" s="161" t="s">
        <v>17</v>
      </c>
      <c r="AT47" s="162" t="s">
        <v>18</v>
      </c>
      <c r="AU47" s="163" t="s">
        <v>3</v>
      </c>
      <c r="AV47" s="161" t="s">
        <v>17</v>
      </c>
      <c r="AW47" s="162" t="s">
        <v>18</v>
      </c>
      <c r="AX47" s="163" t="s">
        <v>3</v>
      </c>
      <c r="AY47" s="161" t="s">
        <v>17</v>
      </c>
      <c r="AZ47" s="164" t="s">
        <v>18</v>
      </c>
      <c r="BA47" s="160" t="s">
        <v>3</v>
      </c>
      <c r="BB47" s="161" t="s">
        <v>17</v>
      </c>
      <c r="BC47" s="164" t="s">
        <v>18</v>
      </c>
      <c r="BD47" s="609"/>
      <c r="BE47" s="606"/>
      <c r="BF47" s="604"/>
      <c r="BG47" s="605"/>
      <c r="BH47" s="605"/>
      <c r="BI47" s="606"/>
    </row>
    <row r="48" spans="1:69" s="50" customFormat="1" ht="59.25" customHeight="1" x14ac:dyDescent="0.25">
      <c r="A48" s="228" t="s">
        <v>126</v>
      </c>
      <c r="B48" s="500" t="s">
        <v>198</v>
      </c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2"/>
      <c r="P48" s="408"/>
      <c r="Q48" s="340"/>
      <c r="R48" s="340"/>
      <c r="S48" s="498"/>
      <c r="T48" s="407"/>
      <c r="U48" s="340"/>
      <c r="V48" s="340"/>
      <c r="W48" s="344"/>
      <c r="X48" s="408"/>
      <c r="Y48" s="340"/>
      <c r="Z48" s="340"/>
      <c r="AA48" s="340"/>
      <c r="AB48" s="340"/>
      <c r="AC48" s="340"/>
      <c r="AD48" s="340"/>
      <c r="AE48" s="498"/>
      <c r="AF48" s="268"/>
      <c r="AG48" s="250"/>
      <c r="AH48" s="252"/>
      <c r="AI48" s="269"/>
      <c r="AJ48" s="250"/>
      <c r="AK48" s="252"/>
      <c r="AL48" s="269"/>
      <c r="AM48" s="250"/>
      <c r="AN48" s="287"/>
      <c r="AO48" s="268"/>
      <c r="AP48" s="250"/>
      <c r="AQ48" s="287"/>
      <c r="AR48" s="268"/>
      <c r="AS48" s="250"/>
      <c r="AT48" s="252">
        <f t="shared" ref="AT48:BC48" si="10">SUM(AT49:AT50)</f>
        <v>0</v>
      </c>
      <c r="AU48" s="269">
        <f t="shared" si="10"/>
        <v>0</v>
      </c>
      <c r="AV48" s="250">
        <f t="shared" si="10"/>
        <v>0</v>
      </c>
      <c r="AW48" s="252">
        <f t="shared" si="10"/>
        <v>0</v>
      </c>
      <c r="AX48" s="269">
        <f t="shared" si="10"/>
        <v>0</v>
      </c>
      <c r="AY48" s="250">
        <f t="shared" si="10"/>
        <v>0</v>
      </c>
      <c r="AZ48" s="287">
        <f t="shared" si="10"/>
        <v>0</v>
      </c>
      <c r="BA48" s="268">
        <f t="shared" si="10"/>
        <v>0</v>
      </c>
      <c r="BB48" s="250">
        <f t="shared" si="10"/>
        <v>0</v>
      </c>
      <c r="BC48" s="287">
        <f t="shared" si="10"/>
        <v>0</v>
      </c>
      <c r="BD48" s="322">
        <f>SUM(AH48,AK48,AN48,AQ48,AT48,AW48,AZ48)</f>
        <v>0</v>
      </c>
      <c r="BE48" s="323"/>
      <c r="BF48" s="423"/>
      <c r="BG48" s="424"/>
      <c r="BH48" s="424"/>
      <c r="BI48" s="425"/>
      <c r="BO48" s="51"/>
      <c r="BP48" s="51"/>
      <c r="BQ48" s="51"/>
    </row>
    <row r="49" spans="1:70" s="227" customFormat="1" ht="63" customHeight="1" x14ac:dyDescent="0.25">
      <c r="A49" s="78" t="s">
        <v>228</v>
      </c>
      <c r="B49" s="327" t="s">
        <v>288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9"/>
      <c r="P49" s="330">
        <v>3</v>
      </c>
      <c r="Q49" s="331"/>
      <c r="R49" s="331"/>
      <c r="S49" s="336"/>
      <c r="T49" s="335">
        <f t="shared" si="6"/>
        <v>108</v>
      </c>
      <c r="U49" s="331"/>
      <c r="V49" s="331">
        <f t="shared" si="7"/>
        <v>50</v>
      </c>
      <c r="W49" s="339"/>
      <c r="X49" s="330">
        <v>26</v>
      </c>
      <c r="Y49" s="331"/>
      <c r="Z49" s="331"/>
      <c r="AA49" s="331"/>
      <c r="AB49" s="331">
        <v>24</v>
      </c>
      <c r="AC49" s="331"/>
      <c r="AD49" s="331"/>
      <c r="AE49" s="336"/>
      <c r="AF49" s="247"/>
      <c r="AG49" s="246"/>
      <c r="AH49" s="249"/>
      <c r="AI49" s="245"/>
      <c r="AJ49" s="246"/>
      <c r="AK49" s="249"/>
      <c r="AL49" s="245">
        <v>108</v>
      </c>
      <c r="AM49" s="246">
        <v>50</v>
      </c>
      <c r="AN49" s="248">
        <v>3</v>
      </c>
      <c r="AO49" s="247"/>
      <c r="AP49" s="246"/>
      <c r="AQ49" s="248"/>
      <c r="AR49" s="247"/>
      <c r="AS49" s="246"/>
      <c r="AT49" s="249"/>
      <c r="AU49" s="245"/>
      <c r="AV49" s="246"/>
      <c r="AW49" s="249"/>
      <c r="AX49" s="245"/>
      <c r="AY49" s="246"/>
      <c r="AZ49" s="248"/>
      <c r="BA49" s="247"/>
      <c r="BB49" s="246"/>
      <c r="BC49" s="248"/>
      <c r="BD49" s="337">
        <f t="shared" si="5"/>
        <v>3</v>
      </c>
      <c r="BE49" s="338"/>
      <c r="BF49" s="508" t="s">
        <v>326</v>
      </c>
      <c r="BG49" s="444"/>
      <c r="BH49" s="444"/>
      <c r="BI49" s="445"/>
    </row>
    <row r="50" spans="1:70" ht="67.5" customHeight="1" x14ac:dyDescent="0.25">
      <c r="A50" s="78" t="s">
        <v>254</v>
      </c>
      <c r="B50" s="332" t="s">
        <v>148</v>
      </c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4"/>
      <c r="P50" s="330">
        <v>4</v>
      </c>
      <c r="Q50" s="331"/>
      <c r="R50" s="331"/>
      <c r="S50" s="336"/>
      <c r="T50" s="335">
        <f t="shared" si="6"/>
        <v>108</v>
      </c>
      <c r="U50" s="331"/>
      <c r="V50" s="331">
        <f t="shared" si="7"/>
        <v>50</v>
      </c>
      <c r="W50" s="339"/>
      <c r="X50" s="330">
        <v>26</v>
      </c>
      <c r="Y50" s="331"/>
      <c r="Z50" s="331"/>
      <c r="AA50" s="331"/>
      <c r="AB50" s="331">
        <v>24</v>
      </c>
      <c r="AC50" s="331"/>
      <c r="AD50" s="331"/>
      <c r="AE50" s="336"/>
      <c r="AF50" s="247"/>
      <c r="AG50" s="246"/>
      <c r="AH50" s="249"/>
      <c r="AI50" s="245"/>
      <c r="AJ50" s="246"/>
      <c r="AK50" s="249"/>
      <c r="AL50" s="245"/>
      <c r="AM50" s="246"/>
      <c r="AN50" s="248"/>
      <c r="AO50" s="247">
        <v>108</v>
      </c>
      <c r="AP50" s="246">
        <v>50</v>
      </c>
      <c r="AQ50" s="248">
        <v>3</v>
      </c>
      <c r="AR50" s="247"/>
      <c r="AS50" s="246"/>
      <c r="AT50" s="249"/>
      <c r="AU50" s="245"/>
      <c r="AV50" s="246"/>
      <c r="AW50" s="249"/>
      <c r="AX50" s="245"/>
      <c r="AY50" s="246"/>
      <c r="AZ50" s="248"/>
      <c r="BA50" s="247"/>
      <c r="BB50" s="246"/>
      <c r="BC50" s="248"/>
      <c r="BD50" s="337">
        <f t="shared" si="5"/>
        <v>3</v>
      </c>
      <c r="BE50" s="338"/>
      <c r="BF50" s="508" t="s">
        <v>289</v>
      </c>
      <c r="BG50" s="444"/>
      <c r="BH50" s="444"/>
      <c r="BI50" s="445"/>
    </row>
    <row r="51" spans="1:70" ht="49.5" customHeight="1" x14ac:dyDescent="0.25">
      <c r="A51" s="81" t="s">
        <v>170</v>
      </c>
      <c r="B51" s="505" t="s">
        <v>171</v>
      </c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7"/>
      <c r="P51" s="330" t="s">
        <v>290</v>
      </c>
      <c r="Q51" s="331"/>
      <c r="R51" s="331"/>
      <c r="S51" s="336"/>
      <c r="T51" s="335">
        <f t="shared" si="6"/>
        <v>216</v>
      </c>
      <c r="U51" s="331"/>
      <c r="V51" s="331">
        <f t="shared" si="7"/>
        <v>120</v>
      </c>
      <c r="W51" s="339"/>
      <c r="X51" s="330">
        <v>56</v>
      </c>
      <c r="Y51" s="331"/>
      <c r="Z51" s="331">
        <v>64</v>
      </c>
      <c r="AA51" s="331"/>
      <c r="AB51" s="331"/>
      <c r="AC51" s="331"/>
      <c r="AD51" s="331"/>
      <c r="AE51" s="336"/>
      <c r="AF51" s="247">
        <v>108</v>
      </c>
      <c r="AG51" s="246">
        <v>60</v>
      </c>
      <c r="AH51" s="249">
        <v>3</v>
      </c>
      <c r="AI51" s="245">
        <v>108</v>
      </c>
      <c r="AJ51" s="246">
        <v>60</v>
      </c>
      <c r="AK51" s="249">
        <v>3</v>
      </c>
      <c r="AL51" s="245"/>
      <c r="AM51" s="246"/>
      <c r="AN51" s="248"/>
      <c r="AO51" s="247"/>
      <c r="AP51" s="246"/>
      <c r="AQ51" s="248"/>
      <c r="AR51" s="247"/>
      <c r="AS51" s="246"/>
      <c r="AT51" s="249"/>
      <c r="AU51" s="245"/>
      <c r="AV51" s="246"/>
      <c r="AW51" s="249"/>
      <c r="AX51" s="245"/>
      <c r="AY51" s="246"/>
      <c r="AZ51" s="248"/>
      <c r="BA51" s="247"/>
      <c r="BB51" s="246"/>
      <c r="BC51" s="248"/>
      <c r="BD51" s="337">
        <f t="shared" si="5"/>
        <v>6</v>
      </c>
      <c r="BE51" s="338"/>
      <c r="BF51" s="508" t="s">
        <v>327</v>
      </c>
      <c r="BG51" s="444"/>
      <c r="BH51" s="444"/>
      <c r="BI51" s="445"/>
      <c r="BK51" s="514"/>
      <c r="BL51" s="514"/>
      <c r="BM51" s="514"/>
      <c r="BN51" s="514"/>
      <c r="BO51" s="514"/>
      <c r="BP51" s="514"/>
      <c r="BQ51" s="514"/>
      <c r="BR51" s="514"/>
    </row>
    <row r="52" spans="1:70" s="50" customFormat="1" ht="43.5" customHeight="1" x14ac:dyDescent="0.25">
      <c r="A52" s="81" t="s">
        <v>172</v>
      </c>
      <c r="B52" s="438" t="s">
        <v>292</v>
      </c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40"/>
      <c r="P52" s="330">
        <v>4</v>
      </c>
      <c r="Q52" s="331"/>
      <c r="R52" s="331"/>
      <c r="S52" s="336"/>
      <c r="T52" s="335">
        <f>SUM(AF52,AI52,AL52,AO52,AR52,AU52,AX52,BA52)</f>
        <v>120</v>
      </c>
      <c r="U52" s="331"/>
      <c r="V52" s="331">
        <f>SUM(AG52,AJ52,AM52,AP52,AS52,AV52,AY52,BB52)</f>
        <v>68</v>
      </c>
      <c r="W52" s="339"/>
      <c r="X52" s="330">
        <v>34</v>
      </c>
      <c r="Y52" s="331"/>
      <c r="Z52" s="331">
        <v>16</v>
      </c>
      <c r="AA52" s="331"/>
      <c r="AB52" s="331">
        <v>18</v>
      </c>
      <c r="AC52" s="331"/>
      <c r="AD52" s="331"/>
      <c r="AE52" s="336"/>
      <c r="AF52" s="247"/>
      <c r="AG52" s="246"/>
      <c r="AH52" s="249"/>
      <c r="AI52" s="245" t="s">
        <v>282</v>
      </c>
      <c r="AJ52" s="246" t="s">
        <v>282</v>
      </c>
      <c r="AK52" s="249" t="s">
        <v>282</v>
      </c>
      <c r="AL52" s="245"/>
      <c r="AM52" s="246"/>
      <c r="AN52" s="248"/>
      <c r="AO52" s="247">
        <v>120</v>
      </c>
      <c r="AP52" s="246">
        <v>68</v>
      </c>
      <c r="AQ52" s="248">
        <v>3</v>
      </c>
      <c r="AR52" s="247"/>
      <c r="AS52" s="246"/>
      <c r="AT52" s="249"/>
      <c r="AU52" s="245"/>
      <c r="AV52" s="246"/>
      <c r="AW52" s="249"/>
      <c r="AX52" s="245"/>
      <c r="AY52" s="246"/>
      <c r="AZ52" s="248"/>
      <c r="BA52" s="247"/>
      <c r="BB52" s="246"/>
      <c r="BC52" s="248"/>
      <c r="BD52" s="337">
        <f t="shared" si="5"/>
        <v>3</v>
      </c>
      <c r="BE52" s="338"/>
      <c r="BF52" s="508" t="s">
        <v>133</v>
      </c>
      <c r="BG52" s="444"/>
      <c r="BH52" s="444"/>
      <c r="BI52" s="445"/>
      <c r="BK52" s="514"/>
      <c r="BL52" s="514"/>
      <c r="BM52" s="514"/>
      <c r="BN52" s="514"/>
      <c r="BO52" s="514"/>
      <c r="BP52" s="514"/>
      <c r="BQ52" s="514"/>
      <c r="BR52" s="514"/>
    </row>
    <row r="53" spans="1:70" ht="64.5" customHeight="1" x14ac:dyDescent="0.25">
      <c r="A53" s="81" t="s">
        <v>174</v>
      </c>
      <c r="B53" s="438" t="s">
        <v>443</v>
      </c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40"/>
      <c r="P53" s="330">
        <v>5</v>
      </c>
      <c r="Q53" s="331"/>
      <c r="R53" s="331"/>
      <c r="S53" s="336"/>
      <c r="T53" s="335">
        <f>SUM(AF53,AI53,AL53,AO53,AR53,AU53,AX53,BA53)</f>
        <v>216</v>
      </c>
      <c r="U53" s="331"/>
      <c r="V53" s="331">
        <f>SUM(AG53,AJ53,AM53,AP53,AS53,AV53,AY53,BB53)</f>
        <v>86</v>
      </c>
      <c r="W53" s="339"/>
      <c r="X53" s="330">
        <v>40</v>
      </c>
      <c r="Y53" s="331"/>
      <c r="Z53" s="331"/>
      <c r="AA53" s="331"/>
      <c r="AB53" s="331">
        <v>46</v>
      </c>
      <c r="AC53" s="331"/>
      <c r="AD53" s="331"/>
      <c r="AE53" s="336"/>
      <c r="AF53" s="247"/>
      <c r="AG53" s="246"/>
      <c r="AH53" s="249"/>
      <c r="AI53" s="245"/>
      <c r="AJ53" s="246"/>
      <c r="AK53" s="249"/>
      <c r="AL53" s="245"/>
      <c r="AM53" s="246"/>
      <c r="AN53" s="248"/>
      <c r="AO53" s="247"/>
      <c r="AP53" s="246"/>
      <c r="AQ53" s="248"/>
      <c r="AR53" s="247">
        <v>216</v>
      </c>
      <c r="AS53" s="246">
        <v>86</v>
      </c>
      <c r="AT53" s="249">
        <v>6</v>
      </c>
      <c r="AU53" s="245"/>
      <c r="AV53" s="246"/>
      <c r="AW53" s="249"/>
      <c r="AX53" s="245"/>
      <c r="AY53" s="246"/>
      <c r="AZ53" s="248"/>
      <c r="BA53" s="247"/>
      <c r="BB53" s="246"/>
      <c r="BC53" s="248"/>
      <c r="BD53" s="337">
        <f t="shared" si="5"/>
        <v>6</v>
      </c>
      <c r="BE53" s="338"/>
      <c r="BF53" s="508" t="s">
        <v>244</v>
      </c>
      <c r="BG53" s="444"/>
      <c r="BH53" s="444"/>
      <c r="BI53" s="445"/>
      <c r="BK53" s="514"/>
      <c r="BL53" s="514"/>
      <c r="BM53" s="514"/>
      <c r="BN53" s="514"/>
      <c r="BO53" s="514"/>
      <c r="BP53" s="514"/>
      <c r="BQ53" s="514"/>
      <c r="BR53" s="514"/>
    </row>
    <row r="54" spans="1:70" ht="48" customHeight="1" x14ac:dyDescent="0.25">
      <c r="A54" s="81" t="s">
        <v>226</v>
      </c>
      <c r="B54" s="505" t="s">
        <v>319</v>
      </c>
      <c r="C54" s="506"/>
      <c r="D54" s="506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7"/>
      <c r="P54" s="330"/>
      <c r="Q54" s="331"/>
      <c r="R54" s="331"/>
      <c r="S54" s="336"/>
      <c r="T54" s="335"/>
      <c r="U54" s="331"/>
      <c r="V54" s="331"/>
      <c r="W54" s="339"/>
      <c r="X54" s="330"/>
      <c r="Y54" s="331"/>
      <c r="Z54" s="331"/>
      <c r="AA54" s="331"/>
      <c r="AB54" s="331"/>
      <c r="AC54" s="331"/>
      <c r="AD54" s="331"/>
      <c r="AE54" s="336"/>
      <c r="AF54" s="247"/>
      <c r="AG54" s="246"/>
      <c r="AH54" s="249"/>
      <c r="AI54" s="245"/>
      <c r="AJ54" s="246"/>
      <c r="AK54" s="249"/>
      <c r="AL54" s="245"/>
      <c r="AM54" s="246"/>
      <c r="AN54" s="248"/>
      <c r="AO54" s="247"/>
      <c r="AP54" s="246"/>
      <c r="AQ54" s="248"/>
      <c r="AR54" s="247"/>
      <c r="AS54" s="246"/>
      <c r="AT54" s="249"/>
      <c r="AU54" s="245"/>
      <c r="AV54" s="246">
        <f>SUM(AV58:AW60)</f>
        <v>0</v>
      </c>
      <c r="AW54" s="249"/>
      <c r="AX54" s="245">
        <f>SUM(AX58:AY60)</f>
        <v>0</v>
      </c>
      <c r="AY54" s="246"/>
      <c r="AZ54" s="248">
        <f>SUM(AZ58:BA60)</f>
        <v>0</v>
      </c>
      <c r="BA54" s="247"/>
      <c r="BB54" s="246">
        <f>SUM(BB58:BC60)</f>
        <v>0</v>
      </c>
      <c r="BC54" s="248"/>
      <c r="BD54" s="337">
        <f t="shared" si="5"/>
        <v>0</v>
      </c>
      <c r="BE54" s="338"/>
      <c r="BF54" s="508"/>
      <c r="BG54" s="444"/>
      <c r="BH54" s="444"/>
      <c r="BI54" s="445"/>
      <c r="BO54" s="28"/>
      <c r="BP54" s="28"/>
      <c r="BQ54" s="28"/>
    </row>
    <row r="55" spans="1:70" ht="70.5" customHeight="1" x14ac:dyDescent="0.25">
      <c r="A55" s="78" t="s">
        <v>421</v>
      </c>
      <c r="B55" s="332" t="s">
        <v>356</v>
      </c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4"/>
      <c r="P55" s="330">
        <v>1</v>
      </c>
      <c r="Q55" s="331"/>
      <c r="R55" s="331"/>
      <c r="S55" s="336"/>
      <c r="T55" s="335">
        <f>SUM(AF55,AI55,AL55,AO55,AR55,AU55,AX55,BA55)</f>
        <v>128</v>
      </c>
      <c r="U55" s="331"/>
      <c r="V55" s="331">
        <f>SUM(AG55,AJ55,AM55,AP55,AS55,AV55,AY55,BB55)</f>
        <v>70</v>
      </c>
      <c r="W55" s="339"/>
      <c r="X55" s="330">
        <v>36</v>
      </c>
      <c r="Y55" s="331"/>
      <c r="Z55" s="331">
        <v>34</v>
      </c>
      <c r="AA55" s="331"/>
      <c r="AB55" s="331"/>
      <c r="AC55" s="331"/>
      <c r="AD55" s="331"/>
      <c r="AE55" s="336"/>
      <c r="AF55" s="247">
        <v>128</v>
      </c>
      <c r="AG55" s="246">
        <v>70</v>
      </c>
      <c r="AH55" s="249">
        <v>4</v>
      </c>
      <c r="AI55" s="245"/>
      <c r="AJ55" s="246"/>
      <c r="AK55" s="249"/>
      <c r="AL55" s="245"/>
      <c r="AM55" s="246"/>
      <c r="AN55" s="248"/>
      <c r="AO55" s="247"/>
      <c r="AP55" s="246"/>
      <c r="AQ55" s="248"/>
      <c r="AR55" s="247"/>
      <c r="AS55" s="246"/>
      <c r="AT55" s="249"/>
      <c r="AU55" s="245"/>
      <c r="AV55" s="246"/>
      <c r="AW55" s="249"/>
      <c r="AX55" s="245"/>
      <c r="AY55" s="246"/>
      <c r="AZ55" s="248"/>
      <c r="BA55" s="247"/>
      <c r="BB55" s="246"/>
      <c r="BC55" s="248"/>
      <c r="BD55" s="337">
        <f t="shared" ref="BD55:BD57" si="11">SUM(AH55,AK55,AN55,AQ55,AT55,AW55,AZ55)</f>
        <v>4</v>
      </c>
      <c r="BE55" s="338"/>
      <c r="BF55" s="510" t="s">
        <v>245</v>
      </c>
      <c r="BG55" s="511"/>
      <c r="BH55" s="511"/>
      <c r="BI55" s="512"/>
    </row>
    <row r="56" spans="1:70" s="32" customFormat="1" ht="44.25" customHeight="1" x14ac:dyDescent="0.5">
      <c r="A56" s="218" t="s">
        <v>422</v>
      </c>
      <c r="B56" s="327" t="s">
        <v>202</v>
      </c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9"/>
      <c r="P56" s="330"/>
      <c r="Q56" s="331"/>
      <c r="R56" s="331">
        <v>2</v>
      </c>
      <c r="S56" s="336"/>
      <c r="T56" s="335">
        <f t="shared" ref="T56" si="12">SUM(AF56,AI56,AL56,AO56,AR56,AU56,AX56)</f>
        <v>128</v>
      </c>
      <c r="U56" s="331"/>
      <c r="V56" s="331">
        <f t="shared" ref="V56" si="13">SUM(AG56,AJ56,AM56,AP56,AS56,AV56,AY56,BB56)</f>
        <v>70</v>
      </c>
      <c r="W56" s="339"/>
      <c r="X56" s="330">
        <v>36</v>
      </c>
      <c r="Y56" s="331"/>
      <c r="Z56" s="331">
        <v>16</v>
      </c>
      <c r="AA56" s="331"/>
      <c r="AB56" s="331">
        <v>18</v>
      </c>
      <c r="AC56" s="331"/>
      <c r="AD56" s="331"/>
      <c r="AE56" s="336"/>
      <c r="AF56" s="247"/>
      <c r="AG56" s="246"/>
      <c r="AH56" s="249"/>
      <c r="AI56" s="245">
        <v>128</v>
      </c>
      <c r="AJ56" s="246">
        <v>70</v>
      </c>
      <c r="AK56" s="249">
        <v>4</v>
      </c>
      <c r="AL56" s="245"/>
      <c r="AM56" s="246"/>
      <c r="AN56" s="248"/>
      <c r="AO56" s="247"/>
      <c r="AP56" s="246"/>
      <c r="AQ56" s="248"/>
      <c r="AR56" s="247"/>
      <c r="AS56" s="246"/>
      <c r="AT56" s="249"/>
      <c r="AU56" s="245"/>
      <c r="AV56" s="246"/>
      <c r="AW56" s="249"/>
      <c r="AX56" s="245"/>
      <c r="AY56" s="246"/>
      <c r="AZ56" s="248"/>
      <c r="BA56" s="247"/>
      <c r="BB56" s="246"/>
      <c r="BC56" s="248"/>
      <c r="BD56" s="337">
        <f>SUM(AH56,AK56,AN56,AQ56,AT56,AW56,AZ56)</f>
        <v>4</v>
      </c>
      <c r="BE56" s="338"/>
      <c r="BF56" s="508" t="s">
        <v>246</v>
      </c>
      <c r="BG56" s="444"/>
      <c r="BH56" s="444"/>
      <c r="BI56" s="445"/>
      <c r="BJ56" s="220" t="s">
        <v>308</v>
      </c>
      <c r="BK56" s="221"/>
      <c r="BL56" s="221"/>
    </row>
    <row r="57" spans="1:70" ht="43.5" customHeight="1" x14ac:dyDescent="0.25">
      <c r="A57" s="78" t="s">
        <v>423</v>
      </c>
      <c r="B57" s="332" t="s">
        <v>173</v>
      </c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4"/>
      <c r="P57" s="330" t="s">
        <v>291</v>
      </c>
      <c r="Q57" s="331"/>
      <c r="R57" s="331"/>
      <c r="S57" s="336"/>
      <c r="T57" s="335">
        <f t="shared" ref="T57" si="14">SUM(AF57,AI57,AL57,AO57,AR57,AU57,AX57,BA57)</f>
        <v>440</v>
      </c>
      <c r="U57" s="331"/>
      <c r="V57" s="331">
        <f t="shared" ref="V57" si="15">SUM(AG57,AJ57,AM57,AP57,AS57,AY57,AV57)</f>
        <v>212</v>
      </c>
      <c r="W57" s="339"/>
      <c r="X57" s="330">
        <v>120</v>
      </c>
      <c r="Y57" s="331"/>
      <c r="Z57" s="331">
        <v>48</v>
      </c>
      <c r="AA57" s="331"/>
      <c r="AB57" s="331">
        <v>44</v>
      </c>
      <c r="AC57" s="331"/>
      <c r="AD57" s="331"/>
      <c r="AE57" s="336"/>
      <c r="AF57" s="247"/>
      <c r="AG57" s="246"/>
      <c r="AH57" s="249"/>
      <c r="AI57" s="245">
        <v>220</v>
      </c>
      <c r="AJ57" s="246">
        <v>106</v>
      </c>
      <c r="AK57" s="249">
        <v>6</v>
      </c>
      <c r="AL57" s="245">
        <v>220</v>
      </c>
      <c r="AM57" s="246">
        <v>106</v>
      </c>
      <c r="AN57" s="248">
        <v>6</v>
      </c>
      <c r="AO57" s="247"/>
      <c r="AP57" s="246"/>
      <c r="AQ57" s="248"/>
      <c r="AR57" s="247"/>
      <c r="AS57" s="246"/>
      <c r="AT57" s="249"/>
      <c r="AU57" s="245" t="s">
        <v>282</v>
      </c>
      <c r="AV57" s="246" t="s">
        <v>282</v>
      </c>
      <c r="AW57" s="249" t="s">
        <v>282</v>
      </c>
      <c r="AX57" s="245"/>
      <c r="AY57" s="246"/>
      <c r="AZ57" s="248"/>
      <c r="BA57" s="247"/>
      <c r="BB57" s="246"/>
      <c r="BC57" s="248"/>
      <c r="BD57" s="337">
        <f t="shared" si="11"/>
        <v>12</v>
      </c>
      <c r="BE57" s="338"/>
      <c r="BF57" s="508" t="s">
        <v>258</v>
      </c>
      <c r="BG57" s="444"/>
      <c r="BH57" s="444"/>
      <c r="BI57" s="445"/>
    </row>
    <row r="58" spans="1:70" ht="70.5" customHeight="1" x14ac:dyDescent="0.25">
      <c r="A58" s="78" t="s">
        <v>425</v>
      </c>
      <c r="B58" s="327" t="s">
        <v>318</v>
      </c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9"/>
      <c r="P58" s="330">
        <v>3</v>
      </c>
      <c r="Q58" s="331"/>
      <c r="R58" s="331"/>
      <c r="S58" s="336"/>
      <c r="T58" s="335">
        <f t="shared" ref="T58:T60" si="16">SUM(AF58,AI58,AL58,AO58,AR58,AU58,AX58,BA58)</f>
        <v>108</v>
      </c>
      <c r="U58" s="331"/>
      <c r="V58" s="331">
        <f t="shared" ref="V58:V60" si="17">SUM(AG58,AJ58,AM58,AP58,AS58,AV58,AY58,BB58)</f>
        <v>68</v>
      </c>
      <c r="W58" s="339"/>
      <c r="X58" s="330">
        <v>36</v>
      </c>
      <c r="Y58" s="331"/>
      <c r="Z58" s="331">
        <v>16</v>
      </c>
      <c r="AA58" s="331"/>
      <c r="AB58" s="331">
        <v>16</v>
      </c>
      <c r="AC58" s="331"/>
      <c r="AD58" s="331"/>
      <c r="AE58" s="336"/>
      <c r="AF58" s="247"/>
      <c r="AG58" s="246"/>
      <c r="AH58" s="249"/>
      <c r="AI58" s="245"/>
      <c r="AJ58" s="246"/>
      <c r="AK58" s="249"/>
      <c r="AL58" s="245">
        <v>108</v>
      </c>
      <c r="AM58" s="246">
        <v>68</v>
      </c>
      <c r="AN58" s="248">
        <v>3</v>
      </c>
      <c r="AO58" s="247"/>
      <c r="AP58" s="246"/>
      <c r="AQ58" s="248"/>
      <c r="AR58" s="247"/>
      <c r="AS58" s="246"/>
      <c r="AT58" s="249"/>
      <c r="AU58" s="245"/>
      <c r="AV58" s="246"/>
      <c r="AW58" s="249"/>
      <c r="AX58" s="245"/>
      <c r="AY58" s="246"/>
      <c r="AZ58" s="248"/>
      <c r="BA58" s="247"/>
      <c r="BB58" s="246"/>
      <c r="BC58" s="248"/>
      <c r="BD58" s="337">
        <f t="shared" si="5"/>
        <v>3</v>
      </c>
      <c r="BE58" s="338"/>
      <c r="BF58" s="508" t="s">
        <v>424</v>
      </c>
      <c r="BG58" s="444"/>
      <c r="BH58" s="444"/>
      <c r="BI58" s="445"/>
    </row>
    <row r="59" spans="1:70" ht="54" customHeight="1" x14ac:dyDescent="0.25">
      <c r="A59" s="78" t="s">
        <v>427</v>
      </c>
      <c r="B59" s="327" t="s">
        <v>280</v>
      </c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9"/>
      <c r="P59" s="337">
        <v>3.4</v>
      </c>
      <c r="Q59" s="509"/>
      <c r="R59" s="527"/>
      <c r="S59" s="528"/>
      <c r="T59" s="335">
        <f>SUM(AF59,AI59,AL59,AO59,AR59,AU59,AX59,BA59)</f>
        <v>228</v>
      </c>
      <c r="U59" s="331"/>
      <c r="V59" s="331">
        <f>SUM(AG59,AJ59,AM59,AP59,AS59,AV59,AY59,BB59)</f>
        <v>112</v>
      </c>
      <c r="W59" s="339"/>
      <c r="X59" s="330">
        <v>48</v>
      </c>
      <c r="Y59" s="331"/>
      <c r="Z59" s="331">
        <v>32</v>
      </c>
      <c r="AA59" s="331"/>
      <c r="AB59" s="331">
        <v>32</v>
      </c>
      <c r="AC59" s="331"/>
      <c r="AD59" s="331"/>
      <c r="AE59" s="336"/>
      <c r="AF59" s="247"/>
      <c r="AG59" s="246"/>
      <c r="AH59" s="249"/>
      <c r="AI59" s="245"/>
      <c r="AJ59" s="246"/>
      <c r="AK59" s="249"/>
      <c r="AL59" s="245">
        <v>120</v>
      </c>
      <c r="AM59" s="246">
        <v>64</v>
      </c>
      <c r="AN59" s="248">
        <v>3</v>
      </c>
      <c r="AO59" s="247">
        <v>108</v>
      </c>
      <c r="AP59" s="246">
        <v>48</v>
      </c>
      <c r="AQ59" s="248">
        <v>3</v>
      </c>
      <c r="AR59" s="247"/>
      <c r="AS59" s="246"/>
      <c r="AT59" s="249"/>
      <c r="AU59" s="245"/>
      <c r="AV59" s="246"/>
      <c r="AW59" s="249"/>
      <c r="AX59" s="245"/>
      <c r="AY59" s="246"/>
      <c r="AZ59" s="248"/>
      <c r="BA59" s="247"/>
      <c r="BB59" s="246"/>
      <c r="BC59" s="248"/>
      <c r="BD59" s="337">
        <f t="shared" si="5"/>
        <v>6</v>
      </c>
      <c r="BE59" s="338"/>
      <c r="BF59" s="508" t="s">
        <v>328</v>
      </c>
      <c r="BG59" s="444"/>
      <c r="BH59" s="444"/>
      <c r="BI59" s="445"/>
    </row>
    <row r="60" spans="1:70" ht="48" customHeight="1" x14ac:dyDescent="0.25">
      <c r="A60" s="78" t="s">
        <v>428</v>
      </c>
      <c r="B60" s="327" t="s">
        <v>374</v>
      </c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9"/>
      <c r="P60" s="330">
        <v>4</v>
      </c>
      <c r="Q60" s="331"/>
      <c r="R60" s="331"/>
      <c r="S60" s="336"/>
      <c r="T60" s="335">
        <f t="shared" si="16"/>
        <v>108</v>
      </c>
      <c r="U60" s="331"/>
      <c r="V60" s="331">
        <f t="shared" si="17"/>
        <v>64</v>
      </c>
      <c r="W60" s="339"/>
      <c r="X60" s="330">
        <v>32</v>
      </c>
      <c r="Y60" s="331"/>
      <c r="Z60" s="331">
        <v>24</v>
      </c>
      <c r="AA60" s="331"/>
      <c r="AB60" s="331">
        <v>8</v>
      </c>
      <c r="AC60" s="331"/>
      <c r="AD60" s="331"/>
      <c r="AE60" s="336"/>
      <c r="AF60" s="247"/>
      <c r="AG60" s="246"/>
      <c r="AH60" s="249"/>
      <c r="AI60" s="245"/>
      <c r="AJ60" s="246"/>
      <c r="AK60" s="249"/>
      <c r="AL60" s="245"/>
      <c r="AM60" s="246"/>
      <c r="AN60" s="248"/>
      <c r="AO60" s="247">
        <v>108</v>
      </c>
      <c r="AP60" s="246">
        <v>64</v>
      </c>
      <c r="AQ60" s="248">
        <v>3</v>
      </c>
      <c r="AR60" s="247"/>
      <c r="AS60" s="246"/>
      <c r="AT60" s="249"/>
      <c r="AU60" s="245"/>
      <c r="AV60" s="246"/>
      <c r="AW60" s="249"/>
      <c r="AX60" s="245"/>
      <c r="AY60" s="246"/>
      <c r="AZ60" s="248"/>
      <c r="BA60" s="247"/>
      <c r="BB60" s="246"/>
      <c r="BC60" s="248"/>
      <c r="BD60" s="337">
        <f t="shared" si="5"/>
        <v>3</v>
      </c>
      <c r="BE60" s="338"/>
      <c r="BF60" s="508" t="s">
        <v>329</v>
      </c>
      <c r="BG60" s="444"/>
      <c r="BH60" s="444"/>
      <c r="BI60" s="445"/>
    </row>
    <row r="61" spans="1:70" s="32" customFormat="1" ht="48" customHeight="1" x14ac:dyDescent="0.5">
      <c r="A61" s="219" t="s">
        <v>298</v>
      </c>
      <c r="B61" s="438" t="s">
        <v>457</v>
      </c>
      <c r="C61" s="439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9"/>
      <c r="O61" s="440"/>
      <c r="P61" s="348"/>
      <c r="Q61" s="349"/>
      <c r="R61" s="349"/>
      <c r="S61" s="351"/>
      <c r="T61" s="391"/>
      <c r="U61" s="349"/>
      <c r="V61" s="349"/>
      <c r="W61" s="350"/>
      <c r="X61" s="348"/>
      <c r="Y61" s="349"/>
      <c r="Z61" s="349"/>
      <c r="AA61" s="349"/>
      <c r="AB61" s="349"/>
      <c r="AC61" s="349"/>
      <c r="AD61" s="349"/>
      <c r="AE61" s="351"/>
      <c r="AF61" s="267"/>
      <c r="AG61" s="256"/>
      <c r="AH61" s="257"/>
      <c r="AI61" s="255"/>
      <c r="AJ61" s="256"/>
      <c r="AK61" s="257"/>
      <c r="AL61" s="255"/>
      <c r="AM61" s="256"/>
      <c r="AN61" s="258"/>
      <c r="AO61" s="267"/>
      <c r="AP61" s="256"/>
      <c r="AQ61" s="258"/>
      <c r="AR61" s="267"/>
      <c r="AS61" s="256"/>
      <c r="AT61" s="257"/>
      <c r="AU61" s="255"/>
      <c r="AV61" s="256"/>
      <c r="AW61" s="257"/>
      <c r="AX61" s="255"/>
      <c r="AY61" s="256"/>
      <c r="AZ61" s="258"/>
      <c r="BA61" s="267"/>
      <c r="BB61" s="256">
        <f ca="1">SUM(BB56:BB65)</f>
        <v>0</v>
      </c>
      <c r="BC61" s="258">
        <f ca="1">SUM(BC56:BC65)</f>
        <v>0</v>
      </c>
      <c r="BD61" s="337">
        <f t="shared" ref="BD61:BD63" si="18">SUM(AH61,AK61,AN61,AQ61,AT61,AW61,AZ61)</f>
        <v>0</v>
      </c>
      <c r="BE61" s="338"/>
      <c r="BF61" s="508"/>
      <c r="BG61" s="444"/>
      <c r="BH61" s="444"/>
      <c r="BI61" s="445"/>
      <c r="BJ61" s="39"/>
      <c r="BK61" s="34"/>
      <c r="BL61" s="34"/>
    </row>
    <row r="62" spans="1:70" s="59" customFormat="1" ht="51" customHeight="1" x14ac:dyDescent="0.35">
      <c r="A62" s="226" t="s">
        <v>323</v>
      </c>
      <c r="B62" s="327" t="s">
        <v>439</v>
      </c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9"/>
      <c r="P62" s="330">
        <v>6</v>
      </c>
      <c r="Q62" s="331"/>
      <c r="R62" s="331"/>
      <c r="S62" s="336"/>
      <c r="T62" s="335">
        <f>SUM(AF62,AI62,AL62,AO62,AR62,AU62,AX62,BA62)</f>
        <v>308</v>
      </c>
      <c r="U62" s="331"/>
      <c r="V62" s="331">
        <f t="shared" ref="V62:V63" si="19">SUM(AG62,AJ62,AM62,AP62,AS62,AV62,AY62,BB62)</f>
        <v>128</v>
      </c>
      <c r="W62" s="339"/>
      <c r="X62" s="330">
        <v>64</v>
      </c>
      <c r="Y62" s="331"/>
      <c r="Z62" s="331">
        <v>32</v>
      </c>
      <c r="AA62" s="331"/>
      <c r="AB62" s="331">
        <v>32</v>
      </c>
      <c r="AC62" s="331"/>
      <c r="AD62" s="331"/>
      <c r="AE62" s="336"/>
      <c r="AF62" s="247"/>
      <c r="AG62" s="246"/>
      <c r="AH62" s="249"/>
      <c r="AI62" s="245"/>
      <c r="AJ62" s="246"/>
      <c r="AK62" s="249"/>
      <c r="AL62" s="245"/>
      <c r="AM62" s="246"/>
      <c r="AN62" s="248"/>
      <c r="AO62" s="247"/>
      <c r="AP62" s="246"/>
      <c r="AQ62" s="248"/>
      <c r="AR62" s="247"/>
      <c r="AS62" s="246"/>
      <c r="AT62" s="249"/>
      <c r="AU62" s="245">
        <v>308</v>
      </c>
      <c r="AV62" s="246">
        <v>128</v>
      </c>
      <c r="AW62" s="249">
        <v>9</v>
      </c>
      <c r="AX62" s="245"/>
      <c r="AY62" s="246"/>
      <c r="AZ62" s="248"/>
      <c r="BA62" s="247"/>
      <c r="BB62" s="246"/>
      <c r="BC62" s="248"/>
      <c r="BD62" s="337">
        <f t="shared" si="18"/>
        <v>9</v>
      </c>
      <c r="BE62" s="338"/>
      <c r="BF62" s="508" t="s">
        <v>332</v>
      </c>
      <c r="BG62" s="444"/>
      <c r="BH62" s="444"/>
      <c r="BI62" s="445"/>
      <c r="BJ62" s="57"/>
      <c r="BK62" s="58"/>
      <c r="BL62" s="58"/>
    </row>
    <row r="63" spans="1:70" s="32" customFormat="1" ht="66" customHeight="1" x14ac:dyDescent="0.5">
      <c r="A63" s="705" t="s">
        <v>324</v>
      </c>
      <c r="B63" s="662" t="s">
        <v>368</v>
      </c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4"/>
      <c r="P63" s="330">
        <v>7</v>
      </c>
      <c r="Q63" s="331"/>
      <c r="R63" s="331">
        <v>6</v>
      </c>
      <c r="S63" s="336"/>
      <c r="T63" s="335">
        <f>SUM(AF63,AI63,AL63,AO63,AR63,AU63,AX63,BA63)</f>
        <v>314</v>
      </c>
      <c r="U63" s="331"/>
      <c r="V63" s="331">
        <f t="shared" si="19"/>
        <v>128</v>
      </c>
      <c r="W63" s="339"/>
      <c r="X63" s="337">
        <v>64</v>
      </c>
      <c r="Y63" s="509"/>
      <c r="Z63" s="509">
        <v>32</v>
      </c>
      <c r="AA63" s="509"/>
      <c r="AB63" s="509">
        <v>32</v>
      </c>
      <c r="AC63" s="509"/>
      <c r="AD63" s="331"/>
      <c r="AE63" s="336"/>
      <c r="AF63" s="247"/>
      <c r="AG63" s="246"/>
      <c r="AH63" s="249"/>
      <c r="AI63" s="245"/>
      <c r="AJ63" s="246"/>
      <c r="AK63" s="249"/>
      <c r="AL63" s="245"/>
      <c r="AM63" s="246"/>
      <c r="AN63" s="248"/>
      <c r="AO63" s="247"/>
      <c r="AP63" s="246"/>
      <c r="AQ63" s="248"/>
      <c r="AR63" s="247"/>
      <c r="AS63" s="246"/>
      <c r="AT63" s="249"/>
      <c r="AU63" s="245">
        <v>108</v>
      </c>
      <c r="AV63" s="246">
        <v>48</v>
      </c>
      <c r="AW63" s="249">
        <v>3</v>
      </c>
      <c r="AX63" s="245">
        <v>206</v>
      </c>
      <c r="AY63" s="246">
        <v>80</v>
      </c>
      <c r="AZ63" s="248">
        <v>6</v>
      </c>
      <c r="BA63" s="247"/>
      <c r="BB63" s="246"/>
      <c r="BC63" s="248"/>
      <c r="BD63" s="337">
        <f t="shared" si="18"/>
        <v>9</v>
      </c>
      <c r="BE63" s="338"/>
      <c r="BF63" s="508" t="s">
        <v>347</v>
      </c>
      <c r="BG63" s="444"/>
      <c r="BH63" s="444"/>
      <c r="BI63" s="445"/>
    </row>
    <row r="64" spans="1:70" s="32" customFormat="1" ht="102.75" customHeight="1" x14ac:dyDescent="0.5">
      <c r="A64" s="705"/>
      <c r="B64" s="662" t="s">
        <v>371</v>
      </c>
      <c r="C64" s="663"/>
      <c r="D64" s="663"/>
      <c r="E64" s="663"/>
      <c r="F64" s="663"/>
      <c r="G64" s="663"/>
      <c r="H64" s="663"/>
      <c r="I64" s="663"/>
      <c r="J64" s="663"/>
      <c r="K64" s="663"/>
      <c r="L64" s="663"/>
      <c r="M64" s="663"/>
      <c r="N64" s="663"/>
      <c r="O64" s="664"/>
      <c r="P64" s="330"/>
      <c r="Q64" s="331"/>
      <c r="R64" s="331"/>
      <c r="S64" s="336"/>
      <c r="T64" s="335">
        <f>SUM(AF64,AI64,AL64,AO64,AR64,AU64,AX64,BA64)</f>
        <v>40</v>
      </c>
      <c r="U64" s="331"/>
      <c r="V64" s="331">
        <f t="shared" ref="V64" si="20">SUM(AG64,AJ64,AM64,AP64,AS64,AV64,AY64,BB64)</f>
        <v>0</v>
      </c>
      <c r="W64" s="339"/>
      <c r="X64" s="337"/>
      <c r="Y64" s="509"/>
      <c r="Z64" s="509"/>
      <c r="AA64" s="509"/>
      <c r="AB64" s="509"/>
      <c r="AC64" s="509"/>
      <c r="AD64" s="331"/>
      <c r="AE64" s="336"/>
      <c r="AF64" s="247"/>
      <c r="AG64" s="246"/>
      <c r="AH64" s="249"/>
      <c r="AI64" s="245"/>
      <c r="AJ64" s="246"/>
      <c r="AK64" s="249"/>
      <c r="AL64" s="245"/>
      <c r="AM64" s="246"/>
      <c r="AN64" s="248"/>
      <c r="AO64" s="247"/>
      <c r="AP64" s="246"/>
      <c r="AQ64" s="248"/>
      <c r="AR64" s="247"/>
      <c r="AS64" s="246"/>
      <c r="AT64" s="249"/>
      <c r="AU64" s="245">
        <v>40</v>
      </c>
      <c r="AV64" s="246"/>
      <c r="AW64" s="249">
        <v>1</v>
      </c>
      <c r="AX64" s="245"/>
      <c r="AY64" s="246"/>
      <c r="AZ64" s="248"/>
      <c r="BA64" s="247"/>
      <c r="BB64" s="246"/>
      <c r="BC64" s="248"/>
      <c r="BD64" s="337">
        <f t="shared" ref="BD64" si="21">SUM(AH64,AK64,AN64,AQ64,AT64,AW64,AZ64)</f>
        <v>1</v>
      </c>
      <c r="BE64" s="338"/>
      <c r="BF64" s="508" t="s">
        <v>342</v>
      </c>
      <c r="BG64" s="444"/>
      <c r="BH64" s="444"/>
      <c r="BI64" s="445"/>
    </row>
    <row r="65" spans="1:69" s="32" customFormat="1" ht="68.25" customHeight="1" thickBot="1" x14ac:dyDescent="0.55000000000000004">
      <c r="A65" s="222" t="s">
        <v>325</v>
      </c>
      <c r="B65" s="665" t="s">
        <v>322</v>
      </c>
      <c r="C65" s="666"/>
      <c r="D65" s="666"/>
      <c r="E65" s="666"/>
      <c r="F65" s="666"/>
      <c r="G65" s="666"/>
      <c r="H65" s="666"/>
      <c r="I65" s="666"/>
      <c r="J65" s="666"/>
      <c r="K65" s="666"/>
      <c r="L65" s="666"/>
      <c r="M65" s="666"/>
      <c r="N65" s="666"/>
      <c r="O65" s="667"/>
      <c r="P65" s="408"/>
      <c r="Q65" s="340"/>
      <c r="R65" s="340">
        <v>7</v>
      </c>
      <c r="S65" s="498"/>
      <c r="T65" s="407">
        <f t="shared" ref="T65" si="22">SUM(AF65,AI65,AL65,AO65,AR65,AU65,AX65,BA65)</f>
        <v>128</v>
      </c>
      <c r="U65" s="340"/>
      <c r="V65" s="340">
        <f t="shared" ref="V65" si="23">SUM(AG65,AJ65,AM65,AP65,AS65,AV65,AY65,BB65)</f>
        <v>72</v>
      </c>
      <c r="W65" s="344"/>
      <c r="X65" s="322">
        <v>32</v>
      </c>
      <c r="Y65" s="532"/>
      <c r="Z65" s="532">
        <v>24</v>
      </c>
      <c r="AA65" s="532"/>
      <c r="AB65" s="532">
        <v>16</v>
      </c>
      <c r="AC65" s="532"/>
      <c r="AD65" s="340"/>
      <c r="AE65" s="498"/>
      <c r="AF65" s="268"/>
      <c r="AG65" s="250"/>
      <c r="AH65" s="252"/>
      <c r="AI65" s="269"/>
      <c r="AJ65" s="250"/>
      <c r="AK65" s="252"/>
      <c r="AL65" s="269"/>
      <c r="AM65" s="250"/>
      <c r="AN65" s="287"/>
      <c r="AO65" s="268"/>
      <c r="AP65" s="250"/>
      <c r="AQ65" s="287"/>
      <c r="AR65" s="268"/>
      <c r="AS65" s="250"/>
      <c r="AT65" s="252"/>
      <c r="AU65" s="269"/>
      <c r="AV65" s="250"/>
      <c r="AW65" s="252"/>
      <c r="AX65" s="269">
        <v>128</v>
      </c>
      <c r="AY65" s="250">
        <v>72</v>
      </c>
      <c r="AZ65" s="287">
        <v>4</v>
      </c>
      <c r="BA65" s="268"/>
      <c r="BB65" s="250"/>
      <c r="BC65" s="287"/>
      <c r="BD65" s="322">
        <f t="shared" ref="BD65" si="24">SUM(AH65,AK65,AN65,AQ65,AT65,AW65,AZ65)</f>
        <v>4</v>
      </c>
      <c r="BE65" s="323"/>
      <c r="BF65" s="324" t="s">
        <v>348</v>
      </c>
      <c r="BG65" s="325"/>
      <c r="BH65" s="325"/>
      <c r="BI65" s="326"/>
      <c r="BJ65" s="63"/>
      <c r="BK65" s="63"/>
      <c r="BL65" s="63"/>
      <c r="BM65" s="25"/>
    </row>
    <row r="66" spans="1:69" ht="56.25" customHeight="1" thickBot="1" x14ac:dyDescent="0.3">
      <c r="A66" s="86" t="s">
        <v>34</v>
      </c>
      <c r="B66" s="434" t="s">
        <v>341</v>
      </c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6"/>
      <c r="P66" s="371"/>
      <c r="Q66" s="372"/>
      <c r="R66" s="372"/>
      <c r="S66" s="383"/>
      <c r="T66" s="552">
        <f>SUM(T67:U116)</f>
        <v>3390</v>
      </c>
      <c r="U66" s="372"/>
      <c r="V66" s="372">
        <f>SUM(V67:W116)</f>
        <v>1540</v>
      </c>
      <c r="W66" s="373"/>
      <c r="X66" s="371">
        <f>SUM(X67:Y116)</f>
        <v>844</v>
      </c>
      <c r="Y66" s="372"/>
      <c r="Z66" s="372">
        <f>SUM(Z67:AA116)</f>
        <v>344</v>
      </c>
      <c r="AA66" s="372"/>
      <c r="AB66" s="372">
        <f>SUM(AB67:AC116)</f>
        <v>352</v>
      </c>
      <c r="AC66" s="372"/>
      <c r="AD66" s="372">
        <f t="shared" ref="AD66:AO66" si="25">SUM(AD67:AD116)</f>
        <v>0</v>
      </c>
      <c r="AE66" s="383">
        <f t="shared" si="25"/>
        <v>0</v>
      </c>
      <c r="AF66" s="294">
        <f t="shared" si="25"/>
        <v>216</v>
      </c>
      <c r="AG66" s="262">
        <f t="shared" si="25"/>
        <v>100</v>
      </c>
      <c r="AH66" s="263">
        <f t="shared" si="25"/>
        <v>6</v>
      </c>
      <c r="AI66" s="261">
        <f t="shared" si="25"/>
        <v>72</v>
      </c>
      <c r="AJ66" s="262">
        <f t="shared" si="25"/>
        <v>34</v>
      </c>
      <c r="AK66" s="263">
        <f t="shared" si="25"/>
        <v>2</v>
      </c>
      <c r="AL66" s="261">
        <f t="shared" si="25"/>
        <v>498</v>
      </c>
      <c r="AM66" s="262">
        <f t="shared" si="25"/>
        <v>218</v>
      </c>
      <c r="AN66" s="264">
        <f t="shared" si="25"/>
        <v>14</v>
      </c>
      <c r="AO66" s="294">
        <f t="shared" si="25"/>
        <v>534</v>
      </c>
      <c r="AP66" s="262">
        <f>SUM(AP68:AP70,AP84:AP108,AP109:AP116)</f>
        <v>228</v>
      </c>
      <c r="AQ66" s="264">
        <f>SUM(AQ67:AQ116)</f>
        <v>15</v>
      </c>
      <c r="AR66" s="166">
        <f t="shared" ref="AR66:AW66" si="26">SUM(AR68:AR83,AR85:AR115,AR116)</f>
        <v>742</v>
      </c>
      <c r="AS66" s="253">
        <f t="shared" si="26"/>
        <v>366</v>
      </c>
      <c r="AT66" s="275">
        <f t="shared" si="26"/>
        <v>20</v>
      </c>
      <c r="AU66" s="166">
        <f t="shared" si="26"/>
        <v>536</v>
      </c>
      <c r="AV66" s="253">
        <f t="shared" si="26"/>
        <v>266</v>
      </c>
      <c r="AW66" s="165">
        <f t="shared" si="26"/>
        <v>15</v>
      </c>
      <c r="AX66" s="261">
        <f ca="1">SUM(AX67:AX116)</f>
        <v>792</v>
      </c>
      <c r="AY66" s="283">
        <f>SUM(AY67:AY83,AY85:AY115,AY116)</f>
        <v>328</v>
      </c>
      <c r="AZ66" s="264">
        <f ca="1">SUM(AZ67:AZ116)</f>
        <v>23</v>
      </c>
      <c r="BA66" s="294">
        <f ca="1">SUM(BA67:BA116)</f>
        <v>0</v>
      </c>
      <c r="BB66" s="262">
        <f ca="1">SUM(BB67:BB116)</f>
        <v>0</v>
      </c>
      <c r="BC66" s="264">
        <f ca="1">SUM(BC67:BC116)</f>
        <v>0</v>
      </c>
      <c r="BD66" s="572">
        <f t="shared" ca="1" si="5"/>
        <v>97</v>
      </c>
      <c r="BE66" s="346"/>
      <c r="BF66" s="539">
        <f>T66*100/T122</f>
        <v>46.476556073485057</v>
      </c>
      <c r="BG66" s="540"/>
      <c r="BH66" s="540"/>
      <c r="BI66" s="541"/>
      <c r="BO66" s="28"/>
      <c r="BP66" s="28"/>
      <c r="BQ66" s="28"/>
    </row>
    <row r="67" spans="1:69" ht="66" customHeight="1" x14ac:dyDescent="0.25">
      <c r="A67" s="224" t="s">
        <v>103</v>
      </c>
      <c r="B67" s="590" t="s">
        <v>434</v>
      </c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2"/>
      <c r="P67" s="437"/>
      <c r="Q67" s="384"/>
      <c r="R67" s="384"/>
      <c r="S67" s="481"/>
      <c r="T67" s="595"/>
      <c r="U67" s="384"/>
      <c r="V67" s="384"/>
      <c r="W67" s="488"/>
      <c r="X67" s="437"/>
      <c r="Y67" s="384"/>
      <c r="Z67" s="384"/>
      <c r="AA67" s="384"/>
      <c r="AB67" s="384"/>
      <c r="AC67" s="384"/>
      <c r="AD67" s="384"/>
      <c r="AE67" s="481"/>
      <c r="AF67" s="297"/>
      <c r="AG67" s="265"/>
      <c r="AH67" s="284"/>
      <c r="AI67" s="274"/>
      <c r="AJ67" s="265"/>
      <c r="AK67" s="284"/>
      <c r="AL67" s="274"/>
      <c r="AM67" s="265"/>
      <c r="AN67" s="282"/>
      <c r="AO67" s="297"/>
      <c r="AP67" s="265"/>
      <c r="AQ67" s="282"/>
      <c r="AR67" s="297">
        <f t="shared" ref="AR67:BC67" si="27">SUM(AR68:AR83)</f>
        <v>0</v>
      </c>
      <c r="AS67" s="265">
        <f t="shared" si="27"/>
        <v>0</v>
      </c>
      <c r="AT67" s="284">
        <f t="shared" si="27"/>
        <v>0</v>
      </c>
      <c r="AU67" s="274">
        <f t="shared" si="27"/>
        <v>0</v>
      </c>
      <c r="AV67" s="265">
        <f t="shared" si="27"/>
        <v>0</v>
      </c>
      <c r="AW67" s="284">
        <f t="shared" si="27"/>
        <v>0</v>
      </c>
      <c r="AX67" s="274">
        <f t="shared" si="27"/>
        <v>0</v>
      </c>
      <c r="AY67" s="265">
        <f t="shared" si="27"/>
        <v>0</v>
      </c>
      <c r="AZ67" s="282">
        <f t="shared" si="27"/>
        <v>0</v>
      </c>
      <c r="BA67" s="297">
        <f t="shared" si="27"/>
        <v>0</v>
      </c>
      <c r="BB67" s="265">
        <f t="shared" si="27"/>
        <v>0</v>
      </c>
      <c r="BC67" s="282">
        <f t="shared" si="27"/>
        <v>0</v>
      </c>
      <c r="BD67" s="533">
        <f t="shared" si="5"/>
        <v>0</v>
      </c>
      <c r="BE67" s="534"/>
      <c r="BF67" s="535"/>
      <c r="BG67" s="536"/>
      <c r="BH67" s="536"/>
      <c r="BI67" s="537"/>
      <c r="BO67" s="28"/>
      <c r="BP67" s="28"/>
      <c r="BQ67" s="28"/>
    </row>
    <row r="68" spans="1:69" s="46" customFormat="1" ht="54" customHeight="1" x14ac:dyDescent="0.4">
      <c r="A68" s="85" t="s">
        <v>117</v>
      </c>
      <c r="B68" s="327" t="s">
        <v>195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9"/>
      <c r="P68" s="330"/>
      <c r="Q68" s="331"/>
      <c r="R68" s="331">
        <v>2</v>
      </c>
      <c r="S68" s="336"/>
      <c r="T68" s="335">
        <f>SUM(AF68,AI68,AL68,AO68,AR68,AU68,AX68,BA68)</f>
        <v>72</v>
      </c>
      <c r="U68" s="331"/>
      <c r="V68" s="331">
        <f>SUM(AG68,AJ68,AM68,AP68,AS68,AV68,AY68,BB68)</f>
        <v>34</v>
      </c>
      <c r="W68" s="339"/>
      <c r="X68" s="330">
        <v>18</v>
      </c>
      <c r="Y68" s="331"/>
      <c r="Z68" s="331"/>
      <c r="AA68" s="331"/>
      <c r="AB68" s="331">
        <v>16</v>
      </c>
      <c r="AC68" s="331"/>
      <c r="AD68" s="331"/>
      <c r="AE68" s="336"/>
      <c r="AF68" s="247"/>
      <c r="AG68" s="246"/>
      <c r="AH68" s="249"/>
      <c r="AI68" s="245">
        <v>72</v>
      </c>
      <c r="AJ68" s="246">
        <v>34</v>
      </c>
      <c r="AK68" s="249">
        <v>2</v>
      </c>
      <c r="AL68" s="245"/>
      <c r="AM68" s="246"/>
      <c r="AN68" s="248"/>
      <c r="AO68" s="247"/>
      <c r="AP68" s="246"/>
      <c r="AQ68" s="248"/>
      <c r="AR68" s="247"/>
      <c r="AS68" s="246"/>
      <c r="AT68" s="249"/>
      <c r="AU68" s="245"/>
      <c r="AV68" s="246"/>
      <c r="AW68" s="249"/>
      <c r="AX68" s="245"/>
      <c r="AY68" s="246"/>
      <c r="AZ68" s="248"/>
      <c r="BA68" s="247"/>
      <c r="BB68" s="246"/>
      <c r="BC68" s="248"/>
      <c r="BD68" s="337">
        <f>SUM(AH68,AK68,AN68,AQ68,AT68,AW68,AZ68)</f>
        <v>2</v>
      </c>
      <c r="BE68" s="338"/>
      <c r="BF68" s="508" t="s">
        <v>247</v>
      </c>
      <c r="BG68" s="444"/>
      <c r="BH68" s="444"/>
      <c r="BI68" s="445"/>
      <c r="BO68" s="47"/>
      <c r="BP68" s="47"/>
      <c r="BQ68" s="47"/>
    </row>
    <row r="69" spans="1:69" s="46" customFormat="1" ht="95.25" customHeight="1" x14ac:dyDescent="0.4">
      <c r="A69" s="85" t="s">
        <v>143</v>
      </c>
      <c r="B69" s="441" t="s">
        <v>293</v>
      </c>
      <c r="C69" s="442"/>
      <c r="D69" s="442"/>
      <c r="E69" s="442"/>
      <c r="F69" s="442"/>
      <c r="G69" s="442"/>
      <c r="H69" s="442"/>
      <c r="I69" s="442"/>
      <c r="J69" s="442"/>
      <c r="K69" s="442"/>
      <c r="L69" s="442"/>
      <c r="M69" s="442"/>
      <c r="N69" s="442"/>
      <c r="O69" s="443"/>
      <c r="P69" s="330"/>
      <c r="Q69" s="331"/>
      <c r="R69" s="331">
        <v>3</v>
      </c>
      <c r="S69" s="336"/>
      <c r="T69" s="335">
        <f>SUM(AF69,AI69,AL69,AO69,AR69,AU69,AX69,BA69)</f>
        <v>72</v>
      </c>
      <c r="U69" s="331"/>
      <c r="V69" s="331">
        <f>SUM(AG69,AJ69,AM69,AP69,AS69,AV69,AY69,BB69)</f>
        <v>34</v>
      </c>
      <c r="W69" s="339"/>
      <c r="X69" s="330">
        <v>18</v>
      </c>
      <c r="Y69" s="331"/>
      <c r="Z69" s="331"/>
      <c r="AA69" s="331"/>
      <c r="AB69" s="331">
        <v>16</v>
      </c>
      <c r="AC69" s="331"/>
      <c r="AD69" s="331"/>
      <c r="AE69" s="336"/>
      <c r="AF69" s="247"/>
      <c r="AG69" s="246"/>
      <c r="AH69" s="249"/>
      <c r="AI69" s="245"/>
      <c r="AJ69" s="246"/>
      <c r="AK69" s="249"/>
      <c r="AL69" s="245">
        <v>72</v>
      </c>
      <c r="AM69" s="246">
        <v>34</v>
      </c>
      <c r="AN69" s="248">
        <v>2</v>
      </c>
      <c r="AO69" s="247"/>
      <c r="AP69" s="246"/>
      <c r="AQ69" s="248"/>
      <c r="AR69" s="247"/>
      <c r="AS69" s="246"/>
      <c r="AT69" s="249"/>
      <c r="AU69" s="245"/>
      <c r="AV69" s="246"/>
      <c r="AW69" s="249"/>
      <c r="AX69" s="245"/>
      <c r="AY69" s="246"/>
      <c r="AZ69" s="248"/>
      <c r="BA69" s="247"/>
      <c r="BB69" s="246"/>
      <c r="BC69" s="248"/>
      <c r="BD69" s="337">
        <f t="shared" si="5"/>
        <v>2</v>
      </c>
      <c r="BE69" s="338"/>
      <c r="BF69" s="508" t="s">
        <v>294</v>
      </c>
      <c r="BG69" s="444"/>
      <c r="BH69" s="444"/>
      <c r="BI69" s="445"/>
      <c r="BO69" s="47"/>
      <c r="BP69" s="47"/>
      <c r="BQ69" s="47"/>
    </row>
    <row r="70" spans="1:69" s="46" customFormat="1" ht="99.75" customHeight="1" thickBot="1" x14ac:dyDescent="0.45">
      <c r="A70" s="225" t="s">
        <v>227</v>
      </c>
      <c r="B70" s="641" t="s">
        <v>193</v>
      </c>
      <c r="C70" s="642"/>
      <c r="D70" s="642"/>
      <c r="E70" s="642"/>
      <c r="F70" s="642"/>
      <c r="G70" s="642"/>
      <c r="H70" s="642"/>
      <c r="I70" s="642"/>
      <c r="J70" s="642"/>
      <c r="K70" s="642"/>
      <c r="L70" s="642"/>
      <c r="M70" s="642"/>
      <c r="N70" s="642"/>
      <c r="O70" s="643"/>
      <c r="P70" s="385"/>
      <c r="Q70" s="357"/>
      <c r="R70" s="357">
        <v>4</v>
      </c>
      <c r="S70" s="358"/>
      <c r="T70" s="515">
        <f t="shared" ref="T70" si="28">SUM(AF70,AI70,AL70,AO70,AR70,AU70,AX70,BA70)</f>
        <v>72</v>
      </c>
      <c r="U70" s="357"/>
      <c r="V70" s="357">
        <f t="shared" ref="V70" si="29">SUM(AG70,AJ70,AM70,AP70,AS70,AV70,AY70,BB70)</f>
        <v>34</v>
      </c>
      <c r="W70" s="519"/>
      <c r="X70" s="385">
        <v>16</v>
      </c>
      <c r="Y70" s="357"/>
      <c r="Z70" s="357"/>
      <c r="AA70" s="357"/>
      <c r="AB70" s="357">
        <v>18</v>
      </c>
      <c r="AC70" s="357"/>
      <c r="AD70" s="357"/>
      <c r="AE70" s="358"/>
      <c r="AF70" s="290"/>
      <c r="AG70" s="259"/>
      <c r="AH70" s="295"/>
      <c r="AI70" s="266"/>
      <c r="AJ70" s="259"/>
      <c r="AK70" s="295"/>
      <c r="AL70" s="266"/>
      <c r="AM70" s="259"/>
      <c r="AN70" s="260"/>
      <c r="AO70" s="290">
        <v>72</v>
      </c>
      <c r="AP70" s="259">
        <v>34</v>
      </c>
      <c r="AQ70" s="260">
        <v>2</v>
      </c>
      <c r="AR70" s="290"/>
      <c r="AS70" s="259"/>
      <c r="AT70" s="295"/>
      <c r="AU70" s="266"/>
      <c r="AV70" s="259"/>
      <c r="AW70" s="295"/>
      <c r="AX70" s="266"/>
      <c r="AY70" s="259"/>
      <c r="AZ70" s="260"/>
      <c r="BA70" s="290"/>
      <c r="BB70" s="259"/>
      <c r="BC70" s="260"/>
      <c r="BD70" s="386">
        <f>SUM(AH70,AK70,AN70,AQ70,AT70,AW70,AZ70)</f>
        <v>2</v>
      </c>
      <c r="BE70" s="387"/>
      <c r="BF70" s="538" t="s">
        <v>400</v>
      </c>
      <c r="BG70" s="517"/>
      <c r="BH70" s="517"/>
      <c r="BI70" s="518"/>
      <c r="BO70" s="47"/>
      <c r="BP70" s="47"/>
      <c r="BQ70" s="47"/>
    </row>
    <row r="71" spans="1:69" s="190" customFormat="1" ht="56.25" customHeight="1" x14ac:dyDescent="0.55000000000000004">
      <c r="A71" s="187" t="s">
        <v>124</v>
      </c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171"/>
      <c r="S71" s="171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1"/>
      <c r="AF71" s="188"/>
      <c r="AG71" s="298"/>
      <c r="AH71" s="298"/>
      <c r="AI71" s="411" t="s">
        <v>124</v>
      </c>
      <c r="AJ71" s="411"/>
      <c r="AK71" s="411"/>
      <c r="AL71" s="411"/>
      <c r="AM71" s="411"/>
      <c r="AN71" s="411"/>
      <c r="AO71" s="411"/>
      <c r="AP71" s="411"/>
      <c r="AQ71" s="411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33"/>
      <c r="BJ71" s="189"/>
      <c r="BK71" s="189"/>
      <c r="BL71" s="189"/>
      <c r="BM71" s="189"/>
    </row>
    <row r="72" spans="1:69" s="190" customFormat="1" ht="17.25" customHeight="1" x14ac:dyDescent="0.55000000000000004">
      <c r="A72" s="412" t="s">
        <v>162</v>
      </c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172"/>
      <c r="Z72" s="172"/>
      <c r="AA72" s="172"/>
      <c r="AB72" s="172"/>
      <c r="AC72" s="172"/>
      <c r="AD72" s="298"/>
      <c r="AE72" s="291"/>
      <c r="AF72" s="298"/>
      <c r="AG72" s="298"/>
      <c r="AH72" s="298"/>
      <c r="AI72" s="413" t="s">
        <v>455</v>
      </c>
      <c r="AJ72" s="413"/>
      <c r="AK72" s="413"/>
      <c r="AL72" s="413"/>
      <c r="AM72" s="413"/>
      <c r="AN72" s="413"/>
      <c r="AO72" s="413"/>
      <c r="AP72" s="413"/>
      <c r="AQ72" s="413"/>
      <c r="AR72" s="413"/>
      <c r="AS72" s="413"/>
      <c r="AT72" s="413"/>
      <c r="AU72" s="413"/>
      <c r="AV72" s="413"/>
      <c r="AW72" s="413"/>
      <c r="AX72" s="413"/>
      <c r="AY72" s="413"/>
      <c r="AZ72" s="413"/>
      <c r="BA72" s="413"/>
      <c r="BB72" s="413"/>
      <c r="BC72" s="413"/>
      <c r="BD72" s="413"/>
      <c r="BE72" s="413"/>
      <c r="BF72" s="413"/>
      <c r="BG72" s="413"/>
      <c r="BH72" s="413"/>
      <c r="BI72" s="33"/>
      <c r="BJ72" s="189"/>
      <c r="BK72" s="189"/>
      <c r="BL72" s="189"/>
      <c r="BM72" s="189"/>
    </row>
    <row r="73" spans="1:69" s="190" customFormat="1" ht="51.75" customHeight="1" x14ac:dyDescent="0.55000000000000004">
      <c r="A73" s="412"/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172"/>
      <c r="Z73" s="172"/>
      <c r="AA73" s="172"/>
      <c r="AB73" s="172"/>
      <c r="AC73" s="172"/>
      <c r="AD73" s="298"/>
      <c r="AE73" s="291"/>
      <c r="AF73" s="298"/>
      <c r="AG73" s="298"/>
      <c r="AH73" s="298"/>
      <c r="AI73" s="413"/>
      <c r="AJ73" s="413"/>
      <c r="AK73" s="413"/>
      <c r="AL73" s="413"/>
      <c r="AM73" s="413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3"/>
      <c r="AY73" s="413"/>
      <c r="AZ73" s="413"/>
      <c r="BA73" s="413"/>
      <c r="BB73" s="413"/>
      <c r="BC73" s="413"/>
      <c r="BD73" s="413"/>
      <c r="BE73" s="413"/>
      <c r="BF73" s="413"/>
      <c r="BG73" s="413"/>
      <c r="BH73" s="413"/>
      <c r="BI73" s="33"/>
      <c r="BJ73" s="189"/>
      <c r="BK73" s="189"/>
      <c r="BL73" s="189"/>
      <c r="BM73" s="189"/>
    </row>
    <row r="74" spans="1:69" s="188" customFormat="1" ht="43.5" customHeight="1" x14ac:dyDescent="0.6">
      <c r="A74" s="677"/>
      <c r="B74" s="677"/>
      <c r="C74" s="677"/>
      <c r="D74" s="677"/>
      <c r="E74" s="677"/>
      <c r="F74" s="677"/>
      <c r="G74" s="677"/>
      <c r="H74" s="657" t="s">
        <v>164</v>
      </c>
      <c r="I74" s="657"/>
      <c r="J74" s="657"/>
      <c r="K74" s="657"/>
      <c r="L74" s="657"/>
      <c r="M74" s="657"/>
      <c r="N74" s="657"/>
      <c r="O74" s="657"/>
      <c r="P74" s="657"/>
      <c r="Q74" s="657"/>
      <c r="R74" s="173"/>
      <c r="S74" s="173"/>
      <c r="T74" s="173"/>
      <c r="U74" s="173"/>
      <c r="V74" s="298"/>
      <c r="W74" s="298"/>
      <c r="X74" s="298"/>
      <c r="Y74" s="298"/>
      <c r="Z74" s="298"/>
      <c r="AA74" s="298"/>
      <c r="AB74" s="298"/>
      <c r="AC74" s="298"/>
      <c r="AD74" s="298"/>
      <c r="AE74" s="291"/>
      <c r="AF74" s="298"/>
      <c r="AG74" s="298"/>
      <c r="AH74" s="298"/>
      <c r="AI74" s="304"/>
      <c r="AJ74" s="300"/>
      <c r="AK74" s="300"/>
      <c r="AL74" s="300"/>
      <c r="AM74" s="300"/>
      <c r="AN74" s="300"/>
      <c r="AO74" s="300"/>
      <c r="AP74" s="548" t="s">
        <v>167</v>
      </c>
      <c r="AQ74" s="548"/>
      <c r="AR74" s="548"/>
      <c r="AS74" s="548"/>
      <c r="AT74" s="548"/>
      <c r="AU74" s="548"/>
      <c r="AV74" s="548"/>
      <c r="AW74" s="548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298"/>
      <c r="BI74" s="180"/>
      <c r="BJ74" s="191"/>
      <c r="BK74" s="191"/>
      <c r="BL74" s="191"/>
      <c r="BM74" s="191"/>
    </row>
    <row r="75" spans="1:69" s="190" customFormat="1" ht="54.75" customHeight="1" x14ac:dyDescent="0.6">
      <c r="A75" s="468"/>
      <c r="B75" s="468"/>
      <c r="C75" s="468"/>
      <c r="D75" s="468"/>
      <c r="E75" s="468"/>
      <c r="F75" s="468"/>
      <c r="G75" s="468"/>
      <c r="H75" s="462">
        <v>2021</v>
      </c>
      <c r="I75" s="462"/>
      <c r="J75" s="462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69"/>
      <c r="AF75" s="71"/>
      <c r="AG75" s="71"/>
      <c r="AH75" s="71"/>
      <c r="AI75" s="545" t="s">
        <v>163</v>
      </c>
      <c r="AJ75" s="545"/>
      <c r="AK75" s="545"/>
      <c r="AL75" s="545"/>
      <c r="AM75" s="545"/>
      <c r="AN75" s="545"/>
      <c r="AO75" s="545"/>
      <c r="AP75" s="462">
        <v>2021</v>
      </c>
      <c r="AQ75" s="462"/>
      <c r="AR75" s="462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71"/>
      <c r="BH75" s="71"/>
      <c r="BI75" s="33"/>
      <c r="BJ75" s="189"/>
      <c r="BK75" s="189"/>
      <c r="BL75" s="189"/>
      <c r="BM75" s="189"/>
    </row>
    <row r="76" spans="1:69" s="192" customFormat="1" ht="53.25" customHeight="1" x14ac:dyDescent="0.65"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R76" s="194"/>
      <c r="S76" s="194"/>
      <c r="AA76" s="195"/>
      <c r="BD76" s="196"/>
      <c r="BE76" s="196"/>
      <c r="BF76" s="196"/>
      <c r="BG76" s="196"/>
      <c r="BH76" s="196"/>
      <c r="BI76" s="180"/>
      <c r="BJ76" s="197"/>
      <c r="BK76" s="197"/>
      <c r="BL76" s="197"/>
      <c r="BM76" s="197"/>
    </row>
    <row r="77" spans="1:69" s="188" customFormat="1" ht="48.75" customHeight="1" x14ac:dyDescent="0.6">
      <c r="A77" s="198" t="s">
        <v>409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R77" s="199"/>
      <c r="S77" s="199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BD77" s="200"/>
      <c r="BE77" s="200"/>
      <c r="BF77" s="200"/>
      <c r="BG77" s="200"/>
      <c r="BH77" s="200"/>
      <c r="BI77" s="180"/>
      <c r="BJ77" s="191"/>
      <c r="BK77" s="191"/>
      <c r="BL77" s="191"/>
      <c r="BM77" s="191"/>
    </row>
    <row r="78" spans="1:69" s="188" customFormat="1" ht="48.75" customHeight="1" x14ac:dyDescent="0.6">
      <c r="A78" s="146" t="s">
        <v>465</v>
      </c>
      <c r="R78" s="199"/>
      <c r="S78" s="199"/>
      <c r="BD78" s="200"/>
      <c r="BE78" s="200"/>
      <c r="BF78" s="200"/>
      <c r="BG78" s="200"/>
      <c r="BH78" s="200"/>
      <c r="BI78" s="180"/>
      <c r="BJ78" s="191"/>
      <c r="BK78" s="191"/>
      <c r="BL78" s="191"/>
      <c r="BM78" s="191"/>
    </row>
    <row r="79" spans="1:69" s="188" customFormat="1" ht="48.75" customHeight="1" thickBot="1" x14ac:dyDescent="0.65">
      <c r="A79" s="146"/>
      <c r="R79" s="199"/>
      <c r="S79" s="199"/>
      <c r="BD79" s="200"/>
      <c r="BE79" s="200"/>
      <c r="BF79" s="200"/>
      <c r="BG79" s="200"/>
      <c r="BH79" s="200"/>
      <c r="BI79" s="180"/>
      <c r="BJ79" s="191"/>
      <c r="BK79" s="191"/>
      <c r="BL79" s="191"/>
      <c r="BM79" s="191"/>
    </row>
    <row r="80" spans="1:69" ht="32.4" customHeight="1" thickBot="1" x14ac:dyDescent="0.3">
      <c r="A80" s="359" t="s">
        <v>98</v>
      </c>
      <c r="B80" s="374" t="s">
        <v>436</v>
      </c>
      <c r="C80" s="375"/>
      <c r="D80" s="375"/>
      <c r="E80" s="375"/>
      <c r="F80" s="375"/>
      <c r="G80" s="375"/>
      <c r="H80" s="375"/>
      <c r="I80" s="375"/>
      <c r="J80" s="375"/>
      <c r="K80" s="375"/>
      <c r="L80" s="375"/>
      <c r="M80" s="375"/>
      <c r="N80" s="375"/>
      <c r="O80" s="376"/>
      <c r="P80" s="362" t="s">
        <v>8</v>
      </c>
      <c r="Q80" s="363"/>
      <c r="R80" s="363" t="s">
        <v>9</v>
      </c>
      <c r="S80" s="368"/>
      <c r="T80" s="371" t="s">
        <v>10</v>
      </c>
      <c r="U80" s="372"/>
      <c r="V80" s="372"/>
      <c r="W80" s="372"/>
      <c r="X80" s="372"/>
      <c r="Y80" s="372"/>
      <c r="Z80" s="372"/>
      <c r="AA80" s="372"/>
      <c r="AB80" s="372"/>
      <c r="AC80" s="372"/>
      <c r="AD80" s="372"/>
      <c r="AE80" s="373"/>
      <c r="AF80" s="371" t="s">
        <v>36</v>
      </c>
      <c r="AG80" s="372"/>
      <c r="AH80" s="372"/>
      <c r="AI80" s="372"/>
      <c r="AJ80" s="372"/>
      <c r="AK80" s="372"/>
      <c r="AL80" s="372"/>
      <c r="AM80" s="372"/>
      <c r="AN80" s="372"/>
      <c r="AO80" s="372"/>
      <c r="AP80" s="372"/>
      <c r="AQ80" s="372"/>
      <c r="AR80" s="372"/>
      <c r="AS80" s="372"/>
      <c r="AT80" s="372"/>
      <c r="AU80" s="372"/>
      <c r="AV80" s="372"/>
      <c r="AW80" s="372"/>
      <c r="AX80" s="372"/>
      <c r="AY80" s="372"/>
      <c r="AZ80" s="372"/>
      <c r="BA80" s="372"/>
      <c r="BB80" s="372"/>
      <c r="BC80" s="383"/>
      <c r="BD80" s="607" t="s">
        <v>24</v>
      </c>
      <c r="BE80" s="600"/>
      <c r="BF80" s="598" t="s">
        <v>99</v>
      </c>
      <c r="BG80" s="599"/>
      <c r="BH80" s="599"/>
      <c r="BI80" s="600"/>
    </row>
    <row r="81" spans="1:2643" ht="32.4" customHeight="1" thickBot="1" x14ac:dyDescent="0.3">
      <c r="A81" s="360"/>
      <c r="B81" s="377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9"/>
      <c r="P81" s="364"/>
      <c r="Q81" s="365"/>
      <c r="R81" s="365"/>
      <c r="S81" s="369"/>
      <c r="T81" s="586" t="s">
        <v>5</v>
      </c>
      <c r="U81" s="576"/>
      <c r="V81" s="576" t="s">
        <v>11</v>
      </c>
      <c r="W81" s="577"/>
      <c r="X81" s="477" t="s">
        <v>12</v>
      </c>
      <c r="Y81" s="342"/>
      <c r="Z81" s="342"/>
      <c r="AA81" s="342"/>
      <c r="AB81" s="342"/>
      <c r="AC81" s="342"/>
      <c r="AD81" s="342"/>
      <c r="AE81" s="347"/>
      <c r="AF81" s="542" t="s">
        <v>14</v>
      </c>
      <c r="AG81" s="543"/>
      <c r="AH81" s="543"/>
      <c r="AI81" s="543"/>
      <c r="AJ81" s="543"/>
      <c r="AK81" s="544"/>
      <c r="AL81" s="477" t="s">
        <v>15</v>
      </c>
      <c r="AM81" s="342"/>
      <c r="AN81" s="342"/>
      <c r="AO81" s="342"/>
      <c r="AP81" s="342"/>
      <c r="AQ81" s="347"/>
      <c r="AR81" s="549" t="s">
        <v>16</v>
      </c>
      <c r="AS81" s="543"/>
      <c r="AT81" s="543"/>
      <c r="AU81" s="543"/>
      <c r="AV81" s="543"/>
      <c r="AW81" s="544"/>
      <c r="AX81" s="477" t="s">
        <v>154</v>
      </c>
      <c r="AY81" s="342"/>
      <c r="AZ81" s="342"/>
      <c r="BA81" s="342"/>
      <c r="BB81" s="342"/>
      <c r="BC81" s="347"/>
      <c r="BD81" s="608"/>
      <c r="BE81" s="603"/>
      <c r="BF81" s="601"/>
      <c r="BG81" s="602"/>
      <c r="BH81" s="602"/>
      <c r="BI81" s="603"/>
    </row>
    <row r="82" spans="1:2643" ht="76.95" customHeight="1" thickBot="1" x14ac:dyDescent="0.3">
      <c r="A82" s="360"/>
      <c r="B82" s="377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9"/>
      <c r="P82" s="364"/>
      <c r="Q82" s="365"/>
      <c r="R82" s="365"/>
      <c r="S82" s="369"/>
      <c r="T82" s="587"/>
      <c r="U82" s="365"/>
      <c r="V82" s="365"/>
      <c r="W82" s="578"/>
      <c r="X82" s="362" t="s">
        <v>13</v>
      </c>
      <c r="Y82" s="363"/>
      <c r="Z82" s="363" t="s">
        <v>100</v>
      </c>
      <c r="AA82" s="363"/>
      <c r="AB82" s="363" t="s">
        <v>101</v>
      </c>
      <c r="AC82" s="363"/>
      <c r="AD82" s="363" t="s">
        <v>74</v>
      </c>
      <c r="AE82" s="368"/>
      <c r="AF82" s="341" t="s">
        <v>149</v>
      </c>
      <c r="AG82" s="342"/>
      <c r="AH82" s="343"/>
      <c r="AI82" s="341" t="s">
        <v>177</v>
      </c>
      <c r="AJ82" s="342"/>
      <c r="AK82" s="343"/>
      <c r="AL82" s="341" t="s">
        <v>175</v>
      </c>
      <c r="AM82" s="342"/>
      <c r="AN82" s="347"/>
      <c r="AO82" s="523" t="s">
        <v>176</v>
      </c>
      <c r="AP82" s="342"/>
      <c r="AQ82" s="347"/>
      <c r="AR82" s="523" t="s">
        <v>150</v>
      </c>
      <c r="AS82" s="342"/>
      <c r="AT82" s="343"/>
      <c r="AU82" s="524" t="s">
        <v>151</v>
      </c>
      <c r="AV82" s="525"/>
      <c r="AW82" s="526"/>
      <c r="AX82" s="341" t="s">
        <v>186</v>
      </c>
      <c r="AY82" s="342"/>
      <c r="AZ82" s="347"/>
      <c r="BA82" s="520" t="s">
        <v>152</v>
      </c>
      <c r="BB82" s="521"/>
      <c r="BC82" s="522"/>
      <c r="BD82" s="608"/>
      <c r="BE82" s="603"/>
      <c r="BF82" s="601"/>
      <c r="BG82" s="602"/>
      <c r="BH82" s="602"/>
      <c r="BI82" s="603"/>
    </row>
    <row r="83" spans="1:2643" ht="160.5" customHeight="1" thickBot="1" x14ac:dyDescent="0.3">
      <c r="A83" s="361"/>
      <c r="B83" s="380"/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2"/>
      <c r="P83" s="366"/>
      <c r="Q83" s="367"/>
      <c r="R83" s="367"/>
      <c r="S83" s="370"/>
      <c r="T83" s="588"/>
      <c r="U83" s="367"/>
      <c r="V83" s="367"/>
      <c r="W83" s="579"/>
      <c r="X83" s="366"/>
      <c r="Y83" s="367"/>
      <c r="Z83" s="367"/>
      <c r="AA83" s="367"/>
      <c r="AB83" s="367"/>
      <c r="AC83" s="367"/>
      <c r="AD83" s="367"/>
      <c r="AE83" s="370"/>
      <c r="AF83" s="160" t="s">
        <v>3</v>
      </c>
      <c r="AG83" s="161" t="s">
        <v>17</v>
      </c>
      <c r="AH83" s="162" t="s">
        <v>18</v>
      </c>
      <c r="AI83" s="163" t="s">
        <v>3</v>
      </c>
      <c r="AJ83" s="161" t="s">
        <v>17</v>
      </c>
      <c r="AK83" s="162" t="s">
        <v>18</v>
      </c>
      <c r="AL83" s="163" t="s">
        <v>3</v>
      </c>
      <c r="AM83" s="161" t="s">
        <v>17</v>
      </c>
      <c r="AN83" s="164" t="s">
        <v>18</v>
      </c>
      <c r="AO83" s="160" t="s">
        <v>3</v>
      </c>
      <c r="AP83" s="161" t="s">
        <v>17</v>
      </c>
      <c r="AQ83" s="164" t="s">
        <v>18</v>
      </c>
      <c r="AR83" s="160" t="s">
        <v>3</v>
      </c>
      <c r="AS83" s="161" t="s">
        <v>17</v>
      </c>
      <c r="AT83" s="162" t="s">
        <v>18</v>
      </c>
      <c r="AU83" s="163" t="s">
        <v>3</v>
      </c>
      <c r="AV83" s="161" t="s">
        <v>17</v>
      </c>
      <c r="AW83" s="162" t="s">
        <v>18</v>
      </c>
      <c r="AX83" s="163" t="s">
        <v>3</v>
      </c>
      <c r="AY83" s="161" t="s">
        <v>17</v>
      </c>
      <c r="AZ83" s="164" t="s">
        <v>18</v>
      </c>
      <c r="BA83" s="160" t="s">
        <v>3</v>
      </c>
      <c r="BB83" s="161" t="s">
        <v>17</v>
      </c>
      <c r="BC83" s="164" t="s">
        <v>18</v>
      </c>
      <c r="BD83" s="609"/>
      <c r="BE83" s="606"/>
      <c r="BF83" s="604"/>
      <c r="BG83" s="605"/>
      <c r="BH83" s="605"/>
      <c r="BI83" s="606"/>
    </row>
    <row r="84" spans="1:2643" ht="49.5" customHeight="1" x14ac:dyDescent="0.25">
      <c r="A84" s="224" t="s">
        <v>118</v>
      </c>
      <c r="B84" s="590" t="s">
        <v>153</v>
      </c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2"/>
      <c r="P84" s="593"/>
      <c r="Q84" s="573"/>
      <c r="R84" s="384"/>
      <c r="S84" s="481"/>
      <c r="T84" s="595"/>
      <c r="U84" s="384"/>
      <c r="V84" s="384"/>
      <c r="W84" s="488"/>
      <c r="X84" s="437"/>
      <c r="Y84" s="384"/>
      <c r="Z84" s="384"/>
      <c r="AA84" s="384"/>
      <c r="AB84" s="384"/>
      <c r="AC84" s="384"/>
      <c r="AD84" s="384"/>
      <c r="AE84" s="481"/>
      <c r="AF84" s="297"/>
      <c r="AG84" s="265"/>
      <c r="AH84" s="284"/>
      <c r="AI84" s="274"/>
      <c r="AJ84" s="265"/>
      <c r="AK84" s="284"/>
      <c r="AL84" s="274"/>
      <c r="AM84" s="265"/>
      <c r="AN84" s="282"/>
      <c r="AO84" s="297"/>
      <c r="AP84" s="265"/>
      <c r="AQ84" s="282"/>
      <c r="AR84" s="297"/>
      <c r="AS84" s="265"/>
      <c r="AT84" s="284">
        <f t="shared" ref="AT84:BC84" ca="1" si="30">SUM(AT71:AT89)</f>
        <v>0</v>
      </c>
      <c r="AU84" s="274">
        <f t="shared" ca="1" si="30"/>
        <v>0</v>
      </c>
      <c r="AV84" s="265">
        <f t="shared" ca="1" si="30"/>
        <v>0</v>
      </c>
      <c r="AW84" s="284">
        <f t="shared" ca="1" si="30"/>
        <v>0</v>
      </c>
      <c r="AX84" s="274">
        <f t="shared" ca="1" si="30"/>
        <v>0</v>
      </c>
      <c r="AY84" s="265">
        <f t="shared" ca="1" si="30"/>
        <v>0</v>
      </c>
      <c r="AZ84" s="282">
        <f t="shared" ca="1" si="30"/>
        <v>0</v>
      </c>
      <c r="BA84" s="297">
        <f t="shared" ca="1" si="30"/>
        <v>0</v>
      </c>
      <c r="BB84" s="265">
        <f t="shared" ca="1" si="30"/>
        <v>0</v>
      </c>
      <c r="BC84" s="282">
        <f t="shared" ca="1" si="30"/>
        <v>0</v>
      </c>
      <c r="BD84" s="533">
        <f ca="1">SUM(AH84,AK84,AN84,AQ84,AT84,AW84,AZ84)</f>
        <v>0</v>
      </c>
      <c r="BE84" s="534"/>
      <c r="BF84" s="535"/>
      <c r="BG84" s="536"/>
      <c r="BH84" s="536"/>
      <c r="BI84" s="537"/>
    </row>
    <row r="85" spans="1:2643" ht="42" customHeight="1" x14ac:dyDescent="0.25">
      <c r="A85" s="78" t="s">
        <v>179</v>
      </c>
      <c r="B85" s="332" t="s">
        <v>196</v>
      </c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4"/>
      <c r="P85" s="330"/>
      <c r="Q85" s="331"/>
      <c r="R85" s="331">
        <v>1</v>
      </c>
      <c r="S85" s="336"/>
      <c r="T85" s="335">
        <f t="shared" ref="T85:T86" si="31">SUM(AF85,AI85,AL85,AO85,AR85,AU85,AX85,BA85)</f>
        <v>108</v>
      </c>
      <c r="U85" s="331"/>
      <c r="V85" s="331">
        <f>SUM(AG85,AJ85,AM85,AP85,AS85,AV85,AY85,BB85)</f>
        <v>50</v>
      </c>
      <c r="W85" s="339"/>
      <c r="X85" s="330">
        <v>16</v>
      </c>
      <c r="Y85" s="331"/>
      <c r="Z85" s="331"/>
      <c r="AA85" s="331"/>
      <c r="AB85" s="331">
        <v>34</v>
      </c>
      <c r="AC85" s="331"/>
      <c r="AD85" s="331"/>
      <c r="AE85" s="336"/>
      <c r="AF85" s="247">
        <v>108</v>
      </c>
      <c r="AG85" s="246">
        <v>50</v>
      </c>
      <c r="AH85" s="249">
        <v>3</v>
      </c>
      <c r="AI85" s="245"/>
      <c r="AJ85" s="246"/>
      <c r="AK85" s="249"/>
      <c r="AL85" s="245"/>
      <c r="AM85" s="246"/>
      <c r="AN85" s="248"/>
      <c r="AO85" s="247"/>
      <c r="AP85" s="246"/>
      <c r="AQ85" s="248"/>
      <c r="AR85" s="247"/>
      <c r="AS85" s="246"/>
      <c r="AT85" s="249"/>
      <c r="AU85" s="245"/>
      <c r="AV85" s="246"/>
      <c r="AW85" s="249"/>
      <c r="AX85" s="245"/>
      <c r="AY85" s="246"/>
      <c r="AZ85" s="248"/>
      <c r="BA85" s="247"/>
      <c r="BB85" s="246"/>
      <c r="BC85" s="248"/>
      <c r="BD85" s="337">
        <f>SUM(AH85,AK85,AN85,AQ85,AT85,AW85,AZ85)</f>
        <v>3</v>
      </c>
      <c r="BE85" s="338"/>
      <c r="BF85" s="508" t="s">
        <v>137</v>
      </c>
      <c r="BG85" s="444"/>
      <c r="BH85" s="444"/>
      <c r="BI85" s="445"/>
    </row>
    <row r="86" spans="1:2643" ht="36.75" customHeight="1" x14ac:dyDescent="0.25">
      <c r="A86" s="301" t="s">
        <v>178</v>
      </c>
      <c r="B86" s="398" t="s">
        <v>190</v>
      </c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400"/>
      <c r="P86" s="408">
        <v>1</v>
      </c>
      <c r="Q86" s="340"/>
      <c r="R86" s="340"/>
      <c r="S86" s="498"/>
      <c r="T86" s="407">
        <f t="shared" si="31"/>
        <v>108</v>
      </c>
      <c r="U86" s="340"/>
      <c r="V86" s="340">
        <f>SUM(AG86,AJ86,AM86,AP86,AS86,AV86,AY86,BB86)</f>
        <v>50</v>
      </c>
      <c r="W86" s="344"/>
      <c r="X86" s="408">
        <v>18</v>
      </c>
      <c r="Y86" s="340"/>
      <c r="Z86" s="340">
        <v>16</v>
      </c>
      <c r="AA86" s="340"/>
      <c r="AB86" s="340">
        <v>16</v>
      </c>
      <c r="AC86" s="340"/>
      <c r="AD86" s="340"/>
      <c r="AE86" s="498"/>
      <c r="AF86" s="268">
        <v>108</v>
      </c>
      <c r="AG86" s="250">
        <v>50</v>
      </c>
      <c r="AH86" s="252">
        <v>3</v>
      </c>
      <c r="AI86" s="269"/>
      <c r="AJ86" s="250"/>
      <c r="AK86" s="252"/>
      <c r="AL86" s="269"/>
      <c r="AM86" s="250"/>
      <c r="AN86" s="287"/>
      <c r="AO86" s="268"/>
      <c r="AP86" s="250"/>
      <c r="AQ86" s="287"/>
      <c r="AR86" s="268"/>
      <c r="AS86" s="250"/>
      <c r="AT86" s="252"/>
      <c r="AU86" s="269"/>
      <c r="AV86" s="250"/>
      <c r="AW86" s="252"/>
      <c r="AX86" s="269"/>
      <c r="AY86" s="250"/>
      <c r="AZ86" s="287"/>
      <c r="BA86" s="268"/>
      <c r="BB86" s="250"/>
      <c r="BC86" s="287"/>
      <c r="BD86" s="322">
        <f>SUM(AH86,AK86,AN86,AQ86,AT86,AW86,AZ86)</f>
        <v>3</v>
      </c>
      <c r="BE86" s="323"/>
      <c r="BF86" s="423" t="s">
        <v>139</v>
      </c>
      <c r="BG86" s="424"/>
      <c r="BH86" s="424"/>
      <c r="BI86" s="425"/>
    </row>
    <row r="87" spans="1:2643" s="52" customFormat="1" ht="43.5" customHeight="1" x14ac:dyDescent="0.4">
      <c r="A87" s="85" t="s">
        <v>180</v>
      </c>
      <c r="B87" s="332" t="s">
        <v>194</v>
      </c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4"/>
      <c r="P87" s="330"/>
      <c r="Q87" s="331"/>
      <c r="R87" s="331">
        <v>3</v>
      </c>
      <c r="S87" s="336"/>
      <c r="T87" s="335">
        <f t="shared" ref="T87:T89" si="32">SUM(AF87,AI87,AL87,AO87,AR87,AU87,AX87)</f>
        <v>108</v>
      </c>
      <c r="U87" s="331"/>
      <c r="V87" s="331">
        <f t="shared" ref="V87:V89" si="33">SUM(AG87,AJ87,AM87,AP87,AS87,AV87,AY87,BB87)</f>
        <v>48</v>
      </c>
      <c r="W87" s="339"/>
      <c r="X87" s="330">
        <v>32</v>
      </c>
      <c r="Y87" s="331"/>
      <c r="Z87" s="331"/>
      <c r="AA87" s="331"/>
      <c r="AB87" s="331">
        <v>16</v>
      </c>
      <c r="AC87" s="331"/>
      <c r="AD87" s="331"/>
      <c r="AE87" s="336"/>
      <c r="AF87" s="247"/>
      <c r="AG87" s="246"/>
      <c r="AH87" s="249"/>
      <c r="AI87" s="245"/>
      <c r="AJ87" s="246"/>
      <c r="AK87" s="249"/>
      <c r="AL87" s="245">
        <v>108</v>
      </c>
      <c r="AM87" s="246">
        <v>48</v>
      </c>
      <c r="AN87" s="248">
        <v>3</v>
      </c>
      <c r="AO87" s="247"/>
      <c r="AP87" s="246"/>
      <c r="AQ87" s="248"/>
      <c r="AR87" s="247"/>
      <c r="AS87" s="246"/>
      <c r="AT87" s="249"/>
      <c r="AU87" s="245"/>
      <c r="AV87" s="246"/>
      <c r="AW87" s="249"/>
      <c r="AX87" s="245"/>
      <c r="AY87" s="246"/>
      <c r="AZ87" s="248"/>
      <c r="BA87" s="247"/>
      <c r="BB87" s="246"/>
      <c r="BC87" s="248"/>
      <c r="BD87" s="337">
        <f t="shared" si="5"/>
        <v>3</v>
      </c>
      <c r="BE87" s="338"/>
      <c r="BF87" s="508" t="s">
        <v>140</v>
      </c>
      <c r="BG87" s="444"/>
      <c r="BH87" s="444"/>
      <c r="BI87" s="445"/>
    </row>
    <row r="88" spans="1:2643" s="49" customFormat="1" ht="68.25" customHeight="1" x14ac:dyDescent="0.4">
      <c r="A88" s="85" t="s">
        <v>181</v>
      </c>
      <c r="B88" s="332" t="s">
        <v>390</v>
      </c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4"/>
      <c r="P88" s="330"/>
      <c r="Q88" s="331"/>
      <c r="R88" s="331">
        <v>3</v>
      </c>
      <c r="S88" s="336"/>
      <c r="T88" s="335">
        <f t="shared" si="32"/>
        <v>102</v>
      </c>
      <c r="U88" s="331"/>
      <c r="V88" s="331">
        <f t="shared" si="33"/>
        <v>36</v>
      </c>
      <c r="W88" s="339"/>
      <c r="X88" s="330">
        <v>22</v>
      </c>
      <c r="Y88" s="331"/>
      <c r="Z88" s="331"/>
      <c r="AA88" s="331"/>
      <c r="AB88" s="331">
        <v>14</v>
      </c>
      <c r="AC88" s="331"/>
      <c r="AD88" s="331"/>
      <c r="AE88" s="336"/>
      <c r="AF88" s="247"/>
      <c r="AG88" s="246"/>
      <c r="AH88" s="249"/>
      <c r="AI88" s="245"/>
      <c r="AJ88" s="246"/>
      <c r="AK88" s="249"/>
      <c r="AL88" s="245">
        <v>102</v>
      </c>
      <c r="AM88" s="246">
        <v>36</v>
      </c>
      <c r="AN88" s="248">
        <v>3</v>
      </c>
      <c r="AO88" s="247"/>
      <c r="AP88" s="246"/>
      <c r="AQ88" s="248"/>
      <c r="AR88" s="247"/>
      <c r="AS88" s="246"/>
      <c r="AT88" s="249"/>
      <c r="AU88" s="245"/>
      <c r="AV88" s="246"/>
      <c r="AW88" s="249"/>
      <c r="AX88" s="245"/>
      <c r="AY88" s="246"/>
      <c r="AZ88" s="248"/>
      <c r="BA88" s="247"/>
      <c r="BB88" s="246"/>
      <c r="BC88" s="248"/>
      <c r="BD88" s="337">
        <f t="shared" si="5"/>
        <v>3</v>
      </c>
      <c r="BE88" s="338"/>
      <c r="BF88" s="508" t="s">
        <v>141</v>
      </c>
      <c r="BG88" s="444"/>
      <c r="BH88" s="444"/>
      <c r="BI88" s="445"/>
      <c r="BJ88" s="46"/>
      <c r="BK88" s="46"/>
      <c r="BL88" s="46"/>
      <c r="BM88" s="46"/>
      <c r="BN88" s="46"/>
      <c r="BO88" s="48"/>
      <c r="BP88" s="48"/>
      <c r="BQ88" s="48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  <c r="IW88" s="46"/>
      <c r="IX88" s="46"/>
      <c r="IY88" s="46"/>
      <c r="IZ88" s="46"/>
      <c r="JA88" s="46"/>
      <c r="JB88" s="46"/>
      <c r="JC88" s="46"/>
      <c r="JD88" s="46"/>
      <c r="JE88" s="46"/>
      <c r="JF88" s="46"/>
      <c r="JG88" s="46"/>
      <c r="JH88" s="46"/>
      <c r="JI88" s="46"/>
      <c r="JJ88" s="46"/>
      <c r="JK88" s="46"/>
      <c r="JL88" s="46"/>
      <c r="JM88" s="46"/>
      <c r="JN88" s="46"/>
      <c r="JO88" s="46"/>
      <c r="JP88" s="46"/>
      <c r="JQ88" s="46"/>
      <c r="JR88" s="46"/>
      <c r="JS88" s="46"/>
      <c r="JT88" s="46"/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46"/>
      <c r="KK88" s="46"/>
      <c r="KL88" s="46"/>
      <c r="KM88" s="46"/>
      <c r="KN88" s="46"/>
      <c r="KO88" s="46"/>
      <c r="KP88" s="46"/>
      <c r="KQ88" s="46"/>
      <c r="KR88" s="46"/>
      <c r="KS88" s="46"/>
      <c r="KT88" s="46"/>
      <c r="KU88" s="46"/>
      <c r="KV88" s="46"/>
      <c r="KW88" s="46"/>
      <c r="KX88" s="46"/>
      <c r="KY88" s="46"/>
      <c r="KZ88" s="46"/>
      <c r="LA88" s="46"/>
      <c r="LB88" s="46"/>
      <c r="LC88" s="46"/>
      <c r="LD88" s="46"/>
      <c r="LE88" s="46"/>
      <c r="LF88" s="46"/>
      <c r="LG88" s="46"/>
      <c r="LH88" s="46"/>
      <c r="LI88" s="46"/>
      <c r="LJ88" s="46"/>
      <c r="LK88" s="46"/>
      <c r="LL88" s="46"/>
      <c r="LM88" s="46"/>
      <c r="LN88" s="46"/>
      <c r="LO88" s="46"/>
      <c r="LP88" s="46"/>
      <c r="LQ88" s="46"/>
      <c r="LR88" s="46"/>
      <c r="LS88" s="46"/>
      <c r="LT88" s="46"/>
      <c r="LU88" s="46"/>
      <c r="LV88" s="46"/>
      <c r="LW88" s="46"/>
      <c r="LX88" s="46"/>
      <c r="LY88" s="46"/>
      <c r="LZ88" s="46"/>
      <c r="MA88" s="46"/>
      <c r="MB88" s="46"/>
      <c r="MC88" s="46"/>
      <c r="MD88" s="46"/>
      <c r="ME88" s="46"/>
      <c r="MF88" s="46"/>
      <c r="MG88" s="46"/>
      <c r="MH88" s="46"/>
      <c r="MI88" s="46"/>
      <c r="MJ88" s="46"/>
      <c r="MK88" s="46"/>
      <c r="ML88" s="46"/>
      <c r="MM88" s="46"/>
      <c r="MN88" s="46"/>
      <c r="MO88" s="46"/>
      <c r="MP88" s="46"/>
      <c r="MQ88" s="46"/>
      <c r="MR88" s="46"/>
      <c r="MS88" s="46"/>
      <c r="MT88" s="46"/>
      <c r="MU88" s="46"/>
      <c r="MV88" s="46"/>
      <c r="MW88" s="46"/>
      <c r="MX88" s="46"/>
      <c r="MY88" s="46"/>
      <c r="MZ88" s="46"/>
      <c r="NA88" s="46"/>
      <c r="NB88" s="46"/>
      <c r="NC88" s="46"/>
      <c r="ND88" s="46"/>
      <c r="NE88" s="46"/>
      <c r="NF88" s="46"/>
      <c r="NG88" s="46"/>
      <c r="NH88" s="46"/>
      <c r="NI88" s="46"/>
      <c r="NJ88" s="46"/>
      <c r="NK88" s="46"/>
      <c r="NL88" s="46"/>
      <c r="NM88" s="46"/>
      <c r="NN88" s="46"/>
      <c r="NO88" s="46"/>
      <c r="NP88" s="46"/>
      <c r="NQ88" s="46"/>
      <c r="NR88" s="46"/>
      <c r="NS88" s="46"/>
      <c r="NT88" s="46"/>
      <c r="NU88" s="46"/>
      <c r="NV88" s="46"/>
      <c r="NW88" s="46"/>
      <c r="NX88" s="46"/>
      <c r="NY88" s="46"/>
      <c r="NZ88" s="46"/>
      <c r="OA88" s="46"/>
      <c r="OB88" s="46"/>
      <c r="OC88" s="46"/>
      <c r="OD88" s="46"/>
      <c r="OE88" s="46"/>
      <c r="OF88" s="46"/>
      <c r="OG88" s="46"/>
      <c r="OH88" s="46"/>
      <c r="OI88" s="46"/>
      <c r="OJ88" s="46"/>
      <c r="OK88" s="46"/>
      <c r="OL88" s="46"/>
      <c r="OM88" s="46"/>
      <c r="ON88" s="46"/>
      <c r="OO88" s="46"/>
      <c r="OP88" s="46"/>
      <c r="OQ88" s="46"/>
      <c r="OR88" s="46"/>
      <c r="OS88" s="46"/>
      <c r="OT88" s="46"/>
      <c r="OU88" s="46"/>
      <c r="OV88" s="46"/>
      <c r="OW88" s="46"/>
      <c r="OX88" s="46"/>
      <c r="OY88" s="46"/>
      <c r="OZ88" s="46"/>
      <c r="PA88" s="46"/>
      <c r="PB88" s="46"/>
      <c r="PC88" s="46"/>
      <c r="PD88" s="46"/>
      <c r="PE88" s="46"/>
      <c r="PF88" s="46"/>
      <c r="PG88" s="46"/>
      <c r="PH88" s="46"/>
      <c r="PI88" s="46"/>
      <c r="PJ88" s="46"/>
      <c r="PK88" s="46"/>
      <c r="PL88" s="46"/>
      <c r="PM88" s="46"/>
      <c r="PN88" s="46"/>
      <c r="PO88" s="46"/>
      <c r="PP88" s="46"/>
      <c r="PQ88" s="46"/>
      <c r="PR88" s="46"/>
      <c r="PS88" s="46"/>
      <c r="PT88" s="46"/>
      <c r="PU88" s="46"/>
      <c r="PV88" s="46"/>
      <c r="PW88" s="46"/>
      <c r="PX88" s="46"/>
      <c r="PY88" s="46"/>
      <c r="PZ88" s="46"/>
      <c r="QA88" s="46"/>
      <c r="QB88" s="46"/>
      <c r="QC88" s="46"/>
      <c r="QD88" s="46"/>
      <c r="QE88" s="46"/>
      <c r="QF88" s="46"/>
      <c r="QG88" s="46"/>
      <c r="QH88" s="46"/>
      <c r="QI88" s="46"/>
      <c r="QJ88" s="46"/>
      <c r="QK88" s="46"/>
      <c r="QL88" s="46"/>
      <c r="QM88" s="46"/>
      <c r="QN88" s="46"/>
      <c r="QO88" s="46"/>
      <c r="QP88" s="46"/>
      <c r="QQ88" s="46"/>
      <c r="QR88" s="46"/>
      <c r="QS88" s="46"/>
      <c r="QT88" s="46"/>
      <c r="QU88" s="46"/>
      <c r="QV88" s="46"/>
      <c r="QW88" s="46"/>
      <c r="QX88" s="46"/>
      <c r="QY88" s="46"/>
      <c r="QZ88" s="46"/>
      <c r="RA88" s="46"/>
      <c r="RB88" s="46"/>
      <c r="RC88" s="46"/>
      <c r="RD88" s="46"/>
      <c r="RE88" s="46"/>
      <c r="RF88" s="46"/>
      <c r="RG88" s="46"/>
      <c r="RH88" s="46"/>
      <c r="RI88" s="46"/>
      <c r="RJ88" s="46"/>
      <c r="RK88" s="46"/>
      <c r="RL88" s="46"/>
      <c r="RM88" s="46"/>
      <c r="RN88" s="46"/>
      <c r="RO88" s="46"/>
      <c r="RP88" s="46"/>
      <c r="RQ88" s="46"/>
      <c r="RR88" s="46"/>
      <c r="RS88" s="46"/>
      <c r="RT88" s="46"/>
      <c r="RU88" s="46"/>
      <c r="RV88" s="46"/>
      <c r="RW88" s="46"/>
      <c r="RX88" s="46"/>
      <c r="RY88" s="46"/>
      <c r="RZ88" s="46"/>
      <c r="SA88" s="46"/>
      <c r="SB88" s="46"/>
      <c r="SC88" s="46"/>
      <c r="SD88" s="46"/>
      <c r="SE88" s="46"/>
      <c r="SF88" s="46"/>
      <c r="SG88" s="46"/>
      <c r="SH88" s="46"/>
      <c r="SI88" s="46"/>
      <c r="SJ88" s="46"/>
      <c r="SK88" s="46"/>
      <c r="SL88" s="46"/>
      <c r="SM88" s="46"/>
      <c r="SN88" s="46"/>
      <c r="SO88" s="46"/>
      <c r="SP88" s="46"/>
      <c r="SQ88" s="46"/>
      <c r="SR88" s="46"/>
      <c r="SS88" s="46"/>
      <c r="ST88" s="46"/>
      <c r="SU88" s="46"/>
      <c r="SV88" s="46"/>
      <c r="SW88" s="46"/>
      <c r="SX88" s="46"/>
      <c r="SY88" s="46"/>
      <c r="SZ88" s="46"/>
      <c r="TA88" s="46"/>
      <c r="TB88" s="46"/>
      <c r="TC88" s="46"/>
      <c r="TD88" s="46"/>
      <c r="TE88" s="46"/>
      <c r="TF88" s="46"/>
      <c r="TG88" s="46"/>
      <c r="TH88" s="46"/>
      <c r="TI88" s="46"/>
      <c r="TJ88" s="46"/>
      <c r="TK88" s="46"/>
      <c r="TL88" s="46"/>
      <c r="TM88" s="46"/>
      <c r="TN88" s="46"/>
      <c r="TO88" s="46"/>
      <c r="TP88" s="46"/>
      <c r="TQ88" s="46"/>
      <c r="TR88" s="46"/>
      <c r="TS88" s="46"/>
      <c r="TT88" s="46"/>
      <c r="TU88" s="46"/>
      <c r="TV88" s="46"/>
      <c r="TW88" s="46"/>
      <c r="TX88" s="46"/>
      <c r="TY88" s="46"/>
      <c r="TZ88" s="46"/>
      <c r="UA88" s="46"/>
      <c r="UB88" s="46"/>
      <c r="UC88" s="46"/>
      <c r="UD88" s="46"/>
      <c r="UE88" s="46"/>
      <c r="UF88" s="46"/>
      <c r="UG88" s="46"/>
      <c r="UH88" s="46"/>
      <c r="UI88" s="46"/>
      <c r="UJ88" s="46"/>
      <c r="UK88" s="46"/>
      <c r="UL88" s="46"/>
      <c r="UM88" s="46"/>
      <c r="UN88" s="46"/>
      <c r="UO88" s="46"/>
      <c r="UP88" s="46"/>
      <c r="UQ88" s="46"/>
      <c r="UR88" s="46"/>
      <c r="US88" s="46"/>
      <c r="UT88" s="46"/>
      <c r="UU88" s="46"/>
      <c r="UV88" s="46"/>
      <c r="UW88" s="46"/>
      <c r="UX88" s="46"/>
      <c r="UY88" s="46"/>
      <c r="UZ88" s="46"/>
      <c r="VA88" s="46"/>
      <c r="VB88" s="46"/>
      <c r="VC88" s="46"/>
      <c r="VD88" s="46"/>
      <c r="VE88" s="46"/>
      <c r="VF88" s="46"/>
      <c r="VG88" s="46"/>
      <c r="VH88" s="46"/>
      <c r="VI88" s="46"/>
      <c r="VJ88" s="46"/>
      <c r="VK88" s="46"/>
      <c r="VL88" s="46"/>
      <c r="VM88" s="46"/>
      <c r="VN88" s="46"/>
      <c r="VO88" s="46"/>
      <c r="VP88" s="46"/>
      <c r="VQ88" s="46"/>
      <c r="VR88" s="46"/>
      <c r="VS88" s="46"/>
      <c r="VT88" s="46"/>
      <c r="VU88" s="46"/>
      <c r="VV88" s="46"/>
      <c r="VW88" s="46"/>
      <c r="VX88" s="46"/>
      <c r="VY88" s="46"/>
      <c r="VZ88" s="46"/>
      <c r="WA88" s="46"/>
      <c r="WB88" s="46"/>
      <c r="WC88" s="46"/>
      <c r="WD88" s="46"/>
      <c r="WE88" s="46"/>
      <c r="WF88" s="46"/>
      <c r="WG88" s="46"/>
      <c r="WH88" s="46"/>
      <c r="WI88" s="46"/>
      <c r="WJ88" s="46"/>
      <c r="WK88" s="46"/>
      <c r="WL88" s="46"/>
      <c r="WM88" s="46"/>
      <c r="WN88" s="46"/>
      <c r="WO88" s="46"/>
      <c r="WP88" s="46"/>
      <c r="WQ88" s="46"/>
      <c r="WR88" s="46"/>
      <c r="WS88" s="46"/>
      <c r="WT88" s="46"/>
      <c r="WU88" s="46"/>
      <c r="WV88" s="46"/>
      <c r="WW88" s="46"/>
      <c r="WX88" s="46"/>
      <c r="WY88" s="46"/>
      <c r="WZ88" s="46"/>
      <c r="XA88" s="46"/>
      <c r="XB88" s="46"/>
      <c r="XC88" s="46"/>
      <c r="XD88" s="46"/>
      <c r="XE88" s="46"/>
      <c r="XF88" s="46"/>
      <c r="XG88" s="46"/>
      <c r="XH88" s="46"/>
      <c r="XI88" s="46"/>
      <c r="XJ88" s="46"/>
      <c r="XK88" s="46"/>
      <c r="XL88" s="46"/>
      <c r="XM88" s="46"/>
      <c r="XN88" s="46"/>
      <c r="XO88" s="46"/>
      <c r="XP88" s="46"/>
      <c r="XQ88" s="46"/>
      <c r="XR88" s="46"/>
      <c r="XS88" s="46"/>
      <c r="XT88" s="46"/>
      <c r="XU88" s="46"/>
      <c r="XV88" s="46"/>
      <c r="XW88" s="46"/>
      <c r="XX88" s="46"/>
      <c r="XY88" s="46"/>
      <c r="XZ88" s="46"/>
      <c r="YA88" s="46"/>
      <c r="YB88" s="46"/>
      <c r="YC88" s="46"/>
      <c r="YD88" s="46"/>
      <c r="YE88" s="46"/>
      <c r="YF88" s="46"/>
      <c r="YG88" s="46"/>
      <c r="YH88" s="46"/>
      <c r="YI88" s="46"/>
      <c r="YJ88" s="46"/>
      <c r="YK88" s="46"/>
      <c r="YL88" s="46"/>
      <c r="YM88" s="46"/>
      <c r="YN88" s="46"/>
      <c r="YO88" s="46"/>
      <c r="YP88" s="46"/>
      <c r="YQ88" s="46"/>
      <c r="YR88" s="46"/>
      <c r="YS88" s="46"/>
      <c r="YT88" s="46"/>
      <c r="YU88" s="46"/>
      <c r="YV88" s="46"/>
      <c r="YW88" s="46"/>
      <c r="YX88" s="46"/>
      <c r="YY88" s="46"/>
      <c r="YZ88" s="46"/>
      <c r="ZA88" s="46"/>
      <c r="ZB88" s="46"/>
      <c r="ZC88" s="46"/>
      <c r="ZD88" s="46"/>
      <c r="ZE88" s="46"/>
      <c r="ZF88" s="46"/>
      <c r="ZG88" s="46"/>
      <c r="ZH88" s="46"/>
      <c r="ZI88" s="46"/>
      <c r="ZJ88" s="46"/>
      <c r="ZK88" s="46"/>
      <c r="ZL88" s="46"/>
      <c r="ZM88" s="46"/>
      <c r="ZN88" s="46"/>
      <c r="ZO88" s="46"/>
      <c r="ZP88" s="46"/>
      <c r="ZQ88" s="46"/>
      <c r="ZR88" s="46"/>
      <c r="ZS88" s="46"/>
      <c r="ZT88" s="46"/>
      <c r="ZU88" s="46"/>
      <c r="ZV88" s="46"/>
      <c r="ZW88" s="46"/>
      <c r="ZX88" s="46"/>
      <c r="ZY88" s="46"/>
      <c r="ZZ88" s="46"/>
      <c r="AAA88" s="46"/>
      <c r="AAB88" s="46"/>
      <c r="AAC88" s="46"/>
      <c r="AAD88" s="46"/>
      <c r="AAE88" s="46"/>
      <c r="AAF88" s="46"/>
      <c r="AAG88" s="46"/>
      <c r="AAH88" s="46"/>
      <c r="AAI88" s="46"/>
      <c r="AAJ88" s="46"/>
      <c r="AAK88" s="46"/>
      <c r="AAL88" s="46"/>
      <c r="AAM88" s="46"/>
      <c r="AAN88" s="46"/>
      <c r="AAO88" s="46"/>
      <c r="AAP88" s="46"/>
      <c r="AAQ88" s="46"/>
      <c r="AAR88" s="46"/>
      <c r="AAS88" s="46"/>
      <c r="AAT88" s="46"/>
      <c r="AAU88" s="46"/>
      <c r="AAV88" s="46"/>
      <c r="AAW88" s="46"/>
      <c r="AAX88" s="46"/>
      <c r="AAY88" s="46"/>
      <c r="AAZ88" s="46"/>
      <c r="ABA88" s="46"/>
      <c r="ABB88" s="46"/>
      <c r="ABC88" s="46"/>
      <c r="ABD88" s="46"/>
      <c r="ABE88" s="46"/>
      <c r="ABF88" s="46"/>
      <c r="ABG88" s="46"/>
      <c r="ABH88" s="46"/>
      <c r="ABI88" s="46"/>
      <c r="ABJ88" s="46"/>
      <c r="ABK88" s="46"/>
      <c r="ABL88" s="46"/>
      <c r="ABM88" s="46"/>
      <c r="ABN88" s="46"/>
      <c r="ABO88" s="46"/>
      <c r="ABP88" s="46"/>
      <c r="ABQ88" s="46"/>
      <c r="ABR88" s="46"/>
      <c r="ABS88" s="46"/>
      <c r="ABT88" s="46"/>
      <c r="ABU88" s="46"/>
      <c r="ABV88" s="46"/>
      <c r="ABW88" s="46"/>
      <c r="ABX88" s="46"/>
      <c r="ABY88" s="46"/>
      <c r="ABZ88" s="46"/>
      <c r="ACA88" s="46"/>
      <c r="ACB88" s="46"/>
      <c r="ACC88" s="46"/>
      <c r="ACD88" s="46"/>
      <c r="ACE88" s="46"/>
      <c r="ACF88" s="46"/>
      <c r="ACG88" s="46"/>
      <c r="ACH88" s="46"/>
      <c r="ACI88" s="46"/>
      <c r="ACJ88" s="46"/>
      <c r="ACK88" s="46"/>
      <c r="ACL88" s="46"/>
      <c r="ACM88" s="46"/>
      <c r="ACN88" s="46"/>
      <c r="ACO88" s="46"/>
      <c r="ACP88" s="46"/>
      <c r="ACQ88" s="46"/>
      <c r="ACR88" s="46"/>
      <c r="ACS88" s="46"/>
      <c r="ACT88" s="46"/>
      <c r="ACU88" s="46"/>
      <c r="ACV88" s="46"/>
      <c r="ACW88" s="46"/>
      <c r="ACX88" s="46"/>
      <c r="ACY88" s="46"/>
      <c r="ACZ88" s="46"/>
      <c r="ADA88" s="46"/>
      <c r="ADB88" s="46"/>
      <c r="ADC88" s="46"/>
      <c r="ADD88" s="46"/>
      <c r="ADE88" s="46"/>
      <c r="ADF88" s="46"/>
      <c r="ADG88" s="46"/>
      <c r="ADH88" s="46"/>
      <c r="ADI88" s="46"/>
      <c r="ADJ88" s="46"/>
      <c r="ADK88" s="46"/>
      <c r="ADL88" s="46"/>
      <c r="ADM88" s="46"/>
      <c r="ADN88" s="46"/>
      <c r="ADO88" s="46"/>
      <c r="ADP88" s="46"/>
      <c r="ADQ88" s="46"/>
      <c r="ADR88" s="46"/>
      <c r="ADS88" s="46"/>
      <c r="ADT88" s="46"/>
      <c r="ADU88" s="46"/>
      <c r="ADV88" s="46"/>
      <c r="ADW88" s="46"/>
      <c r="ADX88" s="46"/>
      <c r="ADY88" s="46"/>
      <c r="ADZ88" s="46"/>
      <c r="AEA88" s="46"/>
      <c r="AEB88" s="46"/>
      <c r="AEC88" s="46"/>
      <c r="AED88" s="46"/>
      <c r="AEE88" s="46"/>
      <c r="AEF88" s="46"/>
      <c r="AEG88" s="46"/>
      <c r="AEH88" s="46"/>
      <c r="AEI88" s="46"/>
      <c r="AEJ88" s="46"/>
      <c r="AEK88" s="46"/>
      <c r="AEL88" s="46"/>
      <c r="AEM88" s="46"/>
      <c r="AEN88" s="46"/>
      <c r="AEO88" s="46"/>
      <c r="AEP88" s="46"/>
      <c r="AEQ88" s="46"/>
      <c r="AER88" s="46"/>
      <c r="AES88" s="46"/>
      <c r="AET88" s="46"/>
      <c r="AEU88" s="46"/>
      <c r="AEV88" s="46"/>
      <c r="AEW88" s="46"/>
      <c r="AEX88" s="46"/>
      <c r="AEY88" s="46"/>
      <c r="AEZ88" s="46"/>
      <c r="AFA88" s="46"/>
      <c r="AFB88" s="46"/>
      <c r="AFC88" s="46"/>
      <c r="AFD88" s="46"/>
      <c r="AFE88" s="46"/>
      <c r="AFF88" s="46"/>
      <c r="AFG88" s="46"/>
      <c r="AFH88" s="46"/>
      <c r="AFI88" s="46"/>
      <c r="AFJ88" s="46"/>
      <c r="AFK88" s="46"/>
      <c r="AFL88" s="46"/>
      <c r="AFM88" s="46"/>
      <c r="AFN88" s="46"/>
      <c r="AFO88" s="46"/>
      <c r="AFP88" s="46"/>
      <c r="AFQ88" s="46"/>
      <c r="AFR88" s="46"/>
      <c r="AFS88" s="46"/>
      <c r="AFT88" s="46"/>
      <c r="AFU88" s="46"/>
      <c r="AFV88" s="46"/>
      <c r="AFW88" s="46"/>
      <c r="AFX88" s="46"/>
      <c r="AFY88" s="46"/>
      <c r="AFZ88" s="46"/>
      <c r="AGA88" s="46"/>
      <c r="AGB88" s="46"/>
      <c r="AGC88" s="46"/>
      <c r="AGD88" s="46"/>
      <c r="AGE88" s="46"/>
      <c r="AGF88" s="46"/>
      <c r="AGG88" s="46"/>
      <c r="AGH88" s="46"/>
      <c r="AGI88" s="46"/>
      <c r="AGJ88" s="46"/>
      <c r="AGK88" s="46"/>
      <c r="AGL88" s="46"/>
      <c r="AGM88" s="46"/>
      <c r="AGN88" s="46"/>
      <c r="AGO88" s="46"/>
      <c r="AGP88" s="46"/>
      <c r="AGQ88" s="46"/>
      <c r="AGR88" s="46"/>
      <c r="AGS88" s="46"/>
      <c r="AGT88" s="46"/>
      <c r="AGU88" s="46"/>
      <c r="AGV88" s="46"/>
      <c r="AGW88" s="46"/>
      <c r="AGX88" s="46"/>
      <c r="AGY88" s="46"/>
      <c r="AGZ88" s="46"/>
      <c r="AHA88" s="46"/>
      <c r="AHB88" s="46"/>
      <c r="AHC88" s="46"/>
      <c r="AHD88" s="46"/>
      <c r="AHE88" s="46"/>
      <c r="AHF88" s="46"/>
      <c r="AHG88" s="46"/>
      <c r="AHH88" s="46"/>
      <c r="AHI88" s="46"/>
      <c r="AHJ88" s="46"/>
      <c r="AHK88" s="46"/>
      <c r="AHL88" s="46"/>
      <c r="AHM88" s="46"/>
      <c r="AHN88" s="46"/>
      <c r="AHO88" s="46"/>
      <c r="AHP88" s="46"/>
      <c r="AHQ88" s="46"/>
      <c r="AHR88" s="46"/>
      <c r="AHS88" s="46"/>
      <c r="AHT88" s="46"/>
      <c r="AHU88" s="46"/>
      <c r="AHV88" s="46"/>
      <c r="AHW88" s="46"/>
      <c r="AHX88" s="46"/>
      <c r="AHY88" s="46"/>
      <c r="AHZ88" s="46"/>
      <c r="AIA88" s="46"/>
      <c r="AIB88" s="46"/>
      <c r="AIC88" s="46"/>
      <c r="AID88" s="46"/>
      <c r="AIE88" s="46"/>
      <c r="AIF88" s="46"/>
      <c r="AIG88" s="46"/>
      <c r="AIH88" s="46"/>
      <c r="AII88" s="46"/>
      <c r="AIJ88" s="46"/>
      <c r="AIK88" s="46"/>
      <c r="AIL88" s="46"/>
      <c r="AIM88" s="46"/>
      <c r="AIN88" s="46"/>
      <c r="AIO88" s="46"/>
      <c r="AIP88" s="46"/>
      <c r="AIQ88" s="46"/>
      <c r="AIR88" s="46"/>
      <c r="AIS88" s="46"/>
      <c r="AIT88" s="46"/>
      <c r="AIU88" s="46"/>
      <c r="AIV88" s="46"/>
      <c r="AIW88" s="46"/>
      <c r="AIX88" s="46"/>
      <c r="AIY88" s="46"/>
      <c r="AIZ88" s="46"/>
      <c r="AJA88" s="46"/>
      <c r="AJB88" s="46"/>
      <c r="AJC88" s="46"/>
      <c r="AJD88" s="46"/>
      <c r="AJE88" s="46"/>
      <c r="AJF88" s="46"/>
      <c r="AJG88" s="46"/>
      <c r="AJH88" s="46"/>
      <c r="AJI88" s="46"/>
      <c r="AJJ88" s="46"/>
      <c r="AJK88" s="46"/>
      <c r="AJL88" s="46"/>
      <c r="AJM88" s="46"/>
      <c r="AJN88" s="46"/>
      <c r="AJO88" s="46"/>
      <c r="AJP88" s="46"/>
      <c r="AJQ88" s="46"/>
      <c r="AJR88" s="46"/>
      <c r="AJS88" s="46"/>
      <c r="AJT88" s="46"/>
      <c r="AJU88" s="46"/>
      <c r="AJV88" s="46"/>
      <c r="AJW88" s="46"/>
      <c r="AJX88" s="46"/>
      <c r="AJY88" s="46"/>
      <c r="AJZ88" s="46"/>
      <c r="AKA88" s="46"/>
      <c r="AKB88" s="46"/>
      <c r="AKC88" s="46"/>
      <c r="AKD88" s="46"/>
      <c r="AKE88" s="46"/>
      <c r="AKF88" s="46"/>
      <c r="AKG88" s="46"/>
      <c r="AKH88" s="46"/>
      <c r="AKI88" s="46"/>
      <c r="AKJ88" s="46"/>
      <c r="AKK88" s="46"/>
      <c r="AKL88" s="46"/>
      <c r="AKM88" s="46"/>
      <c r="AKN88" s="46"/>
      <c r="AKO88" s="46"/>
      <c r="AKP88" s="46"/>
      <c r="AKQ88" s="46"/>
      <c r="AKR88" s="46"/>
      <c r="AKS88" s="46"/>
      <c r="AKT88" s="46"/>
      <c r="AKU88" s="46"/>
      <c r="AKV88" s="46"/>
      <c r="AKW88" s="46"/>
      <c r="AKX88" s="46"/>
      <c r="AKY88" s="46"/>
      <c r="AKZ88" s="46"/>
      <c r="ALA88" s="46"/>
      <c r="ALB88" s="46"/>
      <c r="ALC88" s="46"/>
      <c r="ALD88" s="46"/>
      <c r="ALE88" s="46"/>
      <c r="ALF88" s="46"/>
      <c r="ALG88" s="46"/>
      <c r="ALH88" s="46"/>
      <c r="ALI88" s="46"/>
      <c r="ALJ88" s="46"/>
      <c r="ALK88" s="46"/>
      <c r="ALL88" s="46"/>
      <c r="ALM88" s="46"/>
      <c r="ALN88" s="46"/>
      <c r="ALO88" s="46"/>
      <c r="ALP88" s="46"/>
      <c r="ALQ88" s="46"/>
      <c r="ALR88" s="46"/>
      <c r="ALS88" s="46"/>
      <c r="ALT88" s="46"/>
      <c r="ALU88" s="46"/>
      <c r="ALV88" s="46"/>
      <c r="ALW88" s="46"/>
      <c r="ALX88" s="46"/>
      <c r="ALY88" s="46"/>
      <c r="ALZ88" s="46"/>
      <c r="AMA88" s="46"/>
      <c r="AMB88" s="46"/>
      <c r="AMC88" s="46"/>
      <c r="AMD88" s="46"/>
      <c r="AME88" s="46"/>
      <c r="AMF88" s="46"/>
      <c r="AMG88" s="46"/>
      <c r="AMH88" s="46"/>
      <c r="AMI88" s="46"/>
      <c r="AMJ88" s="46"/>
      <c r="AMK88" s="46"/>
      <c r="AML88" s="46"/>
      <c r="AMM88" s="46"/>
      <c r="AMN88" s="46"/>
      <c r="AMO88" s="46"/>
      <c r="AMP88" s="46"/>
      <c r="AMQ88" s="46"/>
      <c r="AMR88" s="46"/>
      <c r="AMS88" s="46"/>
      <c r="AMT88" s="46"/>
      <c r="AMU88" s="46"/>
      <c r="AMV88" s="46"/>
      <c r="AMW88" s="46"/>
      <c r="AMX88" s="46"/>
      <c r="AMY88" s="46"/>
      <c r="AMZ88" s="46"/>
      <c r="ANA88" s="46"/>
      <c r="ANB88" s="46"/>
      <c r="ANC88" s="46"/>
      <c r="AND88" s="46"/>
      <c r="ANE88" s="46"/>
      <c r="ANF88" s="46"/>
      <c r="ANG88" s="46"/>
      <c r="ANH88" s="46"/>
      <c r="ANI88" s="46"/>
      <c r="ANJ88" s="46"/>
      <c r="ANK88" s="46"/>
      <c r="ANL88" s="46"/>
      <c r="ANM88" s="46"/>
      <c r="ANN88" s="46"/>
      <c r="ANO88" s="46"/>
      <c r="ANP88" s="46"/>
      <c r="ANQ88" s="46"/>
      <c r="ANR88" s="46"/>
      <c r="ANS88" s="46"/>
      <c r="ANT88" s="46"/>
      <c r="ANU88" s="46"/>
      <c r="ANV88" s="46"/>
      <c r="ANW88" s="46"/>
      <c r="ANX88" s="46"/>
      <c r="ANY88" s="46"/>
      <c r="ANZ88" s="46"/>
      <c r="AOA88" s="46"/>
      <c r="AOB88" s="46"/>
      <c r="AOC88" s="46"/>
      <c r="AOD88" s="46"/>
      <c r="AOE88" s="46"/>
      <c r="AOF88" s="46"/>
      <c r="AOG88" s="46"/>
      <c r="AOH88" s="46"/>
      <c r="AOI88" s="46"/>
      <c r="AOJ88" s="46"/>
      <c r="AOK88" s="46"/>
      <c r="AOL88" s="46"/>
      <c r="AOM88" s="46"/>
      <c r="AON88" s="46"/>
      <c r="AOO88" s="46"/>
      <c r="AOP88" s="46"/>
      <c r="AOQ88" s="46"/>
      <c r="AOR88" s="46"/>
      <c r="AOS88" s="46"/>
      <c r="AOT88" s="46"/>
      <c r="AOU88" s="46"/>
      <c r="AOV88" s="46"/>
      <c r="AOW88" s="46"/>
      <c r="AOX88" s="46"/>
      <c r="AOY88" s="46"/>
      <c r="AOZ88" s="46"/>
      <c r="APA88" s="46"/>
      <c r="APB88" s="46"/>
      <c r="APC88" s="46"/>
      <c r="APD88" s="46"/>
      <c r="APE88" s="46"/>
      <c r="APF88" s="46"/>
      <c r="APG88" s="46"/>
      <c r="APH88" s="46"/>
      <c r="API88" s="46"/>
      <c r="APJ88" s="46"/>
      <c r="APK88" s="46"/>
      <c r="APL88" s="46"/>
      <c r="APM88" s="46"/>
      <c r="APN88" s="46"/>
      <c r="APO88" s="46"/>
      <c r="APP88" s="46"/>
      <c r="APQ88" s="46"/>
      <c r="APR88" s="46"/>
      <c r="APS88" s="46"/>
      <c r="APT88" s="46"/>
      <c r="APU88" s="46"/>
      <c r="APV88" s="46"/>
      <c r="APW88" s="46"/>
      <c r="APX88" s="46"/>
      <c r="APY88" s="46"/>
      <c r="APZ88" s="46"/>
      <c r="AQA88" s="46"/>
      <c r="AQB88" s="46"/>
      <c r="AQC88" s="46"/>
      <c r="AQD88" s="46"/>
      <c r="AQE88" s="46"/>
      <c r="AQF88" s="46"/>
      <c r="AQG88" s="46"/>
      <c r="AQH88" s="46"/>
      <c r="AQI88" s="46"/>
      <c r="AQJ88" s="46"/>
      <c r="AQK88" s="46"/>
      <c r="AQL88" s="46"/>
      <c r="AQM88" s="46"/>
      <c r="AQN88" s="46"/>
      <c r="AQO88" s="46"/>
      <c r="AQP88" s="46"/>
      <c r="AQQ88" s="46"/>
      <c r="AQR88" s="46"/>
      <c r="AQS88" s="46"/>
      <c r="AQT88" s="46"/>
      <c r="AQU88" s="46"/>
      <c r="AQV88" s="46"/>
      <c r="AQW88" s="46"/>
      <c r="AQX88" s="46"/>
      <c r="AQY88" s="46"/>
      <c r="AQZ88" s="46"/>
      <c r="ARA88" s="46"/>
      <c r="ARB88" s="46"/>
      <c r="ARC88" s="46"/>
      <c r="ARD88" s="46"/>
      <c r="ARE88" s="46"/>
      <c r="ARF88" s="46"/>
      <c r="ARG88" s="46"/>
      <c r="ARH88" s="46"/>
      <c r="ARI88" s="46"/>
      <c r="ARJ88" s="46"/>
      <c r="ARK88" s="46"/>
      <c r="ARL88" s="46"/>
      <c r="ARM88" s="46"/>
      <c r="ARN88" s="46"/>
      <c r="ARO88" s="46"/>
      <c r="ARP88" s="46"/>
      <c r="ARQ88" s="46"/>
      <c r="ARR88" s="46"/>
      <c r="ARS88" s="46"/>
      <c r="ART88" s="46"/>
      <c r="ARU88" s="46"/>
      <c r="ARV88" s="46"/>
      <c r="ARW88" s="46"/>
      <c r="ARX88" s="46"/>
      <c r="ARY88" s="46"/>
      <c r="ARZ88" s="46"/>
      <c r="ASA88" s="46"/>
      <c r="ASB88" s="46"/>
      <c r="ASC88" s="46"/>
      <c r="ASD88" s="46"/>
      <c r="ASE88" s="46"/>
      <c r="ASF88" s="46"/>
      <c r="ASG88" s="46"/>
      <c r="ASH88" s="46"/>
      <c r="ASI88" s="46"/>
      <c r="ASJ88" s="46"/>
      <c r="ASK88" s="46"/>
      <c r="ASL88" s="46"/>
      <c r="ASM88" s="46"/>
      <c r="ASN88" s="46"/>
      <c r="ASO88" s="46"/>
      <c r="ASP88" s="46"/>
      <c r="ASQ88" s="46"/>
      <c r="ASR88" s="46"/>
      <c r="ASS88" s="46"/>
      <c r="AST88" s="46"/>
      <c r="ASU88" s="46"/>
      <c r="ASV88" s="46"/>
      <c r="ASW88" s="46"/>
      <c r="ASX88" s="46"/>
      <c r="ASY88" s="46"/>
      <c r="ASZ88" s="46"/>
      <c r="ATA88" s="46"/>
      <c r="ATB88" s="46"/>
      <c r="ATC88" s="46"/>
      <c r="ATD88" s="46"/>
      <c r="ATE88" s="46"/>
      <c r="ATF88" s="46"/>
      <c r="ATG88" s="46"/>
      <c r="ATH88" s="46"/>
      <c r="ATI88" s="46"/>
      <c r="ATJ88" s="46"/>
      <c r="ATK88" s="46"/>
      <c r="ATL88" s="46"/>
      <c r="ATM88" s="46"/>
      <c r="ATN88" s="46"/>
      <c r="ATO88" s="46"/>
      <c r="ATP88" s="46"/>
      <c r="ATQ88" s="46"/>
      <c r="ATR88" s="46"/>
      <c r="ATS88" s="46"/>
      <c r="ATT88" s="46"/>
      <c r="ATU88" s="46"/>
      <c r="ATV88" s="46"/>
      <c r="ATW88" s="46"/>
      <c r="ATX88" s="46"/>
      <c r="ATY88" s="46"/>
      <c r="ATZ88" s="46"/>
      <c r="AUA88" s="46"/>
      <c r="AUB88" s="46"/>
      <c r="AUC88" s="46"/>
      <c r="AUD88" s="46"/>
      <c r="AUE88" s="46"/>
      <c r="AUF88" s="46"/>
      <c r="AUG88" s="46"/>
      <c r="AUH88" s="46"/>
      <c r="AUI88" s="46"/>
      <c r="AUJ88" s="46"/>
      <c r="AUK88" s="46"/>
      <c r="AUL88" s="46"/>
      <c r="AUM88" s="46"/>
      <c r="AUN88" s="46"/>
      <c r="AUO88" s="46"/>
      <c r="AUP88" s="46"/>
      <c r="AUQ88" s="46"/>
      <c r="AUR88" s="46"/>
      <c r="AUS88" s="46"/>
      <c r="AUT88" s="46"/>
      <c r="AUU88" s="46"/>
      <c r="AUV88" s="46"/>
      <c r="AUW88" s="46"/>
      <c r="AUX88" s="46"/>
      <c r="AUY88" s="46"/>
      <c r="AUZ88" s="46"/>
      <c r="AVA88" s="46"/>
      <c r="AVB88" s="46"/>
      <c r="AVC88" s="46"/>
      <c r="AVD88" s="46"/>
      <c r="AVE88" s="46"/>
      <c r="AVF88" s="46"/>
      <c r="AVG88" s="46"/>
      <c r="AVH88" s="46"/>
      <c r="AVI88" s="46"/>
      <c r="AVJ88" s="46"/>
      <c r="AVK88" s="46"/>
      <c r="AVL88" s="46"/>
      <c r="AVM88" s="46"/>
      <c r="AVN88" s="46"/>
      <c r="AVO88" s="46"/>
      <c r="AVP88" s="46"/>
      <c r="AVQ88" s="46"/>
      <c r="AVR88" s="46"/>
      <c r="AVS88" s="46"/>
      <c r="AVT88" s="46"/>
      <c r="AVU88" s="46"/>
      <c r="AVV88" s="46"/>
      <c r="AVW88" s="46"/>
      <c r="AVX88" s="46"/>
      <c r="AVY88" s="46"/>
      <c r="AVZ88" s="46"/>
      <c r="AWA88" s="46"/>
      <c r="AWB88" s="46"/>
      <c r="AWC88" s="46"/>
      <c r="AWD88" s="46"/>
      <c r="AWE88" s="46"/>
      <c r="AWF88" s="46"/>
      <c r="AWG88" s="46"/>
      <c r="AWH88" s="46"/>
      <c r="AWI88" s="46"/>
      <c r="AWJ88" s="46"/>
      <c r="AWK88" s="46"/>
      <c r="AWL88" s="46"/>
      <c r="AWM88" s="46"/>
      <c r="AWN88" s="46"/>
      <c r="AWO88" s="46"/>
      <c r="AWP88" s="46"/>
      <c r="AWQ88" s="46"/>
      <c r="AWR88" s="46"/>
      <c r="AWS88" s="46"/>
      <c r="AWT88" s="46"/>
      <c r="AWU88" s="46"/>
      <c r="AWV88" s="46"/>
      <c r="AWW88" s="46"/>
      <c r="AWX88" s="46"/>
      <c r="AWY88" s="46"/>
      <c r="AWZ88" s="46"/>
      <c r="AXA88" s="46"/>
      <c r="AXB88" s="46"/>
      <c r="AXC88" s="46"/>
      <c r="AXD88" s="46"/>
      <c r="AXE88" s="46"/>
      <c r="AXF88" s="46"/>
      <c r="AXG88" s="46"/>
      <c r="AXH88" s="46"/>
      <c r="AXI88" s="46"/>
      <c r="AXJ88" s="46"/>
      <c r="AXK88" s="46"/>
      <c r="AXL88" s="46"/>
      <c r="AXM88" s="46"/>
      <c r="AXN88" s="46"/>
      <c r="AXO88" s="46"/>
      <c r="AXP88" s="46"/>
      <c r="AXQ88" s="46"/>
      <c r="AXR88" s="46"/>
      <c r="AXS88" s="46"/>
      <c r="AXT88" s="46"/>
      <c r="AXU88" s="46"/>
      <c r="AXV88" s="46"/>
      <c r="AXW88" s="46"/>
      <c r="AXX88" s="46"/>
      <c r="AXY88" s="46"/>
      <c r="AXZ88" s="46"/>
      <c r="AYA88" s="46"/>
      <c r="AYB88" s="46"/>
      <c r="AYC88" s="46"/>
      <c r="AYD88" s="46"/>
      <c r="AYE88" s="46"/>
      <c r="AYF88" s="46"/>
      <c r="AYG88" s="46"/>
      <c r="AYH88" s="46"/>
      <c r="AYI88" s="46"/>
      <c r="AYJ88" s="46"/>
      <c r="AYK88" s="46"/>
      <c r="AYL88" s="46"/>
      <c r="AYM88" s="46"/>
      <c r="AYN88" s="46"/>
      <c r="AYO88" s="46"/>
      <c r="AYP88" s="46"/>
      <c r="AYQ88" s="46"/>
      <c r="AYR88" s="46"/>
      <c r="AYS88" s="46"/>
      <c r="AYT88" s="46"/>
      <c r="AYU88" s="46"/>
      <c r="AYV88" s="46"/>
      <c r="AYW88" s="46"/>
      <c r="AYX88" s="46"/>
      <c r="AYY88" s="46"/>
      <c r="AYZ88" s="46"/>
      <c r="AZA88" s="46"/>
      <c r="AZB88" s="46"/>
      <c r="AZC88" s="46"/>
      <c r="AZD88" s="46"/>
      <c r="AZE88" s="46"/>
      <c r="AZF88" s="46"/>
      <c r="AZG88" s="46"/>
      <c r="AZH88" s="46"/>
      <c r="AZI88" s="46"/>
      <c r="AZJ88" s="46"/>
      <c r="AZK88" s="46"/>
      <c r="AZL88" s="46"/>
      <c r="AZM88" s="46"/>
      <c r="AZN88" s="46"/>
      <c r="AZO88" s="46"/>
      <c r="AZP88" s="46"/>
      <c r="AZQ88" s="46"/>
      <c r="AZR88" s="46"/>
      <c r="AZS88" s="46"/>
      <c r="AZT88" s="46"/>
      <c r="AZU88" s="46"/>
      <c r="AZV88" s="46"/>
      <c r="AZW88" s="46"/>
      <c r="AZX88" s="46"/>
      <c r="AZY88" s="46"/>
      <c r="AZZ88" s="46"/>
      <c r="BAA88" s="46"/>
      <c r="BAB88" s="46"/>
      <c r="BAC88" s="46"/>
      <c r="BAD88" s="46"/>
      <c r="BAE88" s="46"/>
      <c r="BAF88" s="46"/>
      <c r="BAG88" s="46"/>
      <c r="BAH88" s="46"/>
      <c r="BAI88" s="46"/>
      <c r="BAJ88" s="46"/>
      <c r="BAK88" s="46"/>
      <c r="BAL88" s="46"/>
      <c r="BAM88" s="46"/>
      <c r="BAN88" s="46"/>
      <c r="BAO88" s="46"/>
      <c r="BAP88" s="46"/>
      <c r="BAQ88" s="46"/>
      <c r="BAR88" s="46"/>
      <c r="BAS88" s="46"/>
      <c r="BAT88" s="46"/>
      <c r="BAU88" s="46"/>
      <c r="BAV88" s="46"/>
      <c r="BAW88" s="46"/>
      <c r="BAX88" s="46"/>
      <c r="BAY88" s="46"/>
      <c r="BAZ88" s="46"/>
      <c r="BBA88" s="46"/>
      <c r="BBB88" s="46"/>
      <c r="BBC88" s="46"/>
      <c r="BBD88" s="46"/>
      <c r="BBE88" s="46"/>
      <c r="BBF88" s="46"/>
      <c r="BBG88" s="46"/>
      <c r="BBH88" s="46"/>
      <c r="BBI88" s="46"/>
      <c r="BBJ88" s="46"/>
      <c r="BBK88" s="46"/>
      <c r="BBL88" s="46"/>
      <c r="BBM88" s="46"/>
      <c r="BBN88" s="46"/>
      <c r="BBO88" s="46"/>
      <c r="BBP88" s="46"/>
      <c r="BBQ88" s="46"/>
      <c r="BBR88" s="46"/>
      <c r="BBS88" s="46"/>
      <c r="BBT88" s="46"/>
      <c r="BBU88" s="46"/>
      <c r="BBV88" s="46"/>
      <c r="BBW88" s="46"/>
      <c r="BBX88" s="46"/>
      <c r="BBY88" s="46"/>
      <c r="BBZ88" s="46"/>
      <c r="BCA88" s="46"/>
      <c r="BCB88" s="46"/>
      <c r="BCC88" s="46"/>
      <c r="BCD88" s="46"/>
      <c r="BCE88" s="46"/>
      <c r="BCF88" s="46"/>
      <c r="BCG88" s="46"/>
      <c r="BCH88" s="46"/>
      <c r="BCI88" s="46"/>
      <c r="BCJ88" s="46"/>
      <c r="BCK88" s="46"/>
      <c r="BCL88" s="46"/>
      <c r="BCM88" s="46"/>
      <c r="BCN88" s="46"/>
      <c r="BCO88" s="46"/>
      <c r="BCP88" s="46"/>
      <c r="BCQ88" s="46"/>
      <c r="BCR88" s="46"/>
      <c r="BCS88" s="46"/>
      <c r="BCT88" s="46"/>
      <c r="BCU88" s="46"/>
      <c r="BCV88" s="46"/>
      <c r="BCW88" s="46"/>
      <c r="BCX88" s="46"/>
      <c r="BCY88" s="46"/>
      <c r="BCZ88" s="46"/>
      <c r="BDA88" s="46"/>
      <c r="BDB88" s="46"/>
      <c r="BDC88" s="46"/>
      <c r="BDD88" s="46"/>
      <c r="BDE88" s="46"/>
      <c r="BDF88" s="46"/>
      <c r="BDG88" s="46"/>
      <c r="BDH88" s="46"/>
      <c r="BDI88" s="46"/>
      <c r="BDJ88" s="46"/>
      <c r="BDK88" s="46"/>
      <c r="BDL88" s="46"/>
      <c r="BDM88" s="46"/>
      <c r="BDN88" s="46"/>
      <c r="BDO88" s="46"/>
      <c r="BDP88" s="46"/>
      <c r="BDQ88" s="46"/>
      <c r="BDR88" s="46"/>
      <c r="BDS88" s="46"/>
      <c r="BDT88" s="46"/>
      <c r="BDU88" s="46"/>
      <c r="BDV88" s="46"/>
      <c r="BDW88" s="46"/>
      <c r="BDX88" s="46"/>
      <c r="BDY88" s="46"/>
      <c r="BDZ88" s="46"/>
      <c r="BEA88" s="46"/>
      <c r="BEB88" s="46"/>
      <c r="BEC88" s="46"/>
      <c r="BED88" s="46"/>
      <c r="BEE88" s="46"/>
      <c r="BEF88" s="46"/>
      <c r="BEG88" s="46"/>
      <c r="BEH88" s="46"/>
      <c r="BEI88" s="46"/>
      <c r="BEJ88" s="46"/>
      <c r="BEK88" s="46"/>
      <c r="BEL88" s="46"/>
      <c r="BEM88" s="46"/>
      <c r="BEN88" s="46"/>
      <c r="BEO88" s="46"/>
      <c r="BEP88" s="46"/>
      <c r="BEQ88" s="46"/>
      <c r="BER88" s="46"/>
      <c r="BES88" s="46"/>
      <c r="BET88" s="46"/>
      <c r="BEU88" s="46"/>
      <c r="BEV88" s="46"/>
      <c r="BEW88" s="46"/>
      <c r="BEX88" s="46"/>
      <c r="BEY88" s="46"/>
      <c r="BEZ88" s="46"/>
      <c r="BFA88" s="46"/>
      <c r="BFB88" s="46"/>
      <c r="BFC88" s="46"/>
      <c r="BFD88" s="46"/>
      <c r="BFE88" s="46"/>
      <c r="BFF88" s="46"/>
      <c r="BFG88" s="46"/>
      <c r="BFH88" s="46"/>
      <c r="BFI88" s="46"/>
      <c r="BFJ88" s="46"/>
      <c r="BFK88" s="46"/>
      <c r="BFL88" s="46"/>
      <c r="BFM88" s="46"/>
      <c r="BFN88" s="46"/>
      <c r="BFO88" s="46"/>
      <c r="BFP88" s="46"/>
      <c r="BFQ88" s="46"/>
      <c r="BFR88" s="46"/>
      <c r="BFS88" s="46"/>
      <c r="BFT88" s="46"/>
      <c r="BFU88" s="46"/>
      <c r="BFV88" s="46"/>
      <c r="BFW88" s="46"/>
      <c r="BFX88" s="46"/>
      <c r="BFY88" s="46"/>
      <c r="BFZ88" s="46"/>
      <c r="BGA88" s="46"/>
      <c r="BGB88" s="46"/>
      <c r="BGC88" s="46"/>
      <c r="BGD88" s="46"/>
      <c r="BGE88" s="46"/>
      <c r="BGF88" s="46"/>
      <c r="BGG88" s="46"/>
      <c r="BGH88" s="46"/>
      <c r="BGI88" s="46"/>
      <c r="BGJ88" s="46"/>
      <c r="BGK88" s="46"/>
      <c r="BGL88" s="46"/>
      <c r="BGM88" s="46"/>
      <c r="BGN88" s="46"/>
      <c r="BGO88" s="46"/>
      <c r="BGP88" s="46"/>
      <c r="BGQ88" s="46"/>
      <c r="BGR88" s="46"/>
      <c r="BGS88" s="46"/>
      <c r="BGT88" s="46"/>
      <c r="BGU88" s="46"/>
      <c r="BGV88" s="46"/>
      <c r="BGW88" s="46"/>
      <c r="BGX88" s="46"/>
      <c r="BGY88" s="46"/>
      <c r="BGZ88" s="46"/>
      <c r="BHA88" s="46"/>
      <c r="BHB88" s="46"/>
      <c r="BHC88" s="46"/>
      <c r="BHD88" s="46"/>
      <c r="BHE88" s="46"/>
      <c r="BHF88" s="46"/>
      <c r="BHG88" s="46"/>
      <c r="BHH88" s="46"/>
      <c r="BHI88" s="46"/>
      <c r="BHJ88" s="46"/>
      <c r="BHK88" s="46"/>
      <c r="BHL88" s="46"/>
      <c r="BHM88" s="46"/>
      <c r="BHN88" s="46"/>
      <c r="BHO88" s="46"/>
      <c r="BHP88" s="46"/>
      <c r="BHQ88" s="46"/>
      <c r="BHR88" s="46"/>
      <c r="BHS88" s="46"/>
      <c r="BHT88" s="46"/>
      <c r="BHU88" s="46"/>
      <c r="BHV88" s="46"/>
      <c r="BHW88" s="46"/>
      <c r="BHX88" s="46"/>
      <c r="BHY88" s="46"/>
      <c r="BHZ88" s="46"/>
      <c r="BIA88" s="46"/>
      <c r="BIB88" s="46"/>
      <c r="BIC88" s="46"/>
      <c r="BID88" s="46"/>
      <c r="BIE88" s="46"/>
      <c r="BIF88" s="46"/>
      <c r="BIG88" s="46"/>
      <c r="BIH88" s="46"/>
      <c r="BII88" s="46"/>
      <c r="BIJ88" s="46"/>
      <c r="BIK88" s="46"/>
      <c r="BIL88" s="46"/>
      <c r="BIM88" s="46"/>
      <c r="BIN88" s="46"/>
      <c r="BIO88" s="46"/>
      <c r="BIP88" s="46"/>
      <c r="BIQ88" s="46"/>
      <c r="BIR88" s="46"/>
      <c r="BIS88" s="46"/>
      <c r="BIT88" s="46"/>
      <c r="BIU88" s="46"/>
      <c r="BIV88" s="46"/>
      <c r="BIW88" s="46"/>
      <c r="BIX88" s="46"/>
      <c r="BIY88" s="46"/>
      <c r="BIZ88" s="46"/>
      <c r="BJA88" s="46"/>
      <c r="BJB88" s="46"/>
      <c r="BJC88" s="46"/>
      <c r="BJD88" s="46"/>
      <c r="BJE88" s="46"/>
      <c r="BJF88" s="46"/>
      <c r="BJG88" s="46"/>
      <c r="BJH88" s="46"/>
      <c r="BJI88" s="46"/>
      <c r="BJJ88" s="46"/>
      <c r="BJK88" s="46"/>
      <c r="BJL88" s="46"/>
      <c r="BJM88" s="46"/>
      <c r="BJN88" s="46"/>
      <c r="BJO88" s="46"/>
      <c r="BJP88" s="46"/>
      <c r="BJQ88" s="46"/>
      <c r="BJR88" s="46"/>
      <c r="BJS88" s="46"/>
      <c r="BJT88" s="46"/>
      <c r="BJU88" s="46"/>
      <c r="BJV88" s="46"/>
      <c r="BJW88" s="46"/>
      <c r="BJX88" s="46"/>
      <c r="BJY88" s="46"/>
      <c r="BJZ88" s="46"/>
      <c r="BKA88" s="46"/>
      <c r="BKB88" s="46"/>
      <c r="BKC88" s="46"/>
      <c r="BKD88" s="46"/>
      <c r="BKE88" s="46"/>
      <c r="BKF88" s="46"/>
      <c r="BKG88" s="46"/>
      <c r="BKH88" s="46"/>
      <c r="BKI88" s="46"/>
      <c r="BKJ88" s="46"/>
      <c r="BKK88" s="46"/>
      <c r="BKL88" s="46"/>
      <c r="BKM88" s="46"/>
      <c r="BKN88" s="46"/>
      <c r="BKO88" s="46"/>
      <c r="BKP88" s="46"/>
      <c r="BKQ88" s="46"/>
      <c r="BKR88" s="46"/>
      <c r="BKS88" s="46"/>
      <c r="BKT88" s="46"/>
      <c r="BKU88" s="46"/>
      <c r="BKV88" s="46"/>
      <c r="BKW88" s="46"/>
      <c r="BKX88" s="46"/>
      <c r="BKY88" s="46"/>
      <c r="BKZ88" s="46"/>
      <c r="BLA88" s="46"/>
      <c r="BLB88" s="46"/>
      <c r="BLC88" s="46"/>
      <c r="BLD88" s="46"/>
      <c r="BLE88" s="46"/>
      <c r="BLF88" s="46"/>
      <c r="BLG88" s="46"/>
      <c r="BLH88" s="46"/>
      <c r="BLI88" s="46"/>
      <c r="BLJ88" s="46"/>
      <c r="BLK88" s="46"/>
      <c r="BLL88" s="46"/>
      <c r="BLM88" s="46"/>
      <c r="BLN88" s="46"/>
      <c r="BLO88" s="46"/>
      <c r="BLP88" s="46"/>
      <c r="BLQ88" s="46"/>
      <c r="BLR88" s="46"/>
      <c r="BLS88" s="46"/>
      <c r="BLT88" s="46"/>
      <c r="BLU88" s="46"/>
      <c r="BLV88" s="46"/>
      <c r="BLW88" s="46"/>
      <c r="BLX88" s="46"/>
      <c r="BLY88" s="46"/>
      <c r="BLZ88" s="46"/>
      <c r="BMA88" s="46"/>
      <c r="BMB88" s="46"/>
      <c r="BMC88" s="46"/>
      <c r="BMD88" s="46"/>
      <c r="BME88" s="46"/>
      <c r="BMF88" s="46"/>
      <c r="BMG88" s="46"/>
      <c r="BMH88" s="46"/>
      <c r="BMI88" s="46"/>
      <c r="BMJ88" s="46"/>
      <c r="BMK88" s="46"/>
      <c r="BML88" s="46"/>
      <c r="BMM88" s="46"/>
      <c r="BMN88" s="46"/>
      <c r="BMO88" s="46"/>
      <c r="BMP88" s="46"/>
      <c r="BMQ88" s="46"/>
      <c r="BMR88" s="46"/>
      <c r="BMS88" s="46"/>
      <c r="BMT88" s="46"/>
      <c r="BMU88" s="46"/>
      <c r="BMV88" s="46"/>
      <c r="BMW88" s="46"/>
      <c r="BMX88" s="46"/>
      <c r="BMY88" s="46"/>
      <c r="BMZ88" s="46"/>
      <c r="BNA88" s="46"/>
      <c r="BNB88" s="46"/>
      <c r="BNC88" s="46"/>
      <c r="BND88" s="46"/>
      <c r="BNE88" s="46"/>
      <c r="BNF88" s="46"/>
      <c r="BNG88" s="46"/>
      <c r="BNH88" s="46"/>
      <c r="BNI88" s="46"/>
      <c r="BNJ88" s="46"/>
      <c r="BNK88" s="46"/>
      <c r="BNL88" s="46"/>
      <c r="BNM88" s="46"/>
      <c r="BNN88" s="46"/>
      <c r="BNO88" s="46"/>
      <c r="BNP88" s="46"/>
      <c r="BNQ88" s="46"/>
      <c r="BNR88" s="46"/>
      <c r="BNS88" s="46"/>
      <c r="BNT88" s="46"/>
      <c r="BNU88" s="46"/>
      <c r="BNV88" s="46"/>
      <c r="BNW88" s="46"/>
      <c r="BNX88" s="46"/>
      <c r="BNY88" s="46"/>
      <c r="BNZ88" s="46"/>
      <c r="BOA88" s="46"/>
      <c r="BOB88" s="46"/>
      <c r="BOC88" s="46"/>
      <c r="BOD88" s="46"/>
      <c r="BOE88" s="46"/>
      <c r="BOF88" s="46"/>
      <c r="BOG88" s="46"/>
      <c r="BOH88" s="46"/>
      <c r="BOI88" s="46"/>
      <c r="BOJ88" s="46"/>
      <c r="BOK88" s="46"/>
      <c r="BOL88" s="46"/>
      <c r="BOM88" s="46"/>
      <c r="BON88" s="46"/>
      <c r="BOO88" s="46"/>
      <c r="BOP88" s="46"/>
      <c r="BOQ88" s="46"/>
      <c r="BOR88" s="46"/>
      <c r="BOS88" s="46"/>
      <c r="BOT88" s="46"/>
      <c r="BOU88" s="46"/>
      <c r="BOV88" s="46"/>
      <c r="BOW88" s="46"/>
      <c r="BOX88" s="46"/>
      <c r="BOY88" s="46"/>
      <c r="BOZ88" s="46"/>
      <c r="BPA88" s="46"/>
      <c r="BPB88" s="46"/>
      <c r="BPC88" s="46"/>
      <c r="BPD88" s="46"/>
      <c r="BPE88" s="46"/>
      <c r="BPF88" s="46"/>
      <c r="BPG88" s="46"/>
      <c r="BPH88" s="46"/>
      <c r="BPI88" s="46"/>
      <c r="BPJ88" s="46"/>
      <c r="BPK88" s="46"/>
      <c r="BPL88" s="46"/>
      <c r="BPM88" s="46"/>
      <c r="BPN88" s="46"/>
      <c r="BPO88" s="46"/>
      <c r="BPP88" s="46"/>
      <c r="BPQ88" s="46"/>
      <c r="BPR88" s="46"/>
      <c r="BPS88" s="46"/>
      <c r="BPT88" s="46"/>
      <c r="BPU88" s="46"/>
      <c r="BPV88" s="46"/>
      <c r="BPW88" s="46"/>
      <c r="BPX88" s="46"/>
      <c r="BPY88" s="46"/>
      <c r="BPZ88" s="46"/>
      <c r="BQA88" s="46"/>
      <c r="BQB88" s="46"/>
      <c r="BQC88" s="46"/>
      <c r="BQD88" s="46"/>
      <c r="BQE88" s="46"/>
      <c r="BQF88" s="46"/>
      <c r="BQG88" s="46"/>
      <c r="BQH88" s="46"/>
      <c r="BQI88" s="46"/>
      <c r="BQJ88" s="46"/>
      <c r="BQK88" s="46"/>
      <c r="BQL88" s="46"/>
      <c r="BQM88" s="46"/>
      <c r="BQN88" s="46"/>
      <c r="BQO88" s="46"/>
      <c r="BQP88" s="46"/>
      <c r="BQQ88" s="46"/>
      <c r="BQR88" s="46"/>
      <c r="BQS88" s="46"/>
      <c r="BQT88" s="46"/>
      <c r="BQU88" s="46"/>
      <c r="BQV88" s="46"/>
      <c r="BQW88" s="46"/>
      <c r="BQX88" s="46"/>
      <c r="BQY88" s="46"/>
      <c r="BQZ88" s="46"/>
      <c r="BRA88" s="46"/>
      <c r="BRB88" s="46"/>
      <c r="BRC88" s="46"/>
      <c r="BRD88" s="46"/>
      <c r="BRE88" s="46"/>
      <c r="BRF88" s="46"/>
      <c r="BRG88" s="46"/>
      <c r="BRH88" s="46"/>
      <c r="BRI88" s="46"/>
      <c r="BRJ88" s="46"/>
      <c r="BRK88" s="46"/>
      <c r="BRL88" s="46"/>
      <c r="BRM88" s="46"/>
      <c r="BRN88" s="46"/>
      <c r="BRO88" s="46"/>
      <c r="BRP88" s="46"/>
      <c r="BRQ88" s="46"/>
      <c r="BRR88" s="46"/>
      <c r="BRS88" s="46"/>
      <c r="BRT88" s="46"/>
      <c r="BRU88" s="46"/>
      <c r="BRV88" s="46"/>
      <c r="BRW88" s="46"/>
      <c r="BRX88" s="46"/>
      <c r="BRY88" s="46"/>
      <c r="BRZ88" s="46"/>
      <c r="BSA88" s="46"/>
      <c r="BSB88" s="46"/>
      <c r="BSC88" s="46"/>
      <c r="BSD88" s="46"/>
      <c r="BSE88" s="46"/>
      <c r="BSF88" s="46"/>
      <c r="BSG88" s="46"/>
      <c r="BSH88" s="46"/>
      <c r="BSI88" s="46"/>
      <c r="BSJ88" s="46"/>
      <c r="BSK88" s="46"/>
      <c r="BSL88" s="46"/>
      <c r="BSM88" s="46"/>
      <c r="BSN88" s="46"/>
      <c r="BSO88" s="46"/>
      <c r="BSP88" s="46"/>
      <c r="BSQ88" s="46"/>
      <c r="BSR88" s="46"/>
      <c r="BSS88" s="46"/>
      <c r="BST88" s="46"/>
      <c r="BSU88" s="46"/>
      <c r="BSV88" s="46"/>
      <c r="BSW88" s="46"/>
      <c r="BSX88" s="46"/>
      <c r="BSY88" s="46"/>
      <c r="BSZ88" s="46"/>
      <c r="BTA88" s="46"/>
      <c r="BTB88" s="46"/>
      <c r="BTC88" s="46"/>
      <c r="BTD88" s="46"/>
      <c r="BTE88" s="46"/>
      <c r="BTF88" s="46"/>
      <c r="BTG88" s="46"/>
      <c r="BTH88" s="46"/>
      <c r="BTI88" s="46"/>
      <c r="BTJ88" s="46"/>
      <c r="BTK88" s="46"/>
      <c r="BTL88" s="46"/>
      <c r="BTM88" s="46"/>
      <c r="BTN88" s="46"/>
      <c r="BTO88" s="46"/>
      <c r="BTP88" s="46"/>
      <c r="BTQ88" s="46"/>
      <c r="BTR88" s="46"/>
      <c r="BTS88" s="46"/>
      <c r="BTT88" s="46"/>
      <c r="BTU88" s="46"/>
      <c r="BTV88" s="46"/>
      <c r="BTW88" s="46"/>
      <c r="BTX88" s="46"/>
      <c r="BTY88" s="46"/>
      <c r="BTZ88" s="46"/>
      <c r="BUA88" s="46"/>
      <c r="BUB88" s="46"/>
      <c r="BUC88" s="46"/>
      <c r="BUD88" s="46"/>
      <c r="BUE88" s="46"/>
      <c r="BUF88" s="46"/>
      <c r="BUG88" s="46"/>
      <c r="BUH88" s="46"/>
      <c r="BUI88" s="46"/>
      <c r="BUJ88" s="46"/>
      <c r="BUK88" s="46"/>
      <c r="BUL88" s="46"/>
      <c r="BUM88" s="46"/>
      <c r="BUN88" s="46"/>
      <c r="BUO88" s="46"/>
      <c r="BUP88" s="46"/>
      <c r="BUQ88" s="46"/>
      <c r="BUR88" s="46"/>
      <c r="BUS88" s="46"/>
      <c r="BUT88" s="46"/>
      <c r="BUU88" s="46"/>
      <c r="BUV88" s="46"/>
      <c r="BUW88" s="46"/>
      <c r="BUX88" s="46"/>
      <c r="BUY88" s="46"/>
      <c r="BUZ88" s="46"/>
      <c r="BVA88" s="46"/>
      <c r="BVB88" s="46"/>
      <c r="BVC88" s="46"/>
      <c r="BVD88" s="46"/>
      <c r="BVE88" s="46"/>
      <c r="BVF88" s="46"/>
      <c r="BVG88" s="46"/>
      <c r="BVH88" s="46"/>
      <c r="BVI88" s="46"/>
      <c r="BVJ88" s="46"/>
      <c r="BVK88" s="46"/>
      <c r="BVL88" s="46"/>
      <c r="BVM88" s="46"/>
      <c r="BVN88" s="46"/>
      <c r="BVO88" s="46"/>
      <c r="BVP88" s="46"/>
      <c r="BVQ88" s="46"/>
      <c r="BVR88" s="46"/>
      <c r="BVS88" s="46"/>
      <c r="BVT88" s="46"/>
      <c r="BVU88" s="46"/>
      <c r="BVV88" s="46"/>
      <c r="BVW88" s="46"/>
      <c r="BVX88" s="46"/>
      <c r="BVY88" s="46"/>
      <c r="BVZ88" s="46"/>
      <c r="BWA88" s="46"/>
      <c r="BWB88" s="46"/>
      <c r="BWC88" s="46"/>
      <c r="BWD88" s="46"/>
      <c r="BWE88" s="46"/>
      <c r="BWF88" s="46"/>
      <c r="BWG88" s="46"/>
      <c r="BWH88" s="46"/>
      <c r="BWI88" s="46"/>
      <c r="BWJ88" s="46"/>
      <c r="BWK88" s="46"/>
      <c r="BWL88" s="46"/>
      <c r="BWM88" s="46"/>
      <c r="BWN88" s="46"/>
      <c r="BWO88" s="46"/>
      <c r="BWP88" s="46"/>
      <c r="BWQ88" s="46"/>
      <c r="BWR88" s="46"/>
      <c r="BWS88" s="46"/>
      <c r="BWT88" s="46"/>
      <c r="BWU88" s="46"/>
      <c r="BWV88" s="46"/>
      <c r="BWW88" s="46"/>
      <c r="BWX88" s="46"/>
      <c r="BWY88" s="46"/>
      <c r="BWZ88" s="46"/>
      <c r="BXA88" s="46"/>
      <c r="BXB88" s="46"/>
      <c r="BXC88" s="46"/>
      <c r="BXD88" s="46"/>
      <c r="BXE88" s="46"/>
      <c r="BXF88" s="46"/>
      <c r="BXG88" s="46"/>
      <c r="BXH88" s="46"/>
      <c r="BXI88" s="46"/>
      <c r="BXJ88" s="46"/>
      <c r="BXK88" s="46"/>
      <c r="BXL88" s="46"/>
      <c r="BXM88" s="46"/>
      <c r="BXN88" s="46"/>
      <c r="BXO88" s="46"/>
      <c r="BXP88" s="46"/>
      <c r="BXQ88" s="46"/>
      <c r="BXR88" s="46"/>
      <c r="BXS88" s="46"/>
      <c r="BXT88" s="46"/>
      <c r="BXU88" s="46"/>
      <c r="BXV88" s="46"/>
      <c r="BXW88" s="46"/>
      <c r="BXX88" s="46"/>
      <c r="BXY88" s="46"/>
      <c r="BXZ88" s="46"/>
      <c r="BYA88" s="46"/>
      <c r="BYB88" s="46"/>
      <c r="BYC88" s="46"/>
      <c r="BYD88" s="46"/>
      <c r="BYE88" s="46"/>
      <c r="BYF88" s="46"/>
      <c r="BYG88" s="46"/>
      <c r="BYH88" s="46"/>
      <c r="BYI88" s="46"/>
      <c r="BYJ88" s="46"/>
      <c r="BYK88" s="46"/>
      <c r="BYL88" s="46"/>
      <c r="BYM88" s="46"/>
      <c r="BYN88" s="46"/>
      <c r="BYO88" s="46"/>
      <c r="BYP88" s="46"/>
      <c r="BYQ88" s="46"/>
      <c r="BYR88" s="46"/>
      <c r="BYS88" s="46"/>
      <c r="BYT88" s="46"/>
      <c r="BYU88" s="46"/>
      <c r="BYV88" s="46"/>
      <c r="BYW88" s="46"/>
      <c r="BYX88" s="46"/>
      <c r="BYY88" s="46"/>
      <c r="BYZ88" s="46"/>
      <c r="BZA88" s="46"/>
      <c r="BZB88" s="46"/>
      <c r="BZC88" s="46"/>
      <c r="BZD88" s="46"/>
      <c r="BZE88" s="46"/>
      <c r="BZF88" s="46"/>
      <c r="BZG88" s="46"/>
      <c r="BZH88" s="46"/>
      <c r="BZI88" s="46"/>
      <c r="BZJ88" s="46"/>
      <c r="BZK88" s="46"/>
      <c r="BZL88" s="46"/>
      <c r="BZM88" s="46"/>
      <c r="BZN88" s="46"/>
      <c r="BZO88" s="46"/>
      <c r="BZP88" s="46"/>
      <c r="BZQ88" s="46"/>
      <c r="BZR88" s="46"/>
      <c r="BZS88" s="46"/>
      <c r="BZT88" s="46"/>
      <c r="BZU88" s="46"/>
      <c r="BZV88" s="46"/>
      <c r="BZW88" s="46"/>
      <c r="BZX88" s="46"/>
      <c r="BZY88" s="46"/>
      <c r="BZZ88" s="46"/>
      <c r="CAA88" s="46"/>
      <c r="CAB88" s="46"/>
      <c r="CAC88" s="46"/>
      <c r="CAD88" s="46"/>
      <c r="CAE88" s="46"/>
      <c r="CAF88" s="46"/>
      <c r="CAG88" s="46"/>
      <c r="CAH88" s="46"/>
      <c r="CAI88" s="46"/>
      <c r="CAJ88" s="46"/>
      <c r="CAK88" s="46"/>
      <c r="CAL88" s="46"/>
      <c r="CAM88" s="46"/>
      <c r="CAN88" s="46"/>
      <c r="CAO88" s="46"/>
      <c r="CAP88" s="46"/>
      <c r="CAQ88" s="46"/>
      <c r="CAR88" s="46"/>
      <c r="CAS88" s="46"/>
      <c r="CAT88" s="46"/>
      <c r="CAU88" s="46"/>
      <c r="CAV88" s="46"/>
      <c r="CAW88" s="46"/>
      <c r="CAX88" s="46"/>
      <c r="CAY88" s="46"/>
      <c r="CAZ88" s="46"/>
      <c r="CBA88" s="46"/>
      <c r="CBB88" s="46"/>
      <c r="CBC88" s="46"/>
      <c r="CBD88" s="46"/>
      <c r="CBE88" s="46"/>
      <c r="CBF88" s="46"/>
      <c r="CBG88" s="46"/>
      <c r="CBH88" s="46"/>
      <c r="CBI88" s="46"/>
      <c r="CBJ88" s="46"/>
      <c r="CBK88" s="46"/>
      <c r="CBL88" s="46"/>
      <c r="CBM88" s="46"/>
      <c r="CBN88" s="46"/>
      <c r="CBO88" s="46"/>
      <c r="CBP88" s="46"/>
      <c r="CBQ88" s="46"/>
      <c r="CBR88" s="46"/>
      <c r="CBS88" s="46"/>
      <c r="CBT88" s="46"/>
      <c r="CBU88" s="46"/>
      <c r="CBV88" s="46"/>
      <c r="CBW88" s="46"/>
      <c r="CBX88" s="46"/>
      <c r="CBY88" s="46"/>
      <c r="CBZ88" s="46"/>
      <c r="CCA88" s="46"/>
      <c r="CCB88" s="46"/>
      <c r="CCC88" s="46"/>
      <c r="CCD88" s="46"/>
      <c r="CCE88" s="46"/>
      <c r="CCF88" s="46"/>
      <c r="CCG88" s="46"/>
      <c r="CCH88" s="46"/>
      <c r="CCI88" s="46"/>
      <c r="CCJ88" s="46"/>
      <c r="CCK88" s="46"/>
      <c r="CCL88" s="46"/>
      <c r="CCM88" s="46"/>
      <c r="CCN88" s="46"/>
      <c r="CCO88" s="46"/>
      <c r="CCP88" s="46"/>
      <c r="CCQ88" s="46"/>
      <c r="CCR88" s="46"/>
      <c r="CCS88" s="46"/>
      <c r="CCT88" s="46"/>
      <c r="CCU88" s="46"/>
      <c r="CCV88" s="46"/>
      <c r="CCW88" s="46"/>
      <c r="CCX88" s="46"/>
      <c r="CCY88" s="46"/>
      <c r="CCZ88" s="46"/>
      <c r="CDA88" s="46"/>
      <c r="CDB88" s="46"/>
      <c r="CDC88" s="46"/>
      <c r="CDD88" s="46"/>
      <c r="CDE88" s="46"/>
      <c r="CDF88" s="46"/>
      <c r="CDG88" s="46"/>
      <c r="CDH88" s="46"/>
      <c r="CDI88" s="46"/>
      <c r="CDJ88" s="46"/>
      <c r="CDK88" s="46"/>
      <c r="CDL88" s="46"/>
      <c r="CDM88" s="46"/>
      <c r="CDN88" s="46"/>
      <c r="CDO88" s="46"/>
      <c r="CDP88" s="46"/>
      <c r="CDQ88" s="46"/>
      <c r="CDR88" s="46"/>
      <c r="CDS88" s="46"/>
      <c r="CDT88" s="46"/>
      <c r="CDU88" s="46"/>
      <c r="CDV88" s="46"/>
      <c r="CDW88" s="46"/>
      <c r="CDX88" s="46"/>
      <c r="CDY88" s="46"/>
      <c r="CDZ88" s="46"/>
      <c r="CEA88" s="46"/>
      <c r="CEB88" s="46"/>
      <c r="CEC88" s="46"/>
      <c r="CED88" s="46"/>
      <c r="CEE88" s="46"/>
      <c r="CEF88" s="46"/>
      <c r="CEG88" s="46"/>
      <c r="CEH88" s="46"/>
      <c r="CEI88" s="46"/>
      <c r="CEJ88" s="46"/>
      <c r="CEK88" s="46"/>
      <c r="CEL88" s="46"/>
      <c r="CEM88" s="46"/>
      <c r="CEN88" s="46"/>
      <c r="CEO88" s="46"/>
      <c r="CEP88" s="46"/>
      <c r="CEQ88" s="46"/>
      <c r="CER88" s="46"/>
      <c r="CES88" s="46"/>
      <c r="CET88" s="46"/>
      <c r="CEU88" s="46"/>
      <c r="CEV88" s="46"/>
      <c r="CEW88" s="46"/>
      <c r="CEX88" s="46"/>
      <c r="CEY88" s="46"/>
      <c r="CEZ88" s="46"/>
      <c r="CFA88" s="46"/>
      <c r="CFB88" s="46"/>
      <c r="CFC88" s="46"/>
      <c r="CFD88" s="46"/>
      <c r="CFE88" s="46"/>
      <c r="CFF88" s="46"/>
      <c r="CFG88" s="46"/>
      <c r="CFH88" s="46"/>
      <c r="CFI88" s="46"/>
      <c r="CFJ88" s="46"/>
      <c r="CFK88" s="46"/>
      <c r="CFL88" s="46"/>
      <c r="CFM88" s="46"/>
      <c r="CFN88" s="46"/>
      <c r="CFO88" s="46"/>
      <c r="CFP88" s="46"/>
      <c r="CFQ88" s="46"/>
      <c r="CFR88" s="46"/>
      <c r="CFS88" s="46"/>
      <c r="CFT88" s="46"/>
      <c r="CFU88" s="46"/>
      <c r="CFV88" s="46"/>
      <c r="CFW88" s="46"/>
      <c r="CFX88" s="46"/>
      <c r="CFY88" s="46"/>
      <c r="CFZ88" s="46"/>
      <c r="CGA88" s="46"/>
      <c r="CGB88" s="46"/>
      <c r="CGC88" s="46"/>
      <c r="CGD88" s="46"/>
      <c r="CGE88" s="46"/>
      <c r="CGF88" s="46"/>
      <c r="CGG88" s="46"/>
      <c r="CGH88" s="46"/>
      <c r="CGI88" s="46"/>
      <c r="CGJ88" s="46"/>
      <c r="CGK88" s="46"/>
      <c r="CGL88" s="46"/>
      <c r="CGM88" s="46"/>
      <c r="CGN88" s="46"/>
      <c r="CGO88" s="46"/>
      <c r="CGP88" s="46"/>
      <c r="CGQ88" s="46"/>
      <c r="CGR88" s="46"/>
      <c r="CGS88" s="46"/>
      <c r="CGT88" s="46"/>
      <c r="CGU88" s="46"/>
      <c r="CGV88" s="46"/>
      <c r="CGW88" s="46"/>
      <c r="CGX88" s="46"/>
      <c r="CGY88" s="46"/>
      <c r="CGZ88" s="46"/>
      <c r="CHA88" s="46"/>
      <c r="CHB88" s="46"/>
      <c r="CHC88" s="46"/>
      <c r="CHD88" s="46"/>
      <c r="CHE88" s="46"/>
      <c r="CHF88" s="46"/>
      <c r="CHG88" s="46"/>
      <c r="CHH88" s="46"/>
      <c r="CHI88" s="46"/>
      <c r="CHJ88" s="46"/>
      <c r="CHK88" s="46"/>
      <c r="CHL88" s="46"/>
      <c r="CHM88" s="46"/>
      <c r="CHN88" s="46"/>
      <c r="CHO88" s="46"/>
      <c r="CHP88" s="46"/>
      <c r="CHQ88" s="46"/>
      <c r="CHR88" s="46"/>
      <c r="CHS88" s="46"/>
      <c r="CHT88" s="46"/>
      <c r="CHU88" s="46"/>
      <c r="CHV88" s="46"/>
      <c r="CHW88" s="46"/>
      <c r="CHX88" s="46"/>
      <c r="CHY88" s="46"/>
      <c r="CHZ88" s="46"/>
      <c r="CIA88" s="46"/>
      <c r="CIB88" s="46"/>
      <c r="CIC88" s="46"/>
      <c r="CID88" s="46"/>
      <c r="CIE88" s="46"/>
      <c r="CIF88" s="46"/>
      <c r="CIG88" s="46"/>
      <c r="CIH88" s="46"/>
      <c r="CII88" s="46"/>
      <c r="CIJ88" s="46"/>
      <c r="CIK88" s="46"/>
      <c r="CIL88" s="46"/>
      <c r="CIM88" s="46"/>
      <c r="CIN88" s="46"/>
      <c r="CIO88" s="46"/>
      <c r="CIP88" s="46"/>
      <c r="CIQ88" s="46"/>
      <c r="CIR88" s="46"/>
      <c r="CIS88" s="46"/>
      <c r="CIT88" s="46"/>
      <c r="CIU88" s="46"/>
      <c r="CIV88" s="46"/>
      <c r="CIW88" s="46"/>
      <c r="CIX88" s="46"/>
      <c r="CIY88" s="46"/>
      <c r="CIZ88" s="46"/>
      <c r="CJA88" s="46"/>
      <c r="CJB88" s="46"/>
      <c r="CJC88" s="46"/>
      <c r="CJD88" s="46"/>
      <c r="CJE88" s="46"/>
      <c r="CJF88" s="46"/>
      <c r="CJG88" s="46"/>
      <c r="CJH88" s="46"/>
      <c r="CJI88" s="46"/>
      <c r="CJJ88" s="46"/>
      <c r="CJK88" s="46"/>
      <c r="CJL88" s="46"/>
      <c r="CJM88" s="46"/>
      <c r="CJN88" s="46"/>
      <c r="CJO88" s="46"/>
      <c r="CJP88" s="46"/>
      <c r="CJQ88" s="46"/>
      <c r="CJR88" s="46"/>
      <c r="CJS88" s="46"/>
      <c r="CJT88" s="46"/>
      <c r="CJU88" s="46"/>
      <c r="CJV88" s="46"/>
      <c r="CJW88" s="46"/>
      <c r="CJX88" s="46"/>
      <c r="CJY88" s="46"/>
      <c r="CJZ88" s="46"/>
      <c r="CKA88" s="46"/>
      <c r="CKB88" s="46"/>
      <c r="CKC88" s="46"/>
      <c r="CKD88" s="46"/>
      <c r="CKE88" s="46"/>
      <c r="CKF88" s="46"/>
      <c r="CKG88" s="46"/>
      <c r="CKH88" s="46"/>
      <c r="CKI88" s="46"/>
      <c r="CKJ88" s="46"/>
      <c r="CKK88" s="46"/>
      <c r="CKL88" s="46"/>
      <c r="CKM88" s="46"/>
      <c r="CKN88" s="46"/>
      <c r="CKO88" s="46"/>
      <c r="CKP88" s="46"/>
      <c r="CKQ88" s="46"/>
      <c r="CKR88" s="46"/>
      <c r="CKS88" s="46"/>
      <c r="CKT88" s="46"/>
      <c r="CKU88" s="46"/>
      <c r="CKV88" s="46"/>
      <c r="CKW88" s="46"/>
      <c r="CKX88" s="46"/>
      <c r="CKY88" s="46"/>
      <c r="CKZ88" s="46"/>
      <c r="CLA88" s="46"/>
      <c r="CLB88" s="46"/>
      <c r="CLC88" s="46"/>
      <c r="CLD88" s="46"/>
      <c r="CLE88" s="46"/>
      <c r="CLF88" s="46"/>
      <c r="CLG88" s="46"/>
      <c r="CLH88" s="46"/>
      <c r="CLI88" s="46"/>
      <c r="CLJ88" s="46"/>
      <c r="CLK88" s="46"/>
      <c r="CLL88" s="46"/>
      <c r="CLM88" s="46"/>
      <c r="CLN88" s="46"/>
      <c r="CLO88" s="46"/>
      <c r="CLP88" s="46"/>
      <c r="CLQ88" s="46"/>
      <c r="CLR88" s="46"/>
      <c r="CLS88" s="46"/>
      <c r="CLT88" s="46"/>
      <c r="CLU88" s="46"/>
      <c r="CLV88" s="46"/>
      <c r="CLW88" s="46"/>
      <c r="CLX88" s="46"/>
      <c r="CLY88" s="46"/>
      <c r="CLZ88" s="46"/>
      <c r="CMA88" s="46"/>
      <c r="CMB88" s="46"/>
      <c r="CMC88" s="46"/>
      <c r="CMD88" s="46"/>
      <c r="CME88" s="46"/>
      <c r="CMF88" s="46"/>
      <c r="CMG88" s="46"/>
      <c r="CMH88" s="46"/>
      <c r="CMI88" s="46"/>
      <c r="CMJ88" s="46"/>
      <c r="CMK88" s="46"/>
      <c r="CML88" s="46"/>
      <c r="CMM88" s="46"/>
      <c r="CMN88" s="46"/>
      <c r="CMO88" s="46"/>
      <c r="CMP88" s="46"/>
      <c r="CMQ88" s="46"/>
      <c r="CMR88" s="46"/>
      <c r="CMS88" s="46"/>
      <c r="CMT88" s="46"/>
      <c r="CMU88" s="46"/>
      <c r="CMV88" s="46"/>
      <c r="CMW88" s="46"/>
      <c r="CMX88" s="46"/>
      <c r="CMY88" s="46"/>
      <c r="CMZ88" s="46"/>
      <c r="CNA88" s="46"/>
      <c r="CNB88" s="46"/>
      <c r="CNC88" s="46"/>
      <c r="CND88" s="46"/>
      <c r="CNE88" s="46"/>
      <c r="CNF88" s="46"/>
      <c r="CNG88" s="46"/>
      <c r="CNH88" s="46"/>
      <c r="CNI88" s="46"/>
      <c r="CNJ88" s="46"/>
      <c r="CNK88" s="46"/>
      <c r="CNL88" s="46"/>
      <c r="CNM88" s="46"/>
      <c r="CNN88" s="46"/>
      <c r="CNO88" s="46"/>
      <c r="CNP88" s="46"/>
      <c r="CNQ88" s="46"/>
      <c r="CNR88" s="46"/>
      <c r="CNS88" s="46"/>
      <c r="CNT88" s="46"/>
      <c r="CNU88" s="46"/>
      <c r="CNV88" s="46"/>
      <c r="CNW88" s="46"/>
      <c r="CNX88" s="46"/>
      <c r="CNY88" s="46"/>
      <c r="CNZ88" s="46"/>
      <c r="COA88" s="46"/>
      <c r="COB88" s="46"/>
      <c r="COC88" s="46"/>
      <c r="COD88" s="46"/>
      <c r="COE88" s="46"/>
      <c r="COF88" s="46"/>
      <c r="COG88" s="46"/>
      <c r="COH88" s="46"/>
      <c r="COI88" s="46"/>
      <c r="COJ88" s="46"/>
      <c r="COK88" s="46"/>
      <c r="COL88" s="46"/>
      <c r="COM88" s="46"/>
      <c r="CON88" s="46"/>
      <c r="COO88" s="46"/>
      <c r="COP88" s="46"/>
      <c r="COQ88" s="46"/>
      <c r="COR88" s="46"/>
      <c r="COS88" s="46"/>
      <c r="COT88" s="46"/>
      <c r="COU88" s="46"/>
      <c r="COV88" s="46"/>
      <c r="COW88" s="46"/>
      <c r="COX88" s="46"/>
      <c r="COY88" s="46"/>
      <c r="COZ88" s="46"/>
      <c r="CPA88" s="46"/>
      <c r="CPB88" s="46"/>
      <c r="CPC88" s="46"/>
      <c r="CPD88" s="46"/>
      <c r="CPE88" s="46"/>
      <c r="CPF88" s="46"/>
      <c r="CPG88" s="46"/>
      <c r="CPH88" s="46"/>
      <c r="CPI88" s="46"/>
      <c r="CPJ88" s="46"/>
      <c r="CPK88" s="46"/>
      <c r="CPL88" s="46"/>
      <c r="CPM88" s="46"/>
      <c r="CPN88" s="46"/>
      <c r="CPO88" s="46"/>
      <c r="CPP88" s="46"/>
      <c r="CPQ88" s="46"/>
      <c r="CPR88" s="46"/>
      <c r="CPS88" s="46"/>
      <c r="CPT88" s="46"/>
      <c r="CPU88" s="46"/>
      <c r="CPV88" s="46"/>
      <c r="CPW88" s="46"/>
      <c r="CPX88" s="46"/>
      <c r="CPY88" s="46"/>
      <c r="CPZ88" s="46"/>
      <c r="CQA88" s="46"/>
      <c r="CQB88" s="46"/>
      <c r="CQC88" s="46"/>
      <c r="CQD88" s="46"/>
      <c r="CQE88" s="46"/>
      <c r="CQF88" s="46"/>
      <c r="CQG88" s="46"/>
      <c r="CQH88" s="46"/>
      <c r="CQI88" s="46"/>
      <c r="CQJ88" s="46"/>
      <c r="CQK88" s="46"/>
      <c r="CQL88" s="46"/>
      <c r="CQM88" s="46"/>
      <c r="CQN88" s="46"/>
      <c r="CQO88" s="46"/>
      <c r="CQP88" s="46"/>
      <c r="CQQ88" s="46"/>
      <c r="CQR88" s="46"/>
      <c r="CQS88" s="46"/>
      <c r="CQT88" s="46"/>
      <c r="CQU88" s="46"/>
      <c r="CQV88" s="46"/>
      <c r="CQW88" s="46"/>
      <c r="CQX88" s="46"/>
      <c r="CQY88" s="46"/>
      <c r="CQZ88" s="46"/>
      <c r="CRA88" s="46"/>
      <c r="CRB88" s="46"/>
      <c r="CRC88" s="46"/>
      <c r="CRD88" s="46"/>
      <c r="CRE88" s="46"/>
      <c r="CRF88" s="46"/>
      <c r="CRG88" s="46"/>
      <c r="CRH88" s="46"/>
      <c r="CRI88" s="46"/>
      <c r="CRJ88" s="46"/>
      <c r="CRK88" s="46"/>
      <c r="CRL88" s="46"/>
      <c r="CRM88" s="46"/>
      <c r="CRN88" s="46"/>
      <c r="CRO88" s="46"/>
      <c r="CRP88" s="46"/>
      <c r="CRQ88" s="46"/>
      <c r="CRR88" s="46"/>
      <c r="CRS88" s="46"/>
      <c r="CRT88" s="46"/>
      <c r="CRU88" s="46"/>
      <c r="CRV88" s="46"/>
      <c r="CRW88" s="46"/>
      <c r="CRX88" s="46"/>
      <c r="CRY88" s="46"/>
      <c r="CRZ88" s="46"/>
      <c r="CSA88" s="46"/>
      <c r="CSB88" s="46"/>
      <c r="CSC88" s="46"/>
      <c r="CSD88" s="46"/>
      <c r="CSE88" s="46"/>
      <c r="CSF88" s="46"/>
      <c r="CSG88" s="46"/>
      <c r="CSH88" s="46"/>
      <c r="CSI88" s="46"/>
      <c r="CSJ88" s="46"/>
      <c r="CSK88" s="46"/>
      <c r="CSL88" s="46"/>
      <c r="CSM88" s="46"/>
      <c r="CSN88" s="46"/>
      <c r="CSO88" s="46"/>
      <c r="CSP88" s="46"/>
      <c r="CSQ88" s="46"/>
      <c r="CSR88" s="46"/>
      <c r="CSS88" s="46"/>
      <c r="CST88" s="46"/>
      <c r="CSU88" s="46"/>
      <c r="CSV88" s="46"/>
      <c r="CSW88" s="46"/>
      <c r="CSX88" s="46"/>
      <c r="CSY88" s="46"/>
      <c r="CSZ88" s="46"/>
      <c r="CTA88" s="46"/>
      <c r="CTB88" s="46"/>
      <c r="CTC88" s="46"/>
      <c r="CTD88" s="46"/>
      <c r="CTE88" s="46"/>
      <c r="CTF88" s="46"/>
      <c r="CTG88" s="46"/>
      <c r="CTH88" s="46"/>
      <c r="CTI88" s="46"/>
      <c r="CTJ88" s="46"/>
      <c r="CTK88" s="46"/>
      <c r="CTL88" s="46"/>
      <c r="CTM88" s="46"/>
      <c r="CTN88" s="46"/>
      <c r="CTO88" s="46"/>
      <c r="CTP88" s="46"/>
      <c r="CTQ88" s="46"/>
      <c r="CTR88" s="46"/>
      <c r="CTS88" s="46"/>
      <c r="CTT88" s="46"/>
      <c r="CTU88" s="46"/>
      <c r="CTV88" s="46"/>
      <c r="CTW88" s="46"/>
      <c r="CTX88" s="46"/>
      <c r="CTY88" s="46"/>
      <c r="CTZ88" s="46"/>
      <c r="CUA88" s="46"/>
      <c r="CUB88" s="46"/>
      <c r="CUC88" s="46"/>
      <c r="CUD88" s="46"/>
      <c r="CUE88" s="46"/>
      <c r="CUF88" s="46"/>
      <c r="CUG88" s="46"/>
      <c r="CUH88" s="46"/>
      <c r="CUI88" s="46"/>
      <c r="CUJ88" s="46"/>
      <c r="CUK88" s="46"/>
      <c r="CUL88" s="46"/>
      <c r="CUM88" s="46"/>
      <c r="CUN88" s="46"/>
      <c r="CUO88" s="46"/>
      <c r="CUP88" s="46"/>
      <c r="CUQ88" s="46"/>
      <c r="CUR88" s="46"/>
      <c r="CUS88" s="46"/>
      <c r="CUT88" s="46"/>
      <c r="CUU88" s="46"/>
      <c r="CUV88" s="46"/>
      <c r="CUW88" s="46"/>
      <c r="CUX88" s="46"/>
      <c r="CUY88" s="46"/>
      <c r="CUZ88" s="46"/>
      <c r="CVA88" s="46"/>
      <c r="CVB88" s="46"/>
      <c r="CVC88" s="46"/>
      <c r="CVD88" s="46"/>
      <c r="CVE88" s="46"/>
      <c r="CVF88" s="46"/>
      <c r="CVG88" s="46"/>
      <c r="CVH88" s="46"/>
      <c r="CVI88" s="46"/>
      <c r="CVJ88" s="46"/>
      <c r="CVK88" s="46"/>
      <c r="CVL88" s="46"/>
      <c r="CVM88" s="46"/>
      <c r="CVN88" s="46"/>
      <c r="CVO88" s="46"/>
      <c r="CVP88" s="46"/>
      <c r="CVQ88" s="46"/>
      <c r="CVR88" s="46"/>
      <c r="CVS88" s="46"/>
      <c r="CVT88" s="46"/>
      <c r="CVU88" s="46"/>
      <c r="CVV88" s="46"/>
      <c r="CVW88" s="46"/>
      <c r="CVX88" s="46"/>
      <c r="CVY88" s="46"/>
      <c r="CVZ88" s="46"/>
      <c r="CWA88" s="46"/>
      <c r="CWB88" s="46"/>
      <c r="CWC88" s="46"/>
      <c r="CWD88" s="46"/>
      <c r="CWE88" s="46"/>
      <c r="CWF88" s="46"/>
      <c r="CWG88" s="46"/>
      <c r="CWH88" s="46"/>
      <c r="CWI88" s="46"/>
      <c r="CWJ88" s="46"/>
      <c r="CWK88" s="46"/>
      <c r="CWL88" s="46"/>
      <c r="CWM88" s="46"/>
      <c r="CWN88" s="46"/>
      <c r="CWO88" s="46"/>
      <c r="CWP88" s="46"/>
      <c r="CWQ88" s="46"/>
    </row>
    <row r="89" spans="1:2643" s="49" customFormat="1" ht="72" customHeight="1" x14ac:dyDescent="0.4">
      <c r="A89" s="85" t="s">
        <v>201</v>
      </c>
      <c r="B89" s="332" t="s">
        <v>295</v>
      </c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4"/>
      <c r="P89" s="330"/>
      <c r="Q89" s="331"/>
      <c r="R89" s="331">
        <v>3</v>
      </c>
      <c r="S89" s="336"/>
      <c r="T89" s="335">
        <f t="shared" si="32"/>
        <v>108</v>
      </c>
      <c r="U89" s="331"/>
      <c r="V89" s="331">
        <f t="shared" si="33"/>
        <v>50</v>
      </c>
      <c r="W89" s="339"/>
      <c r="X89" s="330">
        <v>26</v>
      </c>
      <c r="Y89" s="331"/>
      <c r="Z89" s="331"/>
      <c r="AA89" s="331"/>
      <c r="AB89" s="331">
        <v>24</v>
      </c>
      <c r="AC89" s="331"/>
      <c r="AD89" s="331"/>
      <c r="AE89" s="336"/>
      <c r="AF89" s="247"/>
      <c r="AG89" s="246"/>
      <c r="AH89" s="249"/>
      <c r="AI89" s="245"/>
      <c r="AJ89" s="246"/>
      <c r="AK89" s="249"/>
      <c r="AL89" s="245">
        <v>108</v>
      </c>
      <c r="AM89" s="246">
        <v>50</v>
      </c>
      <c r="AN89" s="248">
        <v>3</v>
      </c>
      <c r="AO89" s="247"/>
      <c r="AP89" s="246"/>
      <c r="AQ89" s="248"/>
      <c r="AR89" s="247"/>
      <c r="AS89" s="246"/>
      <c r="AT89" s="249"/>
      <c r="AU89" s="245"/>
      <c r="AV89" s="246"/>
      <c r="AW89" s="249"/>
      <c r="AX89" s="245"/>
      <c r="AY89" s="246"/>
      <c r="AZ89" s="248"/>
      <c r="BA89" s="247"/>
      <c r="BB89" s="246"/>
      <c r="BC89" s="248"/>
      <c r="BD89" s="337">
        <f t="shared" si="5"/>
        <v>3</v>
      </c>
      <c r="BE89" s="338"/>
      <c r="BF89" s="508" t="s">
        <v>252</v>
      </c>
      <c r="BG89" s="444"/>
      <c r="BH89" s="444"/>
      <c r="BI89" s="445"/>
      <c r="BJ89" s="46"/>
      <c r="BK89" s="46"/>
      <c r="BL89" s="46"/>
      <c r="BM89" s="46"/>
      <c r="BN89" s="46"/>
      <c r="BO89" s="48"/>
      <c r="BP89" s="48"/>
      <c r="BQ89" s="48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/>
      <c r="IQ89" s="46"/>
      <c r="IR89" s="46"/>
      <c r="IS89" s="46"/>
      <c r="IT89" s="46"/>
      <c r="IU89" s="46"/>
      <c r="IV89" s="46"/>
      <c r="IW89" s="46"/>
      <c r="IX89" s="46"/>
      <c r="IY89" s="46"/>
      <c r="IZ89" s="46"/>
      <c r="JA89" s="46"/>
      <c r="JB89" s="46"/>
      <c r="JC89" s="46"/>
      <c r="JD89" s="46"/>
      <c r="JE89" s="46"/>
      <c r="JF89" s="46"/>
      <c r="JG89" s="46"/>
      <c r="JH89" s="46"/>
      <c r="JI89" s="46"/>
      <c r="JJ89" s="46"/>
      <c r="JK89" s="46"/>
      <c r="JL89" s="46"/>
      <c r="JM89" s="46"/>
      <c r="JN89" s="46"/>
      <c r="JO89" s="46"/>
      <c r="JP89" s="46"/>
      <c r="JQ89" s="46"/>
      <c r="JR89" s="46"/>
      <c r="JS89" s="46"/>
      <c r="JT89" s="46"/>
      <c r="JU89" s="46"/>
      <c r="JV89" s="46"/>
      <c r="JW89" s="46"/>
      <c r="JX89" s="46"/>
      <c r="JY89" s="46"/>
      <c r="JZ89" s="46"/>
      <c r="KA89" s="46"/>
      <c r="KB89" s="46"/>
      <c r="KC89" s="46"/>
      <c r="KD89" s="46"/>
      <c r="KE89" s="46"/>
      <c r="KF89" s="46"/>
      <c r="KG89" s="46"/>
      <c r="KH89" s="46"/>
      <c r="KI89" s="46"/>
      <c r="KJ89" s="46"/>
      <c r="KK89" s="46"/>
      <c r="KL89" s="46"/>
      <c r="KM89" s="46"/>
      <c r="KN89" s="46"/>
      <c r="KO89" s="46"/>
      <c r="KP89" s="46"/>
      <c r="KQ89" s="46"/>
      <c r="KR89" s="46"/>
      <c r="KS89" s="46"/>
      <c r="KT89" s="46"/>
      <c r="KU89" s="46"/>
      <c r="KV89" s="46"/>
      <c r="KW89" s="46"/>
      <c r="KX89" s="46"/>
      <c r="KY89" s="46"/>
      <c r="KZ89" s="46"/>
      <c r="LA89" s="46"/>
      <c r="LB89" s="46"/>
      <c r="LC89" s="46"/>
      <c r="LD89" s="46"/>
      <c r="LE89" s="46"/>
      <c r="LF89" s="46"/>
      <c r="LG89" s="46"/>
      <c r="LH89" s="46"/>
      <c r="LI89" s="46"/>
      <c r="LJ89" s="46"/>
      <c r="LK89" s="46"/>
      <c r="LL89" s="46"/>
      <c r="LM89" s="46"/>
      <c r="LN89" s="46"/>
      <c r="LO89" s="46"/>
      <c r="LP89" s="46"/>
      <c r="LQ89" s="46"/>
      <c r="LR89" s="46"/>
      <c r="LS89" s="46"/>
      <c r="LT89" s="46"/>
      <c r="LU89" s="46"/>
      <c r="LV89" s="46"/>
      <c r="LW89" s="46"/>
      <c r="LX89" s="46"/>
      <c r="LY89" s="46"/>
      <c r="LZ89" s="46"/>
      <c r="MA89" s="46"/>
      <c r="MB89" s="46"/>
      <c r="MC89" s="46"/>
      <c r="MD89" s="46"/>
      <c r="ME89" s="46"/>
      <c r="MF89" s="46"/>
      <c r="MG89" s="46"/>
      <c r="MH89" s="46"/>
      <c r="MI89" s="46"/>
      <c r="MJ89" s="46"/>
      <c r="MK89" s="46"/>
      <c r="ML89" s="46"/>
      <c r="MM89" s="46"/>
      <c r="MN89" s="46"/>
      <c r="MO89" s="46"/>
      <c r="MP89" s="46"/>
      <c r="MQ89" s="46"/>
      <c r="MR89" s="46"/>
      <c r="MS89" s="46"/>
      <c r="MT89" s="46"/>
      <c r="MU89" s="46"/>
      <c r="MV89" s="46"/>
      <c r="MW89" s="46"/>
      <c r="MX89" s="46"/>
      <c r="MY89" s="46"/>
      <c r="MZ89" s="46"/>
      <c r="NA89" s="46"/>
      <c r="NB89" s="46"/>
      <c r="NC89" s="46"/>
      <c r="ND89" s="46"/>
      <c r="NE89" s="46"/>
      <c r="NF89" s="46"/>
      <c r="NG89" s="46"/>
      <c r="NH89" s="46"/>
      <c r="NI89" s="46"/>
      <c r="NJ89" s="46"/>
      <c r="NK89" s="46"/>
      <c r="NL89" s="46"/>
      <c r="NM89" s="46"/>
      <c r="NN89" s="46"/>
      <c r="NO89" s="46"/>
      <c r="NP89" s="46"/>
      <c r="NQ89" s="46"/>
      <c r="NR89" s="46"/>
      <c r="NS89" s="46"/>
      <c r="NT89" s="46"/>
      <c r="NU89" s="46"/>
      <c r="NV89" s="46"/>
      <c r="NW89" s="46"/>
      <c r="NX89" s="46"/>
      <c r="NY89" s="46"/>
      <c r="NZ89" s="46"/>
      <c r="OA89" s="46"/>
      <c r="OB89" s="46"/>
      <c r="OC89" s="46"/>
      <c r="OD89" s="46"/>
      <c r="OE89" s="46"/>
      <c r="OF89" s="46"/>
      <c r="OG89" s="46"/>
      <c r="OH89" s="46"/>
      <c r="OI89" s="46"/>
      <c r="OJ89" s="46"/>
      <c r="OK89" s="46"/>
      <c r="OL89" s="46"/>
      <c r="OM89" s="46"/>
      <c r="ON89" s="46"/>
      <c r="OO89" s="46"/>
      <c r="OP89" s="46"/>
      <c r="OQ89" s="46"/>
      <c r="OR89" s="46"/>
      <c r="OS89" s="46"/>
      <c r="OT89" s="46"/>
      <c r="OU89" s="46"/>
      <c r="OV89" s="46"/>
      <c r="OW89" s="46"/>
      <c r="OX89" s="46"/>
      <c r="OY89" s="46"/>
      <c r="OZ89" s="46"/>
      <c r="PA89" s="46"/>
      <c r="PB89" s="46"/>
      <c r="PC89" s="46"/>
      <c r="PD89" s="46"/>
      <c r="PE89" s="46"/>
      <c r="PF89" s="46"/>
      <c r="PG89" s="46"/>
      <c r="PH89" s="46"/>
      <c r="PI89" s="46"/>
      <c r="PJ89" s="46"/>
      <c r="PK89" s="46"/>
      <c r="PL89" s="46"/>
      <c r="PM89" s="46"/>
      <c r="PN89" s="46"/>
      <c r="PO89" s="46"/>
      <c r="PP89" s="46"/>
      <c r="PQ89" s="46"/>
      <c r="PR89" s="46"/>
      <c r="PS89" s="46"/>
      <c r="PT89" s="46"/>
      <c r="PU89" s="46"/>
      <c r="PV89" s="46"/>
      <c r="PW89" s="46"/>
      <c r="PX89" s="46"/>
      <c r="PY89" s="46"/>
      <c r="PZ89" s="46"/>
      <c r="QA89" s="46"/>
      <c r="QB89" s="46"/>
      <c r="QC89" s="46"/>
      <c r="QD89" s="46"/>
      <c r="QE89" s="46"/>
      <c r="QF89" s="46"/>
      <c r="QG89" s="46"/>
      <c r="QH89" s="46"/>
      <c r="QI89" s="46"/>
      <c r="QJ89" s="46"/>
      <c r="QK89" s="46"/>
      <c r="QL89" s="46"/>
      <c r="QM89" s="46"/>
      <c r="QN89" s="46"/>
      <c r="QO89" s="46"/>
      <c r="QP89" s="46"/>
      <c r="QQ89" s="46"/>
      <c r="QR89" s="46"/>
      <c r="QS89" s="46"/>
      <c r="QT89" s="46"/>
      <c r="QU89" s="46"/>
      <c r="QV89" s="46"/>
      <c r="QW89" s="46"/>
      <c r="QX89" s="46"/>
      <c r="QY89" s="46"/>
      <c r="QZ89" s="46"/>
      <c r="RA89" s="46"/>
      <c r="RB89" s="46"/>
      <c r="RC89" s="46"/>
      <c r="RD89" s="46"/>
      <c r="RE89" s="46"/>
      <c r="RF89" s="46"/>
      <c r="RG89" s="46"/>
      <c r="RH89" s="46"/>
      <c r="RI89" s="46"/>
      <c r="RJ89" s="46"/>
      <c r="RK89" s="46"/>
      <c r="RL89" s="46"/>
      <c r="RM89" s="46"/>
      <c r="RN89" s="46"/>
      <c r="RO89" s="46"/>
      <c r="RP89" s="46"/>
      <c r="RQ89" s="46"/>
      <c r="RR89" s="46"/>
      <c r="RS89" s="46"/>
      <c r="RT89" s="46"/>
      <c r="RU89" s="46"/>
      <c r="RV89" s="46"/>
      <c r="RW89" s="46"/>
      <c r="RX89" s="46"/>
      <c r="RY89" s="46"/>
      <c r="RZ89" s="46"/>
      <c r="SA89" s="46"/>
      <c r="SB89" s="46"/>
      <c r="SC89" s="46"/>
      <c r="SD89" s="46"/>
      <c r="SE89" s="46"/>
      <c r="SF89" s="46"/>
      <c r="SG89" s="46"/>
      <c r="SH89" s="46"/>
      <c r="SI89" s="46"/>
      <c r="SJ89" s="46"/>
      <c r="SK89" s="46"/>
      <c r="SL89" s="46"/>
      <c r="SM89" s="46"/>
      <c r="SN89" s="46"/>
      <c r="SO89" s="46"/>
      <c r="SP89" s="46"/>
      <c r="SQ89" s="46"/>
      <c r="SR89" s="46"/>
      <c r="SS89" s="46"/>
      <c r="ST89" s="46"/>
      <c r="SU89" s="46"/>
      <c r="SV89" s="46"/>
      <c r="SW89" s="46"/>
      <c r="SX89" s="46"/>
      <c r="SY89" s="46"/>
      <c r="SZ89" s="46"/>
      <c r="TA89" s="46"/>
      <c r="TB89" s="46"/>
      <c r="TC89" s="46"/>
      <c r="TD89" s="46"/>
      <c r="TE89" s="46"/>
      <c r="TF89" s="46"/>
      <c r="TG89" s="46"/>
      <c r="TH89" s="46"/>
      <c r="TI89" s="46"/>
      <c r="TJ89" s="46"/>
      <c r="TK89" s="46"/>
      <c r="TL89" s="46"/>
      <c r="TM89" s="46"/>
      <c r="TN89" s="46"/>
      <c r="TO89" s="46"/>
      <c r="TP89" s="46"/>
      <c r="TQ89" s="46"/>
      <c r="TR89" s="46"/>
      <c r="TS89" s="46"/>
      <c r="TT89" s="46"/>
      <c r="TU89" s="46"/>
      <c r="TV89" s="46"/>
      <c r="TW89" s="46"/>
      <c r="TX89" s="46"/>
      <c r="TY89" s="46"/>
      <c r="TZ89" s="46"/>
      <c r="UA89" s="46"/>
      <c r="UB89" s="46"/>
      <c r="UC89" s="46"/>
      <c r="UD89" s="46"/>
      <c r="UE89" s="46"/>
      <c r="UF89" s="46"/>
      <c r="UG89" s="46"/>
      <c r="UH89" s="46"/>
      <c r="UI89" s="46"/>
      <c r="UJ89" s="46"/>
      <c r="UK89" s="46"/>
      <c r="UL89" s="46"/>
      <c r="UM89" s="46"/>
      <c r="UN89" s="46"/>
      <c r="UO89" s="46"/>
      <c r="UP89" s="46"/>
      <c r="UQ89" s="46"/>
      <c r="UR89" s="46"/>
      <c r="US89" s="46"/>
      <c r="UT89" s="46"/>
      <c r="UU89" s="46"/>
      <c r="UV89" s="46"/>
      <c r="UW89" s="46"/>
      <c r="UX89" s="46"/>
      <c r="UY89" s="46"/>
      <c r="UZ89" s="46"/>
      <c r="VA89" s="46"/>
      <c r="VB89" s="46"/>
      <c r="VC89" s="46"/>
      <c r="VD89" s="46"/>
      <c r="VE89" s="46"/>
      <c r="VF89" s="46"/>
      <c r="VG89" s="46"/>
      <c r="VH89" s="46"/>
      <c r="VI89" s="46"/>
      <c r="VJ89" s="46"/>
      <c r="VK89" s="46"/>
      <c r="VL89" s="46"/>
      <c r="VM89" s="46"/>
      <c r="VN89" s="46"/>
      <c r="VO89" s="46"/>
      <c r="VP89" s="46"/>
      <c r="VQ89" s="46"/>
      <c r="VR89" s="46"/>
      <c r="VS89" s="46"/>
      <c r="VT89" s="46"/>
      <c r="VU89" s="46"/>
      <c r="VV89" s="46"/>
      <c r="VW89" s="46"/>
      <c r="VX89" s="46"/>
      <c r="VY89" s="46"/>
      <c r="VZ89" s="46"/>
      <c r="WA89" s="46"/>
      <c r="WB89" s="46"/>
      <c r="WC89" s="46"/>
      <c r="WD89" s="46"/>
      <c r="WE89" s="46"/>
      <c r="WF89" s="46"/>
      <c r="WG89" s="46"/>
      <c r="WH89" s="46"/>
      <c r="WI89" s="46"/>
      <c r="WJ89" s="46"/>
      <c r="WK89" s="46"/>
      <c r="WL89" s="46"/>
      <c r="WM89" s="46"/>
      <c r="WN89" s="46"/>
      <c r="WO89" s="46"/>
      <c r="WP89" s="46"/>
      <c r="WQ89" s="46"/>
      <c r="WR89" s="46"/>
      <c r="WS89" s="46"/>
      <c r="WT89" s="46"/>
      <c r="WU89" s="46"/>
      <c r="WV89" s="46"/>
      <c r="WW89" s="46"/>
      <c r="WX89" s="46"/>
      <c r="WY89" s="46"/>
      <c r="WZ89" s="46"/>
      <c r="XA89" s="46"/>
      <c r="XB89" s="46"/>
      <c r="XC89" s="46"/>
      <c r="XD89" s="46"/>
      <c r="XE89" s="46"/>
      <c r="XF89" s="46"/>
      <c r="XG89" s="46"/>
      <c r="XH89" s="46"/>
      <c r="XI89" s="46"/>
      <c r="XJ89" s="46"/>
      <c r="XK89" s="46"/>
      <c r="XL89" s="46"/>
      <c r="XM89" s="46"/>
      <c r="XN89" s="46"/>
      <c r="XO89" s="46"/>
      <c r="XP89" s="46"/>
      <c r="XQ89" s="46"/>
      <c r="XR89" s="46"/>
      <c r="XS89" s="46"/>
      <c r="XT89" s="46"/>
      <c r="XU89" s="46"/>
      <c r="XV89" s="46"/>
      <c r="XW89" s="46"/>
      <c r="XX89" s="46"/>
      <c r="XY89" s="46"/>
      <c r="XZ89" s="46"/>
      <c r="YA89" s="46"/>
      <c r="YB89" s="46"/>
      <c r="YC89" s="46"/>
      <c r="YD89" s="46"/>
      <c r="YE89" s="46"/>
      <c r="YF89" s="46"/>
      <c r="YG89" s="46"/>
      <c r="YH89" s="46"/>
      <c r="YI89" s="46"/>
      <c r="YJ89" s="46"/>
      <c r="YK89" s="46"/>
      <c r="YL89" s="46"/>
      <c r="YM89" s="46"/>
      <c r="YN89" s="46"/>
      <c r="YO89" s="46"/>
      <c r="YP89" s="46"/>
      <c r="YQ89" s="46"/>
      <c r="YR89" s="46"/>
      <c r="YS89" s="46"/>
      <c r="YT89" s="46"/>
      <c r="YU89" s="46"/>
      <c r="YV89" s="46"/>
      <c r="YW89" s="46"/>
      <c r="YX89" s="46"/>
      <c r="YY89" s="46"/>
      <c r="YZ89" s="46"/>
      <c r="ZA89" s="46"/>
      <c r="ZB89" s="46"/>
      <c r="ZC89" s="46"/>
      <c r="ZD89" s="46"/>
      <c r="ZE89" s="46"/>
      <c r="ZF89" s="46"/>
      <c r="ZG89" s="46"/>
      <c r="ZH89" s="46"/>
      <c r="ZI89" s="46"/>
      <c r="ZJ89" s="46"/>
      <c r="ZK89" s="46"/>
      <c r="ZL89" s="46"/>
      <c r="ZM89" s="46"/>
      <c r="ZN89" s="46"/>
      <c r="ZO89" s="46"/>
      <c r="ZP89" s="46"/>
      <c r="ZQ89" s="46"/>
      <c r="ZR89" s="46"/>
      <c r="ZS89" s="46"/>
      <c r="ZT89" s="46"/>
      <c r="ZU89" s="46"/>
      <c r="ZV89" s="46"/>
      <c r="ZW89" s="46"/>
      <c r="ZX89" s="46"/>
      <c r="ZY89" s="46"/>
      <c r="ZZ89" s="46"/>
      <c r="AAA89" s="46"/>
      <c r="AAB89" s="46"/>
      <c r="AAC89" s="46"/>
      <c r="AAD89" s="46"/>
      <c r="AAE89" s="46"/>
      <c r="AAF89" s="46"/>
      <c r="AAG89" s="46"/>
      <c r="AAH89" s="46"/>
      <c r="AAI89" s="46"/>
      <c r="AAJ89" s="46"/>
      <c r="AAK89" s="46"/>
      <c r="AAL89" s="46"/>
      <c r="AAM89" s="46"/>
      <c r="AAN89" s="46"/>
      <c r="AAO89" s="46"/>
      <c r="AAP89" s="46"/>
      <c r="AAQ89" s="46"/>
      <c r="AAR89" s="46"/>
      <c r="AAS89" s="46"/>
      <c r="AAT89" s="46"/>
      <c r="AAU89" s="46"/>
      <c r="AAV89" s="46"/>
      <c r="AAW89" s="46"/>
      <c r="AAX89" s="46"/>
      <c r="AAY89" s="46"/>
      <c r="AAZ89" s="46"/>
      <c r="ABA89" s="46"/>
      <c r="ABB89" s="46"/>
      <c r="ABC89" s="46"/>
      <c r="ABD89" s="46"/>
      <c r="ABE89" s="46"/>
      <c r="ABF89" s="46"/>
      <c r="ABG89" s="46"/>
      <c r="ABH89" s="46"/>
      <c r="ABI89" s="46"/>
      <c r="ABJ89" s="46"/>
      <c r="ABK89" s="46"/>
      <c r="ABL89" s="46"/>
      <c r="ABM89" s="46"/>
      <c r="ABN89" s="46"/>
      <c r="ABO89" s="46"/>
      <c r="ABP89" s="46"/>
      <c r="ABQ89" s="46"/>
      <c r="ABR89" s="46"/>
      <c r="ABS89" s="46"/>
      <c r="ABT89" s="46"/>
      <c r="ABU89" s="46"/>
      <c r="ABV89" s="46"/>
      <c r="ABW89" s="46"/>
      <c r="ABX89" s="46"/>
      <c r="ABY89" s="46"/>
      <c r="ABZ89" s="46"/>
      <c r="ACA89" s="46"/>
      <c r="ACB89" s="46"/>
      <c r="ACC89" s="46"/>
      <c r="ACD89" s="46"/>
      <c r="ACE89" s="46"/>
      <c r="ACF89" s="46"/>
      <c r="ACG89" s="46"/>
      <c r="ACH89" s="46"/>
      <c r="ACI89" s="46"/>
      <c r="ACJ89" s="46"/>
      <c r="ACK89" s="46"/>
      <c r="ACL89" s="46"/>
      <c r="ACM89" s="46"/>
      <c r="ACN89" s="46"/>
      <c r="ACO89" s="46"/>
      <c r="ACP89" s="46"/>
      <c r="ACQ89" s="46"/>
      <c r="ACR89" s="46"/>
      <c r="ACS89" s="46"/>
      <c r="ACT89" s="46"/>
      <c r="ACU89" s="46"/>
      <c r="ACV89" s="46"/>
      <c r="ACW89" s="46"/>
      <c r="ACX89" s="46"/>
      <c r="ACY89" s="46"/>
      <c r="ACZ89" s="46"/>
      <c r="ADA89" s="46"/>
      <c r="ADB89" s="46"/>
      <c r="ADC89" s="46"/>
      <c r="ADD89" s="46"/>
      <c r="ADE89" s="46"/>
      <c r="ADF89" s="46"/>
      <c r="ADG89" s="46"/>
      <c r="ADH89" s="46"/>
      <c r="ADI89" s="46"/>
      <c r="ADJ89" s="46"/>
      <c r="ADK89" s="46"/>
      <c r="ADL89" s="46"/>
      <c r="ADM89" s="46"/>
      <c r="ADN89" s="46"/>
      <c r="ADO89" s="46"/>
      <c r="ADP89" s="46"/>
      <c r="ADQ89" s="46"/>
      <c r="ADR89" s="46"/>
      <c r="ADS89" s="46"/>
      <c r="ADT89" s="46"/>
      <c r="ADU89" s="46"/>
      <c r="ADV89" s="46"/>
      <c r="ADW89" s="46"/>
      <c r="ADX89" s="46"/>
      <c r="ADY89" s="46"/>
      <c r="ADZ89" s="46"/>
      <c r="AEA89" s="46"/>
      <c r="AEB89" s="46"/>
      <c r="AEC89" s="46"/>
      <c r="AED89" s="46"/>
      <c r="AEE89" s="46"/>
      <c r="AEF89" s="46"/>
      <c r="AEG89" s="46"/>
      <c r="AEH89" s="46"/>
      <c r="AEI89" s="46"/>
      <c r="AEJ89" s="46"/>
      <c r="AEK89" s="46"/>
      <c r="AEL89" s="46"/>
      <c r="AEM89" s="46"/>
      <c r="AEN89" s="46"/>
      <c r="AEO89" s="46"/>
      <c r="AEP89" s="46"/>
      <c r="AEQ89" s="46"/>
      <c r="AER89" s="46"/>
      <c r="AES89" s="46"/>
      <c r="AET89" s="46"/>
      <c r="AEU89" s="46"/>
      <c r="AEV89" s="46"/>
      <c r="AEW89" s="46"/>
      <c r="AEX89" s="46"/>
      <c r="AEY89" s="46"/>
      <c r="AEZ89" s="46"/>
      <c r="AFA89" s="46"/>
      <c r="AFB89" s="46"/>
      <c r="AFC89" s="46"/>
      <c r="AFD89" s="46"/>
      <c r="AFE89" s="46"/>
      <c r="AFF89" s="46"/>
      <c r="AFG89" s="46"/>
      <c r="AFH89" s="46"/>
      <c r="AFI89" s="46"/>
      <c r="AFJ89" s="46"/>
      <c r="AFK89" s="46"/>
      <c r="AFL89" s="46"/>
      <c r="AFM89" s="46"/>
      <c r="AFN89" s="46"/>
      <c r="AFO89" s="46"/>
      <c r="AFP89" s="46"/>
      <c r="AFQ89" s="46"/>
      <c r="AFR89" s="46"/>
      <c r="AFS89" s="46"/>
      <c r="AFT89" s="46"/>
      <c r="AFU89" s="46"/>
      <c r="AFV89" s="46"/>
      <c r="AFW89" s="46"/>
      <c r="AFX89" s="46"/>
      <c r="AFY89" s="46"/>
      <c r="AFZ89" s="46"/>
      <c r="AGA89" s="46"/>
      <c r="AGB89" s="46"/>
      <c r="AGC89" s="46"/>
      <c r="AGD89" s="46"/>
      <c r="AGE89" s="46"/>
      <c r="AGF89" s="46"/>
      <c r="AGG89" s="46"/>
      <c r="AGH89" s="46"/>
      <c r="AGI89" s="46"/>
      <c r="AGJ89" s="46"/>
      <c r="AGK89" s="46"/>
      <c r="AGL89" s="46"/>
      <c r="AGM89" s="46"/>
      <c r="AGN89" s="46"/>
      <c r="AGO89" s="46"/>
      <c r="AGP89" s="46"/>
      <c r="AGQ89" s="46"/>
      <c r="AGR89" s="46"/>
      <c r="AGS89" s="46"/>
      <c r="AGT89" s="46"/>
      <c r="AGU89" s="46"/>
      <c r="AGV89" s="46"/>
      <c r="AGW89" s="46"/>
      <c r="AGX89" s="46"/>
      <c r="AGY89" s="46"/>
      <c r="AGZ89" s="46"/>
      <c r="AHA89" s="46"/>
      <c r="AHB89" s="46"/>
      <c r="AHC89" s="46"/>
      <c r="AHD89" s="46"/>
      <c r="AHE89" s="46"/>
      <c r="AHF89" s="46"/>
      <c r="AHG89" s="46"/>
      <c r="AHH89" s="46"/>
      <c r="AHI89" s="46"/>
      <c r="AHJ89" s="46"/>
      <c r="AHK89" s="46"/>
      <c r="AHL89" s="46"/>
      <c r="AHM89" s="46"/>
      <c r="AHN89" s="46"/>
      <c r="AHO89" s="46"/>
      <c r="AHP89" s="46"/>
      <c r="AHQ89" s="46"/>
      <c r="AHR89" s="46"/>
      <c r="AHS89" s="46"/>
      <c r="AHT89" s="46"/>
      <c r="AHU89" s="46"/>
      <c r="AHV89" s="46"/>
      <c r="AHW89" s="46"/>
      <c r="AHX89" s="46"/>
      <c r="AHY89" s="46"/>
      <c r="AHZ89" s="46"/>
      <c r="AIA89" s="46"/>
      <c r="AIB89" s="46"/>
      <c r="AIC89" s="46"/>
      <c r="AID89" s="46"/>
      <c r="AIE89" s="46"/>
      <c r="AIF89" s="46"/>
      <c r="AIG89" s="46"/>
      <c r="AIH89" s="46"/>
      <c r="AII89" s="46"/>
      <c r="AIJ89" s="46"/>
      <c r="AIK89" s="46"/>
      <c r="AIL89" s="46"/>
      <c r="AIM89" s="46"/>
      <c r="AIN89" s="46"/>
      <c r="AIO89" s="46"/>
      <c r="AIP89" s="46"/>
      <c r="AIQ89" s="46"/>
      <c r="AIR89" s="46"/>
      <c r="AIS89" s="46"/>
      <c r="AIT89" s="46"/>
      <c r="AIU89" s="46"/>
      <c r="AIV89" s="46"/>
      <c r="AIW89" s="46"/>
      <c r="AIX89" s="46"/>
      <c r="AIY89" s="46"/>
      <c r="AIZ89" s="46"/>
      <c r="AJA89" s="46"/>
      <c r="AJB89" s="46"/>
      <c r="AJC89" s="46"/>
      <c r="AJD89" s="46"/>
      <c r="AJE89" s="46"/>
      <c r="AJF89" s="46"/>
      <c r="AJG89" s="46"/>
      <c r="AJH89" s="46"/>
      <c r="AJI89" s="46"/>
      <c r="AJJ89" s="46"/>
      <c r="AJK89" s="46"/>
      <c r="AJL89" s="46"/>
      <c r="AJM89" s="46"/>
      <c r="AJN89" s="46"/>
      <c r="AJO89" s="46"/>
      <c r="AJP89" s="46"/>
      <c r="AJQ89" s="46"/>
      <c r="AJR89" s="46"/>
      <c r="AJS89" s="46"/>
      <c r="AJT89" s="46"/>
      <c r="AJU89" s="46"/>
      <c r="AJV89" s="46"/>
      <c r="AJW89" s="46"/>
      <c r="AJX89" s="46"/>
      <c r="AJY89" s="46"/>
      <c r="AJZ89" s="46"/>
      <c r="AKA89" s="46"/>
      <c r="AKB89" s="46"/>
      <c r="AKC89" s="46"/>
      <c r="AKD89" s="46"/>
      <c r="AKE89" s="46"/>
      <c r="AKF89" s="46"/>
      <c r="AKG89" s="46"/>
      <c r="AKH89" s="46"/>
      <c r="AKI89" s="46"/>
      <c r="AKJ89" s="46"/>
      <c r="AKK89" s="46"/>
      <c r="AKL89" s="46"/>
      <c r="AKM89" s="46"/>
      <c r="AKN89" s="46"/>
      <c r="AKO89" s="46"/>
      <c r="AKP89" s="46"/>
      <c r="AKQ89" s="46"/>
      <c r="AKR89" s="46"/>
      <c r="AKS89" s="46"/>
      <c r="AKT89" s="46"/>
      <c r="AKU89" s="46"/>
      <c r="AKV89" s="46"/>
      <c r="AKW89" s="46"/>
      <c r="AKX89" s="46"/>
      <c r="AKY89" s="46"/>
      <c r="AKZ89" s="46"/>
      <c r="ALA89" s="46"/>
      <c r="ALB89" s="46"/>
      <c r="ALC89" s="46"/>
      <c r="ALD89" s="46"/>
      <c r="ALE89" s="46"/>
      <c r="ALF89" s="46"/>
      <c r="ALG89" s="46"/>
      <c r="ALH89" s="46"/>
      <c r="ALI89" s="46"/>
      <c r="ALJ89" s="46"/>
      <c r="ALK89" s="46"/>
      <c r="ALL89" s="46"/>
      <c r="ALM89" s="46"/>
      <c r="ALN89" s="46"/>
      <c r="ALO89" s="46"/>
      <c r="ALP89" s="46"/>
      <c r="ALQ89" s="46"/>
      <c r="ALR89" s="46"/>
      <c r="ALS89" s="46"/>
      <c r="ALT89" s="46"/>
      <c r="ALU89" s="46"/>
      <c r="ALV89" s="46"/>
      <c r="ALW89" s="46"/>
      <c r="ALX89" s="46"/>
      <c r="ALY89" s="46"/>
      <c r="ALZ89" s="46"/>
      <c r="AMA89" s="46"/>
      <c r="AMB89" s="46"/>
      <c r="AMC89" s="46"/>
      <c r="AMD89" s="46"/>
      <c r="AME89" s="46"/>
      <c r="AMF89" s="46"/>
      <c r="AMG89" s="46"/>
      <c r="AMH89" s="46"/>
      <c r="AMI89" s="46"/>
      <c r="AMJ89" s="46"/>
      <c r="AMK89" s="46"/>
      <c r="AML89" s="46"/>
      <c r="AMM89" s="46"/>
      <c r="AMN89" s="46"/>
      <c r="AMO89" s="46"/>
      <c r="AMP89" s="46"/>
      <c r="AMQ89" s="46"/>
      <c r="AMR89" s="46"/>
      <c r="AMS89" s="46"/>
      <c r="AMT89" s="46"/>
      <c r="AMU89" s="46"/>
      <c r="AMV89" s="46"/>
      <c r="AMW89" s="46"/>
      <c r="AMX89" s="46"/>
      <c r="AMY89" s="46"/>
      <c r="AMZ89" s="46"/>
      <c r="ANA89" s="46"/>
      <c r="ANB89" s="46"/>
      <c r="ANC89" s="46"/>
      <c r="AND89" s="46"/>
      <c r="ANE89" s="46"/>
      <c r="ANF89" s="46"/>
      <c r="ANG89" s="46"/>
      <c r="ANH89" s="46"/>
      <c r="ANI89" s="46"/>
      <c r="ANJ89" s="46"/>
      <c r="ANK89" s="46"/>
      <c r="ANL89" s="46"/>
      <c r="ANM89" s="46"/>
      <c r="ANN89" s="46"/>
      <c r="ANO89" s="46"/>
      <c r="ANP89" s="46"/>
      <c r="ANQ89" s="46"/>
      <c r="ANR89" s="46"/>
      <c r="ANS89" s="46"/>
      <c r="ANT89" s="46"/>
      <c r="ANU89" s="46"/>
      <c r="ANV89" s="46"/>
      <c r="ANW89" s="46"/>
      <c r="ANX89" s="46"/>
      <c r="ANY89" s="46"/>
      <c r="ANZ89" s="46"/>
      <c r="AOA89" s="46"/>
      <c r="AOB89" s="46"/>
      <c r="AOC89" s="46"/>
      <c r="AOD89" s="46"/>
      <c r="AOE89" s="46"/>
      <c r="AOF89" s="46"/>
      <c r="AOG89" s="46"/>
      <c r="AOH89" s="46"/>
      <c r="AOI89" s="46"/>
      <c r="AOJ89" s="46"/>
      <c r="AOK89" s="46"/>
      <c r="AOL89" s="46"/>
      <c r="AOM89" s="46"/>
      <c r="AON89" s="46"/>
      <c r="AOO89" s="46"/>
      <c r="AOP89" s="46"/>
      <c r="AOQ89" s="46"/>
      <c r="AOR89" s="46"/>
      <c r="AOS89" s="46"/>
      <c r="AOT89" s="46"/>
      <c r="AOU89" s="46"/>
      <c r="AOV89" s="46"/>
      <c r="AOW89" s="46"/>
      <c r="AOX89" s="46"/>
      <c r="AOY89" s="46"/>
      <c r="AOZ89" s="46"/>
      <c r="APA89" s="46"/>
      <c r="APB89" s="46"/>
      <c r="APC89" s="46"/>
      <c r="APD89" s="46"/>
      <c r="APE89" s="46"/>
      <c r="APF89" s="46"/>
      <c r="APG89" s="46"/>
      <c r="APH89" s="46"/>
      <c r="API89" s="46"/>
      <c r="APJ89" s="46"/>
      <c r="APK89" s="46"/>
      <c r="APL89" s="46"/>
      <c r="APM89" s="46"/>
      <c r="APN89" s="46"/>
      <c r="APO89" s="46"/>
      <c r="APP89" s="46"/>
      <c r="APQ89" s="46"/>
      <c r="APR89" s="46"/>
      <c r="APS89" s="46"/>
      <c r="APT89" s="46"/>
      <c r="APU89" s="46"/>
      <c r="APV89" s="46"/>
      <c r="APW89" s="46"/>
      <c r="APX89" s="46"/>
      <c r="APY89" s="46"/>
      <c r="APZ89" s="46"/>
      <c r="AQA89" s="46"/>
      <c r="AQB89" s="46"/>
      <c r="AQC89" s="46"/>
      <c r="AQD89" s="46"/>
      <c r="AQE89" s="46"/>
      <c r="AQF89" s="46"/>
      <c r="AQG89" s="46"/>
      <c r="AQH89" s="46"/>
      <c r="AQI89" s="46"/>
      <c r="AQJ89" s="46"/>
      <c r="AQK89" s="46"/>
      <c r="AQL89" s="46"/>
      <c r="AQM89" s="46"/>
      <c r="AQN89" s="46"/>
      <c r="AQO89" s="46"/>
      <c r="AQP89" s="46"/>
      <c r="AQQ89" s="46"/>
      <c r="AQR89" s="46"/>
      <c r="AQS89" s="46"/>
      <c r="AQT89" s="46"/>
      <c r="AQU89" s="46"/>
      <c r="AQV89" s="46"/>
      <c r="AQW89" s="46"/>
      <c r="AQX89" s="46"/>
      <c r="AQY89" s="46"/>
      <c r="AQZ89" s="46"/>
      <c r="ARA89" s="46"/>
      <c r="ARB89" s="46"/>
      <c r="ARC89" s="46"/>
      <c r="ARD89" s="46"/>
      <c r="ARE89" s="46"/>
      <c r="ARF89" s="46"/>
      <c r="ARG89" s="46"/>
      <c r="ARH89" s="46"/>
      <c r="ARI89" s="46"/>
      <c r="ARJ89" s="46"/>
      <c r="ARK89" s="46"/>
      <c r="ARL89" s="46"/>
      <c r="ARM89" s="46"/>
      <c r="ARN89" s="46"/>
      <c r="ARO89" s="46"/>
      <c r="ARP89" s="46"/>
      <c r="ARQ89" s="46"/>
      <c r="ARR89" s="46"/>
      <c r="ARS89" s="46"/>
      <c r="ART89" s="46"/>
      <c r="ARU89" s="46"/>
      <c r="ARV89" s="46"/>
      <c r="ARW89" s="46"/>
      <c r="ARX89" s="46"/>
      <c r="ARY89" s="46"/>
      <c r="ARZ89" s="46"/>
      <c r="ASA89" s="46"/>
      <c r="ASB89" s="46"/>
      <c r="ASC89" s="46"/>
      <c r="ASD89" s="46"/>
      <c r="ASE89" s="46"/>
      <c r="ASF89" s="46"/>
      <c r="ASG89" s="46"/>
      <c r="ASH89" s="46"/>
      <c r="ASI89" s="46"/>
      <c r="ASJ89" s="46"/>
      <c r="ASK89" s="46"/>
      <c r="ASL89" s="46"/>
      <c r="ASM89" s="46"/>
      <c r="ASN89" s="46"/>
      <c r="ASO89" s="46"/>
      <c r="ASP89" s="46"/>
      <c r="ASQ89" s="46"/>
      <c r="ASR89" s="46"/>
      <c r="ASS89" s="46"/>
      <c r="AST89" s="46"/>
      <c r="ASU89" s="46"/>
      <c r="ASV89" s="46"/>
      <c r="ASW89" s="46"/>
      <c r="ASX89" s="46"/>
      <c r="ASY89" s="46"/>
      <c r="ASZ89" s="46"/>
      <c r="ATA89" s="46"/>
      <c r="ATB89" s="46"/>
      <c r="ATC89" s="46"/>
      <c r="ATD89" s="46"/>
      <c r="ATE89" s="46"/>
      <c r="ATF89" s="46"/>
      <c r="ATG89" s="46"/>
      <c r="ATH89" s="46"/>
      <c r="ATI89" s="46"/>
      <c r="ATJ89" s="46"/>
      <c r="ATK89" s="46"/>
      <c r="ATL89" s="46"/>
      <c r="ATM89" s="46"/>
      <c r="ATN89" s="46"/>
      <c r="ATO89" s="46"/>
      <c r="ATP89" s="46"/>
      <c r="ATQ89" s="46"/>
      <c r="ATR89" s="46"/>
      <c r="ATS89" s="46"/>
      <c r="ATT89" s="46"/>
      <c r="ATU89" s="46"/>
      <c r="ATV89" s="46"/>
      <c r="ATW89" s="46"/>
      <c r="ATX89" s="46"/>
      <c r="ATY89" s="46"/>
      <c r="ATZ89" s="46"/>
      <c r="AUA89" s="46"/>
      <c r="AUB89" s="46"/>
      <c r="AUC89" s="46"/>
      <c r="AUD89" s="46"/>
      <c r="AUE89" s="46"/>
      <c r="AUF89" s="46"/>
      <c r="AUG89" s="46"/>
      <c r="AUH89" s="46"/>
      <c r="AUI89" s="46"/>
      <c r="AUJ89" s="46"/>
      <c r="AUK89" s="46"/>
      <c r="AUL89" s="46"/>
      <c r="AUM89" s="46"/>
      <c r="AUN89" s="46"/>
      <c r="AUO89" s="46"/>
      <c r="AUP89" s="46"/>
      <c r="AUQ89" s="46"/>
      <c r="AUR89" s="46"/>
      <c r="AUS89" s="46"/>
      <c r="AUT89" s="46"/>
      <c r="AUU89" s="46"/>
      <c r="AUV89" s="46"/>
      <c r="AUW89" s="46"/>
      <c r="AUX89" s="46"/>
      <c r="AUY89" s="46"/>
      <c r="AUZ89" s="46"/>
      <c r="AVA89" s="46"/>
      <c r="AVB89" s="46"/>
      <c r="AVC89" s="46"/>
      <c r="AVD89" s="46"/>
      <c r="AVE89" s="46"/>
      <c r="AVF89" s="46"/>
      <c r="AVG89" s="46"/>
      <c r="AVH89" s="46"/>
      <c r="AVI89" s="46"/>
      <c r="AVJ89" s="46"/>
      <c r="AVK89" s="46"/>
      <c r="AVL89" s="46"/>
      <c r="AVM89" s="46"/>
      <c r="AVN89" s="46"/>
      <c r="AVO89" s="46"/>
      <c r="AVP89" s="46"/>
      <c r="AVQ89" s="46"/>
      <c r="AVR89" s="46"/>
      <c r="AVS89" s="46"/>
      <c r="AVT89" s="46"/>
      <c r="AVU89" s="46"/>
      <c r="AVV89" s="46"/>
      <c r="AVW89" s="46"/>
      <c r="AVX89" s="46"/>
      <c r="AVY89" s="46"/>
      <c r="AVZ89" s="46"/>
      <c r="AWA89" s="46"/>
      <c r="AWB89" s="46"/>
      <c r="AWC89" s="46"/>
      <c r="AWD89" s="46"/>
      <c r="AWE89" s="46"/>
      <c r="AWF89" s="46"/>
      <c r="AWG89" s="46"/>
      <c r="AWH89" s="46"/>
      <c r="AWI89" s="46"/>
      <c r="AWJ89" s="46"/>
      <c r="AWK89" s="46"/>
      <c r="AWL89" s="46"/>
      <c r="AWM89" s="46"/>
      <c r="AWN89" s="46"/>
      <c r="AWO89" s="46"/>
      <c r="AWP89" s="46"/>
      <c r="AWQ89" s="46"/>
      <c r="AWR89" s="46"/>
      <c r="AWS89" s="46"/>
      <c r="AWT89" s="46"/>
      <c r="AWU89" s="46"/>
      <c r="AWV89" s="46"/>
      <c r="AWW89" s="46"/>
      <c r="AWX89" s="46"/>
      <c r="AWY89" s="46"/>
      <c r="AWZ89" s="46"/>
      <c r="AXA89" s="46"/>
      <c r="AXB89" s="46"/>
      <c r="AXC89" s="46"/>
      <c r="AXD89" s="46"/>
      <c r="AXE89" s="46"/>
      <c r="AXF89" s="46"/>
      <c r="AXG89" s="46"/>
      <c r="AXH89" s="46"/>
      <c r="AXI89" s="46"/>
      <c r="AXJ89" s="46"/>
      <c r="AXK89" s="46"/>
      <c r="AXL89" s="46"/>
      <c r="AXM89" s="46"/>
      <c r="AXN89" s="46"/>
      <c r="AXO89" s="46"/>
      <c r="AXP89" s="46"/>
      <c r="AXQ89" s="46"/>
      <c r="AXR89" s="46"/>
      <c r="AXS89" s="46"/>
      <c r="AXT89" s="46"/>
      <c r="AXU89" s="46"/>
      <c r="AXV89" s="46"/>
      <c r="AXW89" s="46"/>
      <c r="AXX89" s="46"/>
      <c r="AXY89" s="46"/>
      <c r="AXZ89" s="46"/>
      <c r="AYA89" s="46"/>
      <c r="AYB89" s="46"/>
      <c r="AYC89" s="46"/>
      <c r="AYD89" s="46"/>
      <c r="AYE89" s="46"/>
      <c r="AYF89" s="46"/>
      <c r="AYG89" s="46"/>
      <c r="AYH89" s="46"/>
      <c r="AYI89" s="46"/>
      <c r="AYJ89" s="46"/>
      <c r="AYK89" s="46"/>
      <c r="AYL89" s="46"/>
      <c r="AYM89" s="46"/>
      <c r="AYN89" s="46"/>
      <c r="AYO89" s="46"/>
      <c r="AYP89" s="46"/>
      <c r="AYQ89" s="46"/>
      <c r="AYR89" s="46"/>
      <c r="AYS89" s="46"/>
      <c r="AYT89" s="46"/>
      <c r="AYU89" s="46"/>
      <c r="AYV89" s="46"/>
      <c r="AYW89" s="46"/>
      <c r="AYX89" s="46"/>
      <c r="AYY89" s="46"/>
      <c r="AYZ89" s="46"/>
      <c r="AZA89" s="46"/>
      <c r="AZB89" s="46"/>
      <c r="AZC89" s="46"/>
      <c r="AZD89" s="46"/>
      <c r="AZE89" s="46"/>
      <c r="AZF89" s="46"/>
      <c r="AZG89" s="46"/>
      <c r="AZH89" s="46"/>
      <c r="AZI89" s="46"/>
      <c r="AZJ89" s="46"/>
      <c r="AZK89" s="46"/>
      <c r="AZL89" s="46"/>
      <c r="AZM89" s="46"/>
      <c r="AZN89" s="46"/>
      <c r="AZO89" s="46"/>
      <c r="AZP89" s="46"/>
      <c r="AZQ89" s="46"/>
      <c r="AZR89" s="46"/>
      <c r="AZS89" s="46"/>
      <c r="AZT89" s="46"/>
      <c r="AZU89" s="46"/>
      <c r="AZV89" s="46"/>
      <c r="AZW89" s="46"/>
      <c r="AZX89" s="46"/>
      <c r="AZY89" s="46"/>
      <c r="AZZ89" s="46"/>
      <c r="BAA89" s="46"/>
      <c r="BAB89" s="46"/>
      <c r="BAC89" s="46"/>
      <c r="BAD89" s="46"/>
      <c r="BAE89" s="46"/>
      <c r="BAF89" s="46"/>
      <c r="BAG89" s="46"/>
      <c r="BAH89" s="46"/>
      <c r="BAI89" s="46"/>
      <c r="BAJ89" s="46"/>
      <c r="BAK89" s="46"/>
      <c r="BAL89" s="46"/>
      <c r="BAM89" s="46"/>
      <c r="BAN89" s="46"/>
      <c r="BAO89" s="46"/>
      <c r="BAP89" s="46"/>
      <c r="BAQ89" s="46"/>
      <c r="BAR89" s="46"/>
      <c r="BAS89" s="46"/>
      <c r="BAT89" s="46"/>
      <c r="BAU89" s="46"/>
      <c r="BAV89" s="46"/>
      <c r="BAW89" s="46"/>
      <c r="BAX89" s="46"/>
      <c r="BAY89" s="46"/>
      <c r="BAZ89" s="46"/>
      <c r="BBA89" s="46"/>
      <c r="BBB89" s="46"/>
      <c r="BBC89" s="46"/>
      <c r="BBD89" s="46"/>
      <c r="BBE89" s="46"/>
      <c r="BBF89" s="46"/>
      <c r="BBG89" s="46"/>
      <c r="BBH89" s="46"/>
      <c r="BBI89" s="46"/>
      <c r="BBJ89" s="46"/>
      <c r="BBK89" s="46"/>
      <c r="BBL89" s="46"/>
      <c r="BBM89" s="46"/>
      <c r="BBN89" s="46"/>
      <c r="BBO89" s="46"/>
      <c r="BBP89" s="46"/>
      <c r="BBQ89" s="46"/>
      <c r="BBR89" s="46"/>
      <c r="BBS89" s="46"/>
      <c r="BBT89" s="46"/>
      <c r="BBU89" s="46"/>
      <c r="BBV89" s="46"/>
      <c r="BBW89" s="46"/>
      <c r="BBX89" s="46"/>
      <c r="BBY89" s="46"/>
      <c r="BBZ89" s="46"/>
      <c r="BCA89" s="46"/>
      <c r="BCB89" s="46"/>
      <c r="BCC89" s="46"/>
      <c r="BCD89" s="46"/>
      <c r="BCE89" s="46"/>
      <c r="BCF89" s="46"/>
      <c r="BCG89" s="46"/>
      <c r="BCH89" s="46"/>
      <c r="BCI89" s="46"/>
      <c r="BCJ89" s="46"/>
      <c r="BCK89" s="46"/>
      <c r="BCL89" s="46"/>
      <c r="BCM89" s="46"/>
      <c r="BCN89" s="46"/>
      <c r="BCO89" s="46"/>
      <c r="BCP89" s="46"/>
      <c r="BCQ89" s="46"/>
      <c r="BCR89" s="46"/>
      <c r="BCS89" s="46"/>
      <c r="BCT89" s="46"/>
      <c r="BCU89" s="46"/>
      <c r="BCV89" s="46"/>
      <c r="BCW89" s="46"/>
      <c r="BCX89" s="46"/>
      <c r="BCY89" s="46"/>
      <c r="BCZ89" s="46"/>
      <c r="BDA89" s="46"/>
      <c r="BDB89" s="46"/>
      <c r="BDC89" s="46"/>
      <c r="BDD89" s="46"/>
      <c r="BDE89" s="46"/>
      <c r="BDF89" s="46"/>
      <c r="BDG89" s="46"/>
      <c r="BDH89" s="46"/>
      <c r="BDI89" s="46"/>
      <c r="BDJ89" s="46"/>
      <c r="BDK89" s="46"/>
      <c r="BDL89" s="46"/>
      <c r="BDM89" s="46"/>
      <c r="BDN89" s="46"/>
      <c r="BDO89" s="46"/>
      <c r="BDP89" s="46"/>
      <c r="BDQ89" s="46"/>
      <c r="BDR89" s="46"/>
      <c r="BDS89" s="46"/>
      <c r="BDT89" s="46"/>
      <c r="BDU89" s="46"/>
      <c r="BDV89" s="46"/>
      <c r="BDW89" s="46"/>
      <c r="BDX89" s="46"/>
      <c r="BDY89" s="46"/>
      <c r="BDZ89" s="46"/>
      <c r="BEA89" s="46"/>
      <c r="BEB89" s="46"/>
      <c r="BEC89" s="46"/>
      <c r="BED89" s="46"/>
      <c r="BEE89" s="46"/>
      <c r="BEF89" s="46"/>
      <c r="BEG89" s="46"/>
      <c r="BEH89" s="46"/>
      <c r="BEI89" s="46"/>
      <c r="BEJ89" s="46"/>
      <c r="BEK89" s="46"/>
      <c r="BEL89" s="46"/>
      <c r="BEM89" s="46"/>
      <c r="BEN89" s="46"/>
      <c r="BEO89" s="46"/>
      <c r="BEP89" s="46"/>
      <c r="BEQ89" s="46"/>
      <c r="BER89" s="46"/>
      <c r="BES89" s="46"/>
      <c r="BET89" s="46"/>
      <c r="BEU89" s="46"/>
      <c r="BEV89" s="46"/>
      <c r="BEW89" s="46"/>
      <c r="BEX89" s="46"/>
      <c r="BEY89" s="46"/>
      <c r="BEZ89" s="46"/>
      <c r="BFA89" s="46"/>
      <c r="BFB89" s="46"/>
      <c r="BFC89" s="46"/>
      <c r="BFD89" s="46"/>
      <c r="BFE89" s="46"/>
      <c r="BFF89" s="46"/>
      <c r="BFG89" s="46"/>
      <c r="BFH89" s="46"/>
      <c r="BFI89" s="46"/>
      <c r="BFJ89" s="46"/>
      <c r="BFK89" s="46"/>
      <c r="BFL89" s="46"/>
      <c r="BFM89" s="46"/>
      <c r="BFN89" s="46"/>
      <c r="BFO89" s="46"/>
      <c r="BFP89" s="46"/>
      <c r="BFQ89" s="46"/>
      <c r="BFR89" s="46"/>
      <c r="BFS89" s="46"/>
      <c r="BFT89" s="46"/>
      <c r="BFU89" s="46"/>
      <c r="BFV89" s="46"/>
      <c r="BFW89" s="46"/>
      <c r="BFX89" s="46"/>
      <c r="BFY89" s="46"/>
      <c r="BFZ89" s="46"/>
      <c r="BGA89" s="46"/>
      <c r="BGB89" s="46"/>
      <c r="BGC89" s="46"/>
      <c r="BGD89" s="46"/>
      <c r="BGE89" s="46"/>
      <c r="BGF89" s="46"/>
      <c r="BGG89" s="46"/>
      <c r="BGH89" s="46"/>
      <c r="BGI89" s="46"/>
      <c r="BGJ89" s="46"/>
      <c r="BGK89" s="46"/>
      <c r="BGL89" s="46"/>
      <c r="BGM89" s="46"/>
      <c r="BGN89" s="46"/>
      <c r="BGO89" s="46"/>
      <c r="BGP89" s="46"/>
      <c r="BGQ89" s="46"/>
      <c r="BGR89" s="46"/>
      <c r="BGS89" s="46"/>
      <c r="BGT89" s="46"/>
      <c r="BGU89" s="46"/>
      <c r="BGV89" s="46"/>
      <c r="BGW89" s="46"/>
      <c r="BGX89" s="46"/>
      <c r="BGY89" s="46"/>
      <c r="BGZ89" s="46"/>
      <c r="BHA89" s="46"/>
      <c r="BHB89" s="46"/>
      <c r="BHC89" s="46"/>
      <c r="BHD89" s="46"/>
      <c r="BHE89" s="46"/>
      <c r="BHF89" s="46"/>
      <c r="BHG89" s="46"/>
      <c r="BHH89" s="46"/>
      <c r="BHI89" s="46"/>
      <c r="BHJ89" s="46"/>
      <c r="BHK89" s="46"/>
      <c r="BHL89" s="46"/>
      <c r="BHM89" s="46"/>
      <c r="BHN89" s="46"/>
      <c r="BHO89" s="46"/>
      <c r="BHP89" s="46"/>
      <c r="BHQ89" s="46"/>
      <c r="BHR89" s="46"/>
      <c r="BHS89" s="46"/>
      <c r="BHT89" s="46"/>
      <c r="BHU89" s="46"/>
      <c r="BHV89" s="46"/>
      <c r="BHW89" s="46"/>
      <c r="BHX89" s="46"/>
      <c r="BHY89" s="46"/>
      <c r="BHZ89" s="46"/>
      <c r="BIA89" s="46"/>
      <c r="BIB89" s="46"/>
      <c r="BIC89" s="46"/>
      <c r="BID89" s="46"/>
      <c r="BIE89" s="46"/>
      <c r="BIF89" s="46"/>
      <c r="BIG89" s="46"/>
      <c r="BIH89" s="46"/>
      <c r="BII89" s="46"/>
      <c r="BIJ89" s="46"/>
      <c r="BIK89" s="46"/>
      <c r="BIL89" s="46"/>
      <c r="BIM89" s="46"/>
      <c r="BIN89" s="46"/>
      <c r="BIO89" s="46"/>
      <c r="BIP89" s="46"/>
      <c r="BIQ89" s="46"/>
      <c r="BIR89" s="46"/>
      <c r="BIS89" s="46"/>
      <c r="BIT89" s="46"/>
      <c r="BIU89" s="46"/>
      <c r="BIV89" s="46"/>
      <c r="BIW89" s="46"/>
      <c r="BIX89" s="46"/>
      <c r="BIY89" s="46"/>
      <c r="BIZ89" s="46"/>
      <c r="BJA89" s="46"/>
      <c r="BJB89" s="46"/>
      <c r="BJC89" s="46"/>
      <c r="BJD89" s="46"/>
      <c r="BJE89" s="46"/>
      <c r="BJF89" s="46"/>
      <c r="BJG89" s="46"/>
      <c r="BJH89" s="46"/>
      <c r="BJI89" s="46"/>
      <c r="BJJ89" s="46"/>
      <c r="BJK89" s="46"/>
      <c r="BJL89" s="46"/>
      <c r="BJM89" s="46"/>
      <c r="BJN89" s="46"/>
      <c r="BJO89" s="46"/>
      <c r="BJP89" s="46"/>
      <c r="BJQ89" s="46"/>
      <c r="BJR89" s="46"/>
      <c r="BJS89" s="46"/>
      <c r="BJT89" s="46"/>
      <c r="BJU89" s="46"/>
      <c r="BJV89" s="46"/>
      <c r="BJW89" s="46"/>
      <c r="BJX89" s="46"/>
      <c r="BJY89" s="46"/>
      <c r="BJZ89" s="46"/>
      <c r="BKA89" s="46"/>
      <c r="BKB89" s="46"/>
      <c r="BKC89" s="46"/>
      <c r="BKD89" s="46"/>
      <c r="BKE89" s="46"/>
      <c r="BKF89" s="46"/>
      <c r="BKG89" s="46"/>
      <c r="BKH89" s="46"/>
      <c r="BKI89" s="46"/>
      <c r="BKJ89" s="46"/>
      <c r="BKK89" s="46"/>
      <c r="BKL89" s="46"/>
      <c r="BKM89" s="46"/>
      <c r="BKN89" s="46"/>
      <c r="BKO89" s="46"/>
      <c r="BKP89" s="46"/>
      <c r="BKQ89" s="46"/>
      <c r="BKR89" s="46"/>
      <c r="BKS89" s="46"/>
      <c r="BKT89" s="46"/>
      <c r="BKU89" s="46"/>
      <c r="BKV89" s="46"/>
      <c r="BKW89" s="46"/>
      <c r="BKX89" s="46"/>
      <c r="BKY89" s="46"/>
      <c r="BKZ89" s="46"/>
      <c r="BLA89" s="46"/>
      <c r="BLB89" s="46"/>
      <c r="BLC89" s="46"/>
      <c r="BLD89" s="46"/>
      <c r="BLE89" s="46"/>
      <c r="BLF89" s="46"/>
      <c r="BLG89" s="46"/>
      <c r="BLH89" s="46"/>
      <c r="BLI89" s="46"/>
      <c r="BLJ89" s="46"/>
      <c r="BLK89" s="46"/>
      <c r="BLL89" s="46"/>
      <c r="BLM89" s="46"/>
      <c r="BLN89" s="46"/>
      <c r="BLO89" s="46"/>
      <c r="BLP89" s="46"/>
      <c r="BLQ89" s="46"/>
      <c r="BLR89" s="46"/>
      <c r="BLS89" s="46"/>
      <c r="BLT89" s="46"/>
      <c r="BLU89" s="46"/>
      <c r="BLV89" s="46"/>
      <c r="BLW89" s="46"/>
      <c r="BLX89" s="46"/>
      <c r="BLY89" s="46"/>
      <c r="BLZ89" s="46"/>
      <c r="BMA89" s="46"/>
      <c r="BMB89" s="46"/>
      <c r="BMC89" s="46"/>
      <c r="BMD89" s="46"/>
      <c r="BME89" s="46"/>
      <c r="BMF89" s="46"/>
      <c r="BMG89" s="46"/>
      <c r="BMH89" s="46"/>
      <c r="BMI89" s="46"/>
      <c r="BMJ89" s="46"/>
      <c r="BMK89" s="46"/>
      <c r="BML89" s="46"/>
      <c r="BMM89" s="46"/>
      <c r="BMN89" s="46"/>
      <c r="BMO89" s="46"/>
      <c r="BMP89" s="46"/>
      <c r="BMQ89" s="46"/>
      <c r="BMR89" s="46"/>
      <c r="BMS89" s="46"/>
      <c r="BMT89" s="46"/>
      <c r="BMU89" s="46"/>
      <c r="BMV89" s="46"/>
      <c r="BMW89" s="46"/>
      <c r="BMX89" s="46"/>
      <c r="BMY89" s="46"/>
      <c r="BMZ89" s="46"/>
      <c r="BNA89" s="46"/>
      <c r="BNB89" s="46"/>
      <c r="BNC89" s="46"/>
      <c r="BND89" s="46"/>
      <c r="BNE89" s="46"/>
      <c r="BNF89" s="46"/>
      <c r="BNG89" s="46"/>
      <c r="BNH89" s="46"/>
      <c r="BNI89" s="46"/>
      <c r="BNJ89" s="46"/>
      <c r="BNK89" s="46"/>
      <c r="BNL89" s="46"/>
      <c r="BNM89" s="46"/>
      <c r="BNN89" s="46"/>
      <c r="BNO89" s="46"/>
      <c r="BNP89" s="46"/>
      <c r="BNQ89" s="46"/>
      <c r="BNR89" s="46"/>
      <c r="BNS89" s="46"/>
      <c r="BNT89" s="46"/>
      <c r="BNU89" s="46"/>
      <c r="BNV89" s="46"/>
      <c r="BNW89" s="46"/>
      <c r="BNX89" s="46"/>
      <c r="BNY89" s="46"/>
      <c r="BNZ89" s="46"/>
      <c r="BOA89" s="46"/>
      <c r="BOB89" s="46"/>
      <c r="BOC89" s="46"/>
      <c r="BOD89" s="46"/>
      <c r="BOE89" s="46"/>
      <c r="BOF89" s="46"/>
      <c r="BOG89" s="46"/>
      <c r="BOH89" s="46"/>
      <c r="BOI89" s="46"/>
      <c r="BOJ89" s="46"/>
      <c r="BOK89" s="46"/>
      <c r="BOL89" s="46"/>
      <c r="BOM89" s="46"/>
      <c r="BON89" s="46"/>
      <c r="BOO89" s="46"/>
      <c r="BOP89" s="46"/>
      <c r="BOQ89" s="46"/>
      <c r="BOR89" s="46"/>
      <c r="BOS89" s="46"/>
      <c r="BOT89" s="46"/>
      <c r="BOU89" s="46"/>
      <c r="BOV89" s="46"/>
      <c r="BOW89" s="46"/>
      <c r="BOX89" s="46"/>
      <c r="BOY89" s="46"/>
      <c r="BOZ89" s="46"/>
      <c r="BPA89" s="46"/>
      <c r="BPB89" s="46"/>
      <c r="BPC89" s="46"/>
      <c r="BPD89" s="46"/>
      <c r="BPE89" s="46"/>
      <c r="BPF89" s="46"/>
      <c r="BPG89" s="46"/>
      <c r="BPH89" s="46"/>
      <c r="BPI89" s="46"/>
      <c r="BPJ89" s="46"/>
      <c r="BPK89" s="46"/>
      <c r="BPL89" s="46"/>
      <c r="BPM89" s="46"/>
      <c r="BPN89" s="46"/>
      <c r="BPO89" s="46"/>
      <c r="BPP89" s="46"/>
      <c r="BPQ89" s="46"/>
      <c r="BPR89" s="46"/>
      <c r="BPS89" s="46"/>
      <c r="BPT89" s="46"/>
      <c r="BPU89" s="46"/>
      <c r="BPV89" s="46"/>
      <c r="BPW89" s="46"/>
      <c r="BPX89" s="46"/>
      <c r="BPY89" s="46"/>
      <c r="BPZ89" s="46"/>
      <c r="BQA89" s="46"/>
      <c r="BQB89" s="46"/>
      <c r="BQC89" s="46"/>
      <c r="BQD89" s="46"/>
      <c r="BQE89" s="46"/>
      <c r="BQF89" s="46"/>
      <c r="BQG89" s="46"/>
      <c r="BQH89" s="46"/>
      <c r="BQI89" s="46"/>
      <c r="BQJ89" s="46"/>
      <c r="BQK89" s="46"/>
      <c r="BQL89" s="46"/>
      <c r="BQM89" s="46"/>
      <c r="BQN89" s="46"/>
      <c r="BQO89" s="46"/>
      <c r="BQP89" s="46"/>
      <c r="BQQ89" s="46"/>
      <c r="BQR89" s="46"/>
      <c r="BQS89" s="46"/>
      <c r="BQT89" s="46"/>
      <c r="BQU89" s="46"/>
      <c r="BQV89" s="46"/>
      <c r="BQW89" s="46"/>
      <c r="BQX89" s="46"/>
      <c r="BQY89" s="46"/>
      <c r="BQZ89" s="46"/>
      <c r="BRA89" s="46"/>
      <c r="BRB89" s="46"/>
      <c r="BRC89" s="46"/>
      <c r="BRD89" s="46"/>
      <c r="BRE89" s="46"/>
      <c r="BRF89" s="46"/>
      <c r="BRG89" s="46"/>
      <c r="BRH89" s="46"/>
      <c r="BRI89" s="46"/>
      <c r="BRJ89" s="46"/>
      <c r="BRK89" s="46"/>
      <c r="BRL89" s="46"/>
      <c r="BRM89" s="46"/>
      <c r="BRN89" s="46"/>
      <c r="BRO89" s="46"/>
      <c r="BRP89" s="46"/>
      <c r="BRQ89" s="46"/>
      <c r="BRR89" s="46"/>
      <c r="BRS89" s="46"/>
      <c r="BRT89" s="46"/>
      <c r="BRU89" s="46"/>
      <c r="BRV89" s="46"/>
      <c r="BRW89" s="46"/>
      <c r="BRX89" s="46"/>
      <c r="BRY89" s="46"/>
      <c r="BRZ89" s="46"/>
      <c r="BSA89" s="46"/>
      <c r="BSB89" s="46"/>
      <c r="BSC89" s="46"/>
      <c r="BSD89" s="46"/>
      <c r="BSE89" s="46"/>
      <c r="BSF89" s="46"/>
      <c r="BSG89" s="46"/>
      <c r="BSH89" s="46"/>
      <c r="BSI89" s="46"/>
      <c r="BSJ89" s="46"/>
      <c r="BSK89" s="46"/>
      <c r="BSL89" s="46"/>
      <c r="BSM89" s="46"/>
      <c r="BSN89" s="46"/>
      <c r="BSO89" s="46"/>
      <c r="BSP89" s="46"/>
      <c r="BSQ89" s="46"/>
      <c r="BSR89" s="46"/>
      <c r="BSS89" s="46"/>
      <c r="BST89" s="46"/>
      <c r="BSU89" s="46"/>
      <c r="BSV89" s="46"/>
      <c r="BSW89" s="46"/>
      <c r="BSX89" s="46"/>
      <c r="BSY89" s="46"/>
      <c r="BSZ89" s="46"/>
      <c r="BTA89" s="46"/>
      <c r="BTB89" s="46"/>
      <c r="BTC89" s="46"/>
      <c r="BTD89" s="46"/>
      <c r="BTE89" s="46"/>
      <c r="BTF89" s="46"/>
      <c r="BTG89" s="46"/>
      <c r="BTH89" s="46"/>
      <c r="BTI89" s="46"/>
      <c r="BTJ89" s="46"/>
      <c r="BTK89" s="46"/>
      <c r="BTL89" s="46"/>
      <c r="BTM89" s="46"/>
      <c r="BTN89" s="46"/>
      <c r="BTO89" s="46"/>
      <c r="BTP89" s="46"/>
      <c r="BTQ89" s="46"/>
      <c r="BTR89" s="46"/>
      <c r="BTS89" s="46"/>
      <c r="BTT89" s="46"/>
      <c r="BTU89" s="46"/>
      <c r="BTV89" s="46"/>
      <c r="BTW89" s="46"/>
      <c r="BTX89" s="46"/>
      <c r="BTY89" s="46"/>
      <c r="BTZ89" s="46"/>
      <c r="BUA89" s="46"/>
      <c r="BUB89" s="46"/>
      <c r="BUC89" s="46"/>
      <c r="BUD89" s="46"/>
      <c r="BUE89" s="46"/>
      <c r="BUF89" s="46"/>
      <c r="BUG89" s="46"/>
      <c r="BUH89" s="46"/>
      <c r="BUI89" s="46"/>
      <c r="BUJ89" s="46"/>
      <c r="BUK89" s="46"/>
      <c r="BUL89" s="46"/>
      <c r="BUM89" s="46"/>
      <c r="BUN89" s="46"/>
      <c r="BUO89" s="46"/>
      <c r="BUP89" s="46"/>
      <c r="BUQ89" s="46"/>
      <c r="BUR89" s="46"/>
      <c r="BUS89" s="46"/>
      <c r="BUT89" s="46"/>
      <c r="BUU89" s="46"/>
      <c r="BUV89" s="46"/>
      <c r="BUW89" s="46"/>
      <c r="BUX89" s="46"/>
      <c r="BUY89" s="46"/>
      <c r="BUZ89" s="46"/>
      <c r="BVA89" s="46"/>
      <c r="BVB89" s="46"/>
      <c r="BVC89" s="46"/>
      <c r="BVD89" s="46"/>
      <c r="BVE89" s="46"/>
      <c r="BVF89" s="46"/>
      <c r="BVG89" s="46"/>
      <c r="BVH89" s="46"/>
      <c r="BVI89" s="46"/>
      <c r="BVJ89" s="46"/>
      <c r="BVK89" s="46"/>
      <c r="BVL89" s="46"/>
      <c r="BVM89" s="46"/>
      <c r="BVN89" s="46"/>
      <c r="BVO89" s="46"/>
      <c r="BVP89" s="46"/>
      <c r="BVQ89" s="46"/>
      <c r="BVR89" s="46"/>
      <c r="BVS89" s="46"/>
      <c r="BVT89" s="46"/>
      <c r="BVU89" s="46"/>
      <c r="BVV89" s="46"/>
      <c r="BVW89" s="46"/>
      <c r="BVX89" s="46"/>
      <c r="BVY89" s="46"/>
      <c r="BVZ89" s="46"/>
      <c r="BWA89" s="46"/>
      <c r="BWB89" s="46"/>
      <c r="BWC89" s="46"/>
      <c r="BWD89" s="46"/>
      <c r="BWE89" s="46"/>
      <c r="BWF89" s="46"/>
      <c r="BWG89" s="46"/>
      <c r="BWH89" s="46"/>
      <c r="BWI89" s="46"/>
      <c r="BWJ89" s="46"/>
      <c r="BWK89" s="46"/>
      <c r="BWL89" s="46"/>
      <c r="BWM89" s="46"/>
      <c r="BWN89" s="46"/>
      <c r="BWO89" s="46"/>
      <c r="BWP89" s="46"/>
      <c r="BWQ89" s="46"/>
      <c r="BWR89" s="46"/>
      <c r="BWS89" s="46"/>
      <c r="BWT89" s="46"/>
      <c r="BWU89" s="46"/>
      <c r="BWV89" s="46"/>
      <c r="BWW89" s="46"/>
      <c r="BWX89" s="46"/>
      <c r="BWY89" s="46"/>
      <c r="BWZ89" s="46"/>
      <c r="BXA89" s="46"/>
      <c r="BXB89" s="46"/>
      <c r="BXC89" s="46"/>
      <c r="BXD89" s="46"/>
      <c r="BXE89" s="46"/>
      <c r="BXF89" s="46"/>
      <c r="BXG89" s="46"/>
      <c r="BXH89" s="46"/>
      <c r="BXI89" s="46"/>
      <c r="BXJ89" s="46"/>
      <c r="BXK89" s="46"/>
      <c r="BXL89" s="46"/>
      <c r="BXM89" s="46"/>
      <c r="BXN89" s="46"/>
      <c r="BXO89" s="46"/>
      <c r="BXP89" s="46"/>
      <c r="BXQ89" s="46"/>
      <c r="BXR89" s="46"/>
      <c r="BXS89" s="46"/>
      <c r="BXT89" s="46"/>
      <c r="BXU89" s="46"/>
      <c r="BXV89" s="46"/>
      <c r="BXW89" s="46"/>
      <c r="BXX89" s="46"/>
      <c r="BXY89" s="46"/>
      <c r="BXZ89" s="46"/>
      <c r="BYA89" s="46"/>
      <c r="BYB89" s="46"/>
      <c r="BYC89" s="46"/>
      <c r="BYD89" s="46"/>
      <c r="BYE89" s="46"/>
      <c r="BYF89" s="46"/>
      <c r="BYG89" s="46"/>
      <c r="BYH89" s="46"/>
      <c r="BYI89" s="46"/>
      <c r="BYJ89" s="46"/>
      <c r="BYK89" s="46"/>
      <c r="BYL89" s="46"/>
      <c r="BYM89" s="46"/>
      <c r="BYN89" s="46"/>
      <c r="BYO89" s="46"/>
      <c r="BYP89" s="46"/>
      <c r="BYQ89" s="46"/>
      <c r="BYR89" s="46"/>
      <c r="BYS89" s="46"/>
      <c r="BYT89" s="46"/>
      <c r="BYU89" s="46"/>
      <c r="BYV89" s="46"/>
      <c r="BYW89" s="46"/>
      <c r="BYX89" s="46"/>
      <c r="BYY89" s="46"/>
      <c r="BYZ89" s="46"/>
      <c r="BZA89" s="46"/>
      <c r="BZB89" s="46"/>
      <c r="BZC89" s="46"/>
      <c r="BZD89" s="46"/>
      <c r="BZE89" s="46"/>
      <c r="BZF89" s="46"/>
      <c r="BZG89" s="46"/>
      <c r="BZH89" s="46"/>
      <c r="BZI89" s="46"/>
      <c r="BZJ89" s="46"/>
      <c r="BZK89" s="46"/>
      <c r="BZL89" s="46"/>
      <c r="BZM89" s="46"/>
      <c r="BZN89" s="46"/>
      <c r="BZO89" s="46"/>
      <c r="BZP89" s="46"/>
      <c r="BZQ89" s="46"/>
      <c r="BZR89" s="46"/>
      <c r="BZS89" s="46"/>
      <c r="BZT89" s="46"/>
      <c r="BZU89" s="46"/>
      <c r="BZV89" s="46"/>
      <c r="BZW89" s="46"/>
      <c r="BZX89" s="46"/>
      <c r="BZY89" s="46"/>
      <c r="BZZ89" s="46"/>
      <c r="CAA89" s="46"/>
      <c r="CAB89" s="46"/>
      <c r="CAC89" s="46"/>
      <c r="CAD89" s="46"/>
      <c r="CAE89" s="46"/>
      <c r="CAF89" s="46"/>
      <c r="CAG89" s="46"/>
      <c r="CAH89" s="46"/>
      <c r="CAI89" s="46"/>
      <c r="CAJ89" s="46"/>
      <c r="CAK89" s="46"/>
      <c r="CAL89" s="46"/>
      <c r="CAM89" s="46"/>
      <c r="CAN89" s="46"/>
      <c r="CAO89" s="46"/>
      <c r="CAP89" s="46"/>
      <c r="CAQ89" s="46"/>
      <c r="CAR89" s="46"/>
      <c r="CAS89" s="46"/>
      <c r="CAT89" s="46"/>
      <c r="CAU89" s="46"/>
      <c r="CAV89" s="46"/>
      <c r="CAW89" s="46"/>
      <c r="CAX89" s="46"/>
      <c r="CAY89" s="46"/>
      <c r="CAZ89" s="46"/>
      <c r="CBA89" s="46"/>
      <c r="CBB89" s="46"/>
      <c r="CBC89" s="46"/>
      <c r="CBD89" s="46"/>
      <c r="CBE89" s="46"/>
      <c r="CBF89" s="46"/>
      <c r="CBG89" s="46"/>
      <c r="CBH89" s="46"/>
      <c r="CBI89" s="46"/>
      <c r="CBJ89" s="46"/>
      <c r="CBK89" s="46"/>
      <c r="CBL89" s="46"/>
      <c r="CBM89" s="46"/>
      <c r="CBN89" s="46"/>
      <c r="CBO89" s="46"/>
      <c r="CBP89" s="46"/>
      <c r="CBQ89" s="46"/>
      <c r="CBR89" s="46"/>
      <c r="CBS89" s="46"/>
      <c r="CBT89" s="46"/>
      <c r="CBU89" s="46"/>
      <c r="CBV89" s="46"/>
      <c r="CBW89" s="46"/>
      <c r="CBX89" s="46"/>
      <c r="CBY89" s="46"/>
      <c r="CBZ89" s="46"/>
      <c r="CCA89" s="46"/>
      <c r="CCB89" s="46"/>
      <c r="CCC89" s="46"/>
      <c r="CCD89" s="46"/>
      <c r="CCE89" s="46"/>
      <c r="CCF89" s="46"/>
      <c r="CCG89" s="46"/>
      <c r="CCH89" s="46"/>
      <c r="CCI89" s="46"/>
      <c r="CCJ89" s="46"/>
      <c r="CCK89" s="46"/>
      <c r="CCL89" s="46"/>
      <c r="CCM89" s="46"/>
      <c r="CCN89" s="46"/>
      <c r="CCO89" s="46"/>
      <c r="CCP89" s="46"/>
      <c r="CCQ89" s="46"/>
      <c r="CCR89" s="46"/>
      <c r="CCS89" s="46"/>
      <c r="CCT89" s="46"/>
      <c r="CCU89" s="46"/>
      <c r="CCV89" s="46"/>
      <c r="CCW89" s="46"/>
      <c r="CCX89" s="46"/>
      <c r="CCY89" s="46"/>
      <c r="CCZ89" s="46"/>
      <c r="CDA89" s="46"/>
      <c r="CDB89" s="46"/>
      <c r="CDC89" s="46"/>
      <c r="CDD89" s="46"/>
      <c r="CDE89" s="46"/>
      <c r="CDF89" s="46"/>
      <c r="CDG89" s="46"/>
      <c r="CDH89" s="46"/>
      <c r="CDI89" s="46"/>
      <c r="CDJ89" s="46"/>
      <c r="CDK89" s="46"/>
      <c r="CDL89" s="46"/>
      <c r="CDM89" s="46"/>
      <c r="CDN89" s="46"/>
      <c r="CDO89" s="46"/>
      <c r="CDP89" s="46"/>
      <c r="CDQ89" s="46"/>
      <c r="CDR89" s="46"/>
      <c r="CDS89" s="46"/>
      <c r="CDT89" s="46"/>
      <c r="CDU89" s="46"/>
      <c r="CDV89" s="46"/>
      <c r="CDW89" s="46"/>
      <c r="CDX89" s="46"/>
      <c r="CDY89" s="46"/>
      <c r="CDZ89" s="46"/>
      <c r="CEA89" s="46"/>
      <c r="CEB89" s="46"/>
      <c r="CEC89" s="46"/>
      <c r="CED89" s="46"/>
      <c r="CEE89" s="46"/>
      <c r="CEF89" s="46"/>
      <c r="CEG89" s="46"/>
      <c r="CEH89" s="46"/>
      <c r="CEI89" s="46"/>
      <c r="CEJ89" s="46"/>
      <c r="CEK89" s="46"/>
      <c r="CEL89" s="46"/>
      <c r="CEM89" s="46"/>
      <c r="CEN89" s="46"/>
      <c r="CEO89" s="46"/>
      <c r="CEP89" s="46"/>
      <c r="CEQ89" s="46"/>
      <c r="CER89" s="46"/>
      <c r="CES89" s="46"/>
      <c r="CET89" s="46"/>
      <c r="CEU89" s="46"/>
      <c r="CEV89" s="46"/>
      <c r="CEW89" s="46"/>
      <c r="CEX89" s="46"/>
      <c r="CEY89" s="46"/>
      <c r="CEZ89" s="46"/>
      <c r="CFA89" s="46"/>
      <c r="CFB89" s="46"/>
      <c r="CFC89" s="46"/>
      <c r="CFD89" s="46"/>
      <c r="CFE89" s="46"/>
      <c r="CFF89" s="46"/>
      <c r="CFG89" s="46"/>
      <c r="CFH89" s="46"/>
      <c r="CFI89" s="46"/>
      <c r="CFJ89" s="46"/>
      <c r="CFK89" s="46"/>
      <c r="CFL89" s="46"/>
      <c r="CFM89" s="46"/>
      <c r="CFN89" s="46"/>
      <c r="CFO89" s="46"/>
      <c r="CFP89" s="46"/>
      <c r="CFQ89" s="46"/>
      <c r="CFR89" s="46"/>
      <c r="CFS89" s="46"/>
      <c r="CFT89" s="46"/>
      <c r="CFU89" s="46"/>
      <c r="CFV89" s="46"/>
      <c r="CFW89" s="46"/>
      <c r="CFX89" s="46"/>
      <c r="CFY89" s="46"/>
      <c r="CFZ89" s="46"/>
      <c r="CGA89" s="46"/>
      <c r="CGB89" s="46"/>
      <c r="CGC89" s="46"/>
      <c r="CGD89" s="46"/>
      <c r="CGE89" s="46"/>
      <c r="CGF89" s="46"/>
      <c r="CGG89" s="46"/>
      <c r="CGH89" s="46"/>
      <c r="CGI89" s="46"/>
      <c r="CGJ89" s="46"/>
      <c r="CGK89" s="46"/>
      <c r="CGL89" s="46"/>
      <c r="CGM89" s="46"/>
      <c r="CGN89" s="46"/>
      <c r="CGO89" s="46"/>
      <c r="CGP89" s="46"/>
      <c r="CGQ89" s="46"/>
      <c r="CGR89" s="46"/>
      <c r="CGS89" s="46"/>
      <c r="CGT89" s="46"/>
      <c r="CGU89" s="46"/>
      <c r="CGV89" s="46"/>
      <c r="CGW89" s="46"/>
      <c r="CGX89" s="46"/>
      <c r="CGY89" s="46"/>
      <c r="CGZ89" s="46"/>
      <c r="CHA89" s="46"/>
      <c r="CHB89" s="46"/>
      <c r="CHC89" s="46"/>
      <c r="CHD89" s="46"/>
      <c r="CHE89" s="46"/>
      <c r="CHF89" s="46"/>
      <c r="CHG89" s="46"/>
      <c r="CHH89" s="46"/>
      <c r="CHI89" s="46"/>
      <c r="CHJ89" s="46"/>
      <c r="CHK89" s="46"/>
      <c r="CHL89" s="46"/>
      <c r="CHM89" s="46"/>
      <c r="CHN89" s="46"/>
      <c r="CHO89" s="46"/>
      <c r="CHP89" s="46"/>
      <c r="CHQ89" s="46"/>
      <c r="CHR89" s="46"/>
      <c r="CHS89" s="46"/>
      <c r="CHT89" s="46"/>
      <c r="CHU89" s="46"/>
      <c r="CHV89" s="46"/>
      <c r="CHW89" s="46"/>
      <c r="CHX89" s="46"/>
      <c r="CHY89" s="46"/>
      <c r="CHZ89" s="46"/>
      <c r="CIA89" s="46"/>
      <c r="CIB89" s="46"/>
      <c r="CIC89" s="46"/>
      <c r="CID89" s="46"/>
      <c r="CIE89" s="46"/>
      <c r="CIF89" s="46"/>
      <c r="CIG89" s="46"/>
      <c r="CIH89" s="46"/>
      <c r="CII89" s="46"/>
      <c r="CIJ89" s="46"/>
      <c r="CIK89" s="46"/>
      <c r="CIL89" s="46"/>
      <c r="CIM89" s="46"/>
      <c r="CIN89" s="46"/>
      <c r="CIO89" s="46"/>
      <c r="CIP89" s="46"/>
      <c r="CIQ89" s="46"/>
      <c r="CIR89" s="46"/>
      <c r="CIS89" s="46"/>
      <c r="CIT89" s="46"/>
      <c r="CIU89" s="46"/>
      <c r="CIV89" s="46"/>
      <c r="CIW89" s="46"/>
      <c r="CIX89" s="46"/>
      <c r="CIY89" s="46"/>
      <c r="CIZ89" s="46"/>
      <c r="CJA89" s="46"/>
      <c r="CJB89" s="46"/>
      <c r="CJC89" s="46"/>
      <c r="CJD89" s="46"/>
      <c r="CJE89" s="46"/>
      <c r="CJF89" s="46"/>
      <c r="CJG89" s="46"/>
      <c r="CJH89" s="46"/>
      <c r="CJI89" s="46"/>
      <c r="CJJ89" s="46"/>
      <c r="CJK89" s="46"/>
      <c r="CJL89" s="46"/>
      <c r="CJM89" s="46"/>
      <c r="CJN89" s="46"/>
      <c r="CJO89" s="46"/>
      <c r="CJP89" s="46"/>
      <c r="CJQ89" s="46"/>
      <c r="CJR89" s="46"/>
      <c r="CJS89" s="46"/>
      <c r="CJT89" s="46"/>
      <c r="CJU89" s="46"/>
      <c r="CJV89" s="46"/>
      <c r="CJW89" s="46"/>
      <c r="CJX89" s="46"/>
      <c r="CJY89" s="46"/>
      <c r="CJZ89" s="46"/>
      <c r="CKA89" s="46"/>
      <c r="CKB89" s="46"/>
      <c r="CKC89" s="46"/>
      <c r="CKD89" s="46"/>
      <c r="CKE89" s="46"/>
      <c r="CKF89" s="46"/>
      <c r="CKG89" s="46"/>
      <c r="CKH89" s="46"/>
      <c r="CKI89" s="46"/>
      <c r="CKJ89" s="46"/>
      <c r="CKK89" s="46"/>
      <c r="CKL89" s="46"/>
      <c r="CKM89" s="46"/>
      <c r="CKN89" s="46"/>
      <c r="CKO89" s="46"/>
      <c r="CKP89" s="46"/>
      <c r="CKQ89" s="46"/>
      <c r="CKR89" s="46"/>
      <c r="CKS89" s="46"/>
      <c r="CKT89" s="46"/>
      <c r="CKU89" s="46"/>
      <c r="CKV89" s="46"/>
      <c r="CKW89" s="46"/>
      <c r="CKX89" s="46"/>
      <c r="CKY89" s="46"/>
      <c r="CKZ89" s="46"/>
      <c r="CLA89" s="46"/>
      <c r="CLB89" s="46"/>
      <c r="CLC89" s="46"/>
      <c r="CLD89" s="46"/>
      <c r="CLE89" s="46"/>
      <c r="CLF89" s="46"/>
      <c r="CLG89" s="46"/>
      <c r="CLH89" s="46"/>
      <c r="CLI89" s="46"/>
      <c r="CLJ89" s="46"/>
      <c r="CLK89" s="46"/>
      <c r="CLL89" s="46"/>
      <c r="CLM89" s="46"/>
      <c r="CLN89" s="46"/>
      <c r="CLO89" s="46"/>
      <c r="CLP89" s="46"/>
      <c r="CLQ89" s="46"/>
      <c r="CLR89" s="46"/>
      <c r="CLS89" s="46"/>
      <c r="CLT89" s="46"/>
      <c r="CLU89" s="46"/>
      <c r="CLV89" s="46"/>
      <c r="CLW89" s="46"/>
      <c r="CLX89" s="46"/>
      <c r="CLY89" s="46"/>
      <c r="CLZ89" s="46"/>
      <c r="CMA89" s="46"/>
      <c r="CMB89" s="46"/>
      <c r="CMC89" s="46"/>
      <c r="CMD89" s="46"/>
      <c r="CME89" s="46"/>
      <c r="CMF89" s="46"/>
      <c r="CMG89" s="46"/>
      <c r="CMH89" s="46"/>
      <c r="CMI89" s="46"/>
      <c r="CMJ89" s="46"/>
      <c r="CMK89" s="46"/>
      <c r="CML89" s="46"/>
      <c r="CMM89" s="46"/>
      <c r="CMN89" s="46"/>
      <c r="CMO89" s="46"/>
      <c r="CMP89" s="46"/>
      <c r="CMQ89" s="46"/>
      <c r="CMR89" s="46"/>
      <c r="CMS89" s="46"/>
      <c r="CMT89" s="46"/>
      <c r="CMU89" s="46"/>
      <c r="CMV89" s="46"/>
      <c r="CMW89" s="46"/>
      <c r="CMX89" s="46"/>
      <c r="CMY89" s="46"/>
      <c r="CMZ89" s="46"/>
      <c r="CNA89" s="46"/>
      <c r="CNB89" s="46"/>
      <c r="CNC89" s="46"/>
      <c r="CND89" s="46"/>
      <c r="CNE89" s="46"/>
      <c r="CNF89" s="46"/>
      <c r="CNG89" s="46"/>
      <c r="CNH89" s="46"/>
      <c r="CNI89" s="46"/>
      <c r="CNJ89" s="46"/>
      <c r="CNK89" s="46"/>
      <c r="CNL89" s="46"/>
      <c r="CNM89" s="46"/>
      <c r="CNN89" s="46"/>
      <c r="CNO89" s="46"/>
      <c r="CNP89" s="46"/>
      <c r="CNQ89" s="46"/>
      <c r="CNR89" s="46"/>
      <c r="CNS89" s="46"/>
      <c r="CNT89" s="46"/>
      <c r="CNU89" s="46"/>
      <c r="CNV89" s="46"/>
      <c r="CNW89" s="46"/>
      <c r="CNX89" s="46"/>
      <c r="CNY89" s="46"/>
      <c r="CNZ89" s="46"/>
      <c r="COA89" s="46"/>
      <c r="COB89" s="46"/>
      <c r="COC89" s="46"/>
      <c r="COD89" s="46"/>
      <c r="COE89" s="46"/>
      <c r="COF89" s="46"/>
      <c r="COG89" s="46"/>
      <c r="COH89" s="46"/>
      <c r="COI89" s="46"/>
      <c r="COJ89" s="46"/>
      <c r="COK89" s="46"/>
      <c r="COL89" s="46"/>
      <c r="COM89" s="46"/>
      <c r="CON89" s="46"/>
      <c r="COO89" s="46"/>
      <c r="COP89" s="46"/>
      <c r="COQ89" s="46"/>
      <c r="COR89" s="46"/>
      <c r="COS89" s="46"/>
      <c r="COT89" s="46"/>
      <c r="COU89" s="46"/>
      <c r="COV89" s="46"/>
      <c r="COW89" s="46"/>
      <c r="COX89" s="46"/>
      <c r="COY89" s="46"/>
      <c r="COZ89" s="46"/>
      <c r="CPA89" s="46"/>
      <c r="CPB89" s="46"/>
      <c r="CPC89" s="46"/>
      <c r="CPD89" s="46"/>
      <c r="CPE89" s="46"/>
      <c r="CPF89" s="46"/>
      <c r="CPG89" s="46"/>
      <c r="CPH89" s="46"/>
      <c r="CPI89" s="46"/>
      <c r="CPJ89" s="46"/>
      <c r="CPK89" s="46"/>
      <c r="CPL89" s="46"/>
      <c r="CPM89" s="46"/>
      <c r="CPN89" s="46"/>
      <c r="CPO89" s="46"/>
      <c r="CPP89" s="46"/>
      <c r="CPQ89" s="46"/>
      <c r="CPR89" s="46"/>
      <c r="CPS89" s="46"/>
      <c r="CPT89" s="46"/>
      <c r="CPU89" s="46"/>
      <c r="CPV89" s="46"/>
      <c r="CPW89" s="46"/>
      <c r="CPX89" s="46"/>
      <c r="CPY89" s="46"/>
      <c r="CPZ89" s="46"/>
      <c r="CQA89" s="46"/>
      <c r="CQB89" s="46"/>
      <c r="CQC89" s="46"/>
      <c r="CQD89" s="46"/>
      <c r="CQE89" s="46"/>
      <c r="CQF89" s="46"/>
      <c r="CQG89" s="46"/>
      <c r="CQH89" s="46"/>
      <c r="CQI89" s="46"/>
      <c r="CQJ89" s="46"/>
      <c r="CQK89" s="46"/>
      <c r="CQL89" s="46"/>
      <c r="CQM89" s="46"/>
      <c r="CQN89" s="46"/>
      <c r="CQO89" s="46"/>
      <c r="CQP89" s="46"/>
      <c r="CQQ89" s="46"/>
      <c r="CQR89" s="46"/>
      <c r="CQS89" s="46"/>
      <c r="CQT89" s="46"/>
      <c r="CQU89" s="46"/>
      <c r="CQV89" s="46"/>
      <c r="CQW89" s="46"/>
      <c r="CQX89" s="46"/>
      <c r="CQY89" s="46"/>
      <c r="CQZ89" s="46"/>
      <c r="CRA89" s="46"/>
      <c r="CRB89" s="46"/>
      <c r="CRC89" s="46"/>
      <c r="CRD89" s="46"/>
      <c r="CRE89" s="46"/>
      <c r="CRF89" s="46"/>
      <c r="CRG89" s="46"/>
      <c r="CRH89" s="46"/>
      <c r="CRI89" s="46"/>
      <c r="CRJ89" s="46"/>
      <c r="CRK89" s="46"/>
      <c r="CRL89" s="46"/>
      <c r="CRM89" s="46"/>
      <c r="CRN89" s="46"/>
      <c r="CRO89" s="46"/>
      <c r="CRP89" s="46"/>
      <c r="CRQ89" s="46"/>
      <c r="CRR89" s="46"/>
      <c r="CRS89" s="46"/>
      <c r="CRT89" s="46"/>
      <c r="CRU89" s="46"/>
      <c r="CRV89" s="46"/>
      <c r="CRW89" s="46"/>
      <c r="CRX89" s="46"/>
      <c r="CRY89" s="46"/>
      <c r="CRZ89" s="46"/>
      <c r="CSA89" s="46"/>
      <c r="CSB89" s="46"/>
      <c r="CSC89" s="46"/>
      <c r="CSD89" s="46"/>
      <c r="CSE89" s="46"/>
      <c r="CSF89" s="46"/>
      <c r="CSG89" s="46"/>
      <c r="CSH89" s="46"/>
      <c r="CSI89" s="46"/>
      <c r="CSJ89" s="46"/>
      <c r="CSK89" s="46"/>
      <c r="CSL89" s="46"/>
      <c r="CSM89" s="46"/>
      <c r="CSN89" s="46"/>
      <c r="CSO89" s="46"/>
      <c r="CSP89" s="46"/>
      <c r="CSQ89" s="46"/>
      <c r="CSR89" s="46"/>
      <c r="CSS89" s="46"/>
      <c r="CST89" s="46"/>
      <c r="CSU89" s="46"/>
      <c r="CSV89" s="46"/>
      <c r="CSW89" s="46"/>
      <c r="CSX89" s="46"/>
      <c r="CSY89" s="46"/>
      <c r="CSZ89" s="46"/>
      <c r="CTA89" s="46"/>
      <c r="CTB89" s="46"/>
      <c r="CTC89" s="46"/>
      <c r="CTD89" s="46"/>
      <c r="CTE89" s="46"/>
      <c r="CTF89" s="46"/>
      <c r="CTG89" s="46"/>
      <c r="CTH89" s="46"/>
      <c r="CTI89" s="46"/>
      <c r="CTJ89" s="46"/>
      <c r="CTK89" s="46"/>
      <c r="CTL89" s="46"/>
      <c r="CTM89" s="46"/>
      <c r="CTN89" s="46"/>
      <c r="CTO89" s="46"/>
      <c r="CTP89" s="46"/>
      <c r="CTQ89" s="46"/>
      <c r="CTR89" s="46"/>
      <c r="CTS89" s="46"/>
      <c r="CTT89" s="46"/>
      <c r="CTU89" s="46"/>
      <c r="CTV89" s="46"/>
      <c r="CTW89" s="46"/>
      <c r="CTX89" s="46"/>
      <c r="CTY89" s="46"/>
      <c r="CTZ89" s="46"/>
      <c r="CUA89" s="46"/>
      <c r="CUB89" s="46"/>
      <c r="CUC89" s="46"/>
      <c r="CUD89" s="46"/>
      <c r="CUE89" s="46"/>
      <c r="CUF89" s="46"/>
      <c r="CUG89" s="46"/>
      <c r="CUH89" s="46"/>
      <c r="CUI89" s="46"/>
      <c r="CUJ89" s="46"/>
      <c r="CUK89" s="46"/>
      <c r="CUL89" s="46"/>
      <c r="CUM89" s="46"/>
      <c r="CUN89" s="46"/>
      <c r="CUO89" s="46"/>
      <c r="CUP89" s="46"/>
      <c r="CUQ89" s="46"/>
      <c r="CUR89" s="46"/>
      <c r="CUS89" s="46"/>
      <c r="CUT89" s="46"/>
      <c r="CUU89" s="46"/>
      <c r="CUV89" s="46"/>
      <c r="CUW89" s="46"/>
      <c r="CUX89" s="46"/>
      <c r="CUY89" s="46"/>
      <c r="CUZ89" s="46"/>
      <c r="CVA89" s="46"/>
      <c r="CVB89" s="46"/>
      <c r="CVC89" s="46"/>
      <c r="CVD89" s="46"/>
      <c r="CVE89" s="46"/>
      <c r="CVF89" s="46"/>
      <c r="CVG89" s="46"/>
      <c r="CVH89" s="46"/>
      <c r="CVI89" s="46"/>
      <c r="CVJ89" s="46"/>
      <c r="CVK89" s="46"/>
      <c r="CVL89" s="46"/>
      <c r="CVM89" s="46"/>
      <c r="CVN89" s="46"/>
      <c r="CVO89" s="46"/>
      <c r="CVP89" s="46"/>
      <c r="CVQ89" s="46"/>
      <c r="CVR89" s="46"/>
      <c r="CVS89" s="46"/>
      <c r="CVT89" s="46"/>
      <c r="CVU89" s="46"/>
      <c r="CVV89" s="46"/>
      <c r="CVW89" s="46"/>
      <c r="CVX89" s="46"/>
      <c r="CVY89" s="46"/>
      <c r="CVZ89" s="46"/>
      <c r="CWA89" s="46"/>
      <c r="CWB89" s="46"/>
      <c r="CWC89" s="46"/>
      <c r="CWD89" s="46"/>
      <c r="CWE89" s="46"/>
      <c r="CWF89" s="46"/>
      <c r="CWG89" s="46"/>
      <c r="CWH89" s="46"/>
      <c r="CWI89" s="46"/>
      <c r="CWJ89" s="46"/>
      <c r="CWK89" s="46"/>
      <c r="CWL89" s="46"/>
      <c r="CWM89" s="46"/>
      <c r="CWN89" s="46"/>
      <c r="CWO89" s="46"/>
      <c r="CWP89" s="46"/>
      <c r="CWQ89" s="46"/>
    </row>
    <row r="90" spans="1:2643" ht="41.25" customHeight="1" x14ac:dyDescent="0.25">
      <c r="A90" s="81" t="s">
        <v>188</v>
      </c>
      <c r="B90" s="505" t="s">
        <v>458</v>
      </c>
      <c r="C90" s="506"/>
      <c r="D90" s="506"/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507"/>
      <c r="P90" s="348"/>
      <c r="Q90" s="349"/>
      <c r="R90" s="349"/>
      <c r="S90" s="351"/>
      <c r="T90" s="391"/>
      <c r="U90" s="349"/>
      <c r="V90" s="349"/>
      <c r="W90" s="350"/>
      <c r="X90" s="348"/>
      <c r="Y90" s="349"/>
      <c r="Z90" s="349"/>
      <c r="AA90" s="349"/>
      <c r="AB90" s="349"/>
      <c r="AC90" s="349"/>
      <c r="AD90" s="349"/>
      <c r="AE90" s="351"/>
      <c r="AF90" s="267"/>
      <c r="AG90" s="256"/>
      <c r="AH90" s="257"/>
      <c r="AI90" s="255"/>
      <c r="AJ90" s="256"/>
      <c r="AK90" s="257"/>
      <c r="AL90" s="255"/>
      <c r="AM90" s="256"/>
      <c r="AN90" s="258"/>
      <c r="AO90" s="267"/>
      <c r="AP90" s="256"/>
      <c r="AQ90" s="258"/>
      <c r="AR90" s="267"/>
      <c r="AS90" s="256"/>
      <c r="AT90" s="257"/>
      <c r="AU90" s="255"/>
      <c r="AV90" s="256"/>
      <c r="AW90" s="257">
        <f t="shared" ref="AW90:BC90" si="34">SUM(AW93:AW94)</f>
        <v>0</v>
      </c>
      <c r="AX90" s="255">
        <f t="shared" si="34"/>
        <v>0</v>
      </c>
      <c r="AY90" s="256">
        <f t="shared" si="34"/>
        <v>0</v>
      </c>
      <c r="AZ90" s="258">
        <f t="shared" si="34"/>
        <v>0</v>
      </c>
      <c r="BA90" s="267">
        <f t="shared" si="34"/>
        <v>0</v>
      </c>
      <c r="BB90" s="256">
        <f t="shared" si="34"/>
        <v>0</v>
      </c>
      <c r="BC90" s="258">
        <f t="shared" si="34"/>
        <v>0</v>
      </c>
      <c r="BD90" s="337">
        <f t="shared" si="5"/>
        <v>0</v>
      </c>
      <c r="BE90" s="338"/>
      <c r="BF90" s="508"/>
      <c r="BG90" s="444"/>
      <c r="BH90" s="444"/>
      <c r="BI90" s="445"/>
    </row>
    <row r="91" spans="1:2643" s="53" customFormat="1" ht="44.25" customHeight="1" x14ac:dyDescent="0.55000000000000004">
      <c r="A91" s="658" t="s">
        <v>189</v>
      </c>
      <c r="B91" s="327" t="s">
        <v>303</v>
      </c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9"/>
      <c r="P91" s="330"/>
      <c r="Q91" s="331"/>
      <c r="R91" s="331">
        <v>4</v>
      </c>
      <c r="S91" s="336"/>
      <c r="T91" s="335">
        <f t="shared" ref="T91:T92" si="35">SUM(AF91,AI91,AL91,AO91,AR91,AU91,AX91,BA91)</f>
        <v>108</v>
      </c>
      <c r="U91" s="331"/>
      <c r="V91" s="331">
        <f t="shared" ref="V91:V92" si="36">SUM(AG91,AJ91,AM91,AP91,AS91,AV91,AY91,BB91)</f>
        <v>50</v>
      </c>
      <c r="W91" s="339"/>
      <c r="X91" s="330">
        <v>26</v>
      </c>
      <c r="Y91" s="331"/>
      <c r="Z91" s="331">
        <v>24</v>
      </c>
      <c r="AA91" s="331"/>
      <c r="AB91" s="331"/>
      <c r="AC91" s="331"/>
      <c r="AD91" s="331"/>
      <c r="AE91" s="336"/>
      <c r="AF91" s="247"/>
      <c r="AG91" s="246"/>
      <c r="AH91" s="249"/>
      <c r="AI91" s="245"/>
      <c r="AJ91" s="246"/>
      <c r="AK91" s="249"/>
      <c r="AL91" s="245"/>
      <c r="AM91" s="246"/>
      <c r="AN91" s="248"/>
      <c r="AO91" s="247">
        <v>108</v>
      </c>
      <c r="AP91" s="246">
        <v>50</v>
      </c>
      <c r="AQ91" s="248">
        <v>3</v>
      </c>
      <c r="AR91" s="247"/>
      <c r="AS91" s="246"/>
      <c r="AT91" s="249"/>
      <c r="AU91" s="245"/>
      <c r="AV91" s="246"/>
      <c r="AW91" s="249"/>
      <c r="AX91" s="245"/>
      <c r="AY91" s="246"/>
      <c r="AZ91" s="248"/>
      <c r="BA91" s="247"/>
      <c r="BB91" s="246"/>
      <c r="BC91" s="248"/>
      <c r="BD91" s="337">
        <f t="shared" si="5"/>
        <v>3</v>
      </c>
      <c r="BE91" s="338"/>
      <c r="BF91" s="508" t="s">
        <v>259</v>
      </c>
      <c r="BG91" s="444"/>
      <c r="BH91" s="444"/>
      <c r="BI91" s="445"/>
      <c r="BJ91" s="10" t="s">
        <v>304</v>
      </c>
      <c r="BK91" s="3"/>
      <c r="BL91" s="3"/>
      <c r="BM91" s="3"/>
      <c r="BN91" s="3"/>
      <c r="BO91" s="3"/>
      <c r="BP91" s="3"/>
      <c r="BQ91" s="3"/>
      <c r="BR91" s="3"/>
      <c r="BS91" s="3"/>
      <c r="BT91" s="55"/>
      <c r="BU91" s="55"/>
    </row>
    <row r="92" spans="1:2643" ht="71.25" customHeight="1" x14ac:dyDescent="0.25">
      <c r="A92" s="659"/>
      <c r="B92" s="327" t="s">
        <v>383</v>
      </c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9"/>
      <c r="P92" s="330"/>
      <c r="Q92" s="331"/>
      <c r="R92" s="331"/>
      <c r="S92" s="336"/>
      <c r="T92" s="335">
        <f t="shared" si="35"/>
        <v>30</v>
      </c>
      <c r="U92" s="331"/>
      <c r="V92" s="331">
        <f t="shared" si="36"/>
        <v>0</v>
      </c>
      <c r="W92" s="339"/>
      <c r="X92" s="330"/>
      <c r="Y92" s="331"/>
      <c r="Z92" s="331"/>
      <c r="AA92" s="331"/>
      <c r="AB92" s="331"/>
      <c r="AC92" s="331"/>
      <c r="AD92" s="331"/>
      <c r="AE92" s="336"/>
      <c r="AF92" s="247"/>
      <c r="AG92" s="246"/>
      <c r="AH92" s="249"/>
      <c r="AI92" s="245"/>
      <c r="AJ92" s="246"/>
      <c r="AK92" s="249"/>
      <c r="AL92" s="245"/>
      <c r="AM92" s="246"/>
      <c r="AN92" s="248"/>
      <c r="AO92" s="247">
        <v>30</v>
      </c>
      <c r="AP92" s="246"/>
      <c r="AQ92" s="248">
        <v>1</v>
      </c>
      <c r="AR92" s="247"/>
      <c r="AS92" s="246"/>
      <c r="AT92" s="249"/>
      <c r="AU92" s="245"/>
      <c r="AV92" s="246"/>
      <c r="AW92" s="249"/>
      <c r="AX92" s="245"/>
      <c r="AY92" s="246"/>
      <c r="AZ92" s="248"/>
      <c r="BA92" s="247"/>
      <c r="BB92" s="246"/>
      <c r="BC92" s="248"/>
      <c r="BD92" s="337">
        <f t="shared" si="5"/>
        <v>1</v>
      </c>
      <c r="BE92" s="338"/>
      <c r="BF92" s="508" t="s">
        <v>342</v>
      </c>
      <c r="BG92" s="444"/>
      <c r="BH92" s="444"/>
      <c r="BI92" s="445"/>
    </row>
    <row r="93" spans="1:2643" ht="45.75" customHeight="1" x14ac:dyDescent="0.25">
      <c r="A93" s="660" t="s">
        <v>375</v>
      </c>
      <c r="B93" s="327" t="s">
        <v>203</v>
      </c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9"/>
      <c r="P93" s="330">
        <v>5</v>
      </c>
      <c r="Q93" s="331"/>
      <c r="R93" s="331">
        <v>4</v>
      </c>
      <c r="S93" s="336"/>
      <c r="T93" s="335">
        <f t="shared" ref="T93" si="37">SUM(AF93,AI93,AL93,AO93,AR93,AU93,AX93,BA93)</f>
        <v>216</v>
      </c>
      <c r="U93" s="331"/>
      <c r="V93" s="331">
        <f>SUM(AG93,AJ93,AM93,AP93,AS93,AV93,AY93,BB93)</f>
        <v>112</v>
      </c>
      <c r="W93" s="339"/>
      <c r="X93" s="330">
        <v>72</v>
      </c>
      <c r="Y93" s="331"/>
      <c r="Z93" s="331">
        <v>16</v>
      </c>
      <c r="AA93" s="331"/>
      <c r="AB93" s="331">
        <v>24</v>
      </c>
      <c r="AC93" s="331"/>
      <c r="AD93" s="331"/>
      <c r="AE93" s="336"/>
      <c r="AF93" s="247"/>
      <c r="AG93" s="246"/>
      <c r="AH93" s="249"/>
      <c r="AI93" s="245"/>
      <c r="AJ93" s="246"/>
      <c r="AK93" s="249"/>
      <c r="AL93" s="245"/>
      <c r="AM93" s="246"/>
      <c r="AN93" s="248"/>
      <c r="AO93" s="247">
        <v>108</v>
      </c>
      <c r="AP93" s="246">
        <v>48</v>
      </c>
      <c r="AQ93" s="248">
        <v>3</v>
      </c>
      <c r="AR93" s="247">
        <v>108</v>
      </c>
      <c r="AS93" s="246">
        <v>64</v>
      </c>
      <c r="AT93" s="249">
        <v>3</v>
      </c>
      <c r="AU93" s="245"/>
      <c r="AV93" s="246"/>
      <c r="AW93" s="249"/>
      <c r="AX93" s="245"/>
      <c r="AY93" s="246"/>
      <c r="AZ93" s="248"/>
      <c r="BA93" s="247"/>
      <c r="BB93" s="246"/>
      <c r="BC93" s="248"/>
      <c r="BD93" s="337">
        <f t="shared" si="5"/>
        <v>6</v>
      </c>
      <c r="BE93" s="338"/>
      <c r="BF93" s="508" t="s">
        <v>330</v>
      </c>
      <c r="BG93" s="444"/>
      <c r="BH93" s="444"/>
      <c r="BI93" s="445"/>
      <c r="BJ93" s="513"/>
      <c r="BK93" s="513"/>
      <c r="BL93" s="513"/>
      <c r="BM93" s="513"/>
      <c r="BN93" s="513"/>
      <c r="BO93" s="513"/>
      <c r="BP93" s="513"/>
      <c r="BQ93" s="513"/>
      <c r="BR93" s="513"/>
      <c r="BS93" s="513"/>
    </row>
    <row r="94" spans="1:2643" ht="69" customHeight="1" x14ac:dyDescent="0.25">
      <c r="A94" s="661"/>
      <c r="B94" s="327" t="s">
        <v>207</v>
      </c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9"/>
      <c r="P94" s="330"/>
      <c r="Q94" s="331"/>
      <c r="R94" s="331"/>
      <c r="S94" s="336"/>
      <c r="T94" s="335">
        <f t="shared" ref="T94:T100" si="38">SUM(AF94,AI94,AL94,AO94,AR94,AU94,AX94,BA94)</f>
        <v>30</v>
      </c>
      <c r="U94" s="331"/>
      <c r="V94" s="331">
        <f t="shared" ref="V94" si="39">SUM(AG94,AJ94,AM94,AP94,AS94,AV94,AY94,BB94)</f>
        <v>0</v>
      </c>
      <c r="W94" s="339"/>
      <c r="X94" s="330"/>
      <c r="Y94" s="331"/>
      <c r="Z94" s="331"/>
      <c r="AA94" s="331"/>
      <c r="AB94" s="331"/>
      <c r="AC94" s="331"/>
      <c r="AD94" s="331"/>
      <c r="AE94" s="336"/>
      <c r="AF94" s="247"/>
      <c r="AG94" s="246"/>
      <c r="AH94" s="249"/>
      <c r="AI94" s="245"/>
      <c r="AJ94" s="246"/>
      <c r="AK94" s="249"/>
      <c r="AL94" s="245"/>
      <c r="AM94" s="246"/>
      <c r="AN94" s="248"/>
      <c r="AO94" s="247"/>
      <c r="AP94" s="246"/>
      <c r="AQ94" s="248"/>
      <c r="AR94" s="247">
        <v>30</v>
      </c>
      <c r="AS94" s="246"/>
      <c r="AT94" s="249">
        <v>1</v>
      </c>
      <c r="AU94" s="245"/>
      <c r="AV94" s="246"/>
      <c r="AW94" s="249"/>
      <c r="AX94" s="245"/>
      <c r="AY94" s="246"/>
      <c r="AZ94" s="248"/>
      <c r="BA94" s="247"/>
      <c r="BB94" s="246"/>
      <c r="BC94" s="248"/>
      <c r="BD94" s="337">
        <f t="shared" si="5"/>
        <v>1</v>
      </c>
      <c r="BE94" s="338"/>
      <c r="BF94" s="508" t="s">
        <v>342</v>
      </c>
      <c r="BG94" s="444"/>
      <c r="BH94" s="444"/>
      <c r="BI94" s="445"/>
      <c r="BJ94" s="513"/>
      <c r="BK94" s="513"/>
      <c r="BL94" s="513"/>
      <c r="BM94" s="513"/>
      <c r="BN94" s="513"/>
      <c r="BO94" s="513"/>
      <c r="BP94" s="513"/>
      <c r="BQ94" s="513"/>
      <c r="BR94" s="513"/>
      <c r="BS94" s="513"/>
    </row>
    <row r="95" spans="1:2643" s="53" customFormat="1" ht="42.75" customHeight="1" x14ac:dyDescent="0.5">
      <c r="A95" s="78" t="s">
        <v>209</v>
      </c>
      <c r="B95" s="327" t="s">
        <v>296</v>
      </c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9"/>
      <c r="P95" s="330"/>
      <c r="Q95" s="331"/>
      <c r="R95" s="331">
        <v>5</v>
      </c>
      <c r="S95" s="336"/>
      <c r="T95" s="335">
        <v>108</v>
      </c>
      <c r="U95" s="331"/>
      <c r="V95" s="331">
        <f>SUM(AG95,AJ95,AM95,AP95,AS95,AV95,AY95,BB95)</f>
        <v>56</v>
      </c>
      <c r="W95" s="339"/>
      <c r="X95" s="330">
        <v>34</v>
      </c>
      <c r="Y95" s="331"/>
      <c r="Z95" s="331"/>
      <c r="AA95" s="331"/>
      <c r="AB95" s="331">
        <v>22</v>
      </c>
      <c r="AC95" s="331"/>
      <c r="AD95" s="331"/>
      <c r="AE95" s="336"/>
      <c r="AF95" s="247"/>
      <c r="AG95" s="246"/>
      <c r="AH95" s="249"/>
      <c r="AI95" s="245"/>
      <c r="AJ95" s="246"/>
      <c r="AK95" s="249"/>
      <c r="AL95" s="245"/>
      <c r="AM95" s="246"/>
      <c r="AN95" s="248"/>
      <c r="AO95" s="247"/>
      <c r="AP95" s="246"/>
      <c r="AQ95" s="248"/>
      <c r="AR95" s="247">
        <v>108</v>
      </c>
      <c r="AS95" s="246">
        <v>56</v>
      </c>
      <c r="AT95" s="249">
        <v>3</v>
      </c>
      <c r="AU95" s="245"/>
      <c r="AV95" s="246"/>
      <c r="AW95" s="249"/>
      <c r="AX95" s="245"/>
      <c r="AY95" s="246"/>
      <c r="AZ95" s="248"/>
      <c r="BA95" s="247"/>
      <c r="BB95" s="246"/>
      <c r="BC95" s="248"/>
      <c r="BD95" s="337">
        <f t="shared" si="5"/>
        <v>3</v>
      </c>
      <c r="BE95" s="338"/>
      <c r="BF95" s="508" t="s">
        <v>331</v>
      </c>
      <c r="BG95" s="444"/>
      <c r="BH95" s="444"/>
      <c r="BI95" s="445"/>
      <c r="BJ95" s="72" t="s">
        <v>305</v>
      </c>
      <c r="BK95" s="3"/>
      <c r="BL95" s="3"/>
      <c r="BM95" s="3"/>
      <c r="BN95" s="3"/>
      <c r="BO95" s="3"/>
      <c r="BP95" s="3"/>
      <c r="BQ95" s="3"/>
      <c r="BR95" s="3"/>
      <c r="BS95" s="3"/>
    </row>
    <row r="96" spans="1:2643" ht="50.25" customHeight="1" x14ac:dyDescent="0.25">
      <c r="A96" s="81" t="s">
        <v>208</v>
      </c>
      <c r="B96" s="505" t="s">
        <v>346</v>
      </c>
      <c r="C96" s="506"/>
      <c r="D96" s="506"/>
      <c r="E96" s="506"/>
      <c r="F96" s="506"/>
      <c r="G96" s="506"/>
      <c r="H96" s="506"/>
      <c r="I96" s="506"/>
      <c r="J96" s="506"/>
      <c r="K96" s="506"/>
      <c r="L96" s="506"/>
      <c r="M96" s="506"/>
      <c r="N96" s="506"/>
      <c r="O96" s="507"/>
      <c r="P96" s="348"/>
      <c r="Q96" s="349"/>
      <c r="R96" s="349"/>
      <c r="S96" s="351"/>
      <c r="T96" s="391"/>
      <c r="U96" s="349"/>
      <c r="V96" s="349"/>
      <c r="W96" s="350"/>
      <c r="X96" s="348"/>
      <c r="Y96" s="349"/>
      <c r="Z96" s="349"/>
      <c r="AA96" s="349"/>
      <c r="AB96" s="349"/>
      <c r="AC96" s="349"/>
      <c r="AD96" s="349"/>
      <c r="AE96" s="351"/>
      <c r="AF96" s="267"/>
      <c r="AG96" s="256"/>
      <c r="AH96" s="257"/>
      <c r="AI96" s="255"/>
      <c r="AJ96" s="256"/>
      <c r="AK96" s="257"/>
      <c r="AL96" s="245"/>
      <c r="AM96" s="246"/>
      <c r="AN96" s="258"/>
      <c r="AO96" s="267"/>
      <c r="AP96" s="256"/>
      <c r="AQ96" s="258"/>
      <c r="AR96" s="267"/>
      <c r="AS96" s="256"/>
      <c r="AT96" s="257"/>
      <c r="AU96" s="255"/>
      <c r="AV96" s="256"/>
      <c r="AW96" s="257"/>
      <c r="AX96" s="255"/>
      <c r="AY96" s="256"/>
      <c r="AZ96" s="258">
        <f>SUM(AZ97:AZ101)</f>
        <v>0</v>
      </c>
      <c r="BA96" s="267">
        <f>SUM(BA97:BA101)</f>
        <v>0</v>
      </c>
      <c r="BB96" s="256">
        <f>SUM(BB97:BB101)</f>
        <v>0</v>
      </c>
      <c r="BC96" s="258">
        <f>SUM(BC97:BC101)</f>
        <v>0</v>
      </c>
      <c r="BD96" s="337">
        <f t="shared" si="5"/>
        <v>0</v>
      </c>
      <c r="BE96" s="338"/>
      <c r="BF96" s="508"/>
      <c r="BG96" s="444"/>
      <c r="BH96" s="444"/>
      <c r="BI96" s="445"/>
      <c r="BO96" s="3"/>
      <c r="BP96" s="3"/>
      <c r="BQ96" s="3"/>
    </row>
    <row r="97" spans="1:71" ht="105.75" customHeight="1" x14ac:dyDescent="0.25">
      <c r="A97" s="85" t="s">
        <v>211</v>
      </c>
      <c r="B97" s="327" t="s">
        <v>352</v>
      </c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9"/>
      <c r="P97" s="337"/>
      <c r="Q97" s="509"/>
      <c r="R97" s="509">
        <v>3</v>
      </c>
      <c r="S97" s="338"/>
      <c r="T97" s="335">
        <f t="shared" ref="T97" si="40">SUM(AF97,AI97,AL97,AO97,AR97,AU97,AX97,BA97)</f>
        <v>108</v>
      </c>
      <c r="U97" s="331"/>
      <c r="V97" s="331">
        <f t="shared" ref="V97" si="41">SUM(AG97,AJ97,AM97,AP97,AS97,AV97,AY97,BB97)</f>
        <v>50</v>
      </c>
      <c r="W97" s="339"/>
      <c r="X97" s="330">
        <v>34</v>
      </c>
      <c r="Y97" s="331"/>
      <c r="Z97" s="331">
        <v>16</v>
      </c>
      <c r="AA97" s="331"/>
      <c r="AB97" s="331"/>
      <c r="AC97" s="331"/>
      <c r="AD97" s="331"/>
      <c r="AE97" s="336"/>
      <c r="AF97" s="247"/>
      <c r="AG97" s="246"/>
      <c r="AH97" s="249"/>
      <c r="AI97" s="245"/>
      <c r="AJ97" s="246"/>
      <c r="AK97" s="249"/>
      <c r="AL97" s="245">
        <v>108</v>
      </c>
      <c r="AM97" s="246">
        <v>50</v>
      </c>
      <c r="AN97" s="248">
        <v>3</v>
      </c>
      <c r="AO97" s="247"/>
      <c r="AP97" s="246"/>
      <c r="AQ97" s="248"/>
      <c r="AR97" s="247"/>
      <c r="AS97" s="246"/>
      <c r="AT97" s="249"/>
      <c r="AU97" s="245"/>
      <c r="AV97" s="246"/>
      <c r="AW97" s="249"/>
      <c r="AX97" s="245"/>
      <c r="AY97" s="246"/>
      <c r="AZ97" s="248"/>
      <c r="BA97" s="247"/>
      <c r="BB97" s="246"/>
      <c r="BC97" s="248"/>
      <c r="BD97" s="337">
        <f t="shared" ref="BD97" si="42">SUM(AH97,AK97,AN97,AQ97,AT97,AW97,AZ97)</f>
        <v>3</v>
      </c>
      <c r="BE97" s="338"/>
      <c r="BF97" s="508" t="s">
        <v>262</v>
      </c>
      <c r="BG97" s="444"/>
      <c r="BH97" s="444"/>
      <c r="BI97" s="445"/>
      <c r="BO97" s="3"/>
      <c r="BP97" s="3"/>
      <c r="BQ97" s="3"/>
    </row>
    <row r="98" spans="1:71" ht="66.75" customHeight="1" x14ac:dyDescent="0.25">
      <c r="A98" s="85" t="s">
        <v>210</v>
      </c>
      <c r="B98" s="441" t="s">
        <v>437</v>
      </c>
      <c r="C98" s="442"/>
      <c r="D98" s="442"/>
      <c r="E98" s="442"/>
      <c r="F98" s="442"/>
      <c r="G98" s="442"/>
      <c r="H98" s="442"/>
      <c r="I98" s="442"/>
      <c r="J98" s="442"/>
      <c r="K98" s="442"/>
      <c r="L98" s="442"/>
      <c r="M98" s="442"/>
      <c r="N98" s="442"/>
      <c r="O98" s="443"/>
      <c r="P98" s="330"/>
      <c r="Q98" s="331"/>
      <c r="R98" s="331">
        <v>4</v>
      </c>
      <c r="S98" s="336"/>
      <c r="T98" s="335">
        <f>SUM(AF98,AI98,AL98,AO98,AR98,AU98,AX98,BA98)</f>
        <v>108</v>
      </c>
      <c r="U98" s="331"/>
      <c r="V98" s="331">
        <f>SUM(AG98,AJ98,AM98,AP98,AS98,AV98,AY98,BB98)</f>
        <v>56</v>
      </c>
      <c r="W98" s="339"/>
      <c r="X98" s="330">
        <v>32</v>
      </c>
      <c r="Y98" s="331"/>
      <c r="Z98" s="331">
        <v>24</v>
      </c>
      <c r="AA98" s="331"/>
      <c r="AB98" s="331"/>
      <c r="AC98" s="331"/>
      <c r="AD98" s="331"/>
      <c r="AE98" s="336"/>
      <c r="AF98" s="247"/>
      <c r="AG98" s="246"/>
      <c r="AH98" s="249"/>
      <c r="AI98" s="245"/>
      <c r="AJ98" s="246"/>
      <c r="AK98" s="249"/>
      <c r="AL98" s="245"/>
      <c r="AM98" s="246"/>
      <c r="AN98" s="248"/>
      <c r="AO98" s="245">
        <v>108</v>
      </c>
      <c r="AP98" s="246">
        <v>56</v>
      </c>
      <c r="AQ98" s="248">
        <v>3</v>
      </c>
      <c r="AR98" s="247"/>
      <c r="AS98" s="246"/>
      <c r="AT98" s="249"/>
      <c r="AU98" s="245"/>
      <c r="AV98" s="246"/>
      <c r="AW98" s="249"/>
      <c r="AX98" s="245"/>
      <c r="AY98" s="246"/>
      <c r="AZ98" s="248"/>
      <c r="BA98" s="247"/>
      <c r="BB98" s="246"/>
      <c r="BC98" s="248"/>
      <c r="BD98" s="337">
        <f>SUM(AH98,AK98,AN98,AQ98,AT98,AW98,AZ98)</f>
        <v>3</v>
      </c>
      <c r="BE98" s="338"/>
      <c r="BF98" s="508" t="s">
        <v>438</v>
      </c>
      <c r="BG98" s="444"/>
      <c r="BH98" s="444"/>
      <c r="BI98" s="445"/>
      <c r="BO98" s="3"/>
      <c r="BP98" s="3"/>
      <c r="BQ98" s="3"/>
    </row>
    <row r="99" spans="1:71" s="56" customFormat="1" ht="66.75" customHeight="1" x14ac:dyDescent="0.5">
      <c r="A99" s="78" t="s">
        <v>212</v>
      </c>
      <c r="B99" s="327" t="s">
        <v>344</v>
      </c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4"/>
      <c r="P99" s="531"/>
      <c r="Q99" s="511"/>
      <c r="R99" s="444">
        <v>4</v>
      </c>
      <c r="S99" s="512"/>
      <c r="T99" s="335">
        <f t="shared" ref="T99" si="43">SUM(AF99,AI99,AL99,AO99,AR99,AU99,AX99,BA99)</f>
        <v>108</v>
      </c>
      <c r="U99" s="331"/>
      <c r="V99" s="331">
        <f t="shared" ref="V99" si="44">SUM(AG99,AJ99,AM99,AP99,AS99,AY99,AV99)</f>
        <v>40</v>
      </c>
      <c r="W99" s="339"/>
      <c r="X99" s="531">
        <v>24</v>
      </c>
      <c r="Y99" s="444"/>
      <c r="Z99" s="444"/>
      <c r="AA99" s="444"/>
      <c r="AB99" s="444">
        <v>16</v>
      </c>
      <c r="AC99" s="444"/>
      <c r="AD99" s="444"/>
      <c r="AE99" s="445"/>
      <c r="AF99" s="247"/>
      <c r="AG99" s="246"/>
      <c r="AH99" s="249"/>
      <c r="AI99" s="245"/>
      <c r="AJ99" s="246"/>
      <c r="AK99" s="249"/>
      <c r="AL99" s="245" t="s">
        <v>282</v>
      </c>
      <c r="AM99" s="246" t="s">
        <v>282</v>
      </c>
      <c r="AN99" s="248" t="s">
        <v>282</v>
      </c>
      <c r="AO99" s="247">
        <v>108</v>
      </c>
      <c r="AP99" s="246">
        <v>40</v>
      </c>
      <c r="AQ99" s="248">
        <v>3</v>
      </c>
      <c r="AR99" s="247"/>
      <c r="AS99" s="246"/>
      <c r="AT99" s="249"/>
      <c r="AU99" s="245"/>
      <c r="AV99" s="246"/>
      <c r="AW99" s="249"/>
      <c r="AX99" s="245"/>
      <c r="AY99" s="246"/>
      <c r="AZ99" s="248"/>
      <c r="BA99" s="247"/>
      <c r="BB99" s="246"/>
      <c r="BC99" s="248"/>
      <c r="BD99" s="337">
        <f t="shared" ref="BD99" si="45">SUM(AH99,AK99,AN99,AQ99,AT99,AW99,AZ99)</f>
        <v>3</v>
      </c>
      <c r="BE99" s="338"/>
      <c r="BF99" s="508" t="s">
        <v>377</v>
      </c>
      <c r="BG99" s="444"/>
      <c r="BH99" s="444"/>
      <c r="BI99" s="445"/>
      <c r="BJ99" s="73" t="s">
        <v>313</v>
      </c>
      <c r="BK99" s="34"/>
      <c r="BL99" s="34"/>
      <c r="BM99" s="32"/>
      <c r="BN99" s="32"/>
      <c r="BO99" s="32"/>
      <c r="BP99" s="32"/>
      <c r="BQ99" s="32"/>
      <c r="BR99" s="32"/>
      <c r="BS99" s="32"/>
    </row>
    <row r="100" spans="1:71" ht="66" customHeight="1" x14ac:dyDescent="0.25">
      <c r="A100" s="85" t="s">
        <v>213</v>
      </c>
      <c r="B100" s="327" t="s">
        <v>320</v>
      </c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9"/>
      <c r="P100" s="337">
        <v>5</v>
      </c>
      <c r="Q100" s="509"/>
      <c r="R100" s="509"/>
      <c r="S100" s="338"/>
      <c r="T100" s="335">
        <f t="shared" si="38"/>
        <v>160</v>
      </c>
      <c r="U100" s="331"/>
      <c r="V100" s="331">
        <f t="shared" ref="V100" si="46">SUM(AG100,AJ100,AM100,AP100,AS100,AV100,AY100,BB100)</f>
        <v>78</v>
      </c>
      <c r="W100" s="339"/>
      <c r="X100" s="330">
        <v>30</v>
      </c>
      <c r="Y100" s="331"/>
      <c r="Z100" s="331">
        <v>32</v>
      </c>
      <c r="AA100" s="331"/>
      <c r="AB100" s="331">
        <v>16</v>
      </c>
      <c r="AC100" s="331"/>
      <c r="AD100" s="331"/>
      <c r="AE100" s="336"/>
      <c r="AF100" s="247"/>
      <c r="AG100" s="246"/>
      <c r="AH100" s="249"/>
      <c r="AI100" s="245"/>
      <c r="AJ100" s="246"/>
      <c r="AK100" s="249"/>
      <c r="AL100" s="245"/>
      <c r="AM100" s="246"/>
      <c r="AN100" s="248"/>
      <c r="AO100" s="247"/>
      <c r="AP100" s="246"/>
      <c r="AQ100" s="248"/>
      <c r="AR100" s="247">
        <v>160</v>
      </c>
      <c r="AS100" s="246">
        <v>78</v>
      </c>
      <c r="AT100" s="249">
        <v>4</v>
      </c>
      <c r="AU100" s="245"/>
      <c r="AV100" s="246"/>
      <c r="AW100" s="249"/>
      <c r="AX100" s="245"/>
      <c r="AY100" s="246"/>
      <c r="AZ100" s="248"/>
      <c r="BA100" s="247"/>
      <c r="BB100" s="246"/>
      <c r="BC100" s="248"/>
      <c r="BD100" s="337">
        <f t="shared" si="5"/>
        <v>4</v>
      </c>
      <c r="BE100" s="338"/>
      <c r="BF100" s="508" t="s">
        <v>378</v>
      </c>
      <c r="BG100" s="444"/>
      <c r="BH100" s="444"/>
      <c r="BI100" s="445"/>
      <c r="BO100" s="3"/>
      <c r="BP100" s="3"/>
      <c r="BQ100" s="3"/>
    </row>
    <row r="101" spans="1:71" s="60" customFormat="1" ht="71.25" customHeight="1" x14ac:dyDescent="0.35">
      <c r="A101" s="85" t="s">
        <v>214</v>
      </c>
      <c r="B101" s="327" t="s">
        <v>321</v>
      </c>
      <c r="C101" s="328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9"/>
      <c r="P101" s="330"/>
      <c r="Q101" s="331"/>
      <c r="R101" s="331">
        <v>6</v>
      </c>
      <c r="S101" s="336"/>
      <c r="T101" s="335">
        <f t="shared" ref="T101" si="47">SUM(AF101,AI101,AL101,AO101,AR101,AU101,AX101)</f>
        <v>108</v>
      </c>
      <c r="U101" s="331"/>
      <c r="V101" s="331">
        <f>SUM(AG101,AJ101,AM101,AP101,AS101,AV101)</f>
        <v>48</v>
      </c>
      <c r="W101" s="339"/>
      <c r="X101" s="330">
        <v>32</v>
      </c>
      <c r="Y101" s="331"/>
      <c r="Z101" s="331">
        <v>16</v>
      </c>
      <c r="AA101" s="331"/>
      <c r="AB101" s="331"/>
      <c r="AC101" s="331"/>
      <c r="AD101" s="331"/>
      <c r="AE101" s="336"/>
      <c r="AF101" s="247"/>
      <c r="AG101" s="246"/>
      <c r="AH101" s="249"/>
      <c r="AI101" s="245"/>
      <c r="AJ101" s="246"/>
      <c r="AK101" s="249"/>
      <c r="AL101" s="245"/>
      <c r="AM101" s="246"/>
      <c r="AN101" s="248"/>
      <c r="AO101" s="247"/>
      <c r="AP101" s="246"/>
      <c r="AQ101" s="248"/>
      <c r="AR101" s="247"/>
      <c r="AS101" s="246"/>
      <c r="AT101" s="249"/>
      <c r="AU101" s="245">
        <v>108</v>
      </c>
      <c r="AV101" s="246">
        <v>48</v>
      </c>
      <c r="AW101" s="249">
        <v>3</v>
      </c>
      <c r="AX101" s="245"/>
      <c r="AY101" s="246"/>
      <c r="AZ101" s="248"/>
      <c r="BA101" s="247"/>
      <c r="BB101" s="246"/>
      <c r="BC101" s="248"/>
      <c r="BD101" s="337">
        <f t="shared" si="5"/>
        <v>3</v>
      </c>
      <c r="BE101" s="338"/>
      <c r="BF101" s="508" t="s">
        <v>379</v>
      </c>
      <c r="BG101" s="444"/>
      <c r="BH101" s="444"/>
      <c r="BI101" s="445"/>
      <c r="BJ101" s="57"/>
      <c r="BK101" s="58"/>
      <c r="BL101" s="58"/>
      <c r="BM101" s="59"/>
      <c r="BN101" s="59"/>
      <c r="BO101" s="59"/>
      <c r="BP101" s="59"/>
      <c r="BQ101" s="59"/>
      <c r="BR101" s="59"/>
      <c r="BS101" s="59"/>
    </row>
    <row r="102" spans="1:71" s="32" customFormat="1" ht="50.25" customHeight="1" x14ac:dyDescent="0.5">
      <c r="A102" s="81" t="s">
        <v>215</v>
      </c>
      <c r="B102" s="438" t="s">
        <v>224</v>
      </c>
      <c r="C102" s="439"/>
      <c r="D102" s="439"/>
      <c r="E102" s="439"/>
      <c r="F102" s="439"/>
      <c r="G102" s="439"/>
      <c r="H102" s="439"/>
      <c r="I102" s="439"/>
      <c r="J102" s="439"/>
      <c r="K102" s="439"/>
      <c r="L102" s="439"/>
      <c r="M102" s="439"/>
      <c r="N102" s="439"/>
      <c r="O102" s="440"/>
      <c r="P102" s="348"/>
      <c r="Q102" s="349"/>
      <c r="R102" s="349"/>
      <c r="S102" s="351"/>
      <c r="T102" s="391"/>
      <c r="U102" s="349"/>
      <c r="V102" s="349"/>
      <c r="W102" s="350"/>
      <c r="X102" s="348"/>
      <c r="Y102" s="349"/>
      <c r="Z102" s="349"/>
      <c r="AA102" s="349"/>
      <c r="AB102" s="349"/>
      <c r="AC102" s="349"/>
      <c r="AD102" s="349"/>
      <c r="AE102" s="351"/>
      <c r="AF102" s="267"/>
      <c r="AG102" s="256"/>
      <c r="AH102" s="257"/>
      <c r="AI102" s="255"/>
      <c r="AJ102" s="256"/>
      <c r="AK102" s="257"/>
      <c r="AL102" s="255"/>
      <c r="AM102" s="256"/>
      <c r="AN102" s="258"/>
      <c r="AO102" s="267"/>
      <c r="AP102" s="256"/>
      <c r="AQ102" s="258"/>
      <c r="AR102" s="267"/>
      <c r="AS102" s="256"/>
      <c r="AT102" s="257"/>
      <c r="AU102" s="255"/>
      <c r="AV102" s="256"/>
      <c r="AW102" s="257"/>
      <c r="AX102" s="255"/>
      <c r="AY102" s="256"/>
      <c r="AZ102" s="258"/>
      <c r="BA102" s="267"/>
      <c r="BB102" s="256"/>
      <c r="BC102" s="258"/>
      <c r="BD102" s="337">
        <f t="shared" si="5"/>
        <v>0</v>
      </c>
      <c r="BE102" s="338"/>
      <c r="BF102" s="508"/>
      <c r="BG102" s="444"/>
      <c r="BH102" s="444"/>
      <c r="BI102" s="445"/>
      <c r="BJ102" s="40"/>
      <c r="BK102" s="34"/>
      <c r="BL102" s="34"/>
    </row>
    <row r="103" spans="1:71" s="53" customFormat="1" ht="41.25" customHeight="1" x14ac:dyDescent="0.5">
      <c r="A103" s="78" t="s">
        <v>216</v>
      </c>
      <c r="B103" s="327" t="s">
        <v>204</v>
      </c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9"/>
      <c r="P103" s="531">
        <v>5</v>
      </c>
      <c r="Q103" s="511"/>
      <c r="R103" s="444"/>
      <c r="S103" s="512"/>
      <c r="T103" s="335">
        <f>SUM(AF103,AI103,AL103,AO103,AR103,AU103,AX103,BA103)</f>
        <v>216</v>
      </c>
      <c r="U103" s="331"/>
      <c r="V103" s="331">
        <f t="shared" ref="V103" si="48">SUM(AG103,AJ103,AM103,AP103,AS103,AY103,AV103)</f>
        <v>104</v>
      </c>
      <c r="W103" s="339"/>
      <c r="X103" s="531">
        <v>64</v>
      </c>
      <c r="Y103" s="444"/>
      <c r="Z103" s="444">
        <v>24</v>
      </c>
      <c r="AA103" s="444"/>
      <c r="AB103" s="444">
        <v>16</v>
      </c>
      <c r="AC103" s="444"/>
      <c r="AD103" s="444"/>
      <c r="AE103" s="445"/>
      <c r="AF103" s="247"/>
      <c r="AG103" s="246"/>
      <c r="AH103" s="249"/>
      <c r="AI103" s="245"/>
      <c r="AJ103" s="246"/>
      <c r="AK103" s="249"/>
      <c r="AL103" s="245"/>
      <c r="AM103" s="246"/>
      <c r="AN103" s="248"/>
      <c r="AO103" s="247"/>
      <c r="AP103" s="246"/>
      <c r="AQ103" s="248"/>
      <c r="AR103" s="247">
        <v>216</v>
      </c>
      <c r="AS103" s="246">
        <v>104</v>
      </c>
      <c r="AT103" s="249">
        <v>6</v>
      </c>
      <c r="AU103" s="245"/>
      <c r="AV103" s="246"/>
      <c r="AW103" s="249"/>
      <c r="AX103" s="245"/>
      <c r="AY103" s="246"/>
      <c r="AZ103" s="248"/>
      <c r="BA103" s="247"/>
      <c r="BB103" s="246"/>
      <c r="BC103" s="248"/>
      <c r="BD103" s="337">
        <f t="shared" ref="BD103:BD104" si="49">SUM(AH103,AK103,AN103,AQ103,AT103,AW103,AZ103)</f>
        <v>6</v>
      </c>
      <c r="BE103" s="338"/>
      <c r="BF103" s="508" t="s">
        <v>333</v>
      </c>
      <c r="BG103" s="444"/>
      <c r="BH103" s="444"/>
      <c r="BI103" s="445"/>
      <c r="BJ103" s="72" t="s">
        <v>299</v>
      </c>
      <c r="BK103" s="3"/>
      <c r="BL103" s="3"/>
      <c r="BM103" s="3"/>
      <c r="BN103" s="3"/>
      <c r="BO103" s="25"/>
      <c r="BP103" s="25"/>
      <c r="BQ103" s="25"/>
      <c r="BR103" s="3"/>
      <c r="BS103" s="3"/>
    </row>
    <row r="104" spans="1:71" s="32" customFormat="1" ht="47.25" customHeight="1" x14ac:dyDescent="0.5">
      <c r="A104" s="78" t="s">
        <v>217</v>
      </c>
      <c r="B104" s="327" t="s">
        <v>345</v>
      </c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9"/>
      <c r="P104" s="330"/>
      <c r="Q104" s="331"/>
      <c r="R104" s="331">
        <v>5</v>
      </c>
      <c r="S104" s="336"/>
      <c r="T104" s="335">
        <f>SUM(AF104,AI104,AL104,AO104,AR104,AU104,AX104,BA104)</f>
        <v>120</v>
      </c>
      <c r="U104" s="331"/>
      <c r="V104" s="331">
        <f t="shared" ref="V104" si="50">SUM(AG104,AJ104,AM104,AP104,AS104,AV104,AY104,BB104)</f>
        <v>64</v>
      </c>
      <c r="W104" s="339"/>
      <c r="X104" s="330">
        <v>32</v>
      </c>
      <c r="Y104" s="331"/>
      <c r="Z104" s="331">
        <v>16</v>
      </c>
      <c r="AA104" s="331"/>
      <c r="AB104" s="331">
        <v>16</v>
      </c>
      <c r="AC104" s="331"/>
      <c r="AD104" s="331"/>
      <c r="AE104" s="336"/>
      <c r="AF104" s="247"/>
      <c r="AG104" s="246"/>
      <c r="AH104" s="249"/>
      <c r="AI104" s="245"/>
      <c r="AJ104" s="246"/>
      <c r="AK104" s="249"/>
      <c r="AL104" s="245"/>
      <c r="AM104" s="246"/>
      <c r="AN104" s="248"/>
      <c r="AO104" s="247"/>
      <c r="AP104" s="246"/>
      <c r="AQ104" s="248"/>
      <c r="AR104" s="247">
        <v>120</v>
      </c>
      <c r="AS104" s="246">
        <v>64</v>
      </c>
      <c r="AT104" s="249">
        <v>3</v>
      </c>
      <c r="AU104" s="245"/>
      <c r="AV104" s="246"/>
      <c r="AW104" s="249"/>
      <c r="AX104" s="245"/>
      <c r="AY104" s="246"/>
      <c r="AZ104" s="248"/>
      <c r="BA104" s="247"/>
      <c r="BB104" s="246"/>
      <c r="BC104" s="248"/>
      <c r="BD104" s="337">
        <f t="shared" si="49"/>
        <v>3</v>
      </c>
      <c r="BE104" s="338"/>
      <c r="BF104" s="508" t="s">
        <v>272</v>
      </c>
      <c r="BG104" s="444"/>
      <c r="BH104" s="444"/>
      <c r="BI104" s="445"/>
      <c r="BJ104" s="39"/>
      <c r="BK104" s="34"/>
      <c r="BL104" s="34"/>
    </row>
    <row r="105" spans="1:71" s="60" customFormat="1" ht="68.25" customHeight="1" x14ac:dyDescent="0.45">
      <c r="A105" s="658" t="s">
        <v>218</v>
      </c>
      <c r="B105" s="700" t="s">
        <v>372</v>
      </c>
      <c r="C105" s="701"/>
      <c r="D105" s="701"/>
      <c r="E105" s="701"/>
      <c r="F105" s="701"/>
      <c r="G105" s="701"/>
      <c r="H105" s="701"/>
      <c r="I105" s="701"/>
      <c r="J105" s="701"/>
      <c r="K105" s="701"/>
      <c r="L105" s="701"/>
      <c r="M105" s="701"/>
      <c r="N105" s="701"/>
      <c r="O105" s="702"/>
      <c r="P105" s="531" t="s">
        <v>343</v>
      </c>
      <c r="Q105" s="511"/>
      <c r="R105" s="444"/>
      <c r="S105" s="512"/>
      <c r="T105" s="335">
        <f>SUM(AF105,AI105,AL105,AO105,AR105,AU105,AX105,BA105)</f>
        <v>314</v>
      </c>
      <c r="U105" s="331"/>
      <c r="V105" s="331">
        <f>SUM(AG105,AJ105,AM105,AP105,AS105,AY105,AV105)</f>
        <v>144</v>
      </c>
      <c r="W105" s="339"/>
      <c r="X105" s="531">
        <v>64</v>
      </c>
      <c r="Y105" s="444"/>
      <c r="Z105" s="444">
        <v>64</v>
      </c>
      <c r="AA105" s="444"/>
      <c r="AB105" s="444">
        <v>16</v>
      </c>
      <c r="AC105" s="444"/>
      <c r="AD105" s="444"/>
      <c r="AE105" s="445"/>
      <c r="AF105" s="247"/>
      <c r="AG105" s="246"/>
      <c r="AH105" s="249"/>
      <c r="AI105" s="245"/>
      <c r="AJ105" s="246"/>
      <c r="AK105" s="249"/>
      <c r="AL105" s="245"/>
      <c r="AM105" s="246"/>
      <c r="AN105" s="248"/>
      <c r="AO105" s="247"/>
      <c r="AP105" s="246"/>
      <c r="AQ105" s="248"/>
      <c r="AR105" s="247"/>
      <c r="AS105" s="246"/>
      <c r="AT105" s="249"/>
      <c r="AU105" s="245">
        <v>108</v>
      </c>
      <c r="AV105" s="246">
        <v>64</v>
      </c>
      <c r="AW105" s="249">
        <v>3</v>
      </c>
      <c r="AX105" s="245">
        <v>206</v>
      </c>
      <c r="AY105" s="246">
        <v>80</v>
      </c>
      <c r="AZ105" s="248">
        <v>6</v>
      </c>
      <c r="BA105" s="247"/>
      <c r="BB105" s="246"/>
      <c r="BC105" s="248"/>
      <c r="BD105" s="337">
        <f t="shared" si="5"/>
        <v>9</v>
      </c>
      <c r="BE105" s="338"/>
      <c r="BF105" s="508" t="s">
        <v>413</v>
      </c>
      <c r="BG105" s="444"/>
      <c r="BH105" s="444"/>
      <c r="BI105" s="445"/>
      <c r="BJ105" s="63"/>
      <c r="BK105" s="58"/>
      <c r="BL105" s="58"/>
      <c r="BM105" s="59"/>
      <c r="BN105" s="59"/>
      <c r="BO105" s="59"/>
      <c r="BP105" s="59"/>
      <c r="BQ105" s="59"/>
      <c r="BR105" s="59"/>
      <c r="BS105" s="59"/>
    </row>
    <row r="106" spans="1:71" s="32" customFormat="1" ht="101.25" customHeight="1" x14ac:dyDescent="0.5">
      <c r="A106" s="659"/>
      <c r="B106" s="441" t="s">
        <v>432</v>
      </c>
      <c r="C106" s="442"/>
      <c r="D106" s="442"/>
      <c r="E106" s="442"/>
      <c r="F106" s="442"/>
      <c r="G106" s="442"/>
      <c r="H106" s="442"/>
      <c r="I106" s="442"/>
      <c r="J106" s="442"/>
      <c r="K106" s="442"/>
      <c r="L106" s="442"/>
      <c r="M106" s="442"/>
      <c r="N106" s="442"/>
      <c r="O106" s="443"/>
      <c r="P106" s="330"/>
      <c r="Q106" s="331"/>
      <c r="R106" s="527"/>
      <c r="S106" s="528"/>
      <c r="T106" s="335">
        <f>SUM(AF106,AI106,AL106,AO106,AR106,AU106,AX106,BA106)</f>
        <v>40</v>
      </c>
      <c r="U106" s="331"/>
      <c r="V106" s="331">
        <f t="shared" ref="V106:V107" si="51">SUM(AG106,AJ106,AM106,AP106,AS106,AV106,AY106,BB106)</f>
        <v>0</v>
      </c>
      <c r="W106" s="339"/>
      <c r="X106" s="330"/>
      <c r="Y106" s="331"/>
      <c r="Z106" s="331"/>
      <c r="AA106" s="331"/>
      <c r="AB106" s="331"/>
      <c r="AC106" s="331"/>
      <c r="AD106" s="331"/>
      <c r="AE106" s="336"/>
      <c r="AF106" s="247"/>
      <c r="AG106" s="246"/>
      <c r="AH106" s="249"/>
      <c r="AI106" s="245"/>
      <c r="AJ106" s="246"/>
      <c r="AK106" s="249"/>
      <c r="AL106" s="245"/>
      <c r="AM106" s="246"/>
      <c r="AN106" s="248"/>
      <c r="AO106" s="247"/>
      <c r="AP106" s="246"/>
      <c r="AQ106" s="248"/>
      <c r="AR106" s="247"/>
      <c r="AS106" s="246"/>
      <c r="AT106" s="249"/>
      <c r="AU106" s="245"/>
      <c r="AV106" s="246"/>
      <c r="AW106" s="249"/>
      <c r="AX106" s="245">
        <v>40</v>
      </c>
      <c r="AY106" s="246"/>
      <c r="AZ106" s="248">
        <v>1</v>
      </c>
      <c r="BA106" s="247"/>
      <c r="BB106" s="246"/>
      <c r="BC106" s="248"/>
      <c r="BD106" s="337">
        <f t="shared" si="5"/>
        <v>1</v>
      </c>
      <c r="BE106" s="338"/>
      <c r="BF106" s="508" t="s">
        <v>342</v>
      </c>
      <c r="BG106" s="444"/>
      <c r="BH106" s="444"/>
      <c r="BI106" s="445"/>
      <c r="BJ106" s="40"/>
      <c r="BK106" s="34"/>
      <c r="BL106" s="34"/>
    </row>
    <row r="107" spans="1:71" s="56" customFormat="1" ht="46.5" customHeight="1" x14ac:dyDescent="0.5">
      <c r="A107" s="78" t="s">
        <v>219</v>
      </c>
      <c r="B107" s="327" t="s">
        <v>311</v>
      </c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9"/>
      <c r="P107" s="330">
        <v>7</v>
      </c>
      <c r="Q107" s="331"/>
      <c r="R107" s="331">
        <v>6</v>
      </c>
      <c r="S107" s="336"/>
      <c r="T107" s="335">
        <f t="shared" ref="T107" si="52">SUM(AF107,AI107,AL107,AO107,AR107,AU107,AX107,BA107)</f>
        <v>208</v>
      </c>
      <c r="U107" s="331"/>
      <c r="V107" s="331">
        <f t="shared" si="51"/>
        <v>112</v>
      </c>
      <c r="W107" s="339"/>
      <c r="X107" s="330">
        <f t="shared" ref="X107" si="53">V107-Z107-AB107</f>
        <v>72</v>
      </c>
      <c r="Y107" s="331"/>
      <c r="Z107" s="331">
        <v>16</v>
      </c>
      <c r="AA107" s="331"/>
      <c r="AB107" s="331">
        <v>24</v>
      </c>
      <c r="AC107" s="331"/>
      <c r="AD107" s="331"/>
      <c r="AE107" s="336"/>
      <c r="AF107" s="247"/>
      <c r="AG107" s="246"/>
      <c r="AH107" s="249"/>
      <c r="AI107" s="245"/>
      <c r="AJ107" s="246"/>
      <c r="AK107" s="249"/>
      <c r="AL107" s="245"/>
      <c r="AM107" s="246"/>
      <c r="AN107" s="248"/>
      <c r="AO107" s="247"/>
      <c r="AP107" s="246"/>
      <c r="AQ107" s="248"/>
      <c r="AR107" s="247"/>
      <c r="AS107" s="246"/>
      <c r="AT107" s="249"/>
      <c r="AU107" s="245">
        <v>104</v>
      </c>
      <c r="AV107" s="246">
        <v>56</v>
      </c>
      <c r="AW107" s="249">
        <v>3</v>
      </c>
      <c r="AX107" s="245">
        <v>104</v>
      </c>
      <c r="AY107" s="246">
        <v>56</v>
      </c>
      <c r="AZ107" s="248">
        <v>3</v>
      </c>
      <c r="BA107" s="247"/>
      <c r="BB107" s="246"/>
      <c r="BC107" s="248"/>
      <c r="BD107" s="337">
        <f t="shared" si="5"/>
        <v>6</v>
      </c>
      <c r="BE107" s="338"/>
      <c r="BF107" s="508" t="s">
        <v>380</v>
      </c>
      <c r="BG107" s="444"/>
      <c r="BH107" s="444"/>
      <c r="BI107" s="445"/>
      <c r="BJ107" s="74" t="s">
        <v>312</v>
      </c>
      <c r="BK107" s="34"/>
      <c r="BL107" s="34"/>
      <c r="BM107" s="32"/>
      <c r="BN107" s="32"/>
      <c r="BO107" s="32"/>
      <c r="BP107" s="32"/>
      <c r="BQ107" s="32"/>
      <c r="BR107" s="32"/>
      <c r="BS107" s="32"/>
    </row>
    <row r="108" spans="1:71" s="32" customFormat="1" ht="48.75" customHeight="1" x14ac:dyDescent="0.5">
      <c r="A108" s="81" t="s">
        <v>220</v>
      </c>
      <c r="B108" s="438" t="s">
        <v>225</v>
      </c>
      <c r="C108" s="439"/>
      <c r="D108" s="439"/>
      <c r="E108" s="439"/>
      <c r="F108" s="439"/>
      <c r="G108" s="439"/>
      <c r="H108" s="439"/>
      <c r="I108" s="439"/>
      <c r="J108" s="439"/>
      <c r="K108" s="439"/>
      <c r="L108" s="439"/>
      <c r="M108" s="439"/>
      <c r="N108" s="439"/>
      <c r="O108" s="440"/>
      <c r="P108" s="348"/>
      <c r="Q108" s="349"/>
      <c r="R108" s="349"/>
      <c r="S108" s="351"/>
      <c r="T108" s="391"/>
      <c r="U108" s="349"/>
      <c r="V108" s="349"/>
      <c r="W108" s="350"/>
      <c r="X108" s="348"/>
      <c r="Y108" s="349"/>
      <c r="Z108" s="349"/>
      <c r="AA108" s="349"/>
      <c r="AB108" s="349"/>
      <c r="AC108" s="349"/>
      <c r="AD108" s="349"/>
      <c r="AE108" s="351"/>
      <c r="AF108" s="267"/>
      <c r="AG108" s="256"/>
      <c r="AH108" s="257"/>
      <c r="AI108" s="255"/>
      <c r="AJ108" s="256"/>
      <c r="AK108" s="257"/>
      <c r="AL108" s="255"/>
      <c r="AM108" s="256"/>
      <c r="AN108" s="258"/>
      <c r="AO108" s="267"/>
      <c r="AP108" s="256"/>
      <c r="AQ108" s="258"/>
      <c r="AR108" s="267"/>
      <c r="AS108" s="256"/>
      <c r="AT108" s="257"/>
      <c r="AU108" s="255"/>
      <c r="AV108" s="256"/>
      <c r="AW108" s="257"/>
      <c r="AX108" s="255"/>
      <c r="AY108" s="256"/>
      <c r="AZ108" s="258"/>
      <c r="BA108" s="267"/>
      <c r="BB108" s="256"/>
      <c r="BC108" s="258"/>
      <c r="BD108" s="337">
        <f>SUM(AH108,AK108,AN108,AQ108,AT108,AW108,AZ108)</f>
        <v>0</v>
      </c>
      <c r="BE108" s="338"/>
      <c r="BF108" s="617"/>
      <c r="BG108" s="618"/>
      <c r="BH108" s="618"/>
      <c r="BI108" s="619"/>
      <c r="BJ108" s="39"/>
      <c r="BK108" s="34"/>
      <c r="BL108" s="34"/>
    </row>
    <row r="109" spans="1:71" s="32" customFormat="1" ht="75" customHeight="1" thickBot="1" x14ac:dyDescent="0.55000000000000004">
      <c r="A109" s="229" t="s">
        <v>221</v>
      </c>
      <c r="B109" s="559" t="s">
        <v>205</v>
      </c>
      <c r="C109" s="560"/>
      <c r="D109" s="560"/>
      <c r="E109" s="560"/>
      <c r="F109" s="560"/>
      <c r="G109" s="560"/>
      <c r="H109" s="560"/>
      <c r="I109" s="560"/>
      <c r="J109" s="560"/>
      <c r="K109" s="560"/>
      <c r="L109" s="560"/>
      <c r="M109" s="560"/>
      <c r="N109" s="560"/>
      <c r="O109" s="561"/>
      <c r="P109" s="385">
        <v>6.7</v>
      </c>
      <c r="Q109" s="357"/>
      <c r="R109" s="357"/>
      <c r="S109" s="358"/>
      <c r="T109" s="515">
        <f t="shared" ref="T109" si="54">SUM(AF109,AI109,AL109,AO109,AR109,AU109,AX109,BA109)</f>
        <v>314</v>
      </c>
      <c r="U109" s="357"/>
      <c r="V109" s="357">
        <f t="shared" ref="V109" si="55">SUM(AG109,AJ109,AM109,AP109,AS109,AV109,AY109,BB109)</f>
        <v>128</v>
      </c>
      <c r="W109" s="519"/>
      <c r="X109" s="385">
        <v>88</v>
      </c>
      <c r="Y109" s="357"/>
      <c r="Z109" s="357">
        <v>24</v>
      </c>
      <c r="AA109" s="357"/>
      <c r="AB109" s="357">
        <v>16</v>
      </c>
      <c r="AC109" s="357"/>
      <c r="AD109" s="357"/>
      <c r="AE109" s="358"/>
      <c r="AF109" s="290"/>
      <c r="AG109" s="259"/>
      <c r="AH109" s="295"/>
      <c r="AI109" s="266"/>
      <c r="AJ109" s="259"/>
      <c r="AK109" s="295"/>
      <c r="AL109" s="266"/>
      <c r="AM109" s="259"/>
      <c r="AN109" s="260"/>
      <c r="AO109" s="290"/>
      <c r="AP109" s="259"/>
      <c r="AQ109" s="260"/>
      <c r="AR109" s="290"/>
      <c r="AS109" s="259"/>
      <c r="AT109" s="295"/>
      <c r="AU109" s="266">
        <v>108</v>
      </c>
      <c r="AV109" s="259">
        <v>48</v>
      </c>
      <c r="AW109" s="295">
        <v>3</v>
      </c>
      <c r="AX109" s="266">
        <v>206</v>
      </c>
      <c r="AY109" s="259">
        <v>80</v>
      </c>
      <c r="AZ109" s="260">
        <v>6</v>
      </c>
      <c r="BA109" s="290"/>
      <c r="BB109" s="259"/>
      <c r="BC109" s="260"/>
      <c r="BD109" s="386">
        <f>SUM(AH109,AK109,AN109,AQ109,AT109,AW109,AZ109)</f>
        <v>9</v>
      </c>
      <c r="BE109" s="387"/>
      <c r="BF109" s="620" t="s">
        <v>334</v>
      </c>
      <c r="BG109" s="621"/>
      <c r="BH109" s="621"/>
      <c r="BI109" s="622"/>
      <c r="BJ109" s="39"/>
      <c r="BK109" s="34"/>
      <c r="BL109" s="34"/>
    </row>
    <row r="110" spans="1:71" s="208" customFormat="1" ht="46.5" customHeight="1" thickBot="1" x14ac:dyDescent="0.55000000000000004">
      <c r="A110" s="204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203"/>
      <c r="Q110" s="203"/>
      <c r="R110" s="202"/>
      <c r="S110" s="202"/>
      <c r="T110" s="203"/>
      <c r="U110" s="203"/>
      <c r="V110" s="203"/>
      <c r="W110" s="203"/>
      <c r="X110" s="203"/>
      <c r="Y110" s="203"/>
      <c r="Z110" s="202"/>
      <c r="AA110" s="202"/>
      <c r="AB110" s="202"/>
      <c r="AC110" s="202"/>
      <c r="AD110" s="202"/>
      <c r="AE110" s="202"/>
      <c r="AF110" s="203"/>
      <c r="AG110" s="203"/>
      <c r="AH110" s="202"/>
      <c r="AI110" s="203"/>
      <c r="AJ110" s="203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3"/>
      <c r="AY110" s="203"/>
      <c r="AZ110" s="203"/>
      <c r="BA110" s="203"/>
      <c r="BB110" s="203"/>
      <c r="BC110" s="203"/>
      <c r="BD110" s="203"/>
      <c r="BE110" s="203"/>
      <c r="BF110" s="205"/>
      <c r="BG110" s="205"/>
      <c r="BH110" s="205"/>
      <c r="BI110" s="205"/>
      <c r="BJ110" s="206"/>
      <c r="BK110" s="207"/>
      <c r="BL110" s="207"/>
      <c r="BN110" s="41"/>
    </row>
    <row r="111" spans="1:71" ht="32.4" customHeight="1" thickBot="1" x14ac:dyDescent="0.3">
      <c r="A111" s="359" t="s">
        <v>98</v>
      </c>
      <c r="B111" s="374" t="s">
        <v>436</v>
      </c>
      <c r="C111" s="375"/>
      <c r="D111" s="375"/>
      <c r="E111" s="375"/>
      <c r="F111" s="375"/>
      <c r="G111" s="375"/>
      <c r="H111" s="375"/>
      <c r="I111" s="375"/>
      <c r="J111" s="375"/>
      <c r="K111" s="375"/>
      <c r="L111" s="375"/>
      <c r="M111" s="375"/>
      <c r="N111" s="375"/>
      <c r="O111" s="376"/>
      <c r="P111" s="362" t="s">
        <v>8</v>
      </c>
      <c r="Q111" s="363"/>
      <c r="R111" s="363" t="s">
        <v>9</v>
      </c>
      <c r="S111" s="368"/>
      <c r="T111" s="371" t="s">
        <v>10</v>
      </c>
      <c r="U111" s="372"/>
      <c r="V111" s="372"/>
      <c r="W111" s="372"/>
      <c r="X111" s="372"/>
      <c r="Y111" s="372"/>
      <c r="Z111" s="372"/>
      <c r="AA111" s="372"/>
      <c r="AB111" s="372"/>
      <c r="AC111" s="372"/>
      <c r="AD111" s="372"/>
      <c r="AE111" s="373"/>
      <c r="AF111" s="371" t="s">
        <v>36</v>
      </c>
      <c r="AG111" s="372"/>
      <c r="AH111" s="372"/>
      <c r="AI111" s="372"/>
      <c r="AJ111" s="372"/>
      <c r="AK111" s="372"/>
      <c r="AL111" s="372"/>
      <c r="AM111" s="372"/>
      <c r="AN111" s="372"/>
      <c r="AO111" s="372"/>
      <c r="AP111" s="372"/>
      <c r="AQ111" s="372"/>
      <c r="AR111" s="372"/>
      <c r="AS111" s="372"/>
      <c r="AT111" s="372"/>
      <c r="AU111" s="372"/>
      <c r="AV111" s="372"/>
      <c r="AW111" s="372"/>
      <c r="AX111" s="372"/>
      <c r="AY111" s="372"/>
      <c r="AZ111" s="372"/>
      <c r="BA111" s="372"/>
      <c r="BB111" s="372"/>
      <c r="BC111" s="383"/>
      <c r="BD111" s="607" t="s">
        <v>24</v>
      </c>
      <c r="BE111" s="600"/>
      <c r="BF111" s="598" t="s">
        <v>99</v>
      </c>
      <c r="BG111" s="599"/>
      <c r="BH111" s="599"/>
      <c r="BI111" s="600"/>
    </row>
    <row r="112" spans="1:71" ht="32.4" customHeight="1" thickBot="1" x14ac:dyDescent="0.3">
      <c r="A112" s="360"/>
      <c r="B112" s="377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9"/>
      <c r="P112" s="364"/>
      <c r="Q112" s="365"/>
      <c r="R112" s="365"/>
      <c r="S112" s="369"/>
      <c r="T112" s="586" t="s">
        <v>5</v>
      </c>
      <c r="U112" s="576"/>
      <c r="V112" s="576" t="s">
        <v>11</v>
      </c>
      <c r="W112" s="577"/>
      <c r="X112" s="477" t="s">
        <v>12</v>
      </c>
      <c r="Y112" s="342"/>
      <c r="Z112" s="342"/>
      <c r="AA112" s="342"/>
      <c r="AB112" s="342"/>
      <c r="AC112" s="342"/>
      <c r="AD112" s="342"/>
      <c r="AE112" s="347"/>
      <c r="AF112" s="542" t="s">
        <v>14</v>
      </c>
      <c r="AG112" s="543"/>
      <c r="AH112" s="543"/>
      <c r="AI112" s="543"/>
      <c r="AJ112" s="543"/>
      <c r="AK112" s="544"/>
      <c r="AL112" s="477" t="s">
        <v>15</v>
      </c>
      <c r="AM112" s="342"/>
      <c r="AN112" s="342"/>
      <c r="AO112" s="342"/>
      <c r="AP112" s="342"/>
      <c r="AQ112" s="347"/>
      <c r="AR112" s="549" t="s">
        <v>16</v>
      </c>
      <c r="AS112" s="543"/>
      <c r="AT112" s="543"/>
      <c r="AU112" s="543"/>
      <c r="AV112" s="543"/>
      <c r="AW112" s="544"/>
      <c r="AX112" s="477" t="s">
        <v>154</v>
      </c>
      <c r="AY112" s="342"/>
      <c r="AZ112" s="342"/>
      <c r="BA112" s="342"/>
      <c r="BB112" s="342"/>
      <c r="BC112" s="347"/>
      <c r="BD112" s="608"/>
      <c r="BE112" s="603"/>
      <c r="BF112" s="601"/>
      <c r="BG112" s="602"/>
      <c r="BH112" s="602"/>
      <c r="BI112" s="603"/>
    </row>
    <row r="113" spans="1:66" ht="76.95" customHeight="1" thickBot="1" x14ac:dyDescent="0.3">
      <c r="A113" s="360"/>
      <c r="B113" s="377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9"/>
      <c r="P113" s="364"/>
      <c r="Q113" s="365"/>
      <c r="R113" s="365"/>
      <c r="S113" s="369"/>
      <c r="T113" s="587"/>
      <c r="U113" s="365"/>
      <c r="V113" s="365"/>
      <c r="W113" s="578"/>
      <c r="X113" s="362" t="s">
        <v>13</v>
      </c>
      <c r="Y113" s="363"/>
      <c r="Z113" s="363" t="s">
        <v>100</v>
      </c>
      <c r="AA113" s="363"/>
      <c r="AB113" s="363" t="s">
        <v>101</v>
      </c>
      <c r="AC113" s="363"/>
      <c r="AD113" s="363" t="s">
        <v>74</v>
      </c>
      <c r="AE113" s="368"/>
      <c r="AF113" s="341" t="s">
        <v>149</v>
      </c>
      <c r="AG113" s="342"/>
      <c r="AH113" s="343"/>
      <c r="AI113" s="341" t="s">
        <v>177</v>
      </c>
      <c r="AJ113" s="342"/>
      <c r="AK113" s="343"/>
      <c r="AL113" s="341" t="s">
        <v>175</v>
      </c>
      <c r="AM113" s="342"/>
      <c r="AN113" s="347"/>
      <c r="AO113" s="523" t="s">
        <v>176</v>
      </c>
      <c r="AP113" s="342"/>
      <c r="AQ113" s="347"/>
      <c r="AR113" s="523" t="s">
        <v>150</v>
      </c>
      <c r="AS113" s="342"/>
      <c r="AT113" s="343"/>
      <c r="AU113" s="524" t="s">
        <v>151</v>
      </c>
      <c r="AV113" s="525"/>
      <c r="AW113" s="526"/>
      <c r="AX113" s="341" t="s">
        <v>186</v>
      </c>
      <c r="AY113" s="342"/>
      <c r="AZ113" s="347"/>
      <c r="BA113" s="520" t="s">
        <v>152</v>
      </c>
      <c r="BB113" s="521"/>
      <c r="BC113" s="522"/>
      <c r="BD113" s="608"/>
      <c r="BE113" s="603"/>
      <c r="BF113" s="601"/>
      <c r="BG113" s="602"/>
      <c r="BH113" s="602"/>
      <c r="BI113" s="603"/>
    </row>
    <row r="114" spans="1:66" ht="160.5" customHeight="1" thickBot="1" x14ac:dyDescent="0.3">
      <c r="A114" s="361"/>
      <c r="B114" s="380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2"/>
      <c r="P114" s="366"/>
      <c r="Q114" s="367"/>
      <c r="R114" s="367"/>
      <c r="S114" s="370"/>
      <c r="T114" s="588"/>
      <c r="U114" s="367"/>
      <c r="V114" s="367"/>
      <c r="W114" s="579"/>
      <c r="X114" s="366"/>
      <c r="Y114" s="367"/>
      <c r="Z114" s="367"/>
      <c r="AA114" s="367"/>
      <c r="AB114" s="367"/>
      <c r="AC114" s="367"/>
      <c r="AD114" s="367"/>
      <c r="AE114" s="370"/>
      <c r="AF114" s="160" t="s">
        <v>3</v>
      </c>
      <c r="AG114" s="161" t="s">
        <v>17</v>
      </c>
      <c r="AH114" s="162" t="s">
        <v>18</v>
      </c>
      <c r="AI114" s="163" t="s">
        <v>3</v>
      </c>
      <c r="AJ114" s="161" t="s">
        <v>17</v>
      </c>
      <c r="AK114" s="162" t="s">
        <v>18</v>
      </c>
      <c r="AL114" s="163" t="s">
        <v>3</v>
      </c>
      <c r="AM114" s="161" t="s">
        <v>17</v>
      </c>
      <c r="AN114" s="164" t="s">
        <v>18</v>
      </c>
      <c r="AO114" s="160" t="s">
        <v>3</v>
      </c>
      <c r="AP114" s="161" t="s">
        <v>17</v>
      </c>
      <c r="AQ114" s="164" t="s">
        <v>18</v>
      </c>
      <c r="AR114" s="160" t="s">
        <v>3</v>
      </c>
      <c r="AS114" s="161" t="s">
        <v>17</v>
      </c>
      <c r="AT114" s="162" t="s">
        <v>18</v>
      </c>
      <c r="AU114" s="163" t="s">
        <v>3</v>
      </c>
      <c r="AV114" s="161" t="s">
        <v>17</v>
      </c>
      <c r="AW114" s="162" t="s">
        <v>18</v>
      </c>
      <c r="AX114" s="163" t="s">
        <v>3</v>
      </c>
      <c r="AY114" s="161" t="s">
        <v>17</v>
      </c>
      <c r="AZ114" s="164" t="s">
        <v>18</v>
      </c>
      <c r="BA114" s="160" t="s">
        <v>3</v>
      </c>
      <c r="BB114" s="161" t="s">
        <v>17</v>
      </c>
      <c r="BC114" s="164" t="s">
        <v>18</v>
      </c>
      <c r="BD114" s="609"/>
      <c r="BE114" s="606"/>
      <c r="BF114" s="604"/>
      <c r="BG114" s="605"/>
      <c r="BH114" s="605"/>
      <c r="BI114" s="606"/>
    </row>
    <row r="115" spans="1:66" s="32" customFormat="1" ht="109.5" customHeight="1" x14ac:dyDescent="0.5">
      <c r="A115" s="78" t="s">
        <v>222</v>
      </c>
      <c r="B115" s="332" t="s">
        <v>373</v>
      </c>
      <c r="C115" s="333"/>
      <c r="D115" s="33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4"/>
      <c r="P115" s="330">
        <v>7</v>
      </c>
      <c r="Q115" s="331"/>
      <c r="R115" s="331">
        <v>6</v>
      </c>
      <c r="S115" s="336"/>
      <c r="T115" s="335">
        <f>SUM(AF115,AI115,AL115,AO115,AR115,AU115,AX115,BA115)</f>
        <v>216</v>
      </c>
      <c r="U115" s="331"/>
      <c r="V115" s="331">
        <f>SUM(AG115,AJ115,AM115,AP115,AS115,AV115,AY115,BB115)</f>
        <v>90</v>
      </c>
      <c r="W115" s="339"/>
      <c r="X115" s="330">
        <v>42</v>
      </c>
      <c r="Y115" s="331"/>
      <c r="Z115" s="331">
        <v>32</v>
      </c>
      <c r="AA115" s="331"/>
      <c r="AB115" s="331">
        <v>16</v>
      </c>
      <c r="AC115" s="331"/>
      <c r="AD115" s="331"/>
      <c r="AE115" s="336"/>
      <c r="AF115" s="247"/>
      <c r="AG115" s="246"/>
      <c r="AH115" s="249"/>
      <c r="AI115" s="245"/>
      <c r="AJ115" s="246"/>
      <c r="AK115" s="249"/>
      <c r="AL115" s="269"/>
      <c r="AM115" s="250"/>
      <c r="AN115" s="287"/>
      <c r="AO115" s="247"/>
      <c r="AP115" s="246"/>
      <c r="AQ115" s="248"/>
      <c r="AR115" s="247"/>
      <c r="AS115" s="246"/>
      <c r="AT115" s="249"/>
      <c r="AU115" s="245">
        <v>108</v>
      </c>
      <c r="AV115" s="246">
        <v>50</v>
      </c>
      <c r="AW115" s="249">
        <v>3</v>
      </c>
      <c r="AX115" s="245">
        <v>108</v>
      </c>
      <c r="AY115" s="246">
        <v>40</v>
      </c>
      <c r="AZ115" s="248">
        <v>3</v>
      </c>
      <c r="BA115" s="247"/>
      <c r="BB115" s="246"/>
      <c r="BC115" s="248"/>
      <c r="BD115" s="337">
        <f>SUM(AH115,AK115,AN115,AQ115,AT115,AW115,AZ115)</f>
        <v>6</v>
      </c>
      <c r="BE115" s="338"/>
      <c r="BF115" s="617" t="s">
        <v>412</v>
      </c>
      <c r="BG115" s="618"/>
      <c r="BH115" s="618"/>
      <c r="BI115" s="619"/>
      <c r="BJ115" s="39"/>
      <c r="BK115" s="34"/>
      <c r="BL115" s="34"/>
    </row>
    <row r="116" spans="1:66" s="32" customFormat="1" ht="72.75" customHeight="1" thickBot="1" x14ac:dyDescent="0.55000000000000004">
      <c r="A116" s="302" t="s">
        <v>223</v>
      </c>
      <c r="B116" s="398" t="s">
        <v>206</v>
      </c>
      <c r="C116" s="399"/>
      <c r="D116" s="399"/>
      <c r="E116" s="399"/>
      <c r="F116" s="399"/>
      <c r="G116" s="399"/>
      <c r="H116" s="399"/>
      <c r="I116" s="399"/>
      <c r="J116" s="399"/>
      <c r="K116" s="399"/>
      <c r="L116" s="399"/>
      <c r="M116" s="399"/>
      <c r="N116" s="399"/>
      <c r="O116" s="400"/>
      <c r="P116" s="557"/>
      <c r="Q116" s="558"/>
      <c r="R116" s="340">
        <v>7</v>
      </c>
      <c r="S116" s="498"/>
      <c r="T116" s="407">
        <f>SUM(AF116,AI116,AL116,AO116,AR116,AU116,AX116,BA116)</f>
        <v>128</v>
      </c>
      <c r="U116" s="340"/>
      <c r="V116" s="340">
        <f>SUM(AG116,AJ116,AM116,AP116,AS116,AV116,AY116,BB116)</f>
        <v>72</v>
      </c>
      <c r="W116" s="344"/>
      <c r="X116" s="408">
        <v>32</v>
      </c>
      <c r="Y116" s="340"/>
      <c r="Z116" s="340">
        <v>24</v>
      </c>
      <c r="AA116" s="340"/>
      <c r="AB116" s="340">
        <v>16</v>
      </c>
      <c r="AC116" s="340"/>
      <c r="AD116" s="340"/>
      <c r="AE116" s="498"/>
      <c r="AF116" s="268"/>
      <c r="AG116" s="250"/>
      <c r="AH116" s="252"/>
      <c r="AI116" s="269"/>
      <c r="AJ116" s="250"/>
      <c r="AK116" s="252"/>
      <c r="AL116" s="266"/>
      <c r="AM116" s="259"/>
      <c r="AN116" s="260"/>
      <c r="AO116" s="268"/>
      <c r="AP116" s="250"/>
      <c r="AQ116" s="287"/>
      <c r="AR116" s="268"/>
      <c r="AS116" s="250"/>
      <c r="AT116" s="252"/>
      <c r="AU116" s="269"/>
      <c r="AV116" s="250"/>
      <c r="AW116" s="252"/>
      <c r="AX116" s="269">
        <v>128</v>
      </c>
      <c r="AY116" s="250">
        <v>72</v>
      </c>
      <c r="AZ116" s="287">
        <v>4</v>
      </c>
      <c r="BA116" s="268"/>
      <c r="BB116" s="250"/>
      <c r="BC116" s="287"/>
      <c r="BD116" s="322">
        <f>SUM(AH116,AK116,AN116,AQ116,AT116,AW116,AZ116)</f>
        <v>4</v>
      </c>
      <c r="BE116" s="323"/>
      <c r="BF116" s="649" t="s">
        <v>381</v>
      </c>
      <c r="BG116" s="650"/>
      <c r="BH116" s="650"/>
      <c r="BI116" s="651"/>
      <c r="BJ116" s="39"/>
      <c r="BK116" s="34"/>
      <c r="BL116" s="34"/>
    </row>
    <row r="117" spans="1:66" s="59" customFormat="1" ht="46.5" customHeight="1" thickBot="1" x14ac:dyDescent="0.55000000000000004">
      <c r="A117" s="86" t="s">
        <v>35</v>
      </c>
      <c r="B117" s="434" t="s">
        <v>107</v>
      </c>
      <c r="C117" s="435"/>
      <c r="D117" s="435"/>
      <c r="E117" s="435"/>
      <c r="F117" s="435"/>
      <c r="G117" s="435"/>
      <c r="H117" s="435"/>
      <c r="I117" s="435"/>
      <c r="J117" s="435"/>
      <c r="K117" s="435"/>
      <c r="L117" s="435"/>
      <c r="M117" s="435"/>
      <c r="N117" s="435"/>
      <c r="O117" s="436"/>
      <c r="P117" s="371"/>
      <c r="Q117" s="372"/>
      <c r="R117" s="451"/>
      <c r="S117" s="452"/>
      <c r="T117" s="371" t="s">
        <v>402</v>
      </c>
      <c r="U117" s="372"/>
      <c r="V117" s="372" t="s">
        <v>403</v>
      </c>
      <c r="W117" s="383"/>
      <c r="X117" s="371" t="s">
        <v>404</v>
      </c>
      <c r="Y117" s="372"/>
      <c r="Z117" s="345"/>
      <c r="AA117" s="345"/>
      <c r="AB117" s="345" t="s">
        <v>157</v>
      </c>
      <c r="AC117" s="345"/>
      <c r="AD117" s="345"/>
      <c r="AE117" s="346"/>
      <c r="AF117" s="261" t="s">
        <v>405</v>
      </c>
      <c r="AG117" s="262" t="s">
        <v>404</v>
      </c>
      <c r="AH117" s="165" t="s">
        <v>406</v>
      </c>
      <c r="AI117" s="261"/>
      <c r="AJ117" s="262"/>
      <c r="AK117" s="165"/>
      <c r="AL117" s="275"/>
      <c r="AM117" s="253"/>
      <c r="AN117" s="165"/>
      <c r="AO117" s="166"/>
      <c r="AP117" s="253"/>
      <c r="AQ117" s="165"/>
      <c r="AR117" s="166" t="s">
        <v>184</v>
      </c>
      <c r="AS117" s="253" t="s">
        <v>184</v>
      </c>
      <c r="AT117" s="165"/>
      <c r="AU117" s="166" t="s">
        <v>184</v>
      </c>
      <c r="AV117" s="253" t="s">
        <v>184</v>
      </c>
      <c r="AW117" s="165"/>
      <c r="AX117" s="261"/>
      <c r="AY117" s="262"/>
      <c r="AZ117" s="264"/>
      <c r="BA117" s="294"/>
      <c r="BB117" s="262"/>
      <c r="BC117" s="264"/>
      <c r="BD117" s="446" t="s">
        <v>406</v>
      </c>
      <c r="BE117" s="447"/>
      <c r="BF117" s="644"/>
      <c r="BG117" s="645"/>
      <c r="BH117" s="645"/>
      <c r="BI117" s="646"/>
      <c r="BJ117" s="57"/>
      <c r="BK117" s="58"/>
      <c r="BL117" s="58"/>
      <c r="BN117" s="34"/>
    </row>
    <row r="118" spans="1:66" s="59" customFormat="1" ht="39" customHeight="1" x14ac:dyDescent="0.35">
      <c r="A118" s="303" t="s">
        <v>69</v>
      </c>
      <c r="B118" s="448" t="s">
        <v>155</v>
      </c>
      <c r="C118" s="449"/>
      <c r="D118" s="449"/>
      <c r="E118" s="449"/>
      <c r="F118" s="449"/>
      <c r="G118" s="449"/>
      <c r="H118" s="449"/>
      <c r="I118" s="449"/>
      <c r="J118" s="449"/>
      <c r="K118" s="449"/>
      <c r="L118" s="449"/>
      <c r="M118" s="449"/>
      <c r="N118" s="449"/>
      <c r="O118" s="450"/>
      <c r="P118" s="550"/>
      <c r="Q118" s="457"/>
      <c r="R118" s="432"/>
      <c r="S118" s="433"/>
      <c r="T118" s="490" t="s">
        <v>157</v>
      </c>
      <c r="U118" s="491"/>
      <c r="V118" s="432" t="s">
        <v>157</v>
      </c>
      <c r="W118" s="433"/>
      <c r="X118" s="491"/>
      <c r="Y118" s="497"/>
      <c r="Z118" s="432"/>
      <c r="AA118" s="497"/>
      <c r="AB118" s="432" t="s">
        <v>157</v>
      </c>
      <c r="AC118" s="491"/>
      <c r="AD118" s="432"/>
      <c r="AE118" s="433"/>
      <c r="AF118" s="285"/>
      <c r="AG118" s="167"/>
      <c r="AH118" s="273"/>
      <c r="AI118" s="285"/>
      <c r="AJ118" s="167"/>
      <c r="AK118" s="273"/>
      <c r="AL118" s="285"/>
      <c r="AM118" s="167"/>
      <c r="AN118" s="273"/>
      <c r="AO118" s="285"/>
      <c r="AP118" s="167"/>
      <c r="AQ118" s="273"/>
      <c r="AR118" s="285" t="s">
        <v>184</v>
      </c>
      <c r="AS118" s="167" t="s">
        <v>184</v>
      </c>
      <c r="AT118" s="273"/>
      <c r="AU118" s="285" t="s">
        <v>184</v>
      </c>
      <c r="AV118" s="167" t="s">
        <v>184</v>
      </c>
      <c r="AW118" s="273"/>
      <c r="AX118" s="292"/>
      <c r="AY118" s="276"/>
      <c r="AZ118" s="277"/>
      <c r="BA118" s="278"/>
      <c r="BB118" s="276"/>
      <c r="BC118" s="277"/>
      <c r="BD118" s="647"/>
      <c r="BE118" s="648"/>
      <c r="BF118" s="420"/>
      <c r="BG118" s="421"/>
      <c r="BH118" s="421"/>
      <c r="BI118" s="422"/>
      <c r="BJ118" s="57"/>
      <c r="BK118" s="58"/>
      <c r="BL118" s="58"/>
    </row>
    <row r="119" spans="1:66" s="59" customFormat="1" ht="44.25" customHeight="1" thickBot="1" x14ac:dyDescent="0.4">
      <c r="A119" s="302" t="s">
        <v>315</v>
      </c>
      <c r="B119" s="398" t="s">
        <v>316</v>
      </c>
      <c r="C119" s="399"/>
      <c r="D119" s="399"/>
      <c r="E119" s="399"/>
      <c r="F119" s="399"/>
      <c r="G119" s="399"/>
      <c r="H119" s="399"/>
      <c r="I119" s="399"/>
      <c r="J119" s="399"/>
      <c r="K119" s="399"/>
      <c r="L119" s="399"/>
      <c r="M119" s="399"/>
      <c r="N119" s="399"/>
      <c r="O119" s="400"/>
      <c r="P119" s="408"/>
      <c r="Q119" s="340"/>
      <c r="R119" s="556" t="s">
        <v>406</v>
      </c>
      <c r="S119" s="547"/>
      <c r="T119" s="408" t="s">
        <v>405</v>
      </c>
      <c r="U119" s="340"/>
      <c r="V119" s="340" t="s">
        <v>404</v>
      </c>
      <c r="W119" s="344"/>
      <c r="X119" s="408" t="s">
        <v>404</v>
      </c>
      <c r="Y119" s="344"/>
      <c r="Z119" s="340"/>
      <c r="AA119" s="340"/>
      <c r="AB119" s="407"/>
      <c r="AC119" s="340"/>
      <c r="AD119" s="340"/>
      <c r="AE119" s="498"/>
      <c r="AF119" s="269" t="s">
        <v>405</v>
      </c>
      <c r="AG119" s="250" t="s">
        <v>404</v>
      </c>
      <c r="AH119" s="273" t="s">
        <v>406</v>
      </c>
      <c r="AI119" s="269"/>
      <c r="AJ119" s="250"/>
      <c r="AK119" s="273"/>
      <c r="AL119" s="168"/>
      <c r="AM119" s="169"/>
      <c r="AN119" s="170"/>
      <c r="AO119" s="168"/>
      <c r="AP119" s="169"/>
      <c r="AQ119" s="170"/>
      <c r="AR119" s="168"/>
      <c r="AS119" s="169"/>
      <c r="AT119" s="170"/>
      <c r="AU119" s="168"/>
      <c r="AV119" s="289"/>
      <c r="AW119" s="170"/>
      <c r="AX119" s="269"/>
      <c r="AY119" s="250"/>
      <c r="AZ119" s="287"/>
      <c r="BA119" s="268"/>
      <c r="BB119" s="250"/>
      <c r="BC119" s="287"/>
      <c r="BD119" s="546" t="s">
        <v>406</v>
      </c>
      <c r="BE119" s="547"/>
      <c r="BF119" s="423" t="s">
        <v>386</v>
      </c>
      <c r="BG119" s="424"/>
      <c r="BH119" s="424"/>
      <c r="BI119" s="425"/>
      <c r="BJ119" s="57"/>
      <c r="BK119" s="58"/>
      <c r="BL119" s="58"/>
    </row>
    <row r="120" spans="1:66" s="59" customFormat="1" ht="34.5" customHeight="1" thickBot="1" x14ac:dyDescent="0.4">
      <c r="A120" s="86" t="s">
        <v>106</v>
      </c>
      <c r="B120" s="434" t="s">
        <v>108</v>
      </c>
      <c r="C120" s="435"/>
      <c r="D120" s="435"/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  <c r="O120" s="436"/>
      <c r="P120" s="477"/>
      <c r="Q120" s="342"/>
      <c r="R120" s="342"/>
      <c r="S120" s="347"/>
      <c r="T120" s="552" t="s">
        <v>185</v>
      </c>
      <c r="U120" s="372"/>
      <c r="V120" s="372" t="s">
        <v>185</v>
      </c>
      <c r="W120" s="373"/>
      <c r="X120" s="477"/>
      <c r="Y120" s="342"/>
      <c r="Z120" s="342"/>
      <c r="AA120" s="342"/>
      <c r="AB120" s="372" t="s">
        <v>185</v>
      </c>
      <c r="AC120" s="372"/>
      <c r="AD120" s="342"/>
      <c r="AE120" s="347"/>
      <c r="AF120" s="294" t="s">
        <v>156</v>
      </c>
      <c r="AG120" s="262" t="s">
        <v>156</v>
      </c>
      <c r="AH120" s="263"/>
      <c r="AI120" s="261"/>
      <c r="AJ120" s="262"/>
      <c r="AK120" s="263"/>
      <c r="AL120" s="261" t="s">
        <v>156</v>
      </c>
      <c r="AM120" s="262" t="s">
        <v>156</v>
      </c>
      <c r="AN120" s="264"/>
      <c r="AO120" s="294" t="s">
        <v>156</v>
      </c>
      <c r="AP120" s="262" t="s">
        <v>156</v>
      </c>
      <c r="AQ120" s="264"/>
      <c r="AR120" s="294" t="s">
        <v>184</v>
      </c>
      <c r="AS120" s="262" t="s">
        <v>184</v>
      </c>
      <c r="AT120" s="263"/>
      <c r="AU120" s="261" t="s">
        <v>184</v>
      </c>
      <c r="AV120" s="262" t="s">
        <v>184</v>
      </c>
      <c r="AW120" s="263"/>
      <c r="AX120" s="279"/>
      <c r="AY120" s="251"/>
      <c r="AZ120" s="254"/>
      <c r="BA120" s="95"/>
      <c r="BB120" s="251"/>
      <c r="BC120" s="254"/>
      <c r="BD120" s="371">
        <f t="shared" ref="BD120:BD121" si="56">SUM(AH120,AK120,AN120,AQ120,AT120,AW120,AZ120)</f>
        <v>0</v>
      </c>
      <c r="BE120" s="383"/>
      <c r="BF120" s="523"/>
      <c r="BG120" s="655"/>
      <c r="BH120" s="655"/>
      <c r="BI120" s="656"/>
      <c r="BJ120" s="57"/>
      <c r="BK120" s="58"/>
      <c r="BL120" s="58"/>
    </row>
    <row r="121" spans="1:66" s="48" customFormat="1" ht="30.75" customHeight="1" thickBot="1" x14ac:dyDescent="0.45">
      <c r="A121" s="96" t="s">
        <v>73</v>
      </c>
      <c r="B121" s="553" t="s">
        <v>155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554"/>
      <c r="N121" s="554"/>
      <c r="O121" s="555"/>
      <c r="P121" s="542"/>
      <c r="Q121" s="543"/>
      <c r="R121" s="355" t="s">
        <v>317</v>
      </c>
      <c r="S121" s="356"/>
      <c r="T121" s="496" t="s">
        <v>185</v>
      </c>
      <c r="U121" s="479"/>
      <c r="V121" s="479" t="s">
        <v>185</v>
      </c>
      <c r="W121" s="551"/>
      <c r="X121" s="504"/>
      <c r="Y121" s="479"/>
      <c r="Z121" s="479"/>
      <c r="AA121" s="479"/>
      <c r="AB121" s="479" t="s">
        <v>185</v>
      </c>
      <c r="AC121" s="479"/>
      <c r="AD121" s="479"/>
      <c r="AE121" s="480"/>
      <c r="AF121" s="286" t="s">
        <v>156</v>
      </c>
      <c r="AG121" s="280" t="s">
        <v>156</v>
      </c>
      <c r="AH121" s="293"/>
      <c r="AI121" s="288" t="s">
        <v>157</v>
      </c>
      <c r="AJ121" s="280" t="s">
        <v>157</v>
      </c>
      <c r="AK121" s="293"/>
      <c r="AL121" s="288" t="s">
        <v>156</v>
      </c>
      <c r="AM121" s="280" t="s">
        <v>156</v>
      </c>
      <c r="AN121" s="281"/>
      <c r="AO121" s="286" t="s">
        <v>156</v>
      </c>
      <c r="AP121" s="280" t="s">
        <v>156</v>
      </c>
      <c r="AQ121" s="281"/>
      <c r="AR121" s="286" t="s">
        <v>184</v>
      </c>
      <c r="AS121" s="280" t="s">
        <v>184</v>
      </c>
      <c r="AT121" s="293"/>
      <c r="AU121" s="288" t="s">
        <v>184</v>
      </c>
      <c r="AV121" s="280" t="s">
        <v>184</v>
      </c>
      <c r="AW121" s="293"/>
      <c r="AX121" s="288"/>
      <c r="AY121" s="280"/>
      <c r="AZ121" s="281"/>
      <c r="BA121" s="286"/>
      <c r="BB121" s="280"/>
      <c r="BC121" s="281"/>
      <c r="BD121" s="409">
        <f t="shared" si="56"/>
        <v>0</v>
      </c>
      <c r="BE121" s="410"/>
      <c r="BF121" s="652" t="s">
        <v>358</v>
      </c>
      <c r="BG121" s="653"/>
      <c r="BH121" s="653"/>
      <c r="BI121" s="654"/>
    </row>
    <row r="122" spans="1:66" s="25" customFormat="1" ht="30.75" customHeight="1" x14ac:dyDescent="0.25">
      <c r="A122" s="482" t="s">
        <v>142</v>
      </c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4"/>
      <c r="T122" s="437">
        <f>SUM(T66,T31)</f>
        <v>7294</v>
      </c>
      <c r="U122" s="384"/>
      <c r="V122" s="384">
        <f>SUM(V31,V66)</f>
        <v>3446</v>
      </c>
      <c r="W122" s="488"/>
      <c r="X122" s="437">
        <f>SUM(X31,X66)</f>
        <v>1722</v>
      </c>
      <c r="Y122" s="384"/>
      <c r="Z122" s="384">
        <f>SUM(Z31,Z66)</f>
        <v>682</v>
      </c>
      <c r="AA122" s="384"/>
      <c r="AB122" s="384">
        <f>SUM(AB31,AB66)</f>
        <v>1008</v>
      </c>
      <c r="AC122" s="384"/>
      <c r="AD122" s="384">
        <f>SUM(AD31,AD66)</f>
        <v>34</v>
      </c>
      <c r="AE122" s="481"/>
      <c r="AF122" s="297">
        <f t="shared" ref="AF122:AV122" si="57">SUM(AF66,AF31)</f>
        <v>1016</v>
      </c>
      <c r="AG122" s="265">
        <f t="shared" si="57"/>
        <v>536</v>
      </c>
      <c r="AH122" s="284">
        <f t="shared" si="57"/>
        <v>28</v>
      </c>
      <c r="AI122" s="274">
        <f t="shared" si="57"/>
        <v>1026</v>
      </c>
      <c r="AJ122" s="265">
        <f t="shared" si="57"/>
        <v>512</v>
      </c>
      <c r="AK122" s="97">
        <f t="shared" si="57"/>
        <v>29</v>
      </c>
      <c r="AL122" s="274">
        <f t="shared" si="57"/>
        <v>1054</v>
      </c>
      <c r="AM122" s="265">
        <f t="shared" si="57"/>
        <v>506</v>
      </c>
      <c r="AN122" s="296">
        <f t="shared" si="57"/>
        <v>29</v>
      </c>
      <c r="AO122" s="297">
        <f t="shared" si="57"/>
        <v>1122</v>
      </c>
      <c r="AP122" s="265">
        <f t="shared" si="57"/>
        <v>518</v>
      </c>
      <c r="AQ122" s="282">
        <f t="shared" si="57"/>
        <v>31</v>
      </c>
      <c r="AR122" s="297">
        <f t="shared" si="57"/>
        <v>958</v>
      </c>
      <c r="AS122" s="265">
        <f t="shared" si="57"/>
        <v>452</v>
      </c>
      <c r="AT122" s="97">
        <f t="shared" si="57"/>
        <v>26</v>
      </c>
      <c r="AU122" s="274">
        <f t="shared" si="57"/>
        <v>992</v>
      </c>
      <c r="AV122" s="265">
        <f t="shared" si="57"/>
        <v>442</v>
      </c>
      <c r="AW122" s="97">
        <v>28</v>
      </c>
      <c r="AX122" s="274">
        <f t="shared" ref="AX122:BC122" ca="1" si="58">SUM(AX66,AX31)</f>
        <v>1126</v>
      </c>
      <c r="AY122" s="265">
        <f t="shared" si="58"/>
        <v>480</v>
      </c>
      <c r="AZ122" s="282">
        <f t="shared" ca="1" si="58"/>
        <v>33</v>
      </c>
      <c r="BA122" s="297">
        <f t="shared" ca="1" si="58"/>
        <v>0</v>
      </c>
      <c r="BB122" s="265">
        <f t="shared" ca="1" si="58"/>
        <v>0</v>
      </c>
      <c r="BC122" s="282">
        <f t="shared" ca="1" si="58"/>
        <v>0</v>
      </c>
      <c r="BD122" s="437">
        <f ca="1">SUM(BD31,BD66)</f>
        <v>204</v>
      </c>
      <c r="BE122" s="481"/>
      <c r="BF122" s="473"/>
      <c r="BG122" s="573"/>
      <c r="BH122" s="573"/>
      <c r="BI122" s="589"/>
    </row>
    <row r="123" spans="1:66" s="25" customFormat="1" ht="27.75" customHeight="1" x14ac:dyDescent="0.25">
      <c r="A123" s="352" t="s">
        <v>20</v>
      </c>
      <c r="B123" s="353"/>
      <c r="C123" s="353"/>
      <c r="D123" s="353"/>
      <c r="E123" s="353"/>
      <c r="F123" s="353"/>
      <c r="G123" s="353"/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4"/>
      <c r="T123" s="348"/>
      <c r="U123" s="349"/>
      <c r="V123" s="349"/>
      <c r="W123" s="350"/>
      <c r="X123" s="348"/>
      <c r="Y123" s="349"/>
      <c r="Z123" s="349"/>
      <c r="AA123" s="349"/>
      <c r="AB123" s="349"/>
      <c r="AC123" s="349"/>
      <c r="AD123" s="349"/>
      <c r="AE123" s="351"/>
      <c r="AF123" s="388">
        <f>ROUND(AG122/17,0)</f>
        <v>32</v>
      </c>
      <c r="AG123" s="389"/>
      <c r="AH123" s="390"/>
      <c r="AI123" s="495">
        <f>ROUND(AJ122/16,0)</f>
        <v>32</v>
      </c>
      <c r="AJ123" s="389"/>
      <c r="AK123" s="390"/>
      <c r="AL123" s="348">
        <f>ROUND(AM122/17,0)</f>
        <v>30</v>
      </c>
      <c r="AM123" s="349"/>
      <c r="AN123" s="351"/>
      <c r="AO123" s="391">
        <f>ROUND(AP122/17,0)</f>
        <v>30</v>
      </c>
      <c r="AP123" s="349"/>
      <c r="AQ123" s="351"/>
      <c r="AR123" s="391">
        <f>ROUND(AS122/16,0)</f>
        <v>28</v>
      </c>
      <c r="AS123" s="349"/>
      <c r="AT123" s="350"/>
      <c r="AU123" s="495">
        <f>ROUND(AV122/16,0)</f>
        <v>28</v>
      </c>
      <c r="AV123" s="389"/>
      <c r="AW123" s="390"/>
      <c r="AX123" s="495">
        <f>ROUND(AY122/17,0)</f>
        <v>28</v>
      </c>
      <c r="AY123" s="389"/>
      <c r="AZ123" s="703"/>
      <c r="BA123" s="391"/>
      <c r="BB123" s="349"/>
      <c r="BC123" s="351"/>
      <c r="BD123" s="348"/>
      <c r="BE123" s="351"/>
      <c r="BF123" s="335"/>
      <c r="BG123" s="331"/>
      <c r="BH123" s="331"/>
      <c r="BI123" s="336"/>
    </row>
    <row r="124" spans="1:66" s="31" customFormat="1" ht="34.5" customHeight="1" x14ac:dyDescent="0.55000000000000004">
      <c r="A124" s="352" t="s">
        <v>21</v>
      </c>
      <c r="B124" s="353"/>
      <c r="C124" s="353"/>
      <c r="D124" s="353"/>
      <c r="E124" s="353"/>
      <c r="F124" s="353"/>
      <c r="G124" s="353"/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4"/>
      <c r="T124" s="348">
        <f>SUM(AF124:BC124)</f>
        <v>2</v>
      </c>
      <c r="U124" s="349"/>
      <c r="V124" s="349"/>
      <c r="W124" s="350"/>
      <c r="X124" s="348"/>
      <c r="Y124" s="349"/>
      <c r="Z124" s="349"/>
      <c r="AA124" s="349"/>
      <c r="AB124" s="349"/>
      <c r="AC124" s="349"/>
      <c r="AD124" s="349"/>
      <c r="AE124" s="351"/>
      <c r="AF124" s="492"/>
      <c r="AG124" s="493"/>
      <c r="AH124" s="494"/>
      <c r="AI124" s="499"/>
      <c r="AJ124" s="493"/>
      <c r="AK124" s="494"/>
      <c r="AL124" s="499"/>
      <c r="AM124" s="493"/>
      <c r="AN124" s="623"/>
      <c r="AO124" s="492"/>
      <c r="AP124" s="493"/>
      <c r="AQ124" s="623"/>
      <c r="AR124" s="492"/>
      <c r="AS124" s="493"/>
      <c r="AT124" s="494"/>
      <c r="AU124" s="495">
        <v>1</v>
      </c>
      <c r="AV124" s="389"/>
      <c r="AW124" s="390"/>
      <c r="AX124" s="495">
        <v>1</v>
      </c>
      <c r="AY124" s="389"/>
      <c r="AZ124" s="703"/>
      <c r="BA124" s="335"/>
      <c r="BB124" s="331"/>
      <c r="BC124" s="336"/>
      <c r="BD124" s="330"/>
      <c r="BE124" s="336"/>
      <c r="BF124" s="335"/>
      <c r="BG124" s="331"/>
      <c r="BH124" s="331"/>
      <c r="BI124" s="336"/>
      <c r="BJ124" s="45"/>
      <c r="BK124" s="30"/>
      <c r="BL124" s="30"/>
    </row>
    <row r="125" spans="1:66" s="25" customFormat="1" ht="33.75" customHeight="1" x14ac:dyDescent="0.25">
      <c r="A125" s="352" t="s">
        <v>2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4"/>
      <c r="T125" s="348">
        <f t="shared" ref="T125:T127" si="59">SUM(AF125:BC125)</f>
        <v>2</v>
      </c>
      <c r="U125" s="349"/>
      <c r="V125" s="349"/>
      <c r="W125" s="350"/>
      <c r="X125" s="348"/>
      <c r="Y125" s="349"/>
      <c r="Z125" s="349"/>
      <c r="AA125" s="349"/>
      <c r="AB125" s="349"/>
      <c r="AC125" s="349"/>
      <c r="AD125" s="349"/>
      <c r="AE125" s="351"/>
      <c r="AF125" s="391"/>
      <c r="AG125" s="349"/>
      <c r="AH125" s="350"/>
      <c r="AI125" s="348"/>
      <c r="AJ125" s="349"/>
      <c r="AK125" s="350"/>
      <c r="AL125" s="348"/>
      <c r="AM125" s="349"/>
      <c r="AN125" s="351"/>
      <c r="AO125" s="391">
        <v>1</v>
      </c>
      <c r="AP125" s="349"/>
      <c r="AQ125" s="351"/>
      <c r="AR125" s="391">
        <v>1</v>
      </c>
      <c r="AS125" s="349"/>
      <c r="AT125" s="350"/>
      <c r="AU125" s="348"/>
      <c r="AV125" s="349"/>
      <c r="AW125" s="350"/>
      <c r="AX125" s="348"/>
      <c r="AY125" s="349"/>
      <c r="AZ125" s="351"/>
      <c r="BA125" s="335"/>
      <c r="BB125" s="331"/>
      <c r="BC125" s="336"/>
      <c r="BD125" s="330"/>
      <c r="BE125" s="336"/>
      <c r="BF125" s="617"/>
      <c r="BG125" s="618"/>
      <c r="BH125" s="618"/>
      <c r="BI125" s="619"/>
    </row>
    <row r="126" spans="1:66" s="25" customFormat="1" ht="26.25" customHeight="1" x14ac:dyDescent="0.25">
      <c r="A126" s="352" t="s">
        <v>22</v>
      </c>
      <c r="B126" s="353"/>
      <c r="C126" s="353"/>
      <c r="D126" s="353"/>
      <c r="E126" s="353"/>
      <c r="F126" s="353"/>
      <c r="G126" s="353"/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4"/>
      <c r="T126" s="348">
        <f t="shared" si="59"/>
        <v>30</v>
      </c>
      <c r="U126" s="349"/>
      <c r="V126" s="349"/>
      <c r="W126" s="350"/>
      <c r="X126" s="348"/>
      <c r="Y126" s="349"/>
      <c r="Z126" s="349"/>
      <c r="AA126" s="349"/>
      <c r="AB126" s="349"/>
      <c r="AC126" s="349"/>
      <c r="AD126" s="349"/>
      <c r="AE126" s="351"/>
      <c r="AF126" s="391">
        <v>5</v>
      </c>
      <c r="AG126" s="349"/>
      <c r="AH126" s="350"/>
      <c r="AI126" s="348">
        <v>4</v>
      </c>
      <c r="AJ126" s="349"/>
      <c r="AK126" s="350"/>
      <c r="AL126" s="348">
        <v>4</v>
      </c>
      <c r="AM126" s="349"/>
      <c r="AN126" s="351"/>
      <c r="AO126" s="391">
        <v>5</v>
      </c>
      <c r="AP126" s="349"/>
      <c r="AQ126" s="351"/>
      <c r="AR126" s="391">
        <v>4</v>
      </c>
      <c r="AS126" s="349"/>
      <c r="AT126" s="350"/>
      <c r="AU126" s="348">
        <v>3</v>
      </c>
      <c r="AV126" s="349"/>
      <c r="AW126" s="350"/>
      <c r="AX126" s="348">
        <v>5</v>
      </c>
      <c r="AY126" s="349"/>
      <c r="AZ126" s="351"/>
      <c r="BA126" s="335"/>
      <c r="BB126" s="331"/>
      <c r="BC126" s="336"/>
      <c r="BD126" s="330"/>
      <c r="BE126" s="336"/>
      <c r="BF126" s="617"/>
      <c r="BG126" s="618"/>
      <c r="BH126" s="618"/>
      <c r="BI126" s="619"/>
    </row>
    <row r="127" spans="1:66" s="25" customFormat="1" ht="28.5" customHeight="1" thickBot="1" x14ac:dyDescent="0.3">
      <c r="A127" s="683" t="s">
        <v>23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5"/>
      <c r="T127" s="503">
        <f t="shared" si="59"/>
        <v>26</v>
      </c>
      <c r="U127" s="453"/>
      <c r="V127" s="453"/>
      <c r="W127" s="478"/>
      <c r="X127" s="503"/>
      <c r="Y127" s="453"/>
      <c r="Z127" s="453"/>
      <c r="AA127" s="453"/>
      <c r="AB127" s="453"/>
      <c r="AC127" s="453"/>
      <c r="AD127" s="453"/>
      <c r="AE127" s="454"/>
      <c r="AF127" s="489">
        <v>4</v>
      </c>
      <c r="AG127" s="453"/>
      <c r="AH127" s="478"/>
      <c r="AI127" s="503">
        <v>4</v>
      </c>
      <c r="AJ127" s="453"/>
      <c r="AK127" s="478"/>
      <c r="AL127" s="503">
        <v>5</v>
      </c>
      <c r="AM127" s="453"/>
      <c r="AN127" s="454"/>
      <c r="AO127" s="489">
        <v>5</v>
      </c>
      <c r="AP127" s="453"/>
      <c r="AQ127" s="454"/>
      <c r="AR127" s="489">
        <v>2</v>
      </c>
      <c r="AS127" s="453"/>
      <c r="AT127" s="478"/>
      <c r="AU127" s="503">
        <v>4</v>
      </c>
      <c r="AV127" s="453"/>
      <c r="AW127" s="478"/>
      <c r="AX127" s="503">
        <v>2</v>
      </c>
      <c r="AY127" s="453"/>
      <c r="AZ127" s="454"/>
      <c r="BA127" s="515"/>
      <c r="BB127" s="357"/>
      <c r="BC127" s="358"/>
      <c r="BD127" s="385"/>
      <c r="BE127" s="358"/>
      <c r="BF127" s="620"/>
      <c r="BG127" s="621"/>
      <c r="BH127" s="621"/>
      <c r="BI127" s="622"/>
    </row>
    <row r="128" spans="1:66" s="25" customFormat="1" ht="24.75" customHeight="1" thickBot="1" x14ac:dyDescent="0.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2"/>
      <c r="S128" s="1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68"/>
      <c r="BG128" s="68"/>
      <c r="BH128" s="68"/>
      <c r="BI128" s="68"/>
    </row>
    <row r="129" spans="1:61" s="25" customFormat="1" ht="51" customHeight="1" thickBot="1" x14ac:dyDescent="0.3">
      <c r="A129" s="485" t="s">
        <v>72</v>
      </c>
      <c r="B129" s="486"/>
      <c r="C129" s="486"/>
      <c r="D129" s="486"/>
      <c r="E129" s="486"/>
      <c r="F129" s="486"/>
      <c r="G129" s="486"/>
      <c r="H129" s="486"/>
      <c r="I129" s="486"/>
      <c r="J129" s="486"/>
      <c r="K129" s="486"/>
      <c r="L129" s="486"/>
      <c r="M129" s="486"/>
      <c r="N129" s="486"/>
      <c r="O129" s="486"/>
      <c r="P129" s="487"/>
      <c r="Q129" s="485" t="s">
        <v>104</v>
      </c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486"/>
      <c r="AC129" s="486"/>
      <c r="AD129" s="486"/>
      <c r="AE129" s="487"/>
      <c r="AF129" s="639" t="s">
        <v>71</v>
      </c>
      <c r="AG129" s="624"/>
      <c r="AH129" s="624"/>
      <c r="AI129" s="624"/>
      <c r="AJ129" s="624"/>
      <c r="AK129" s="624"/>
      <c r="AL129" s="624"/>
      <c r="AM129" s="624"/>
      <c r="AN129" s="624"/>
      <c r="AO129" s="624"/>
      <c r="AP129" s="624"/>
      <c r="AQ129" s="624"/>
      <c r="AR129" s="624"/>
      <c r="AS129" s="624"/>
      <c r="AT129" s="625"/>
      <c r="AU129" s="624" t="s">
        <v>70</v>
      </c>
      <c r="AV129" s="624"/>
      <c r="AW129" s="624"/>
      <c r="AX129" s="624"/>
      <c r="AY129" s="624"/>
      <c r="AZ129" s="624"/>
      <c r="BA129" s="624"/>
      <c r="BB129" s="624"/>
      <c r="BC129" s="624"/>
      <c r="BD129" s="624"/>
      <c r="BE129" s="624"/>
      <c r="BF129" s="624"/>
      <c r="BG129" s="624"/>
      <c r="BH129" s="624"/>
      <c r="BI129" s="625"/>
    </row>
    <row r="130" spans="1:61" s="25" customFormat="1" ht="63.75" customHeight="1" x14ac:dyDescent="0.25">
      <c r="A130" s="465" t="s">
        <v>31</v>
      </c>
      <c r="B130" s="466"/>
      <c r="C130" s="466"/>
      <c r="D130" s="466"/>
      <c r="E130" s="466"/>
      <c r="F130" s="466"/>
      <c r="G130" s="467"/>
      <c r="H130" s="457" t="s">
        <v>30</v>
      </c>
      <c r="I130" s="457"/>
      <c r="J130" s="457"/>
      <c r="K130" s="457" t="s">
        <v>32</v>
      </c>
      <c r="L130" s="457"/>
      <c r="M130" s="457"/>
      <c r="N130" s="421" t="s">
        <v>401</v>
      </c>
      <c r="O130" s="457"/>
      <c r="P130" s="458"/>
      <c r="Q130" s="463" t="s">
        <v>31</v>
      </c>
      <c r="R130" s="464"/>
      <c r="S130" s="464"/>
      <c r="T130" s="464"/>
      <c r="U130" s="464"/>
      <c r="V130" s="420"/>
      <c r="W130" s="457" t="s">
        <v>30</v>
      </c>
      <c r="X130" s="457"/>
      <c r="Y130" s="457"/>
      <c r="Z130" s="457" t="s">
        <v>32</v>
      </c>
      <c r="AA130" s="457"/>
      <c r="AB130" s="457"/>
      <c r="AC130" s="421" t="s">
        <v>401</v>
      </c>
      <c r="AD130" s="457"/>
      <c r="AE130" s="458"/>
      <c r="AF130" s="686" t="s">
        <v>30</v>
      </c>
      <c r="AG130" s="687"/>
      <c r="AH130" s="687"/>
      <c r="AI130" s="687"/>
      <c r="AJ130" s="688"/>
      <c r="AK130" s="472" t="s">
        <v>32</v>
      </c>
      <c r="AL130" s="470"/>
      <c r="AM130" s="470"/>
      <c r="AN130" s="470"/>
      <c r="AO130" s="473"/>
      <c r="AP130" s="681" t="s">
        <v>105</v>
      </c>
      <c r="AQ130" s="470"/>
      <c r="AR130" s="470"/>
      <c r="AS130" s="470"/>
      <c r="AT130" s="471"/>
      <c r="AU130" s="626" t="s">
        <v>414</v>
      </c>
      <c r="AV130" s="627"/>
      <c r="AW130" s="627"/>
      <c r="AX130" s="627"/>
      <c r="AY130" s="627"/>
      <c r="AZ130" s="627"/>
      <c r="BA130" s="627"/>
      <c r="BB130" s="627"/>
      <c r="BC130" s="627"/>
      <c r="BD130" s="627"/>
      <c r="BE130" s="627"/>
      <c r="BF130" s="627"/>
      <c r="BG130" s="627"/>
      <c r="BH130" s="627"/>
      <c r="BI130" s="628"/>
    </row>
    <row r="131" spans="1:61" s="25" customFormat="1" ht="32.25" customHeight="1" x14ac:dyDescent="0.25">
      <c r="A131" s="695" t="s">
        <v>384</v>
      </c>
      <c r="B131" s="672"/>
      <c r="C131" s="672"/>
      <c r="D131" s="672"/>
      <c r="E131" s="672"/>
      <c r="F131" s="672"/>
      <c r="G131" s="407"/>
      <c r="H131" s="344">
        <v>2</v>
      </c>
      <c r="I131" s="672"/>
      <c r="J131" s="407"/>
      <c r="K131" s="344">
        <v>2</v>
      </c>
      <c r="L131" s="672"/>
      <c r="M131" s="407"/>
      <c r="N131" s="414">
        <f>K131*1.5</f>
        <v>3</v>
      </c>
      <c r="O131" s="415"/>
      <c r="P131" s="416"/>
      <c r="Q131" s="474" t="s">
        <v>182</v>
      </c>
      <c r="R131" s="475"/>
      <c r="S131" s="475"/>
      <c r="T131" s="475"/>
      <c r="U131" s="475"/>
      <c r="V131" s="476"/>
      <c r="W131" s="339">
        <v>6</v>
      </c>
      <c r="X131" s="310"/>
      <c r="Y131" s="335"/>
      <c r="Z131" s="339">
        <v>4</v>
      </c>
      <c r="AA131" s="310"/>
      <c r="AB131" s="335"/>
      <c r="AC131" s="692">
        <f>Z131*1.5</f>
        <v>6</v>
      </c>
      <c r="AD131" s="693"/>
      <c r="AE131" s="694"/>
      <c r="AF131" s="695">
        <v>8</v>
      </c>
      <c r="AG131" s="672"/>
      <c r="AH131" s="672"/>
      <c r="AI131" s="672"/>
      <c r="AJ131" s="407"/>
      <c r="AK131" s="344">
        <v>12</v>
      </c>
      <c r="AL131" s="672"/>
      <c r="AM131" s="672"/>
      <c r="AN131" s="672"/>
      <c r="AO131" s="407"/>
      <c r="AP131" s="414">
        <f>AK131*1.5</f>
        <v>18</v>
      </c>
      <c r="AQ131" s="415"/>
      <c r="AR131" s="415"/>
      <c r="AS131" s="415"/>
      <c r="AT131" s="416"/>
      <c r="AU131" s="629"/>
      <c r="AV131" s="630"/>
      <c r="AW131" s="630"/>
      <c r="AX131" s="630"/>
      <c r="AY131" s="630"/>
      <c r="AZ131" s="630"/>
      <c r="BA131" s="630"/>
      <c r="BB131" s="630"/>
      <c r="BC131" s="630"/>
      <c r="BD131" s="630"/>
      <c r="BE131" s="630"/>
      <c r="BF131" s="630"/>
      <c r="BG131" s="630"/>
      <c r="BH131" s="630"/>
      <c r="BI131" s="631"/>
    </row>
    <row r="132" spans="1:61" s="25" customFormat="1" ht="37.5" customHeight="1" thickBot="1" x14ac:dyDescent="0.3">
      <c r="A132" s="696"/>
      <c r="B132" s="673"/>
      <c r="C132" s="673"/>
      <c r="D132" s="673"/>
      <c r="E132" s="673"/>
      <c r="F132" s="673"/>
      <c r="G132" s="549"/>
      <c r="H132" s="544"/>
      <c r="I132" s="673"/>
      <c r="J132" s="549"/>
      <c r="K132" s="544"/>
      <c r="L132" s="673"/>
      <c r="M132" s="549"/>
      <c r="N132" s="417"/>
      <c r="O132" s="418"/>
      <c r="P132" s="419"/>
      <c r="Q132" s="459" t="s">
        <v>183</v>
      </c>
      <c r="R132" s="460"/>
      <c r="S132" s="460"/>
      <c r="T132" s="460"/>
      <c r="U132" s="460"/>
      <c r="V132" s="461"/>
      <c r="W132" s="519">
        <v>8</v>
      </c>
      <c r="X132" s="682"/>
      <c r="Y132" s="515"/>
      <c r="Z132" s="519">
        <v>6</v>
      </c>
      <c r="AA132" s="682"/>
      <c r="AB132" s="515"/>
      <c r="AC132" s="417">
        <v>9</v>
      </c>
      <c r="AD132" s="418"/>
      <c r="AE132" s="419"/>
      <c r="AF132" s="696"/>
      <c r="AG132" s="673"/>
      <c r="AH132" s="673"/>
      <c r="AI132" s="673"/>
      <c r="AJ132" s="549"/>
      <c r="AK132" s="544"/>
      <c r="AL132" s="673"/>
      <c r="AM132" s="673"/>
      <c r="AN132" s="673"/>
      <c r="AO132" s="549"/>
      <c r="AP132" s="417"/>
      <c r="AQ132" s="418"/>
      <c r="AR132" s="418"/>
      <c r="AS132" s="418"/>
      <c r="AT132" s="419"/>
      <c r="AU132" s="632"/>
      <c r="AV132" s="633"/>
      <c r="AW132" s="633"/>
      <c r="AX132" s="633"/>
      <c r="AY132" s="633"/>
      <c r="AZ132" s="633"/>
      <c r="BA132" s="633"/>
      <c r="BB132" s="633"/>
      <c r="BC132" s="633"/>
      <c r="BD132" s="633"/>
      <c r="BE132" s="633"/>
      <c r="BF132" s="633"/>
      <c r="BG132" s="633"/>
      <c r="BH132" s="633"/>
      <c r="BI132" s="634"/>
    </row>
    <row r="133" spans="1:61" s="25" customFormat="1" ht="18.75" customHeight="1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70"/>
      <c r="BG133" s="70"/>
      <c r="BH133" s="70"/>
      <c r="BI133" s="70"/>
    </row>
    <row r="134" spans="1:61" s="25" customFormat="1" ht="35.4" x14ac:dyDescent="0.6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09"/>
      <c r="AA134" s="157" t="s">
        <v>119</v>
      </c>
      <c r="AB134" s="209"/>
      <c r="AC134" s="209"/>
      <c r="AD134" s="209"/>
      <c r="AE134" s="209"/>
      <c r="AF134" s="209"/>
      <c r="AG134" s="209"/>
      <c r="AH134" s="209"/>
      <c r="AI134" s="209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70"/>
      <c r="BG134" s="70"/>
      <c r="BH134" s="70"/>
      <c r="BI134" s="70"/>
    </row>
    <row r="135" spans="1:61" s="25" customFormat="1" ht="19.5" customHeight="1" thickBot="1" x14ac:dyDescent="0.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2"/>
      <c r="S135" s="12"/>
      <c r="T135" s="4"/>
      <c r="U135" s="14"/>
      <c r="V135" s="1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35"/>
      <c r="BG135" s="35"/>
      <c r="BH135" s="71"/>
      <c r="BI135" s="33"/>
    </row>
    <row r="136" spans="1:61" s="25" customFormat="1" ht="104.25" customHeight="1" thickBot="1" x14ac:dyDescent="0.3">
      <c r="A136" s="639" t="s">
        <v>109</v>
      </c>
      <c r="B136" s="624"/>
      <c r="C136" s="624"/>
      <c r="D136" s="625"/>
      <c r="E136" s="486" t="s">
        <v>110</v>
      </c>
      <c r="F136" s="486"/>
      <c r="G136" s="486"/>
      <c r="H136" s="486"/>
      <c r="I136" s="486"/>
      <c r="J136" s="486"/>
      <c r="K136" s="486"/>
      <c r="L136" s="486"/>
      <c r="M136" s="486"/>
      <c r="N136" s="486"/>
      <c r="O136" s="486"/>
      <c r="P136" s="486"/>
      <c r="Q136" s="486"/>
      <c r="R136" s="486"/>
      <c r="S136" s="486"/>
      <c r="T136" s="486"/>
      <c r="U136" s="486"/>
      <c r="V136" s="486"/>
      <c r="W136" s="486"/>
      <c r="X136" s="486"/>
      <c r="Y136" s="486"/>
      <c r="Z136" s="486"/>
      <c r="AA136" s="486"/>
      <c r="AB136" s="486"/>
      <c r="AC136" s="486"/>
      <c r="AD136" s="486"/>
      <c r="AE136" s="486"/>
      <c r="AF136" s="486"/>
      <c r="AG136" s="486"/>
      <c r="AH136" s="486"/>
      <c r="AI136" s="486"/>
      <c r="AJ136" s="486"/>
      <c r="AK136" s="486"/>
      <c r="AL136" s="486"/>
      <c r="AM136" s="486"/>
      <c r="AN136" s="486"/>
      <c r="AO136" s="486"/>
      <c r="AP136" s="486"/>
      <c r="AQ136" s="486"/>
      <c r="AR136" s="486"/>
      <c r="AS136" s="486"/>
      <c r="AT136" s="486"/>
      <c r="AU136" s="486"/>
      <c r="AV136" s="486"/>
      <c r="AW136" s="486"/>
      <c r="AX136" s="486"/>
      <c r="AY136" s="486"/>
      <c r="AZ136" s="486"/>
      <c r="BA136" s="486"/>
      <c r="BB136" s="486"/>
      <c r="BC136" s="486"/>
      <c r="BD136" s="486"/>
      <c r="BE136" s="486"/>
      <c r="BF136" s="639" t="s">
        <v>144</v>
      </c>
      <c r="BG136" s="624"/>
      <c r="BH136" s="624"/>
      <c r="BI136" s="625"/>
    </row>
    <row r="137" spans="1:61" s="25" customFormat="1" ht="58.5" customHeight="1" x14ac:dyDescent="0.25">
      <c r="A137" s="469" t="s">
        <v>120</v>
      </c>
      <c r="B137" s="470"/>
      <c r="C137" s="470"/>
      <c r="D137" s="471"/>
      <c r="E137" s="668" t="s">
        <v>257</v>
      </c>
      <c r="F137" s="669"/>
      <c r="G137" s="669"/>
      <c r="H137" s="669"/>
      <c r="I137" s="669"/>
      <c r="J137" s="669"/>
      <c r="K137" s="669"/>
      <c r="L137" s="669"/>
      <c r="M137" s="669"/>
      <c r="N137" s="669"/>
      <c r="O137" s="669"/>
      <c r="P137" s="669"/>
      <c r="Q137" s="669"/>
      <c r="R137" s="669"/>
      <c r="S137" s="669"/>
      <c r="T137" s="669"/>
      <c r="U137" s="669"/>
      <c r="V137" s="669"/>
      <c r="W137" s="669"/>
      <c r="X137" s="669"/>
      <c r="Y137" s="669"/>
      <c r="Z137" s="669"/>
      <c r="AA137" s="669"/>
      <c r="AB137" s="669"/>
      <c r="AC137" s="669"/>
      <c r="AD137" s="669"/>
      <c r="AE137" s="669"/>
      <c r="AF137" s="669"/>
      <c r="AG137" s="669"/>
      <c r="AH137" s="669"/>
      <c r="AI137" s="669"/>
      <c r="AJ137" s="669"/>
      <c r="AK137" s="669"/>
      <c r="AL137" s="669"/>
      <c r="AM137" s="669"/>
      <c r="AN137" s="669"/>
      <c r="AO137" s="669"/>
      <c r="AP137" s="669"/>
      <c r="AQ137" s="669"/>
      <c r="AR137" s="669"/>
      <c r="AS137" s="669"/>
      <c r="AT137" s="669"/>
      <c r="AU137" s="669"/>
      <c r="AV137" s="669"/>
      <c r="AW137" s="669"/>
      <c r="AX137" s="669"/>
      <c r="AY137" s="669"/>
      <c r="AZ137" s="669"/>
      <c r="BA137" s="669"/>
      <c r="BB137" s="669"/>
      <c r="BC137" s="669"/>
      <c r="BD137" s="669"/>
      <c r="BE137" s="689"/>
      <c r="BF137" s="426" t="s">
        <v>444</v>
      </c>
      <c r="BG137" s="427"/>
      <c r="BH137" s="427"/>
      <c r="BI137" s="428"/>
    </row>
    <row r="138" spans="1:61" s="25" customFormat="1" ht="39" customHeight="1" x14ac:dyDescent="0.25">
      <c r="A138" s="309" t="s">
        <v>121</v>
      </c>
      <c r="B138" s="310"/>
      <c r="C138" s="310"/>
      <c r="D138" s="311"/>
      <c r="E138" s="398" t="s">
        <v>243</v>
      </c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399"/>
      <c r="AH138" s="399"/>
      <c r="AI138" s="399"/>
      <c r="AJ138" s="399"/>
      <c r="AK138" s="399"/>
      <c r="AL138" s="399"/>
      <c r="AM138" s="399"/>
      <c r="AN138" s="399"/>
      <c r="AO138" s="399"/>
      <c r="AP138" s="399"/>
      <c r="AQ138" s="399"/>
      <c r="AR138" s="399"/>
      <c r="AS138" s="399"/>
      <c r="AT138" s="399"/>
      <c r="AU138" s="399"/>
      <c r="AV138" s="399"/>
      <c r="AW138" s="399"/>
      <c r="AX138" s="399"/>
      <c r="AY138" s="399"/>
      <c r="AZ138" s="399"/>
      <c r="BA138" s="399"/>
      <c r="BB138" s="399"/>
      <c r="BC138" s="399"/>
      <c r="BD138" s="399"/>
      <c r="BE138" s="400"/>
      <c r="BF138" s="306" t="s">
        <v>170</v>
      </c>
      <c r="BG138" s="307"/>
      <c r="BH138" s="307"/>
      <c r="BI138" s="308"/>
    </row>
    <row r="139" spans="1:61" s="25" customFormat="1" ht="53.25" customHeight="1" x14ac:dyDescent="0.25">
      <c r="A139" s="309" t="s">
        <v>127</v>
      </c>
      <c r="B139" s="310"/>
      <c r="C139" s="310"/>
      <c r="D139" s="311"/>
      <c r="E139" s="327" t="s">
        <v>237</v>
      </c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8"/>
      <c r="BC139" s="328"/>
      <c r="BD139" s="328"/>
      <c r="BE139" s="329"/>
      <c r="BF139" s="429" t="s">
        <v>238</v>
      </c>
      <c r="BG139" s="430"/>
      <c r="BH139" s="430"/>
      <c r="BI139" s="431"/>
    </row>
    <row r="140" spans="1:61" s="25" customFormat="1" ht="93.75" customHeight="1" x14ac:dyDescent="0.25">
      <c r="A140" s="309" t="s">
        <v>128</v>
      </c>
      <c r="B140" s="310"/>
      <c r="C140" s="310"/>
      <c r="D140" s="311"/>
      <c r="E140" s="398" t="s">
        <v>234</v>
      </c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  <c r="Q140" s="399"/>
      <c r="R140" s="399"/>
      <c r="S140" s="399"/>
      <c r="T140" s="399"/>
      <c r="U140" s="399"/>
      <c r="V140" s="399"/>
      <c r="W140" s="399"/>
      <c r="X140" s="399"/>
      <c r="Y140" s="399"/>
      <c r="Z140" s="399"/>
      <c r="AA140" s="399"/>
      <c r="AB140" s="399"/>
      <c r="AC140" s="399"/>
      <c r="AD140" s="399"/>
      <c r="AE140" s="399"/>
      <c r="AF140" s="399"/>
      <c r="AG140" s="399"/>
      <c r="AH140" s="399"/>
      <c r="AI140" s="399"/>
      <c r="AJ140" s="399"/>
      <c r="AK140" s="399"/>
      <c r="AL140" s="399"/>
      <c r="AM140" s="399"/>
      <c r="AN140" s="399"/>
      <c r="AO140" s="399"/>
      <c r="AP140" s="399"/>
      <c r="AQ140" s="399"/>
      <c r="AR140" s="399"/>
      <c r="AS140" s="399"/>
      <c r="AT140" s="399"/>
      <c r="AU140" s="399"/>
      <c r="AV140" s="399"/>
      <c r="AW140" s="399"/>
      <c r="AX140" s="399"/>
      <c r="AY140" s="399"/>
      <c r="AZ140" s="399"/>
      <c r="BA140" s="399"/>
      <c r="BB140" s="399"/>
      <c r="BC140" s="399"/>
      <c r="BD140" s="399"/>
      <c r="BE140" s="400"/>
      <c r="BF140" s="674" t="s">
        <v>445</v>
      </c>
      <c r="BG140" s="675"/>
      <c r="BH140" s="675"/>
      <c r="BI140" s="676"/>
    </row>
    <row r="141" spans="1:61" s="25" customFormat="1" ht="75" customHeight="1" x14ac:dyDescent="0.25">
      <c r="A141" s="309" t="s">
        <v>134</v>
      </c>
      <c r="B141" s="310"/>
      <c r="C141" s="310"/>
      <c r="D141" s="311"/>
      <c r="E141" s="327" t="s">
        <v>255</v>
      </c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328"/>
      <c r="AJ141" s="328"/>
      <c r="AK141" s="328"/>
      <c r="AL141" s="328"/>
      <c r="AM141" s="328"/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  <c r="AX141" s="328"/>
      <c r="AY141" s="328"/>
      <c r="AZ141" s="328"/>
      <c r="BA141" s="328"/>
      <c r="BB141" s="328"/>
      <c r="BC141" s="328"/>
      <c r="BD141" s="328"/>
      <c r="BE141" s="329"/>
      <c r="BF141" s="306" t="s">
        <v>444</v>
      </c>
      <c r="BG141" s="307"/>
      <c r="BH141" s="307"/>
      <c r="BI141" s="308"/>
    </row>
    <row r="142" spans="1:61" s="25" customFormat="1" ht="76.5" customHeight="1" x14ac:dyDescent="0.25">
      <c r="A142" s="309" t="s">
        <v>135</v>
      </c>
      <c r="B142" s="310"/>
      <c r="C142" s="310"/>
      <c r="D142" s="311"/>
      <c r="E142" s="327" t="s">
        <v>256</v>
      </c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8"/>
      <c r="BE142" s="329"/>
      <c r="BF142" s="429" t="s">
        <v>444</v>
      </c>
      <c r="BG142" s="430"/>
      <c r="BH142" s="430"/>
      <c r="BI142" s="431"/>
    </row>
    <row r="143" spans="1:61" s="25" customFormat="1" ht="40.5" customHeight="1" x14ac:dyDescent="0.25">
      <c r="A143" s="309" t="s">
        <v>229</v>
      </c>
      <c r="B143" s="310"/>
      <c r="C143" s="310"/>
      <c r="D143" s="311"/>
      <c r="E143" s="404" t="s">
        <v>300</v>
      </c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405"/>
      <c r="AA143" s="405"/>
      <c r="AB143" s="405"/>
      <c r="AC143" s="405"/>
      <c r="AD143" s="405"/>
      <c r="AE143" s="405"/>
      <c r="AF143" s="405"/>
      <c r="AG143" s="405"/>
      <c r="AH143" s="405"/>
      <c r="AI143" s="405"/>
      <c r="AJ143" s="405"/>
      <c r="AK143" s="405"/>
      <c r="AL143" s="405"/>
      <c r="AM143" s="405"/>
      <c r="AN143" s="405"/>
      <c r="AO143" s="405"/>
      <c r="AP143" s="405"/>
      <c r="AQ143" s="405"/>
      <c r="AR143" s="405"/>
      <c r="AS143" s="405"/>
      <c r="AT143" s="405"/>
      <c r="AU143" s="405"/>
      <c r="AV143" s="405"/>
      <c r="AW143" s="405"/>
      <c r="AX143" s="405"/>
      <c r="AY143" s="405"/>
      <c r="AZ143" s="405"/>
      <c r="BA143" s="405"/>
      <c r="BB143" s="405"/>
      <c r="BC143" s="405"/>
      <c r="BD143" s="405"/>
      <c r="BE143" s="406"/>
      <c r="BF143" s="306" t="s">
        <v>417</v>
      </c>
      <c r="BG143" s="307"/>
      <c r="BH143" s="307"/>
      <c r="BI143" s="308"/>
    </row>
    <row r="144" spans="1:61" s="25" customFormat="1" ht="40.5" customHeight="1" x14ac:dyDescent="0.25">
      <c r="A144" s="309" t="s">
        <v>230</v>
      </c>
      <c r="B144" s="310"/>
      <c r="C144" s="310"/>
      <c r="D144" s="311"/>
      <c r="E144" s="404" t="s">
        <v>301</v>
      </c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405"/>
      <c r="W144" s="405"/>
      <c r="X144" s="405"/>
      <c r="Y144" s="405"/>
      <c r="Z144" s="405"/>
      <c r="AA144" s="405"/>
      <c r="AB144" s="405"/>
      <c r="AC144" s="405"/>
      <c r="AD144" s="405"/>
      <c r="AE144" s="405"/>
      <c r="AF144" s="405"/>
      <c r="AG144" s="405"/>
      <c r="AH144" s="405"/>
      <c r="AI144" s="405"/>
      <c r="AJ144" s="405"/>
      <c r="AK144" s="405"/>
      <c r="AL144" s="405"/>
      <c r="AM144" s="405"/>
      <c r="AN144" s="405"/>
      <c r="AO144" s="405"/>
      <c r="AP144" s="405"/>
      <c r="AQ144" s="405"/>
      <c r="AR144" s="405"/>
      <c r="AS144" s="405"/>
      <c r="AT144" s="405"/>
      <c r="AU144" s="405"/>
      <c r="AV144" s="405"/>
      <c r="AW144" s="405"/>
      <c r="AX144" s="405"/>
      <c r="AY144" s="405"/>
      <c r="AZ144" s="405"/>
      <c r="BA144" s="405"/>
      <c r="BB144" s="405"/>
      <c r="BC144" s="405"/>
      <c r="BD144" s="405"/>
      <c r="BE144" s="406"/>
      <c r="BF144" s="429" t="s">
        <v>116</v>
      </c>
      <c r="BG144" s="430"/>
      <c r="BH144" s="430"/>
      <c r="BI144" s="431"/>
    </row>
    <row r="145" spans="1:65" s="25" customFormat="1" ht="42.75" customHeight="1" x14ac:dyDescent="0.25">
      <c r="A145" s="309" t="s">
        <v>231</v>
      </c>
      <c r="B145" s="310"/>
      <c r="C145" s="310"/>
      <c r="D145" s="311"/>
      <c r="E145" s="404" t="s">
        <v>235</v>
      </c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05"/>
      <c r="W145" s="405"/>
      <c r="X145" s="405"/>
      <c r="Y145" s="405"/>
      <c r="Z145" s="405"/>
      <c r="AA145" s="405"/>
      <c r="AB145" s="405"/>
      <c r="AC145" s="405"/>
      <c r="AD145" s="405"/>
      <c r="AE145" s="405"/>
      <c r="AF145" s="405"/>
      <c r="AG145" s="405"/>
      <c r="AH145" s="405"/>
      <c r="AI145" s="405"/>
      <c r="AJ145" s="405"/>
      <c r="AK145" s="405"/>
      <c r="AL145" s="405"/>
      <c r="AM145" s="405"/>
      <c r="AN145" s="405"/>
      <c r="AO145" s="405"/>
      <c r="AP145" s="405"/>
      <c r="AQ145" s="405"/>
      <c r="AR145" s="405"/>
      <c r="AS145" s="405"/>
      <c r="AT145" s="405"/>
      <c r="AU145" s="405"/>
      <c r="AV145" s="405"/>
      <c r="AW145" s="405"/>
      <c r="AX145" s="405"/>
      <c r="AY145" s="405"/>
      <c r="AZ145" s="405"/>
      <c r="BA145" s="405"/>
      <c r="BB145" s="405"/>
      <c r="BC145" s="405"/>
      <c r="BD145" s="405"/>
      <c r="BE145" s="406"/>
      <c r="BF145" s="306" t="s">
        <v>415</v>
      </c>
      <c r="BG145" s="307"/>
      <c r="BH145" s="307"/>
      <c r="BI145" s="308"/>
    </row>
    <row r="146" spans="1:65" s="25" customFormat="1" ht="47.25" customHeight="1" x14ac:dyDescent="0.25">
      <c r="A146" s="309" t="s">
        <v>232</v>
      </c>
      <c r="B146" s="310"/>
      <c r="C146" s="310"/>
      <c r="D146" s="311"/>
      <c r="E146" s="327" t="s">
        <v>419</v>
      </c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9"/>
      <c r="BF146" s="306" t="s">
        <v>187</v>
      </c>
      <c r="BG146" s="307"/>
      <c r="BH146" s="307"/>
      <c r="BI146" s="308"/>
    </row>
    <row r="147" spans="1:65" s="25" customFormat="1" ht="44.25" customHeight="1" thickBot="1" x14ac:dyDescent="0.3">
      <c r="A147" s="690" t="s">
        <v>233</v>
      </c>
      <c r="B147" s="682"/>
      <c r="C147" s="682"/>
      <c r="D147" s="691"/>
      <c r="E147" s="401" t="s">
        <v>302</v>
      </c>
      <c r="F147" s="402"/>
      <c r="G147" s="402"/>
      <c r="H147" s="402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2"/>
      <c r="AH147" s="402"/>
      <c r="AI147" s="402"/>
      <c r="AJ147" s="402"/>
      <c r="AK147" s="402"/>
      <c r="AL147" s="402"/>
      <c r="AM147" s="402"/>
      <c r="AN147" s="402"/>
      <c r="AO147" s="402"/>
      <c r="AP147" s="402"/>
      <c r="AQ147" s="402"/>
      <c r="AR147" s="402"/>
      <c r="AS147" s="402"/>
      <c r="AT147" s="402"/>
      <c r="AU147" s="402"/>
      <c r="AV147" s="402"/>
      <c r="AW147" s="402"/>
      <c r="AX147" s="402"/>
      <c r="AY147" s="402"/>
      <c r="AZ147" s="402"/>
      <c r="BA147" s="402"/>
      <c r="BB147" s="402"/>
      <c r="BC147" s="402"/>
      <c r="BD147" s="402"/>
      <c r="BE147" s="403"/>
      <c r="BF147" s="678" t="s">
        <v>145</v>
      </c>
      <c r="BG147" s="679"/>
      <c r="BH147" s="679"/>
      <c r="BI147" s="680"/>
    </row>
    <row r="148" spans="1:65" s="190" customFormat="1" ht="56.25" customHeight="1" x14ac:dyDescent="0.55000000000000004">
      <c r="A148" s="187" t="s">
        <v>124</v>
      </c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171"/>
      <c r="S148" s="171"/>
      <c r="T148" s="298"/>
      <c r="U148" s="298"/>
      <c r="V148" s="298"/>
      <c r="W148" s="298"/>
      <c r="X148" s="298"/>
      <c r="Y148" s="298"/>
      <c r="Z148" s="298"/>
      <c r="AA148" s="298"/>
      <c r="AB148" s="298"/>
      <c r="AC148" s="298"/>
      <c r="AD148" s="298"/>
      <c r="AE148" s="291"/>
      <c r="AF148" s="188"/>
      <c r="AG148" s="298"/>
      <c r="AH148" s="298"/>
      <c r="AI148" s="411" t="s">
        <v>124</v>
      </c>
      <c r="AJ148" s="411"/>
      <c r="AK148" s="411"/>
      <c r="AL148" s="411"/>
      <c r="AM148" s="411"/>
      <c r="AN148" s="411"/>
      <c r="AO148" s="411"/>
      <c r="AP148" s="411"/>
      <c r="AQ148" s="411"/>
      <c r="AR148" s="298"/>
      <c r="AS148" s="298"/>
      <c r="AT148" s="298"/>
      <c r="AU148" s="298"/>
      <c r="AV148" s="298"/>
      <c r="AW148" s="298"/>
      <c r="AX148" s="298"/>
      <c r="AY148" s="298"/>
      <c r="AZ148" s="298"/>
      <c r="BA148" s="298"/>
      <c r="BB148" s="298"/>
      <c r="BC148" s="298"/>
      <c r="BD148" s="298"/>
      <c r="BE148" s="298"/>
      <c r="BF148" s="298"/>
      <c r="BG148" s="298"/>
      <c r="BH148" s="298"/>
      <c r="BI148" s="33"/>
      <c r="BJ148" s="189"/>
      <c r="BK148" s="189"/>
      <c r="BL148" s="189"/>
      <c r="BM148" s="189"/>
    </row>
    <row r="149" spans="1:65" s="190" customFormat="1" ht="17.25" customHeight="1" x14ac:dyDescent="0.55000000000000004">
      <c r="A149" s="412" t="s">
        <v>162</v>
      </c>
      <c r="B149" s="412"/>
      <c r="C149" s="412"/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172"/>
      <c r="Z149" s="172"/>
      <c r="AA149" s="172"/>
      <c r="AB149" s="172"/>
      <c r="AC149" s="172"/>
      <c r="AD149" s="298"/>
      <c r="AE149" s="291"/>
      <c r="AF149" s="298"/>
      <c r="AG149" s="298"/>
      <c r="AH149" s="298"/>
      <c r="AI149" s="413" t="s">
        <v>456</v>
      </c>
      <c r="AJ149" s="413"/>
      <c r="AK149" s="413"/>
      <c r="AL149" s="413"/>
      <c r="AM149" s="413"/>
      <c r="AN149" s="413"/>
      <c r="AO149" s="413"/>
      <c r="AP149" s="413"/>
      <c r="AQ149" s="413"/>
      <c r="AR149" s="413"/>
      <c r="AS149" s="413"/>
      <c r="AT149" s="413"/>
      <c r="AU149" s="413"/>
      <c r="AV149" s="413"/>
      <c r="AW149" s="413"/>
      <c r="AX149" s="413"/>
      <c r="AY149" s="413"/>
      <c r="AZ149" s="413"/>
      <c r="BA149" s="413"/>
      <c r="BB149" s="413"/>
      <c r="BC149" s="413"/>
      <c r="BD149" s="413"/>
      <c r="BE149" s="413"/>
      <c r="BF149" s="413"/>
      <c r="BG149" s="413"/>
      <c r="BH149" s="413"/>
      <c r="BI149" s="33"/>
      <c r="BJ149" s="189"/>
      <c r="BK149" s="189"/>
      <c r="BL149" s="189"/>
      <c r="BM149" s="189"/>
    </row>
    <row r="150" spans="1:65" s="190" customFormat="1" ht="51.75" customHeight="1" x14ac:dyDescent="0.55000000000000004">
      <c r="A150" s="412"/>
      <c r="B150" s="412"/>
      <c r="C150" s="412"/>
      <c r="D150" s="412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172"/>
      <c r="Z150" s="172"/>
      <c r="AA150" s="172"/>
      <c r="AB150" s="172"/>
      <c r="AC150" s="172"/>
      <c r="AD150" s="298"/>
      <c r="AE150" s="291"/>
      <c r="AF150" s="298"/>
      <c r="AG150" s="298"/>
      <c r="AH150" s="298"/>
      <c r="AI150" s="413"/>
      <c r="AJ150" s="413"/>
      <c r="AK150" s="413"/>
      <c r="AL150" s="413"/>
      <c r="AM150" s="413"/>
      <c r="AN150" s="413"/>
      <c r="AO150" s="413"/>
      <c r="AP150" s="413"/>
      <c r="AQ150" s="413"/>
      <c r="AR150" s="413"/>
      <c r="AS150" s="413"/>
      <c r="AT150" s="413"/>
      <c r="AU150" s="413"/>
      <c r="AV150" s="413"/>
      <c r="AW150" s="413"/>
      <c r="AX150" s="413"/>
      <c r="AY150" s="413"/>
      <c r="AZ150" s="413"/>
      <c r="BA150" s="413"/>
      <c r="BB150" s="413"/>
      <c r="BC150" s="413"/>
      <c r="BD150" s="413"/>
      <c r="BE150" s="413"/>
      <c r="BF150" s="413"/>
      <c r="BG150" s="413"/>
      <c r="BH150" s="413"/>
      <c r="BI150" s="33"/>
      <c r="BJ150" s="189"/>
      <c r="BK150" s="189"/>
      <c r="BL150" s="189"/>
      <c r="BM150" s="189"/>
    </row>
    <row r="151" spans="1:65" s="188" customFormat="1" ht="43.5" customHeight="1" x14ac:dyDescent="0.6">
      <c r="A151" s="677"/>
      <c r="B151" s="677"/>
      <c r="C151" s="677"/>
      <c r="D151" s="677"/>
      <c r="E151" s="677"/>
      <c r="F151" s="677"/>
      <c r="G151" s="677"/>
      <c r="H151" s="657" t="s">
        <v>164</v>
      </c>
      <c r="I151" s="657"/>
      <c r="J151" s="657"/>
      <c r="K151" s="657"/>
      <c r="L151" s="657"/>
      <c r="M151" s="657"/>
      <c r="N151" s="657"/>
      <c r="O151" s="657"/>
      <c r="P151" s="657"/>
      <c r="Q151" s="657"/>
      <c r="R151" s="173"/>
      <c r="S151" s="173"/>
      <c r="T151" s="173"/>
      <c r="U151" s="173"/>
      <c r="V151" s="298"/>
      <c r="W151" s="298"/>
      <c r="X151" s="298"/>
      <c r="Y151" s="298"/>
      <c r="Z151" s="298"/>
      <c r="AA151" s="298"/>
      <c r="AB151" s="298"/>
      <c r="AC151" s="298"/>
      <c r="AD151" s="298"/>
      <c r="AE151" s="291"/>
      <c r="AF151" s="298"/>
      <c r="AG151" s="298"/>
      <c r="AH151" s="298"/>
      <c r="AI151" s="304"/>
      <c r="AJ151" s="300"/>
      <c r="AK151" s="300"/>
      <c r="AL151" s="300"/>
      <c r="AM151" s="300"/>
      <c r="AN151" s="300"/>
      <c r="AO151" s="300"/>
      <c r="AP151" s="548" t="s">
        <v>167</v>
      </c>
      <c r="AQ151" s="548"/>
      <c r="AR151" s="548"/>
      <c r="AS151" s="548"/>
      <c r="AT151" s="548"/>
      <c r="AU151" s="548"/>
      <c r="AV151" s="548"/>
      <c r="AW151" s="548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298"/>
      <c r="BI151" s="180"/>
      <c r="BJ151" s="191"/>
      <c r="BK151" s="191"/>
      <c r="BL151" s="191"/>
      <c r="BM151" s="191"/>
    </row>
    <row r="152" spans="1:65" s="190" customFormat="1" ht="54.75" customHeight="1" x14ac:dyDescent="0.6">
      <c r="A152" s="468"/>
      <c r="B152" s="468"/>
      <c r="C152" s="468"/>
      <c r="D152" s="468"/>
      <c r="E152" s="468"/>
      <c r="F152" s="468"/>
      <c r="G152" s="468"/>
      <c r="H152" s="462">
        <v>2021</v>
      </c>
      <c r="I152" s="462"/>
      <c r="J152" s="462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69"/>
      <c r="AF152" s="71"/>
      <c r="AG152" s="71"/>
      <c r="AH152" s="71"/>
      <c r="AI152" s="545" t="s">
        <v>163</v>
      </c>
      <c r="AJ152" s="545"/>
      <c r="AK152" s="545"/>
      <c r="AL152" s="545"/>
      <c r="AM152" s="545"/>
      <c r="AN152" s="545"/>
      <c r="AO152" s="545"/>
      <c r="AP152" s="462">
        <v>2021</v>
      </c>
      <c r="AQ152" s="462"/>
      <c r="AR152" s="462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71"/>
      <c r="BH152" s="71"/>
      <c r="BI152" s="33"/>
      <c r="BJ152" s="189"/>
      <c r="BK152" s="189"/>
      <c r="BL152" s="189"/>
      <c r="BM152" s="189"/>
    </row>
    <row r="153" spans="1:65" s="192" customFormat="1" ht="60.75" customHeight="1" x14ac:dyDescent="0.65"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R153" s="194"/>
      <c r="S153" s="194"/>
      <c r="AA153" s="195"/>
      <c r="BD153" s="196"/>
      <c r="BE153" s="196"/>
      <c r="BF153" s="196"/>
      <c r="BG153" s="196"/>
      <c r="BH153" s="196"/>
      <c r="BI153" s="180"/>
      <c r="BJ153" s="197"/>
      <c r="BK153" s="197"/>
      <c r="BL153" s="197"/>
      <c r="BM153" s="197"/>
    </row>
    <row r="154" spans="1:65" s="188" customFormat="1" ht="48.75" customHeight="1" x14ac:dyDescent="0.6">
      <c r="A154" s="198" t="s">
        <v>409</v>
      </c>
      <c r="B154" s="146"/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  <c r="R154" s="199"/>
      <c r="S154" s="199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BD154" s="200"/>
      <c r="BE154" s="200"/>
      <c r="BF154" s="200"/>
      <c r="BG154" s="200"/>
      <c r="BH154" s="200"/>
      <c r="BI154" s="180"/>
      <c r="BJ154" s="191"/>
      <c r="BK154" s="191"/>
      <c r="BL154" s="191"/>
      <c r="BM154" s="191"/>
    </row>
    <row r="155" spans="1:65" s="188" customFormat="1" ht="48.75" customHeight="1" x14ac:dyDescent="0.6">
      <c r="A155" s="146" t="s">
        <v>466</v>
      </c>
      <c r="R155" s="199"/>
      <c r="S155" s="199"/>
      <c r="BD155" s="200"/>
      <c r="BE155" s="200"/>
      <c r="BF155" s="200"/>
      <c r="BG155" s="200"/>
      <c r="BH155" s="200"/>
      <c r="BI155" s="180"/>
      <c r="BJ155" s="191"/>
      <c r="BK155" s="191"/>
      <c r="BL155" s="191"/>
      <c r="BM155" s="191"/>
    </row>
    <row r="156" spans="1:65" s="188" customFormat="1" ht="31.5" customHeight="1" thickBot="1" x14ac:dyDescent="0.65">
      <c r="A156" s="146"/>
      <c r="R156" s="199"/>
      <c r="S156" s="199"/>
      <c r="BD156" s="200"/>
      <c r="BE156" s="200"/>
      <c r="BF156" s="200"/>
      <c r="BG156" s="200"/>
      <c r="BH156" s="200"/>
      <c r="BI156" s="180"/>
      <c r="BJ156" s="191"/>
      <c r="BK156" s="191"/>
      <c r="BL156" s="191"/>
      <c r="BM156" s="191"/>
    </row>
    <row r="157" spans="1:65" s="25" customFormat="1" ht="104.25" customHeight="1" thickBot="1" x14ac:dyDescent="0.3">
      <c r="A157" s="639" t="s">
        <v>109</v>
      </c>
      <c r="B157" s="624"/>
      <c r="C157" s="624"/>
      <c r="D157" s="625"/>
      <c r="E157" s="486" t="s">
        <v>110</v>
      </c>
      <c r="F157" s="486"/>
      <c r="G157" s="486"/>
      <c r="H157" s="486"/>
      <c r="I157" s="486"/>
      <c r="J157" s="486"/>
      <c r="K157" s="486"/>
      <c r="L157" s="486"/>
      <c r="M157" s="486"/>
      <c r="N157" s="486"/>
      <c r="O157" s="486"/>
      <c r="P157" s="486"/>
      <c r="Q157" s="486"/>
      <c r="R157" s="486"/>
      <c r="S157" s="486"/>
      <c r="T157" s="486"/>
      <c r="U157" s="486"/>
      <c r="V157" s="486"/>
      <c r="W157" s="486"/>
      <c r="X157" s="486"/>
      <c r="Y157" s="486"/>
      <c r="Z157" s="486"/>
      <c r="AA157" s="486"/>
      <c r="AB157" s="486"/>
      <c r="AC157" s="486"/>
      <c r="AD157" s="486"/>
      <c r="AE157" s="486"/>
      <c r="AF157" s="486"/>
      <c r="AG157" s="486"/>
      <c r="AH157" s="486"/>
      <c r="AI157" s="486"/>
      <c r="AJ157" s="486"/>
      <c r="AK157" s="486"/>
      <c r="AL157" s="486"/>
      <c r="AM157" s="486"/>
      <c r="AN157" s="486"/>
      <c r="AO157" s="486"/>
      <c r="AP157" s="486"/>
      <c r="AQ157" s="486"/>
      <c r="AR157" s="486"/>
      <c r="AS157" s="486"/>
      <c r="AT157" s="486"/>
      <c r="AU157" s="486"/>
      <c r="AV157" s="486"/>
      <c r="AW157" s="486"/>
      <c r="AX157" s="486"/>
      <c r="AY157" s="486"/>
      <c r="AZ157" s="486"/>
      <c r="BA157" s="486"/>
      <c r="BB157" s="486"/>
      <c r="BC157" s="486"/>
      <c r="BD157" s="486"/>
      <c r="BE157" s="486"/>
      <c r="BF157" s="639" t="s">
        <v>144</v>
      </c>
      <c r="BG157" s="624"/>
      <c r="BH157" s="624"/>
      <c r="BI157" s="625"/>
    </row>
    <row r="158" spans="1:65" s="227" customFormat="1" ht="66" customHeight="1" x14ac:dyDescent="0.25">
      <c r="A158" s="330" t="s">
        <v>240</v>
      </c>
      <c r="B158" s="331"/>
      <c r="C158" s="331"/>
      <c r="D158" s="336"/>
      <c r="E158" s="327" t="s">
        <v>387</v>
      </c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AI158" s="328"/>
      <c r="AJ158" s="328"/>
      <c r="AK158" s="328"/>
      <c r="AL158" s="328"/>
      <c r="AM158" s="328"/>
      <c r="AN158" s="328"/>
      <c r="AO158" s="328"/>
      <c r="AP158" s="328"/>
      <c r="AQ158" s="328"/>
      <c r="AR158" s="328"/>
      <c r="AS158" s="328"/>
      <c r="AT158" s="328"/>
      <c r="AU158" s="328"/>
      <c r="AV158" s="328"/>
      <c r="AW158" s="328"/>
      <c r="AX158" s="328"/>
      <c r="AY158" s="328"/>
      <c r="AZ158" s="328"/>
      <c r="BA158" s="328"/>
      <c r="BB158" s="328"/>
      <c r="BC158" s="328"/>
      <c r="BD158" s="328"/>
      <c r="BE158" s="329"/>
      <c r="BF158" s="306" t="s">
        <v>416</v>
      </c>
      <c r="BG158" s="307"/>
      <c r="BH158" s="307"/>
      <c r="BI158" s="308"/>
    </row>
    <row r="159" spans="1:65" s="25" customFormat="1" ht="50.25" customHeight="1" x14ac:dyDescent="0.25">
      <c r="A159" s="330" t="s">
        <v>247</v>
      </c>
      <c r="B159" s="331"/>
      <c r="C159" s="331"/>
      <c r="D159" s="336"/>
      <c r="E159" s="327" t="s">
        <v>251</v>
      </c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  <c r="AX159" s="328"/>
      <c r="AY159" s="328"/>
      <c r="AZ159" s="328"/>
      <c r="BA159" s="328"/>
      <c r="BB159" s="328"/>
      <c r="BC159" s="328"/>
      <c r="BD159" s="328"/>
      <c r="BE159" s="329"/>
      <c r="BF159" s="306" t="s">
        <v>117</v>
      </c>
      <c r="BG159" s="307"/>
      <c r="BH159" s="307"/>
      <c r="BI159" s="308"/>
    </row>
    <row r="160" spans="1:65" s="25" customFormat="1" ht="59.25" customHeight="1" x14ac:dyDescent="0.25">
      <c r="A160" s="330" t="s">
        <v>248</v>
      </c>
      <c r="B160" s="331"/>
      <c r="C160" s="331"/>
      <c r="D160" s="336"/>
      <c r="E160" s="327" t="s">
        <v>357</v>
      </c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328"/>
      <c r="AX160" s="328"/>
      <c r="AY160" s="328"/>
      <c r="AZ160" s="328"/>
      <c r="BA160" s="328"/>
      <c r="BB160" s="328"/>
      <c r="BC160" s="328"/>
      <c r="BD160" s="328"/>
      <c r="BE160" s="329"/>
      <c r="BF160" s="306" t="s">
        <v>143</v>
      </c>
      <c r="BG160" s="307"/>
      <c r="BH160" s="307"/>
      <c r="BI160" s="308"/>
    </row>
    <row r="161" spans="1:65" s="25" customFormat="1" ht="53.25" customHeight="1" x14ac:dyDescent="0.25">
      <c r="A161" s="330" t="s">
        <v>249</v>
      </c>
      <c r="B161" s="331"/>
      <c r="C161" s="331"/>
      <c r="D161" s="336"/>
      <c r="E161" s="327" t="s">
        <v>250</v>
      </c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328"/>
      <c r="AX161" s="328"/>
      <c r="AY161" s="328"/>
      <c r="AZ161" s="328"/>
      <c r="BA161" s="328"/>
      <c r="BB161" s="328"/>
      <c r="BC161" s="328"/>
      <c r="BD161" s="328"/>
      <c r="BE161" s="329"/>
      <c r="BF161" s="306" t="s">
        <v>143</v>
      </c>
      <c r="BG161" s="307"/>
      <c r="BH161" s="307"/>
      <c r="BI161" s="308"/>
    </row>
    <row r="162" spans="1:65" s="46" customFormat="1" ht="48.75" customHeight="1" x14ac:dyDescent="0.4">
      <c r="A162" s="330" t="s">
        <v>267</v>
      </c>
      <c r="B162" s="331"/>
      <c r="C162" s="331"/>
      <c r="D162" s="336"/>
      <c r="E162" s="635" t="s">
        <v>418</v>
      </c>
      <c r="F162" s="636"/>
      <c r="G162" s="636"/>
      <c r="H162" s="636"/>
      <c r="I162" s="636"/>
      <c r="J162" s="636"/>
      <c r="K162" s="636"/>
      <c r="L162" s="636"/>
      <c r="M162" s="636"/>
      <c r="N162" s="636"/>
      <c r="O162" s="636"/>
      <c r="P162" s="636"/>
      <c r="Q162" s="636"/>
      <c r="R162" s="636"/>
      <c r="S162" s="636"/>
      <c r="T162" s="636"/>
      <c r="U162" s="636"/>
      <c r="V162" s="636"/>
      <c r="W162" s="636"/>
      <c r="X162" s="636"/>
      <c r="Y162" s="636"/>
      <c r="Z162" s="636"/>
      <c r="AA162" s="636"/>
      <c r="AB162" s="636"/>
      <c r="AC162" s="636"/>
      <c r="AD162" s="636"/>
      <c r="AE162" s="636"/>
      <c r="AF162" s="636"/>
      <c r="AG162" s="636"/>
      <c r="AH162" s="636"/>
      <c r="AI162" s="636"/>
      <c r="AJ162" s="636"/>
      <c r="AK162" s="636"/>
      <c r="AL162" s="636"/>
      <c r="AM162" s="636"/>
      <c r="AN162" s="636"/>
      <c r="AO162" s="636"/>
      <c r="AP162" s="636"/>
      <c r="AQ162" s="636"/>
      <c r="AR162" s="636"/>
      <c r="AS162" s="636"/>
      <c r="AT162" s="636"/>
      <c r="AU162" s="636"/>
      <c r="AV162" s="636"/>
      <c r="AW162" s="636"/>
      <c r="AX162" s="636"/>
      <c r="AY162" s="636"/>
      <c r="AZ162" s="636"/>
      <c r="BA162" s="636"/>
      <c r="BB162" s="636"/>
      <c r="BC162" s="636"/>
      <c r="BD162" s="636"/>
      <c r="BE162" s="637"/>
      <c r="BF162" s="638" t="s">
        <v>227</v>
      </c>
      <c r="BG162" s="618"/>
      <c r="BH162" s="618"/>
      <c r="BI162" s="619"/>
      <c r="BJ162" s="67"/>
      <c r="BK162" s="66"/>
      <c r="BL162" s="66"/>
      <c r="BM162" s="66"/>
    </row>
    <row r="163" spans="1:65" s="25" customFormat="1" ht="53.25" customHeight="1" thickBot="1" x14ac:dyDescent="0.3">
      <c r="A163" s="385" t="s">
        <v>358</v>
      </c>
      <c r="B163" s="357"/>
      <c r="C163" s="357"/>
      <c r="D163" s="358"/>
      <c r="E163" s="398" t="s">
        <v>268</v>
      </c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  <c r="P163" s="399"/>
      <c r="Q163" s="399"/>
      <c r="R163" s="399"/>
      <c r="S163" s="399"/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399"/>
      <c r="AI163" s="399"/>
      <c r="AJ163" s="399"/>
      <c r="AK163" s="399"/>
      <c r="AL163" s="399"/>
      <c r="AM163" s="399"/>
      <c r="AN163" s="399"/>
      <c r="AO163" s="399"/>
      <c r="AP163" s="399"/>
      <c r="AQ163" s="399"/>
      <c r="AR163" s="399"/>
      <c r="AS163" s="399"/>
      <c r="AT163" s="399"/>
      <c r="AU163" s="399"/>
      <c r="AV163" s="399"/>
      <c r="AW163" s="399"/>
      <c r="AX163" s="399"/>
      <c r="AY163" s="399"/>
      <c r="AZ163" s="399"/>
      <c r="BA163" s="399"/>
      <c r="BB163" s="399"/>
      <c r="BC163" s="399"/>
      <c r="BD163" s="399"/>
      <c r="BE163" s="400"/>
      <c r="BF163" s="678" t="s">
        <v>73</v>
      </c>
      <c r="BG163" s="679"/>
      <c r="BH163" s="679"/>
      <c r="BI163" s="680"/>
    </row>
    <row r="164" spans="1:65" s="25" customFormat="1" ht="64.5" customHeight="1" x14ac:dyDescent="0.25">
      <c r="A164" s="469" t="s">
        <v>122</v>
      </c>
      <c r="B164" s="470"/>
      <c r="C164" s="470"/>
      <c r="D164" s="471"/>
      <c r="E164" s="392" t="s">
        <v>441</v>
      </c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  <c r="AA164" s="393"/>
      <c r="AB164" s="393"/>
      <c r="AC164" s="393"/>
      <c r="AD164" s="393"/>
      <c r="AE164" s="393"/>
      <c r="AF164" s="393"/>
      <c r="AG164" s="393"/>
      <c r="AH164" s="393"/>
      <c r="AI164" s="393"/>
      <c r="AJ164" s="393"/>
      <c r="AK164" s="393"/>
      <c r="AL164" s="393"/>
      <c r="AM164" s="393"/>
      <c r="AN164" s="393"/>
      <c r="AO164" s="393"/>
      <c r="AP164" s="393"/>
      <c r="AQ164" s="393"/>
      <c r="AR164" s="393"/>
      <c r="AS164" s="393"/>
      <c r="AT164" s="393"/>
      <c r="AU164" s="393"/>
      <c r="AV164" s="393"/>
      <c r="AW164" s="393"/>
      <c r="AX164" s="393"/>
      <c r="AY164" s="393"/>
      <c r="AZ164" s="393"/>
      <c r="BA164" s="393"/>
      <c r="BB164" s="393"/>
      <c r="BC164" s="393"/>
      <c r="BD164" s="393"/>
      <c r="BE164" s="394"/>
      <c r="BF164" s="426" t="s">
        <v>199</v>
      </c>
      <c r="BG164" s="427"/>
      <c r="BH164" s="427"/>
      <c r="BI164" s="428"/>
    </row>
    <row r="165" spans="1:65" s="25" customFormat="1" ht="57" customHeight="1" x14ac:dyDescent="0.25">
      <c r="A165" s="309" t="s">
        <v>123</v>
      </c>
      <c r="B165" s="310"/>
      <c r="C165" s="310"/>
      <c r="D165" s="311"/>
      <c r="E165" s="395" t="s">
        <v>442</v>
      </c>
      <c r="F165" s="396"/>
      <c r="G165" s="396"/>
      <c r="H165" s="396"/>
      <c r="I165" s="396"/>
      <c r="J165" s="396"/>
      <c r="K165" s="396"/>
      <c r="L165" s="396"/>
      <c r="M165" s="396"/>
      <c r="N165" s="396"/>
      <c r="O165" s="396"/>
      <c r="P165" s="396"/>
      <c r="Q165" s="396"/>
      <c r="R165" s="396"/>
      <c r="S165" s="396"/>
      <c r="T165" s="396"/>
      <c r="U165" s="396"/>
      <c r="V165" s="396"/>
      <c r="W165" s="396"/>
      <c r="X165" s="396"/>
      <c r="Y165" s="396"/>
      <c r="Z165" s="396"/>
      <c r="AA165" s="396"/>
      <c r="AB165" s="396"/>
      <c r="AC165" s="396"/>
      <c r="AD165" s="396"/>
      <c r="AE165" s="396"/>
      <c r="AF165" s="396"/>
      <c r="AG165" s="396"/>
      <c r="AH165" s="396"/>
      <c r="AI165" s="396"/>
      <c r="AJ165" s="396"/>
      <c r="AK165" s="396"/>
      <c r="AL165" s="396"/>
      <c r="AM165" s="396"/>
      <c r="AN165" s="396"/>
      <c r="AO165" s="396"/>
      <c r="AP165" s="396"/>
      <c r="AQ165" s="396"/>
      <c r="AR165" s="396"/>
      <c r="AS165" s="396"/>
      <c r="AT165" s="396"/>
      <c r="AU165" s="396"/>
      <c r="AV165" s="396"/>
      <c r="AW165" s="396"/>
      <c r="AX165" s="396"/>
      <c r="AY165" s="396"/>
      <c r="AZ165" s="396"/>
      <c r="BA165" s="396"/>
      <c r="BB165" s="396"/>
      <c r="BC165" s="396"/>
      <c r="BD165" s="396"/>
      <c r="BE165" s="397"/>
      <c r="BF165" s="674" t="s">
        <v>200</v>
      </c>
      <c r="BG165" s="675"/>
      <c r="BH165" s="675"/>
      <c r="BI165" s="676"/>
    </row>
    <row r="166" spans="1:65" s="25" customFormat="1" ht="51" customHeight="1" x14ac:dyDescent="0.25">
      <c r="A166" s="309" t="s">
        <v>130</v>
      </c>
      <c r="B166" s="310"/>
      <c r="C166" s="310"/>
      <c r="D166" s="311"/>
      <c r="E166" s="396" t="s">
        <v>359</v>
      </c>
      <c r="F166" s="396"/>
      <c r="G166" s="396"/>
      <c r="H166" s="396"/>
      <c r="I166" s="396"/>
      <c r="J166" s="396"/>
      <c r="K166" s="396"/>
      <c r="L166" s="396"/>
      <c r="M166" s="396"/>
      <c r="N166" s="396"/>
      <c r="O166" s="396"/>
      <c r="P166" s="396"/>
      <c r="Q166" s="396"/>
      <c r="R166" s="396"/>
      <c r="S166" s="396"/>
      <c r="T166" s="396"/>
      <c r="U166" s="396"/>
      <c r="V166" s="396"/>
      <c r="W166" s="396"/>
      <c r="X166" s="396"/>
      <c r="Y166" s="396"/>
      <c r="Z166" s="396"/>
      <c r="AA166" s="396"/>
      <c r="AB166" s="396"/>
      <c r="AC166" s="396"/>
      <c r="AD166" s="396"/>
      <c r="AE166" s="396"/>
      <c r="AF166" s="396"/>
      <c r="AG166" s="396"/>
      <c r="AH166" s="396"/>
      <c r="AI166" s="396"/>
      <c r="AJ166" s="396"/>
      <c r="AK166" s="396"/>
      <c r="AL166" s="396"/>
      <c r="AM166" s="396"/>
      <c r="AN166" s="396"/>
      <c r="AO166" s="396"/>
      <c r="AP166" s="396"/>
      <c r="AQ166" s="396"/>
      <c r="AR166" s="396"/>
      <c r="AS166" s="396"/>
      <c r="AT166" s="396"/>
      <c r="AU166" s="396"/>
      <c r="AV166" s="396"/>
      <c r="AW166" s="396"/>
      <c r="AX166" s="396"/>
      <c r="AY166" s="396"/>
      <c r="AZ166" s="396"/>
      <c r="BA166" s="396"/>
      <c r="BB166" s="396"/>
      <c r="BC166" s="396"/>
      <c r="BD166" s="396"/>
      <c r="BE166" s="396"/>
      <c r="BF166" s="674" t="s">
        <v>228</v>
      </c>
      <c r="BG166" s="675"/>
      <c r="BH166" s="675"/>
      <c r="BI166" s="676"/>
    </row>
    <row r="167" spans="1:65" s="25" customFormat="1" ht="42" customHeight="1" x14ac:dyDescent="0.25">
      <c r="A167" s="309" t="s">
        <v>131</v>
      </c>
      <c r="B167" s="310"/>
      <c r="C167" s="310"/>
      <c r="D167" s="311"/>
      <c r="E167" s="312" t="s">
        <v>242</v>
      </c>
      <c r="F167" s="312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  <c r="AA167" s="312"/>
      <c r="AB167" s="312"/>
      <c r="AC167" s="312"/>
      <c r="AD167" s="312"/>
      <c r="AE167" s="312"/>
      <c r="AF167" s="312"/>
      <c r="AG167" s="312"/>
      <c r="AH167" s="312"/>
      <c r="AI167" s="312"/>
      <c r="AJ167" s="312"/>
      <c r="AK167" s="312"/>
      <c r="AL167" s="312"/>
      <c r="AM167" s="312"/>
      <c r="AN167" s="312"/>
      <c r="AO167" s="312"/>
      <c r="AP167" s="312"/>
      <c r="AQ167" s="312"/>
      <c r="AR167" s="312"/>
      <c r="AS167" s="312"/>
      <c r="AT167" s="312"/>
      <c r="AU167" s="312"/>
      <c r="AV167" s="312"/>
      <c r="AW167" s="312"/>
      <c r="AX167" s="312"/>
      <c r="AY167" s="312"/>
      <c r="AZ167" s="312"/>
      <c r="BA167" s="312"/>
      <c r="BB167" s="312"/>
      <c r="BC167" s="312"/>
      <c r="BD167" s="312"/>
      <c r="BE167" s="312"/>
      <c r="BF167" s="674" t="s">
        <v>254</v>
      </c>
      <c r="BG167" s="675"/>
      <c r="BH167" s="675"/>
      <c r="BI167" s="676"/>
    </row>
    <row r="168" spans="1:65" s="25" customFormat="1" ht="45.75" customHeight="1" x14ac:dyDescent="0.25">
      <c r="A168" s="309" t="s">
        <v>132</v>
      </c>
      <c r="B168" s="310"/>
      <c r="C168" s="310"/>
      <c r="D168" s="311"/>
      <c r="E168" s="312" t="s">
        <v>433</v>
      </c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B168" s="312"/>
      <c r="AC168" s="312"/>
      <c r="AD168" s="312"/>
      <c r="AE168" s="312"/>
      <c r="AF168" s="312"/>
      <c r="AG168" s="312"/>
      <c r="AH168" s="312"/>
      <c r="AI168" s="312"/>
      <c r="AJ168" s="312"/>
      <c r="AK168" s="312"/>
      <c r="AL168" s="312"/>
      <c r="AM168" s="312"/>
      <c r="AN168" s="312"/>
      <c r="AO168" s="312"/>
      <c r="AP168" s="312"/>
      <c r="AQ168" s="312"/>
      <c r="AR168" s="312"/>
      <c r="AS168" s="312"/>
      <c r="AT168" s="312"/>
      <c r="AU168" s="312"/>
      <c r="AV168" s="312"/>
      <c r="AW168" s="312"/>
      <c r="AX168" s="312"/>
      <c r="AY168" s="312"/>
      <c r="AZ168" s="312"/>
      <c r="BA168" s="312"/>
      <c r="BB168" s="312"/>
      <c r="BC168" s="312"/>
      <c r="BD168" s="312"/>
      <c r="BE168" s="312"/>
      <c r="BF168" s="697" t="s">
        <v>170</v>
      </c>
      <c r="BG168" s="698"/>
      <c r="BH168" s="698"/>
      <c r="BI168" s="699"/>
    </row>
    <row r="169" spans="1:65" s="25" customFormat="1" ht="75" customHeight="1" x14ac:dyDescent="0.25">
      <c r="A169" s="309" t="s">
        <v>133</v>
      </c>
      <c r="B169" s="310"/>
      <c r="C169" s="310"/>
      <c r="D169" s="311"/>
      <c r="E169" s="711" t="s">
        <v>449</v>
      </c>
      <c r="F169" s="711"/>
      <c r="G169" s="711"/>
      <c r="H169" s="711"/>
      <c r="I169" s="711"/>
      <c r="J169" s="711"/>
      <c r="K169" s="711"/>
      <c r="L169" s="711"/>
      <c r="M169" s="711"/>
      <c r="N169" s="711"/>
      <c r="O169" s="711"/>
      <c r="P169" s="711"/>
      <c r="Q169" s="711"/>
      <c r="R169" s="711"/>
      <c r="S169" s="711"/>
      <c r="T169" s="711"/>
      <c r="U169" s="711"/>
      <c r="V169" s="711"/>
      <c r="W169" s="711"/>
      <c r="X169" s="711"/>
      <c r="Y169" s="711"/>
      <c r="Z169" s="711"/>
      <c r="AA169" s="711"/>
      <c r="AB169" s="711"/>
      <c r="AC169" s="711"/>
      <c r="AD169" s="711"/>
      <c r="AE169" s="711"/>
      <c r="AF169" s="711"/>
      <c r="AG169" s="711"/>
      <c r="AH169" s="711"/>
      <c r="AI169" s="711"/>
      <c r="AJ169" s="711"/>
      <c r="AK169" s="711"/>
      <c r="AL169" s="711"/>
      <c r="AM169" s="711"/>
      <c r="AN169" s="711"/>
      <c r="AO169" s="711"/>
      <c r="AP169" s="711"/>
      <c r="AQ169" s="711"/>
      <c r="AR169" s="711"/>
      <c r="AS169" s="711"/>
      <c r="AT169" s="711"/>
      <c r="AU169" s="711"/>
      <c r="AV169" s="711"/>
      <c r="AW169" s="711"/>
      <c r="AX169" s="711"/>
      <c r="AY169" s="711"/>
      <c r="AZ169" s="711"/>
      <c r="BA169" s="711"/>
      <c r="BB169" s="711"/>
      <c r="BC169" s="711"/>
      <c r="BD169" s="711"/>
      <c r="BE169" s="712"/>
      <c r="BF169" s="306" t="s">
        <v>172</v>
      </c>
      <c r="BG169" s="307"/>
      <c r="BH169" s="307"/>
      <c r="BI169" s="308"/>
    </row>
    <row r="170" spans="1:65" s="25" customFormat="1" ht="76.5" customHeight="1" x14ac:dyDescent="0.25">
      <c r="A170" s="309" t="s">
        <v>244</v>
      </c>
      <c r="B170" s="310"/>
      <c r="C170" s="310"/>
      <c r="D170" s="311"/>
      <c r="E170" s="404" t="s">
        <v>450</v>
      </c>
      <c r="F170" s="405"/>
      <c r="G170" s="405"/>
      <c r="H170" s="405"/>
      <c r="I170" s="405"/>
      <c r="J170" s="405"/>
      <c r="K170" s="405"/>
      <c r="L170" s="405"/>
      <c r="M170" s="405"/>
      <c r="N170" s="405"/>
      <c r="O170" s="405"/>
      <c r="P170" s="405"/>
      <c r="Q170" s="405"/>
      <c r="R170" s="405"/>
      <c r="S170" s="405"/>
      <c r="T170" s="405"/>
      <c r="U170" s="405"/>
      <c r="V170" s="405"/>
      <c r="W170" s="405"/>
      <c r="X170" s="405"/>
      <c r="Y170" s="405"/>
      <c r="Z170" s="405"/>
      <c r="AA170" s="405"/>
      <c r="AB170" s="405"/>
      <c r="AC170" s="405"/>
      <c r="AD170" s="405"/>
      <c r="AE170" s="405"/>
      <c r="AF170" s="405"/>
      <c r="AG170" s="405"/>
      <c r="AH170" s="405"/>
      <c r="AI170" s="405"/>
      <c r="AJ170" s="405"/>
      <c r="AK170" s="405"/>
      <c r="AL170" s="405"/>
      <c r="AM170" s="405"/>
      <c r="AN170" s="405"/>
      <c r="AO170" s="405"/>
      <c r="AP170" s="405"/>
      <c r="AQ170" s="405"/>
      <c r="AR170" s="405"/>
      <c r="AS170" s="405"/>
      <c r="AT170" s="405"/>
      <c r="AU170" s="405"/>
      <c r="AV170" s="405"/>
      <c r="AW170" s="405"/>
      <c r="AX170" s="405"/>
      <c r="AY170" s="405"/>
      <c r="AZ170" s="405"/>
      <c r="BA170" s="405"/>
      <c r="BB170" s="405"/>
      <c r="BC170" s="405"/>
      <c r="BD170" s="405"/>
      <c r="BE170" s="406"/>
      <c r="BF170" s="306" t="s">
        <v>174</v>
      </c>
      <c r="BG170" s="307"/>
      <c r="BH170" s="307"/>
      <c r="BI170" s="308"/>
    </row>
    <row r="171" spans="1:65" s="25" customFormat="1" ht="60.75" customHeight="1" x14ac:dyDescent="0.25">
      <c r="A171" s="309" t="s">
        <v>245</v>
      </c>
      <c r="B171" s="310"/>
      <c r="C171" s="310"/>
      <c r="D171" s="311"/>
      <c r="E171" s="312" t="s">
        <v>361</v>
      </c>
      <c r="F171" s="312"/>
      <c r="G171" s="312"/>
      <c r="H171" s="312"/>
      <c r="I171" s="312"/>
      <c r="J171" s="312"/>
      <c r="K171" s="312"/>
      <c r="L171" s="312"/>
      <c r="M171" s="312"/>
      <c r="N171" s="3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  <c r="AA171" s="312"/>
      <c r="AB171" s="312"/>
      <c r="AC171" s="312"/>
      <c r="AD171" s="312"/>
      <c r="AE171" s="312"/>
      <c r="AF171" s="312"/>
      <c r="AG171" s="312"/>
      <c r="AH171" s="312"/>
      <c r="AI171" s="312"/>
      <c r="AJ171" s="312"/>
      <c r="AK171" s="312"/>
      <c r="AL171" s="312"/>
      <c r="AM171" s="312"/>
      <c r="AN171" s="312"/>
      <c r="AO171" s="312"/>
      <c r="AP171" s="312"/>
      <c r="AQ171" s="312"/>
      <c r="AR171" s="312"/>
      <c r="AS171" s="312"/>
      <c r="AT171" s="312"/>
      <c r="AU171" s="312"/>
      <c r="AV171" s="312"/>
      <c r="AW171" s="312"/>
      <c r="AX171" s="312"/>
      <c r="AY171" s="312"/>
      <c r="AZ171" s="312"/>
      <c r="BA171" s="312"/>
      <c r="BB171" s="312"/>
      <c r="BC171" s="312"/>
      <c r="BD171" s="312"/>
      <c r="BE171" s="313"/>
      <c r="BF171" s="306" t="s">
        <v>421</v>
      </c>
      <c r="BG171" s="307"/>
      <c r="BH171" s="307"/>
      <c r="BI171" s="308"/>
    </row>
    <row r="172" spans="1:65" s="25" customFormat="1" ht="48" customHeight="1" x14ac:dyDescent="0.25">
      <c r="A172" s="309" t="s">
        <v>246</v>
      </c>
      <c r="B172" s="310"/>
      <c r="C172" s="310"/>
      <c r="D172" s="311"/>
      <c r="E172" s="327" t="s">
        <v>385</v>
      </c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328"/>
      <c r="AF172" s="328"/>
      <c r="AG172" s="328"/>
      <c r="AH172" s="328"/>
      <c r="AI172" s="328"/>
      <c r="AJ172" s="328"/>
      <c r="AK172" s="328"/>
      <c r="AL172" s="328"/>
      <c r="AM172" s="328"/>
      <c r="AN172" s="328"/>
      <c r="AO172" s="328"/>
      <c r="AP172" s="328"/>
      <c r="AQ172" s="328"/>
      <c r="AR172" s="328"/>
      <c r="AS172" s="328"/>
      <c r="AT172" s="328"/>
      <c r="AU172" s="328"/>
      <c r="AV172" s="328"/>
      <c r="AW172" s="328"/>
      <c r="AX172" s="328"/>
      <c r="AY172" s="328"/>
      <c r="AZ172" s="328"/>
      <c r="BA172" s="328"/>
      <c r="BB172" s="328"/>
      <c r="BC172" s="328"/>
      <c r="BD172" s="328"/>
      <c r="BE172" s="329"/>
      <c r="BF172" s="306" t="s">
        <v>422</v>
      </c>
      <c r="BG172" s="307"/>
      <c r="BH172" s="307"/>
      <c r="BI172" s="308"/>
    </row>
    <row r="173" spans="1:65" s="25" customFormat="1" ht="59.25" customHeight="1" x14ac:dyDescent="0.25">
      <c r="A173" s="309" t="s">
        <v>258</v>
      </c>
      <c r="B173" s="310"/>
      <c r="C173" s="310"/>
      <c r="D173" s="311"/>
      <c r="E173" s="396" t="s">
        <v>360</v>
      </c>
      <c r="F173" s="396"/>
      <c r="G173" s="396"/>
      <c r="H173" s="396"/>
      <c r="I173" s="396"/>
      <c r="J173" s="396"/>
      <c r="K173" s="396"/>
      <c r="L173" s="396"/>
      <c r="M173" s="396"/>
      <c r="N173" s="396"/>
      <c r="O173" s="396"/>
      <c r="P173" s="396"/>
      <c r="Q173" s="396"/>
      <c r="R173" s="396"/>
      <c r="S173" s="396"/>
      <c r="T173" s="396"/>
      <c r="U173" s="396"/>
      <c r="V173" s="396"/>
      <c r="W173" s="396"/>
      <c r="X173" s="396"/>
      <c r="Y173" s="396"/>
      <c r="Z173" s="396"/>
      <c r="AA173" s="396"/>
      <c r="AB173" s="396"/>
      <c r="AC173" s="396"/>
      <c r="AD173" s="396"/>
      <c r="AE173" s="396"/>
      <c r="AF173" s="396"/>
      <c r="AG173" s="396"/>
      <c r="AH173" s="396"/>
      <c r="AI173" s="396"/>
      <c r="AJ173" s="396"/>
      <c r="AK173" s="396"/>
      <c r="AL173" s="396"/>
      <c r="AM173" s="396"/>
      <c r="AN173" s="396"/>
      <c r="AO173" s="396"/>
      <c r="AP173" s="396"/>
      <c r="AQ173" s="396"/>
      <c r="AR173" s="396"/>
      <c r="AS173" s="396"/>
      <c r="AT173" s="396"/>
      <c r="AU173" s="396"/>
      <c r="AV173" s="396"/>
      <c r="AW173" s="396"/>
      <c r="AX173" s="396"/>
      <c r="AY173" s="396"/>
      <c r="AZ173" s="396"/>
      <c r="BA173" s="396"/>
      <c r="BB173" s="396"/>
      <c r="BC173" s="396"/>
      <c r="BD173" s="396"/>
      <c r="BE173" s="397"/>
      <c r="BF173" s="674" t="s">
        <v>426</v>
      </c>
      <c r="BG173" s="675"/>
      <c r="BH173" s="675"/>
      <c r="BI173" s="676"/>
    </row>
    <row r="174" spans="1:65" s="25" customFormat="1" ht="52.5" customHeight="1" x14ac:dyDescent="0.25">
      <c r="A174" s="309" t="s">
        <v>266</v>
      </c>
      <c r="B174" s="310"/>
      <c r="C174" s="310"/>
      <c r="D174" s="311"/>
      <c r="E174" s="312" t="s">
        <v>446</v>
      </c>
      <c r="F174" s="312"/>
      <c r="G174" s="312"/>
      <c r="H174" s="312"/>
      <c r="I174" s="312"/>
      <c r="J174" s="31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B174" s="312"/>
      <c r="AC174" s="312"/>
      <c r="AD174" s="312"/>
      <c r="AE174" s="312"/>
      <c r="AF174" s="312"/>
      <c r="AG174" s="312"/>
      <c r="AH174" s="312"/>
      <c r="AI174" s="312"/>
      <c r="AJ174" s="312"/>
      <c r="AK174" s="312"/>
      <c r="AL174" s="312"/>
      <c r="AM174" s="312"/>
      <c r="AN174" s="312"/>
      <c r="AO174" s="312"/>
      <c r="AP174" s="312"/>
      <c r="AQ174" s="312"/>
      <c r="AR174" s="312"/>
      <c r="AS174" s="312"/>
      <c r="AT174" s="312"/>
      <c r="AU174" s="312"/>
      <c r="AV174" s="312"/>
      <c r="AW174" s="312"/>
      <c r="AX174" s="312"/>
      <c r="AY174" s="312"/>
      <c r="AZ174" s="312"/>
      <c r="BA174" s="312"/>
      <c r="BB174" s="312"/>
      <c r="BC174" s="312"/>
      <c r="BD174" s="312"/>
      <c r="BE174" s="313"/>
      <c r="BF174" s="306" t="s">
        <v>425</v>
      </c>
      <c r="BG174" s="307"/>
      <c r="BH174" s="307"/>
      <c r="BI174" s="308"/>
    </row>
    <row r="175" spans="1:65" s="25" customFormat="1" ht="59.25" customHeight="1" x14ac:dyDescent="0.25">
      <c r="A175" s="309" t="s">
        <v>328</v>
      </c>
      <c r="B175" s="310"/>
      <c r="C175" s="310"/>
      <c r="D175" s="311"/>
      <c r="E175" s="312" t="s">
        <v>362</v>
      </c>
      <c r="F175" s="312"/>
      <c r="G175" s="312"/>
      <c r="H175" s="312"/>
      <c r="I175" s="312"/>
      <c r="J175" s="312"/>
      <c r="K175" s="312"/>
      <c r="L175" s="312"/>
      <c r="M175" s="312"/>
      <c r="N175" s="3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2"/>
      <c r="Z175" s="312"/>
      <c r="AA175" s="312"/>
      <c r="AB175" s="312"/>
      <c r="AC175" s="312"/>
      <c r="AD175" s="312"/>
      <c r="AE175" s="312"/>
      <c r="AF175" s="312"/>
      <c r="AG175" s="312"/>
      <c r="AH175" s="312"/>
      <c r="AI175" s="312"/>
      <c r="AJ175" s="312"/>
      <c r="AK175" s="312"/>
      <c r="AL175" s="312"/>
      <c r="AM175" s="312"/>
      <c r="AN175" s="312"/>
      <c r="AO175" s="312"/>
      <c r="AP175" s="312"/>
      <c r="AQ175" s="312"/>
      <c r="AR175" s="312"/>
      <c r="AS175" s="312"/>
      <c r="AT175" s="312"/>
      <c r="AU175" s="312"/>
      <c r="AV175" s="312"/>
      <c r="AW175" s="312"/>
      <c r="AX175" s="312"/>
      <c r="AY175" s="312"/>
      <c r="AZ175" s="312"/>
      <c r="BA175" s="312"/>
      <c r="BB175" s="312"/>
      <c r="BC175" s="312"/>
      <c r="BD175" s="312"/>
      <c r="BE175" s="313"/>
      <c r="BF175" s="306" t="s">
        <v>427</v>
      </c>
      <c r="BG175" s="307"/>
      <c r="BH175" s="307"/>
      <c r="BI175" s="308"/>
    </row>
    <row r="176" spans="1:65" s="25" customFormat="1" ht="48" customHeight="1" x14ac:dyDescent="0.25">
      <c r="A176" s="309" t="s">
        <v>329</v>
      </c>
      <c r="B176" s="310"/>
      <c r="C176" s="310"/>
      <c r="D176" s="311"/>
      <c r="E176" s="312" t="s">
        <v>388</v>
      </c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2"/>
      <c r="AD176" s="312"/>
      <c r="AE176" s="312"/>
      <c r="AF176" s="312"/>
      <c r="AG176" s="312"/>
      <c r="AH176" s="312"/>
      <c r="AI176" s="312"/>
      <c r="AJ176" s="312"/>
      <c r="AK176" s="312"/>
      <c r="AL176" s="312"/>
      <c r="AM176" s="312"/>
      <c r="AN176" s="312"/>
      <c r="AO176" s="312"/>
      <c r="AP176" s="312"/>
      <c r="AQ176" s="312"/>
      <c r="AR176" s="312"/>
      <c r="AS176" s="312"/>
      <c r="AT176" s="312"/>
      <c r="AU176" s="312"/>
      <c r="AV176" s="312"/>
      <c r="AW176" s="312"/>
      <c r="AX176" s="312"/>
      <c r="AY176" s="312"/>
      <c r="AZ176" s="312"/>
      <c r="BA176" s="312"/>
      <c r="BB176" s="312"/>
      <c r="BC176" s="312"/>
      <c r="BD176" s="312"/>
      <c r="BE176" s="313"/>
      <c r="BF176" s="306" t="s">
        <v>428</v>
      </c>
      <c r="BG176" s="307"/>
      <c r="BH176" s="307"/>
      <c r="BI176" s="308"/>
    </row>
    <row r="177" spans="1:71" s="61" customFormat="1" ht="53.25" customHeight="1" x14ac:dyDescent="0.4">
      <c r="A177" s="309" t="s">
        <v>332</v>
      </c>
      <c r="B177" s="310"/>
      <c r="C177" s="310"/>
      <c r="D177" s="311"/>
      <c r="E177" s="312" t="s">
        <v>309</v>
      </c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2"/>
      <c r="Z177" s="312"/>
      <c r="AA177" s="312"/>
      <c r="AB177" s="312"/>
      <c r="AC177" s="312"/>
      <c r="AD177" s="312"/>
      <c r="AE177" s="312"/>
      <c r="AF177" s="312"/>
      <c r="AG177" s="312"/>
      <c r="AH177" s="312"/>
      <c r="AI177" s="312"/>
      <c r="AJ177" s="312"/>
      <c r="AK177" s="312"/>
      <c r="AL177" s="312"/>
      <c r="AM177" s="312"/>
      <c r="AN177" s="312"/>
      <c r="AO177" s="312"/>
      <c r="AP177" s="312"/>
      <c r="AQ177" s="312"/>
      <c r="AR177" s="312"/>
      <c r="AS177" s="312"/>
      <c r="AT177" s="312"/>
      <c r="AU177" s="312"/>
      <c r="AV177" s="312"/>
      <c r="AW177" s="312"/>
      <c r="AX177" s="312"/>
      <c r="AY177" s="312"/>
      <c r="AZ177" s="312"/>
      <c r="BA177" s="312"/>
      <c r="BB177" s="312"/>
      <c r="BC177" s="312"/>
      <c r="BD177" s="312"/>
      <c r="BE177" s="312"/>
      <c r="BF177" s="306" t="s">
        <v>323</v>
      </c>
      <c r="BG177" s="307"/>
      <c r="BH177" s="307"/>
      <c r="BI177" s="308"/>
      <c r="BJ177" s="48" t="s">
        <v>310</v>
      </c>
      <c r="BK177" s="48"/>
      <c r="BL177" s="48"/>
      <c r="BM177" s="48"/>
      <c r="BN177" s="48"/>
      <c r="BO177" s="48"/>
      <c r="BP177" s="48"/>
      <c r="BQ177" s="48"/>
      <c r="BR177" s="48"/>
      <c r="BS177" s="48"/>
    </row>
    <row r="178" spans="1:71" s="25" customFormat="1" ht="52.5" customHeight="1" x14ac:dyDescent="0.25">
      <c r="A178" s="309" t="s">
        <v>347</v>
      </c>
      <c r="B178" s="310"/>
      <c r="C178" s="310"/>
      <c r="D178" s="311"/>
      <c r="E178" s="312" t="s">
        <v>370</v>
      </c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312"/>
      <c r="AG178" s="312"/>
      <c r="AH178" s="312"/>
      <c r="AI178" s="312"/>
      <c r="AJ178" s="312"/>
      <c r="AK178" s="312"/>
      <c r="AL178" s="312"/>
      <c r="AM178" s="312"/>
      <c r="AN178" s="312"/>
      <c r="AO178" s="312"/>
      <c r="AP178" s="312"/>
      <c r="AQ178" s="312"/>
      <c r="AR178" s="312"/>
      <c r="AS178" s="312"/>
      <c r="AT178" s="312"/>
      <c r="AU178" s="312"/>
      <c r="AV178" s="312"/>
      <c r="AW178" s="312"/>
      <c r="AX178" s="312"/>
      <c r="AY178" s="312"/>
      <c r="AZ178" s="312"/>
      <c r="BA178" s="312"/>
      <c r="BB178" s="312"/>
      <c r="BC178" s="312"/>
      <c r="BD178" s="312"/>
      <c r="BE178" s="313"/>
      <c r="BF178" s="306" t="s">
        <v>324</v>
      </c>
      <c r="BG178" s="307"/>
      <c r="BH178" s="307"/>
      <c r="BI178" s="308"/>
    </row>
    <row r="179" spans="1:71" s="25" customFormat="1" ht="63" customHeight="1" thickBot="1" x14ac:dyDescent="0.3">
      <c r="A179" s="309" t="s">
        <v>348</v>
      </c>
      <c r="B179" s="310"/>
      <c r="C179" s="310"/>
      <c r="D179" s="311"/>
      <c r="E179" s="312" t="s">
        <v>349</v>
      </c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2"/>
      <c r="W179" s="312"/>
      <c r="X179" s="312"/>
      <c r="Y179" s="312"/>
      <c r="Z179" s="312"/>
      <c r="AA179" s="312"/>
      <c r="AB179" s="312"/>
      <c r="AC179" s="312"/>
      <c r="AD179" s="312"/>
      <c r="AE179" s="312"/>
      <c r="AF179" s="312"/>
      <c r="AG179" s="312"/>
      <c r="AH179" s="312"/>
      <c r="AI179" s="312"/>
      <c r="AJ179" s="312"/>
      <c r="AK179" s="312"/>
      <c r="AL179" s="312"/>
      <c r="AM179" s="312"/>
      <c r="AN179" s="312"/>
      <c r="AO179" s="312"/>
      <c r="AP179" s="312"/>
      <c r="AQ179" s="312"/>
      <c r="AR179" s="312"/>
      <c r="AS179" s="312"/>
      <c r="AT179" s="312"/>
      <c r="AU179" s="312"/>
      <c r="AV179" s="312"/>
      <c r="AW179" s="312"/>
      <c r="AX179" s="312"/>
      <c r="AY179" s="312"/>
      <c r="AZ179" s="312"/>
      <c r="BA179" s="312"/>
      <c r="BB179" s="312"/>
      <c r="BC179" s="312"/>
      <c r="BD179" s="312"/>
      <c r="BE179" s="313"/>
      <c r="BF179" s="306" t="s">
        <v>325</v>
      </c>
      <c r="BG179" s="307"/>
      <c r="BH179" s="307"/>
      <c r="BI179" s="308"/>
    </row>
    <row r="180" spans="1:71" s="25" customFormat="1" ht="57" customHeight="1" x14ac:dyDescent="0.25">
      <c r="A180" s="469" t="s">
        <v>136</v>
      </c>
      <c r="B180" s="470"/>
      <c r="C180" s="470"/>
      <c r="D180" s="471"/>
      <c r="E180" s="668" t="s">
        <v>363</v>
      </c>
      <c r="F180" s="669"/>
      <c r="G180" s="669"/>
      <c r="H180" s="669"/>
      <c r="I180" s="669"/>
      <c r="J180" s="669"/>
      <c r="K180" s="669"/>
      <c r="L180" s="669"/>
      <c r="M180" s="669"/>
      <c r="N180" s="669"/>
      <c r="O180" s="669"/>
      <c r="P180" s="669"/>
      <c r="Q180" s="669"/>
      <c r="R180" s="669"/>
      <c r="S180" s="669"/>
      <c r="T180" s="669"/>
      <c r="U180" s="669"/>
      <c r="V180" s="669"/>
      <c r="W180" s="669"/>
      <c r="X180" s="669"/>
      <c r="Y180" s="669"/>
      <c r="Z180" s="669"/>
      <c r="AA180" s="669"/>
      <c r="AB180" s="669"/>
      <c r="AC180" s="669"/>
      <c r="AD180" s="669"/>
      <c r="AE180" s="669"/>
      <c r="AF180" s="669"/>
      <c r="AG180" s="669"/>
      <c r="AH180" s="669"/>
      <c r="AI180" s="669"/>
      <c r="AJ180" s="669"/>
      <c r="AK180" s="669"/>
      <c r="AL180" s="669"/>
      <c r="AM180" s="669"/>
      <c r="AN180" s="669"/>
      <c r="AO180" s="669"/>
      <c r="AP180" s="669"/>
      <c r="AQ180" s="669"/>
      <c r="AR180" s="669"/>
      <c r="AS180" s="669"/>
      <c r="AT180" s="669"/>
      <c r="AU180" s="669"/>
      <c r="AV180" s="669"/>
      <c r="AW180" s="669"/>
      <c r="AX180" s="669"/>
      <c r="AY180" s="669"/>
      <c r="AZ180" s="669"/>
      <c r="BA180" s="669"/>
      <c r="BB180" s="669"/>
      <c r="BC180" s="669"/>
      <c r="BD180" s="669"/>
      <c r="BE180" s="670"/>
      <c r="BF180" s="426" t="s">
        <v>227</v>
      </c>
      <c r="BG180" s="427"/>
      <c r="BH180" s="427"/>
      <c r="BI180" s="428"/>
    </row>
    <row r="181" spans="1:71" s="25" customFormat="1" ht="55.5" customHeight="1" x14ac:dyDescent="0.25">
      <c r="A181" s="309" t="s">
        <v>386</v>
      </c>
      <c r="B181" s="310"/>
      <c r="C181" s="310"/>
      <c r="D181" s="311"/>
      <c r="E181" s="713" t="s">
        <v>459</v>
      </c>
      <c r="F181" s="714"/>
      <c r="G181" s="714"/>
      <c r="H181" s="714"/>
      <c r="I181" s="714"/>
      <c r="J181" s="714"/>
      <c r="K181" s="714"/>
      <c r="L181" s="714"/>
      <c r="M181" s="714"/>
      <c r="N181" s="714"/>
      <c r="O181" s="714"/>
      <c r="P181" s="714"/>
      <c r="Q181" s="714"/>
      <c r="R181" s="714"/>
      <c r="S181" s="714"/>
      <c r="T181" s="714"/>
      <c r="U181" s="714"/>
      <c r="V181" s="714"/>
      <c r="W181" s="714"/>
      <c r="X181" s="714"/>
      <c r="Y181" s="714"/>
      <c r="Z181" s="714"/>
      <c r="AA181" s="714"/>
      <c r="AB181" s="714"/>
      <c r="AC181" s="714"/>
      <c r="AD181" s="714"/>
      <c r="AE181" s="714"/>
      <c r="AF181" s="714"/>
      <c r="AG181" s="714"/>
      <c r="AH181" s="714"/>
      <c r="AI181" s="714"/>
      <c r="AJ181" s="714"/>
      <c r="AK181" s="714"/>
      <c r="AL181" s="714"/>
      <c r="AM181" s="714"/>
      <c r="AN181" s="714"/>
      <c r="AO181" s="714"/>
      <c r="AP181" s="714"/>
      <c r="AQ181" s="714"/>
      <c r="AR181" s="714"/>
      <c r="AS181" s="714"/>
      <c r="AT181" s="714"/>
      <c r="AU181" s="714"/>
      <c r="AV181" s="714"/>
      <c r="AW181" s="714"/>
      <c r="AX181" s="714"/>
      <c r="AY181" s="714"/>
      <c r="AZ181" s="714"/>
      <c r="BA181" s="714"/>
      <c r="BB181" s="714"/>
      <c r="BC181" s="714"/>
      <c r="BD181" s="714"/>
      <c r="BE181" s="715"/>
      <c r="BF181" s="674" t="s">
        <v>315</v>
      </c>
      <c r="BG181" s="675"/>
      <c r="BH181" s="675"/>
      <c r="BI181" s="676"/>
    </row>
    <row r="182" spans="1:71" s="25" customFormat="1" ht="64.5" customHeight="1" x14ac:dyDescent="0.25">
      <c r="A182" s="309" t="s">
        <v>137</v>
      </c>
      <c r="B182" s="310"/>
      <c r="C182" s="310"/>
      <c r="D182" s="311"/>
      <c r="E182" s="635" t="s">
        <v>306</v>
      </c>
      <c r="F182" s="636"/>
      <c r="G182" s="636"/>
      <c r="H182" s="636"/>
      <c r="I182" s="636"/>
      <c r="J182" s="636"/>
      <c r="K182" s="636"/>
      <c r="L182" s="636"/>
      <c r="M182" s="636"/>
      <c r="N182" s="636"/>
      <c r="O182" s="636"/>
      <c r="P182" s="636"/>
      <c r="Q182" s="636"/>
      <c r="R182" s="636"/>
      <c r="S182" s="636"/>
      <c r="T182" s="636"/>
      <c r="U182" s="636"/>
      <c r="V182" s="636"/>
      <c r="W182" s="636"/>
      <c r="X182" s="636"/>
      <c r="Y182" s="636"/>
      <c r="Z182" s="636"/>
      <c r="AA182" s="636"/>
      <c r="AB182" s="636"/>
      <c r="AC182" s="636"/>
      <c r="AD182" s="636"/>
      <c r="AE182" s="636"/>
      <c r="AF182" s="636"/>
      <c r="AG182" s="636"/>
      <c r="AH182" s="636"/>
      <c r="AI182" s="636"/>
      <c r="AJ182" s="636"/>
      <c r="AK182" s="636"/>
      <c r="AL182" s="636"/>
      <c r="AM182" s="636"/>
      <c r="AN182" s="636"/>
      <c r="AO182" s="636"/>
      <c r="AP182" s="636"/>
      <c r="AQ182" s="636"/>
      <c r="AR182" s="636"/>
      <c r="AS182" s="636"/>
      <c r="AT182" s="636"/>
      <c r="AU182" s="636"/>
      <c r="AV182" s="636"/>
      <c r="AW182" s="636"/>
      <c r="AX182" s="636"/>
      <c r="AY182" s="636"/>
      <c r="AZ182" s="636"/>
      <c r="BA182" s="636"/>
      <c r="BB182" s="636"/>
      <c r="BC182" s="636"/>
      <c r="BD182" s="636"/>
      <c r="BE182" s="637"/>
      <c r="BF182" s="306" t="s">
        <v>179</v>
      </c>
      <c r="BG182" s="307"/>
      <c r="BH182" s="307"/>
      <c r="BI182" s="308"/>
    </row>
    <row r="183" spans="1:71" s="25" customFormat="1" ht="69.75" customHeight="1" x14ac:dyDescent="0.25">
      <c r="A183" s="309" t="s">
        <v>139</v>
      </c>
      <c r="B183" s="310"/>
      <c r="C183" s="310"/>
      <c r="D183" s="311"/>
      <c r="E183" s="455" t="s">
        <v>364</v>
      </c>
      <c r="F183" s="455"/>
      <c r="G183" s="455"/>
      <c r="H183" s="455"/>
      <c r="I183" s="455"/>
      <c r="J183" s="455"/>
      <c r="K183" s="455"/>
      <c r="L183" s="455"/>
      <c r="M183" s="455"/>
      <c r="N183" s="455"/>
      <c r="O183" s="455"/>
      <c r="P183" s="455"/>
      <c r="Q183" s="455"/>
      <c r="R183" s="455"/>
      <c r="S183" s="455"/>
      <c r="T183" s="455"/>
      <c r="U183" s="455"/>
      <c r="V183" s="455"/>
      <c r="W183" s="455"/>
      <c r="X183" s="455"/>
      <c r="Y183" s="455"/>
      <c r="Z183" s="455"/>
      <c r="AA183" s="455"/>
      <c r="AB183" s="455"/>
      <c r="AC183" s="455"/>
      <c r="AD183" s="455"/>
      <c r="AE183" s="455"/>
      <c r="AF183" s="455"/>
      <c r="AG183" s="455"/>
      <c r="AH183" s="455"/>
      <c r="AI183" s="455"/>
      <c r="AJ183" s="455"/>
      <c r="AK183" s="455"/>
      <c r="AL183" s="455"/>
      <c r="AM183" s="455"/>
      <c r="AN183" s="455"/>
      <c r="AO183" s="455"/>
      <c r="AP183" s="455"/>
      <c r="AQ183" s="455"/>
      <c r="AR183" s="455"/>
      <c r="AS183" s="455"/>
      <c r="AT183" s="455"/>
      <c r="AU183" s="455"/>
      <c r="AV183" s="455"/>
      <c r="AW183" s="455"/>
      <c r="AX183" s="455"/>
      <c r="AY183" s="455"/>
      <c r="AZ183" s="455"/>
      <c r="BA183" s="455"/>
      <c r="BB183" s="455"/>
      <c r="BC183" s="455"/>
      <c r="BD183" s="455"/>
      <c r="BE183" s="456"/>
      <c r="BF183" s="306" t="s">
        <v>178</v>
      </c>
      <c r="BG183" s="307"/>
      <c r="BH183" s="307"/>
      <c r="BI183" s="308"/>
    </row>
    <row r="184" spans="1:71" s="25" customFormat="1" ht="60.75" customHeight="1" x14ac:dyDescent="0.25">
      <c r="A184" s="309" t="s">
        <v>140</v>
      </c>
      <c r="B184" s="310"/>
      <c r="C184" s="310"/>
      <c r="D184" s="311"/>
      <c r="E184" s="312" t="s">
        <v>253</v>
      </c>
      <c r="F184" s="312"/>
      <c r="G184" s="312"/>
      <c r="H184" s="312"/>
      <c r="I184" s="312"/>
      <c r="J184" s="31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B184" s="312"/>
      <c r="AC184" s="312"/>
      <c r="AD184" s="312"/>
      <c r="AE184" s="312"/>
      <c r="AF184" s="312"/>
      <c r="AG184" s="312"/>
      <c r="AH184" s="312"/>
      <c r="AI184" s="312"/>
      <c r="AJ184" s="312"/>
      <c r="AK184" s="312"/>
      <c r="AL184" s="312"/>
      <c r="AM184" s="312"/>
      <c r="AN184" s="312"/>
      <c r="AO184" s="312"/>
      <c r="AP184" s="312"/>
      <c r="AQ184" s="312"/>
      <c r="AR184" s="312"/>
      <c r="AS184" s="312"/>
      <c r="AT184" s="312"/>
      <c r="AU184" s="312"/>
      <c r="AV184" s="312"/>
      <c r="AW184" s="312"/>
      <c r="AX184" s="312"/>
      <c r="AY184" s="312"/>
      <c r="AZ184" s="312"/>
      <c r="BA184" s="312"/>
      <c r="BB184" s="312"/>
      <c r="BC184" s="312"/>
      <c r="BD184" s="312"/>
      <c r="BE184" s="313"/>
      <c r="BF184" s="306" t="s">
        <v>180</v>
      </c>
      <c r="BG184" s="307"/>
      <c r="BH184" s="307"/>
      <c r="BI184" s="308"/>
    </row>
    <row r="185" spans="1:71" s="25" customFormat="1" ht="63" customHeight="1" x14ac:dyDescent="0.25">
      <c r="A185" s="309" t="s">
        <v>141</v>
      </c>
      <c r="B185" s="310"/>
      <c r="C185" s="310"/>
      <c r="D185" s="311"/>
      <c r="E185" s="312" t="s">
        <v>350</v>
      </c>
      <c r="F185" s="312"/>
      <c r="G185" s="312"/>
      <c r="H185" s="312"/>
      <c r="I185" s="312"/>
      <c r="J185" s="31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2"/>
      <c r="U185" s="312"/>
      <c r="V185" s="312"/>
      <c r="W185" s="312"/>
      <c r="X185" s="312"/>
      <c r="Y185" s="312"/>
      <c r="Z185" s="312"/>
      <c r="AA185" s="312"/>
      <c r="AB185" s="312"/>
      <c r="AC185" s="312"/>
      <c r="AD185" s="312"/>
      <c r="AE185" s="312"/>
      <c r="AF185" s="312"/>
      <c r="AG185" s="312"/>
      <c r="AH185" s="312"/>
      <c r="AI185" s="312"/>
      <c r="AJ185" s="312"/>
      <c r="AK185" s="312"/>
      <c r="AL185" s="312"/>
      <c r="AM185" s="312"/>
      <c r="AN185" s="312"/>
      <c r="AO185" s="312"/>
      <c r="AP185" s="312"/>
      <c r="AQ185" s="312"/>
      <c r="AR185" s="312"/>
      <c r="AS185" s="312"/>
      <c r="AT185" s="312"/>
      <c r="AU185" s="312"/>
      <c r="AV185" s="312"/>
      <c r="AW185" s="312"/>
      <c r="AX185" s="312"/>
      <c r="AY185" s="312"/>
      <c r="AZ185" s="312"/>
      <c r="BA185" s="312"/>
      <c r="BB185" s="312"/>
      <c r="BC185" s="312"/>
      <c r="BD185" s="312"/>
      <c r="BE185" s="313"/>
      <c r="BF185" s="306" t="s">
        <v>181</v>
      </c>
      <c r="BG185" s="307"/>
      <c r="BH185" s="307"/>
      <c r="BI185" s="308"/>
    </row>
    <row r="186" spans="1:71" s="25" customFormat="1" ht="63" customHeight="1" x14ac:dyDescent="0.25">
      <c r="A186" s="309" t="s">
        <v>252</v>
      </c>
      <c r="B186" s="310"/>
      <c r="C186" s="310"/>
      <c r="D186" s="311"/>
      <c r="E186" s="327" t="s">
        <v>365</v>
      </c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  <c r="AI186" s="328"/>
      <c r="AJ186" s="328"/>
      <c r="AK186" s="328"/>
      <c r="AL186" s="328"/>
      <c r="AM186" s="328"/>
      <c r="AN186" s="328"/>
      <c r="AO186" s="328"/>
      <c r="AP186" s="328"/>
      <c r="AQ186" s="328"/>
      <c r="AR186" s="328"/>
      <c r="AS186" s="328"/>
      <c r="AT186" s="328"/>
      <c r="AU186" s="328"/>
      <c r="AV186" s="328"/>
      <c r="AW186" s="328"/>
      <c r="AX186" s="328"/>
      <c r="AY186" s="328"/>
      <c r="AZ186" s="328"/>
      <c r="BA186" s="328"/>
      <c r="BB186" s="328"/>
      <c r="BC186" s="328"/>
      <c r="BD186" s="328"/>
      <c r="BE186" s="671"/>
      <c r="BF186" s="306" t="s">
        <v>201</v>
      </c>
      <c r="BG186" s="307"/>
      <c r="BH186" s="307"/>
      <c r="BI186" s="308"/>
    </row>
    <row r="187" spans="1:71" s="54" customFormat="1" ht="60.75" customHeight="1" thickBot="1" x14ac:dyDescent="0.55000000000000004">
      <c r="A187" s="309" t="s">
        <v>259</v>
      </c>
      <c r="B187" s="310"/>
      <c r="C187" s="310"/>
      <c r="D187" s="311"/>
      <c r="E187" s="312" t="s">
        <v>307</v>
      </c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  <c r="AD187" s="312"/>
      <c r="AE187" s="312"/>
      <c r="AF187" s="312"/>
      <c r="AG187" s="312"/>
      <c r="AH187" s="312"/>
      <c r="AI187" s="312"/>
      <c r="AJ187" s="312"/>
      <c r="AK187" s="312"/>
      <c r="AL187" s="312"/>
      <c r="AM187" s="312"/>
      <c r="AN187" s="312"/>
      <c r="AO187" s="312"/>
      <c r="AP187" s="312"/>
      <c r="AQ187" s="312"/>
      <c r="AR187" s="312"/>
      <c r="AS187" s="312"/>
      <c r="AT187" s="312"/>
      <c r="AU187" s="312"/>
      <c r="AV187" s="312"/>
      <c r="AW187" s="312"/>
      <c r="AX187" s="312"/>
      <c r="AY187" s="312"/>
      <c r="AZ187" s="312"/>
      <c r="BA187" s="312"/>
      <c r="BB187" s="312"/>
      <c r="BC187" s="312"/>
      <c r="BD187" s="312"/>
      <c r="BE187" s="313"/>
      <c r="BF187" s="306" t="s">
        <v>189</v>
      </c>
      <c r="BG187" s="307"/>
      <c r="BH187" s="307"/>
      <c r="BI187" s="308"/>
      <c r="BJ187" s="75" t="s">
        <v>304</v>
      </c>
      <c r="BK187" s="25"/>
      <c r="BL187" s="25"/>
      <c r="BM187" s="25"/>
      <c r="BN187" s="25"/>
      <c r="BO187" s="25"/>
      <c r="BP187" s="25"/>
      <c r="BQ187" s="25"/>
      <c r="BR187" s="25"/>
      <c r="BS187" s="25"/>
    </row>
    <row r="188" spans="1:71" s="25" customFormat="1" ht="104.25" customHeight="1" thickBot="1" x14ac:dyDescent="0.3">
      <c r="A188" s="639" t="s">
        <v>109</v>
      </c>
      <c r="B188" s="624"/>
      <c r="C188" s="624"/>
      <c r="D188" s="625"/>
      <c r="E188" s="486" t="s">
        <v>110</v>
      </c>
      <c r="F188" s="486"/>
      <c r="G188" s="486"/>
      <c r="H188" s="486"/>
      <c r="I188" s="486"/>
      <c r="J188" s="486"/>
      <c r="K188" s="486"/>
      <c r="L188" s="486"/>
      <c r="M188" s="486"/>
      <c r="N188" s="486"/>
      <c r="O188" s="486"/>
      <c r="P188" s="486"/>
      <c r="Q188" s="486"/>
      <c r="R188" s="486"/>
      <c r="S188" s="486"/>
      <c r="T188" s="486"/>
      <c r="U188" s="486"/>
      <c r="V188" s="486"/>
      <c r="W188" s="486"/>
      <c r="X188" s="486"/>
      <c r="Y188" s="486"/>
      <c r="Z188" s="486"/>
      <c r="AA188" s="486"/>
      <c r="AB188" s="486"/>
      <c r="AC188" s="486"/>
      <c r="AD188" s="486"/>
      <c r="AE188" s="486"/>
      <c r="AF188" s="486"/>
      <c r="AG188" s="486"/>
      <c r="AH188" s="486"/>
      <c r="AI188" s="486"/>
      <c r="AJ188" s="486"/>
      <c r="AK188" s="486"/>
      <c r="AL188" s="486"/>
      <c r="AM188" s="486"/>
      <c r="AN188" s="486"/>
      <c r="AO188" s="486"/>
      <c r="AP188" s="486"/>
      <c r="AQ188" s="486"/>
      <c r="AR188" s="486"/>
      <c r="AS188" s="486"/>
      <c r="AT188" s="486"/>
      <c r="AU188" s="486"/>
      <c r="AV188" s="486"/>
      <c r="AW188" s="486"/>
      <c r="AX188" s="486"/>
      <c r="AY188" s="486"/>
      <c r="AZ188" s="486"/>
      <c r="BA188" s="486"/>
      <c r="BB188" s="486"/>
      <c r="BC188" s="486"/>
      <c r="BD188" s="486"/>
      <c r="BE188" s="486"/>
      <c r="BF188" s="639" t="s">
        <v>144</v>
      </c>
      <c r="BG188" s="624"/>
      <c r="BH188" s="624"/>
      <c r="BI188" s="625"/>
    </row>
    <row r="189" spans="1:71" s="25" customFormat="1" ht="57" customHeight="1" x14ac:dyDescent="0.25">
      <c r="A189" s="309" t="s">
        <v>260</v>
      </c>
      <c r="B189" s="310"/>
      <c r="C189" s="310"/>
      <c r="D189" s="311"/>
      <c r="E189" s="327" t="s">
        <v>269</v>
      </c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8"/>
      <c r="AI189" s="328"/>
      <c r="AJ189" s="328"/>
      <c r="AK189" s="328"/>
      <c r="AL189" s="328"/>
      <c r="AM189" s="328"/>
      <c r="AN189" s="328"/>
      <c r="AO189" s="328"/>
      <c r="AP189" s="328"/>
      <c r="AQ189" s="328"/>
      <c r="AR189" s="328"/>
      <c r="AS189" s="328"/>
      <c r="AT189" s="328"/>
      <c r="AU189" s="328"/>
      <c r="AV189" s="328"/>
      <c r="AW189" s="328"/>
      <c r="AX189" s="328"/>
      <c r="AY189" s="328"/>
      <c r="AZ189" s="328"/>
      <c r="BA189" s="328"/>
      <c r="BB189" s="328"/>
      <c r="BC189" s="328"/>
      <c r="BD189" s="328"/>
      <c r="BE189" s="671"/>
      <c r="BF189" s="306" t="s">
        <v>375</v>
      </c>
      <c r="BG189" s="307"/>
      <c r="BH189" s="307"/>
      <c r="BI189" s="308"/>
    </row>
    <row r="190" spans="1:71" s="54" customFormat="1" ht="62.25" customHeight="1" x14ac:dyDescent="0.5">
      <c r="A190" s="309" t="s">
        <v>261</v>
      </c>
      <c r="B190" s="310"/>
      <c r="C190" s="310"/>
      <c r="D190" s="311"/>
      <c r="E190" s="312" t="s">
        <v>407</v>
      </c>
      <c r="F190" s="312"/>
      <c r="G190" s="312"/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312"/>
      <c r="AI190" s="312"/>
      <c r="AJ190" s="312"/>
      <c r="AK190" s="312"/>
      <c r="AL190" s="312"/>
      <c r="AM190" s="312"/>
      <c r="AN190" s="312"/>
      <c r="AO190" s="312"/>
      <c r="AP190" s="312"/>
      <c r="AQ190" s="312"/>
      <c r="AR190" s="312"/>
      <c r="AS190" s="312"/>
      <c r="AT190" s="312"/>
      <c r="AU190" s="312"/>
      <c r="AV190" s="312"/>
      <c r="AW190" s="312"/>
      <c r="AX190" s="312"/>
      <c r="AY190" s="312"/>
      <c r="AZ190" s="312"/>
      <c r="BA190" s="312"/>
      <c r="BB190" s="312"/>
      <c r="BC190" s="312"/>
      <c r="BD190" s="312"/>
      <c r="BE190" s="313"/>
      <c r="BF190" s="306" t="s">
        <v>209</v>
      </c>
      <c r="BG190" s="307"/>
      <c r="BH190" s="307"/>
      <c r="BI190" s="308"/>
      <c r="BJ190" s="75" t="s">
        <v>297</v>
      </c>
      <c r="BK190" s="25"/>
      <c r="BL190" s="25"/>
      <c r="BM190" s="25"/>
      <c r="BN190" s="25"/>
      <c r="BO190" s="25"/>
      <c r="BP190" s="25"/>
      <c r="BQ190" s="25"/>
      <c r="BR190" s="25"/>
      <c r="BS190" s="25"/>
    </row>
    <row r="191" spans="1:71" s="25" customFormat="1" ht="45.75" customHeight="1" x14ac:dyDescent="0.25">
      <c r="A191" s="309" t="s">
        <v>262</v>
      </c>
      <c r="B191" s="310"/>
      <c r="C191" s="310"/>
      <c r="D191" s="311"/>
      <c r="E191" s="312" t="s">
        <v>367</v>
      </c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  <c r="Q191" s="312"/>
      <c r="R191" s="312"/>
      <c r="S191" s="312"/>
      <c r="T191" s="312"/>
      <c r="U191" s="312"/>
      <c r="V191" s="312"/>
      <c r="W191" s="312"/>
      <c r="X191" s="312"/>
      <c r="Y191" s="312"/>
      <c r="Z191" s="312"/>
      <c r="AA191" s="312"/>
      <c r="AB191" s="312"/>
      <c r="AC191" s="312"/>
      <c r="AD191" s="312"/>
      <c r="AE191" s="312"/>
      <c r="AF191" s="312"/>
      <c r="AG191" s="312"/>
      <c r="AH191" s="312"/>
      <c r="AI191" s="312"/>
      <c r="AJ191" s="312"/>
      <c r="AK191" s="312"/>
      <c r="AL191" s="312"/>
      <c r="AM191" s="312"/>
      <c r="AN191" s="312"/>
      <c r="AO191" s="312"/>
      <c r="AP191" s="312"/>
      <c r="AQ191" s="312"/>
      <c r="AR191" s="312"/>
      <c r="AS191" s="312"/>
      <c r="AT191" s="312"/>
      <c r="AU191" s="312"/>
      <c r="AV191" s="312"/>
      <c r="AW191" s="312"/>
      <c r="AX191" s="312"/>
      <c r="AY191" s="312"/>
      <c r="AZ191" s="312"/>
      <c r="BA191" s="312"/>
      <c r="BB191" s="312"/>
      <c r="BC191" s="312"/>
      <c r="BD191" s="312"/>
      <c r="BE191" s="313"/>
      <c r="BF191" s="306" t="s">
        <v>211</v>
      </c>
      <c r="BG191" s="307"/>
      <c r="BH191" s="307"/>
      <c r="BI191" s="308"/>
    </row>
    <row r="192" spans="1:71" s="25" customFormat="1" ht="48.75" customHeight="1" x14ac:dyDescent="0.25">
      <c r="A192" s="309" t="s">
        <v>376</v>
      </c>
      <c r="B192" s="310"/>
      <c r="C192" s="310"/>
      <c r="D192" s="311"/>
      <c r="E192" s="314" t="s">
        <v>366</v>
      </c>
      <c r="F192" s="312"/>
      <c r="G192" s="312"/>
      <c r="H192" s="312"/>
      <c r="I192" s="312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I192" s="312"/>
      <c r="AJ192" s="312"/>
      <c r="AK192" s="312"/>
      <c r="AL192" s="312"/>
      <c r="AM192" s="312"/>
      <c r="AN192" s="312"/>
      <c r="AO192" s="312"/>
      <c r="AP192" s="312"/>
      <c r="AQ192" s="312"/>
      <c r="AR192" s="312"/>
      <c r="AS192" s="312"/>
      <c r="AT192" s="312"/>
      <c r="AU192" s="312"/>
      <c r="AV192" s="312"/>
      <c r="AW192" s="312"/>
      <c r="AX192" s="312"/>
      <c r="AY192" s="312"/>
      <c r="AZ192" s="312"/>
      <c r="BA192" s="312"/>
      <c r="BB192" s="312"/>
      <c r="BC192" s="312"/>
      <c r="BD192" s="312"/>
      <c r="BE192" s="313"/>
      <c r="BF192" s="306" t="s">
        <v>210</v>
      </c>
      <c r="BG192" s="307"/>
      <c r="BH192" s="307"/>
      <c r="BI192" s="308"/>
    </row>
    <row r="193" spans="1:71" s="61" customFormat="1" ht="47.25" customHeight="1" x14ac:dyDescent="0.4">
      <c r="A193" s="309" t="s">
        <v>265</v>
      </c>
      <c r="B193" s="310"/>
      <c r="C193" s="310"/>
      <c r="D193" s="311"/>
      <c r="E193" s="312" t="s">
        <v>314</v>
      </c>
      <c r="F193" s="312"/>
      <c r="G193" s="312"/>
      <c r="H193" s="312"/>
      <c r="I193" s="312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12"/>
      <c r="AI193" s="312"/>
      <c r="AJ193" s="312"/>
      <c r="AK193" s="312"/>
      <c r="AL193" s="312"/>
      <c r="AM193" s="312"/>
      <c r="AN193" s="312"/>
      <c r="AO193" s="312"/>
      <c r="AP193" s="312"/>
      <c r="AQ193" s="312"/>
      <c r="AR193" s="312"/>
      <c r="AS193" s="312"/>
      <c r="AT193" s="312"/>
      <c r="AU193" s="312"/>
      <c r="AV193" s="312"/>
      <c r="AW193" s="312"/>
      <c r="AX193" s="312"/>
      <c r="AY193" s="312"/>
      <c r="AZ193" s="312"/>
      <c r="BA193" s="312"/>
      <c r="BB193" s="312"/>
      <c r="BC193" s="312"/>
      <c r="BD193" s="312"/>
      <c r="BE193" s="313"/>
      <c r="BF193" s="306" t="s">
        <v>212</v>
      </c>
      <c r="BG193" s="307"/>
      <c r="BH193" s="307"/>
      <c r="BI193" s="308"/>
      <c r="BJ193" s="48" t="s">
        <v>313</v>
      </c>
      <c r="BK193" s="48"/>
      <c r="BL193" s="48"/>
      <c r="BM193" s="48"/>
      <c r="BN193" s="48"/>
      <c r="BO193" s="48"/>
      <c r="BP193" s="48"/>
      <c r="BQ193" s="48"/>
      <c r="BR193" s="48"/>
      <c r="BS193" s="48"/>
    </row>
    <row r="194" spans="1:71" s="48" customFormat="1" ht="48" customHeight="1" x14ac:dyDescent="0.4">
      <c r="A194" s="309" t="s">
        <v>263</v>
      </c>
      <c r="B194" s="310"/>
      <c r="C194" s="310"/>
      <c r="D194" s="311"/>
      <c r="E194" s="312" t="s">
        <v>351</v>
      </c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2"/>
      <c r="AC194" s="312"/>
      <c r="AD194" s="312"/>
      <c r="AE194" s="312"/>
      <c r="AF194" s="312"/>
      <c r="AG194" s="312"/>
      <c r="AH194" s="312"/>
      <c r="AI194" s="312"/>
      <c r="AJ194" s="312"/>
      <c r="AK194" s="312"/>
      <c r="AL194" s="312"/>
      <c r="AM194" s="312"/>
      <c r="AN194" s="312"/>
      <c r="AO194" s="312"/>
      <c r="AP194" s="312"/>
      <c r="AQ194" s="312"/>
      <c r="AR194" s="312"/>
      <c r="AS194" s="312"/>
      <c r="AT194" s="312"/>
      <c r="AU194" s="312"/>
      <c r="AV194" s="312"/>
      <c r="AW194" s="312"/>
      <c r="AX194" s="312"/>
      <c r="AY194" s="312"/>
      <c r="AZ194" s="312"/>
      <c r="BA194" s="312"/>
      <c r="BB194" s="312"/>
      <c r="BC194" s="312"/>
      <c r="BD194" s="312"/>
      <c r="BE194" s="313"/>
      <c r="BF194" s="306" t="s">
        <v>212</v>
      </c>
      <c r="BG194" s="307"/>
      <c r="BH194" s="307"/>
      <c r="BI194" s="308"/>
    </row>
    <row r="195" spans="1:71" s="25" customFormat="1" ht="66.75" customHeight="1" x14ac:dyDescent="0.25">
      <c r="A195" s="309" t="s">
        <v>264</v>
      </c>
      <c r="B195" s="310"/>
      <c r="C195" s="310"/>
      <c r="D195" s="311"/>
      <c r="E195" s="312" t="s">
        <v>353</v>
      </c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  <c r="P195" s="312"/>
      <c r="Q195" s="312"/>
      <c r="R195" s="312"/>
      <c r="S195" s="312"/>
      <c r="T195" s="312"/>
      <c r="U195" s="312"/>
      <c r="V195" s="312"/>
      <c r="W195" s="312"/>
      <c r="X195" s="312"/>
      <c r="Y195" s="312"/>
      <c r="Z195" s="312"/>
      <c r="AA195" s="312"/>
      <c r="AB195" s="312"/>
      <c r="AC195" s="312"/>
      <c r="AD195" s="312"/>
      <c r="AE195" s="312"/>
      <c r="AF195" s="312"/>
      <c r="AG195" s="312"/>
      <c r="AH195" s="312"/>
      <c r="AI195" s="312"/>
      <c r="AJ195" s="312"/>
      <c r="AK195" s="312"/>
      <c r="AL195" s="312"/>
      <c r="AM195" s="312"/>
      <c r="AN195" s="312"/>
      <c r="AO195" s="312"/>
      <c r="AP195" s="312"/>
      <c r="AQ195" s="312"/>
      <c r="AR195" s="312"/>
      <c r="AS195" s="312"/>
      <c r="AT195" s="312"/>
      <c r="AU195" s="312"/>
      <c r="AV195" s="312"/>
      <c r="AW195" s="312"/>
      <c r="AX195" s="312"/>
      <c r="AY195" s="312"/>
      <c r="AZ195" s="312"/>
      <c r="BA195" s="312"/>
      <c r="BB195" s="312"/>
      <c r="BC195" s="312"/>
      <c r="BD195" s="312"/>
      <c r="BE195" s="313"/>
      <c r="BF195" s="306" t="s">
        <v>213</v>
      </c>
      <c r="BG195" s="307"/>
      <c r="BH195" s="307"/>
      <c r="BI195" s="308"/>
    </row>
    <row r="196" spans="1:71" s="54" customFormat="1" ht="43.5" customHeight="1" x14ac:dyDescent="0.25">
      <c r="A196" s="309" t="s">
        <v>270</v>
      </c>
      <c r="B196" s="310"/>
      <c r="C196" s="310"/>
      <c r="D196" s="311"/>
      <c r="E196" s="312" t="s">
        <v>447</v>
      </c>
      <c r="F196" s="312"/>
      <c r="G196" s="312"/>
      <c r="H196" s="312"/>
      <c r="I196" s="312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  <c r="AA196" s="312"/>
      <c r="AB196" s="312"/>
      <c r="AC196" s="312"/>
      <c r="AD196" s="312"/>
      <c r="AE196" s="312"/>
      <c r="AF196" s="312"/>
      <c r="AG196" s="312"/>
      <c r="AH196" s="312"/>
      <c r="AI196" s="312"/>
      <c r="AJ196" s="312"/>
      <c r="AK196" s="312"/>
      <c r="AL196" s="312"/>
      <c r="AM196" s="312"/>
      <c r="AN196" s="312"/>
      <c r="AO196" s="312"/>
      <c r="AP196" s="312"/>
      <c r="AQ196" s="312"/>
      <c r="AR196" s="312"/>
      <c r="AS196" s="312"/>
      <c r="AT196" s="312"/>
      <c r="AU196" s="312"/>
      <c r="AV196" s="312"/>
      <c r="AW196" s="312"/>
      <c r="AX196" s="312"/>
      <c r="AY196" s="312"/>
      <c r="AZ196" s="312"/>
      <c r="BA196" s="312"/>
      <c r="BB196" s="312"/>
      <c r="BC196" s="312"/>
      <c r="BD196" s="312"/>
      <c r="BE196" s="313"/>
      <c r="BF196" s="306" t="s">
        <v>214</v>
      </c>
      <c r="BG196" s="307"/>
      <c r="BH196" s="307"/>
      <c r="BI196" s="308"/>
      <c r="BJ196" s="25" t="s">
        <v>308</v>
      </c>
      <c r="BK196" s="25"/>
      <c r="BL196" s="25"/>
      <c r="BM196" s="25"/>
      <c r="BN196" s="25"/>
      <c r="BO196" s="25"/>
      <c r="BP196" s="25"/>
      <c r="BQ196" s="25"/>
      <c r="BR196" s="25"/>
      <c r="BS196" s="25"/>
    </row>
    <row r="197" spans="1:71" s="25" customFormat="1" ht="48" customHeight="1" x14ac:dyDescent="0.25">
      <c r="A197" s="309" t="s">
        <v>271</v>
      </c>
      <c r="B197" s="310"/>
      <c r="C197" s="310"/>
      <c r="D197" s="311"/>
      <c r="E197" s="315" t="s">
        <v>338</v>
      </c>
      <c r="F197" s="315"/>
      <c r="G197" s="315"/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315"/>
      <c r="AA197" s="315"/>
      <c r="AB197" s="315"/>
      <c r="AC197" s="315"/>
      <c r="AD197" s="315"/>
      <c r="AE197" s="315"/>
      <c r="AF197" s="315"/>
      <c r="AG197" s="315"/>
      <c r="AH197" s="315"/>
      <c r="AI197" s="315"/>
      <c r="AJ197" s="315"/>
      <c r="AK197" s="315"/>
      <c r="AL197" s="315"/>
      <c r="AM197" s="315"/>
      <c r="AN197" s="315"/>
      <c r="AO197" s="315"/>
      <c r="AP197" s="315"/>
      <c r="AQ197" s="315"/>
      <c r="AR197" s="315"/>
      <c r="AS197" s="315"/>
      <c r="AT197" s="315"/>
      <c r="AU197" s="315"/>
      <c r="AV197" s="315"/>
      <c r="AW197" s="315"/>
      <c r="AX197" s="315"/>
      <c r="AY197" s="315"/>
      <c r="AZ197" s="315"/>
      <c r="BA197" s="315"/>
      <c r="BB197" s="315"/>
      <c r="BC197" s="315"/>
      <c r="BD197" s="315"/>
      <c r="BE197" s="316"/>
      <c r="BF197" s="306" t="s">
        <v>214</v>
      </c>
      <c r="BG197" s="307"/>
      <c r="BH197" s="307"/>
      <c r="BI197" s="308"/>
    </row>
    <row r="198" spans="1:71" s="54" customFormat="1" ht="61.5" customHeight="1" x14ac:dyDescent="0.25">
      <c r="A198" s="719" t="s">
        <v>333</v>
      </c>
      <c r="B198" s="720"/>
      <c r="C198" s="720"/>
      <c r="D198" s="721"/>
      <c r="E198" s="315" t="s">
        <v>440</v>
      </c>
      <c r="F198" s="317"/>
      <c r="G198" s="317"/>
      <c r="H198" s="317"/>
      <c r="I198" s="317"/>
      <c r="J198" s="317"/>
      <c r="K198" s="317"/>
      <c r="L198" s="317"/>
      <c r="M198" s="317"/>
      <c r="N198" s="317"/>
      <c r="O198" s="317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  <c r="AA198" s="317"/>
      <c r="AB198" s="317"/>
      <c r="AC198" s="317"/>
      <c r="AD198" s="317"/>
      <c r="AE198" s="317"/>
      <c r="AF198" s="317"/>
      <c r="AG198" s="317"/>
      <c r="AH198" s="317"/>
      <c r="AI198" s="317"/>
      <c r="AJ198" s="317"/>
      <c r="AK198" s="317"/>
      <c r="AL198" s="317"/>
      <c r="AM198" s="317"/>
      <c r="AN198" s="317"/>
      <c r="AO198" s="317"/>
      <c r="AP198" s="317"/>
      <c r="AQ198" s="317"/>
      <c r="AR198" s="317"/>
      <c r="AS198" s="317"/>
      <c r="AT198" s="317"/>
      <c r="AU198" s="317"/>
      <c r="AV198" s="317"/>
      <c r="AW198" s="317"/>
      <c r="AX198" s="317"/>
      <c r="AY198" s="317"/>
      <c r="AZ198" s="317"/>
      <c r="BA198" s="317"/>
      <c r="BB198" s="317"/>
      <c r="BC198" s="317"/>
      <c r="BD198" s="317"/>
      <c r="BE198" s="318"/>
      <c r="BF198" s="722" t="s">
        <v>216</v>
      </c>
      <c r="BG198" s="720"/>
      <c r="BH198" s="720"/>
      <c r="BI198" s="721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</row>
    <row r="199" spans="1:71" s="25" customFormat="1" ht="54" customHeight="1" x14ac:dyDescent="0.25">
      <c r="A199" s="309" t="s">
        <v>272</v>
      </c>
      <c r="B199" s="310"/>
      <c r="C199" s="310"/>
      <c r="D199" s="311"/>
      <c r="E199" s="312" t="s">
        <v>354</v>
      </c>
      <c r="F199" s="312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  <c r="AA199" s="312"/>
      <c r="AB199" s="312"/>
      <c r="AC199" s="312"/>
      <c r="AD199" s="312"/>
      <c r="AE199" s="312"/>
      <c r="AF199" s="312"/>
      <c r="AG199" s="312"/>
      <c r="AH199" s="312"/>
      <c r="AI199" s="312"/>
      <c r="AJ199" s="312"/>
      <c r="AK199" s="312"/>
      <c r="AL199" s="312"/>
      <c r="AM199" s="312"/>
      <c r="AN199" s="312"/>
      <c r="AO199" s="312"/>
      <c r="AP199" s="312"/>
      <c r="AQ199" s="312"/>
      <c r="AR199" s="312"/>
      <c r="AS199" s="312"/>
      <c r="AT199" s="312"/>
      <c r="AU199" s="312"/>
      <c r="AV199" s="312"/>
      <c r="AW199" s="312"/>
      <c r="AX199" s="312"/>
      <c r="AY199" s="312"/>
      <c r="AZ199" s="312"/>
      <c r="BA199" s="312"/>
      <c r="BB199" s="312"/>
      <c r="BC199" s="312"/>
      <c r="BD199" s="312"/>
      <c r="BE199" s="313"/>
      <c r="BF199" s="306" t="s">
        <v>217</v>
      </c>
      <c r="BG199" s="307"/>
      <c r="BH199" s="307"/>
      <c r="BI199" s="308"/>
    </row>
    <row r="200" spans="1:71" s="54" customFormat="1" ht="78" customHeight="1" x14ac:dyDescent="0.25">
      <c r="A200" s="309" t="s">
        <v>273</v>
      </c>
      <c r="B200" s="310"/>
      <c r="C200" s="310"/>
      <c r="D200" s="311"/>
      <c r="E200" s="319" t="s">
        <v>355</v>
      </c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20"/>
      <c r="AA200" s="320"/>
      <c r="AB200" s="320"/>
      <c r="AC200" s="320"/>
      <c r="AD200" s="320"/>
      <c r="AE200" s="320"/>
      <c r="AF200" s="320"/>
      <c r="AG200" s="320"/>
      <c r="AH200" s="320"/>
      <c r="AI200" s="320"/>
      <c r="AJ200" s="320"/>
      <c r="AK200" s="320"/>
      <c r="AL200" s="320"/>
      <c r="AM200" s="320"/>
      <c r="AN200" s="320"/>
      <c r="AO200" s="320"/>
      <c r="AP200" s="320"/>
      <c r="AQ200" s="320"/>
      <c r="AR200" s="320"/>
      <c r="AS200" s="320"/>
      <c r="AT200" s="320"/>
      <c r="AU200" s="320"/>
      <c r="AV200" s="320"/>
      <c r="AW200" s="320"/>
      <c r="AX200" s="320"/>
      <c r="AY200" s="320"/>
      <c r="AZ200" s="320"/>
      <c r="BA200" s="320"/>
      <c r="BB200" s="320"/>
      <c r="BC200" s="320"/>
      <c r="BD200" s="320"/>
      <c r="BE200" s="321"/>
      <c r="BF200" s="306" t="s">
        <v>218</v>
      </c>
      <c r="BG200" s="307"/>
      <c r="BH200" s="307"/>
      <c r="BI200" s="308"/>
      <c r="BJ200" s="25" t="s">
        <v>313</v>
      </c>
      <c r="BK200" s="25"/>
      <c r="BL200" s="25"/>
      <c r="BM200" s="25"/>
      <c r="BN200" s="25"/>
      <c r="BO200" s="25"/>
      <c r="BP200" s="25"/>
      <c r="BQ200" s="25"/>
      <c r="BR200" s="25"/>
      <c r="BS200" s="25"/>
    </row>
    <row r="201" spans="1:71" s="54" customFormat="1" ht="72.75" customHeight="1" x14ac:dyDescent="0.25">
      <c r="A201" s="309" t="s">
        <v>274</v>
      </c>
      <c r="B201" s="310"/>
      <c r="C201" s="310"/>
      <c r="D201" s="311"/>
      <c r="E201" s="319" t="s">
        <v>389</v>
      </c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20"/>
      <c r="AA201" s="320"/>
      <c r="AB201" s="320"/>
      <c r="AC201" s="320"/>
      <c r="AD201" s="320"/>
      <c r="AE201" s="320"/>
      <c r="AF201" s="320"/>
      <c r="AG201" s="320"/>
      <c r="AH201" s="320"/>
      <c r="AI201" s="320"/>
      <c r="AJ201" s="320"/>
      <c r="AK201" s="320"/>
      <c r="AL201" s="320"/>
      <c r="AM201" s="320"/>
      <c r="AN201" s="320"/>
      <c r="AO201" s="320"/>
      <c r="AP201" s="320"/>
      <c r="AQ201" s="320"/>
      <c r="AR201" s="320"/>
      <c r="AS201" s="320"/>
      <c r="AT201" s="320"/>
      <c r="AU201" s="320"/>
      <c r="AV201" s="320"/>
      <c r="AW201" s="320"/>
      <c r="AX201" s="320"/>
      <c r="AY201" s="320"/>
      <c r="AZ201" s="320"/>
      <c r="BA201" s="320"/>
      <c r="BB201" s="320"/>
      <c r="BC201" s="320"/>
      <c r="BD201" s="320"/>
      <c r="BE201" s="321"/>
      <c r="BF201" s="306" t="s">
        <v>218</v>
      </c>
      <c r="BG201" s="307"/>
      <c r="BH201" s="307"/>
      <c r="BI201" s="308"/>
      <c r="BJ201" s="25" t="s">
        <v>313</v>
      </c>
      <c r="BK201" s="25"/>
      <c r="BL201" s="25"/>
      <c r="BM201" s="25"/>
      <c r="BN201" s="25"/>
      <c r="BO201" s="25"/>
      <c r="BP201" s="25"/>
      <c r="BQ201" s="25"/>
      <c r="BR201" s="25"/>
      <c r="BS201" s="25"/>
    </row>
    <row r="202" spans="1:71" s="61" customFormat="1" ht="45.75" customHeight="1" x14ac:dyDescent="0.4">
      <c r="A202" s="309" t="s">
        <v>275</v>
      </c>
      <c r="B202" s="310"/>
      <c r="C202" s="310"/>
      <c r="D202" s="311"/>
      <c r="E202" s="332" t="s">
        <v>408</v>
      </c>
      <c r="F202" s="333"/>
      <c r="G202" s="333"/>
      <c r="H202" s="333"/>
      <c r="I202" s="333"/>
      <c r="J202" s="333"/>
      <c r="K202" s="333"/>
      <c r="L202" s="333"/>
      <c r="M202" s="333"/>
      <c r="N202" s="333"/>
      <c r="O202" s="333"/>
      <c r="P202" s="333"/>
      <c r="Q202" s="333"/>
      <c r="R202" s="333"/>
      <c r="S202" s="333"/>
      <c r="T202" s="333"/>
      <c r="U202" s="333"/>
      <c r="V202" s="333"/>
      <c r="W202" s="333"/>
      <c r="X202" s="333"/>
      <c r="Y202" s="333"/>
      <c r="Z202" s="333"/>
      <c r="AA202" s="333"/>
      <c r="AB202" s="333"/>
      <c r="AC202" s="333"/>
      <c r="AD202" s="333"/>
      <c r="AE202" s="333"/>
      <c r="AF202" s="333"/>
      <c r="AG202" s="333"/>
      <c r="AH202" s="333"/>
      <c r="AI202" s="333"/>
      <c r="AJ202" s="333"/>
      <c r="AK202" s="333"/>
      <c r="AL202" s="333"/>
      <c r="AM202" s="333"/>
      <c r="AN202" s="333"/>
      <c r="AO202" s="333"/>
      <c r="AP202" s="333"/>
      <c r="AQ202" s="333"/>
      <c r="AR202" s="333"/>
      <c r="AS202" s="333"/>
      <c r="AT202" s="333"/>
      <c r="AU202" s="333"/>
      <c r="AV202" s="333"/>
      <c r="AW202" s="333"/>
      <c r="AX202" s="333"/>
      <c r="AY202" s="333"/>
      <c r="AZ202" s="333"/>
      <c r="BA202" s="333"/>
      <c r="BB202" s="333"/>
      <c r="BC202" s="333"/>
      <c r="BD202" s="333"/>
      <c r="BE202" s="716"/>
      <c r="BF202" s="306" t="s">
        <v>219</v>
      </c>
      <c r="BG202" s="307"/>
      <c r="BH202" s="307"/>
      <c r="BI202" s="308"/>
      <c r="BJ202" s="48" t="s">
        <v>312</v>
      </c>
      <c r="BK202" s="48"/>
      <c r="BL202" s="48"/>
      <c r="BM202" s="48"/>
      <c r="BN202" s="48"/>
      <c r="BO202" s="48"/>
      <c r="BP202" s="48"/>
      <c r="BQ202" s="48"/>
      <c r="BR202" s="48"/>
      <c r="BS202" s="48"/>
    </row>
    <row r="203" spans="1:71" s="25" customFormat="1" ht="49.5" customHeight="1" x14ac:dyDescent="0.25">
      <c r="A203" s="309" t="s">
        <v>276</v>
      </c>
      <c r="B203" s="310"/>
      <c r="C203" s="310"/>
      <c r="D203" s="311"/>
      <c r="E203" s="312" t="s">
        <v>448</v>
      </c>
      <c r="F203" s="312"/>
      <c r="G203" s="312"/>
      <c r="H203" s="312"/>
      <c r="I203" s="312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  <c r="AA203" s="312"/>
      <c r="AB203" s="312"/>
      <c r="AC203" s="312"/>
      <c r="AD203" s="312"/>
      <c r="AE203" s="312"/>
      <c r="AF203" s="312"/>
      <c r="AG203" s="312"/>
      <c r="AH203" s="312"/>
      <c r="AI203" s="312"/>
      <c r="AJ203" s="312"/>
      <c r="AK203" s="312"/>
      <c r="AL203" s="312"/>
      <c r="AM203" s="312"/>
      <c r="AN203" s="312"/>
      <c r="AO203" s="312"/>
      <c r="AP203" s="312"/>
      <c r="AQ203" s="312"/>
      <c r="AR203" s="312"/>
      <c r="AS203" s="312"/>
      <c r="AT203" s="312"/>
      <c r="AU203" s="312"/>
      <c r="AV203" s="312"/>
      <c r="AW203" s="312"/>
      <c r="AX203" s="312"/>
      <c r="AY203" s="312"/>
      <c r="AZ203" s="312"/>
      <c r="BA203" s="312"/>
      <c r="BB203" s="312"/>
      <c r="BC203" s="312"/>
      <c r="BD203" s="312"/>
      <c r="BE203" s="313"/>
      <c r="BF203" s="306" t="s">
        <v>221</v>
      </c>
      <c r="BG203" s="307"/>
      <c r="BH203" s="307"/>
      <c r="BI203" s="308"/>
    </row>
    <row r="204" spans="1:71" s="25" customFormat="1" ht="48.75" customHeight="1" x14ac:dyDescent="0.25">
      <c r="A204" s="309" t="s">
        <v>277</v>
      </c>
      <c r="B204" s="310"/>
      <c r="C204" s="310"/>
      <c r="D204" s="311"/>
      <c r="E204" s="312" t="s">
        <v>336</v>
      </c>
      <c r="F204" s="312"/>
      <c r="G204" s="312"/>
      <c r="H204" s="312"/>
      <c r="I204" s="312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312"/>
      <c r="AG204" s="312"/>
      <c r="AH204" s="312"/>
      <c r="AI204" s="312"/>
      <c r="AJ204" s="312"/>
      <c r="AK204" s="312"/>
      <c r="AL204" s="312"/>
      <c r="AM204" s="312"/>
      <c r="AN204" s="312"/>
      <c r="AO204" s="312"/>
      <c r="AP204" s="312"/>
      <c r="AQ204" s="312"/>
      <c r="AR204" s="312"/>
      <c r="AS204" s="312"/>
      <c r="AT204" s="312"/>
      <c r="AU204" s="312"/>
      <c r="AV204" s="312"/>
      <c r="AW204" s="312"/>
      <c r="AX204" s="312"/>
      <c r="AY204" s="312"/>
      <c r="AZ204" s="312"/>
      <c r="BA204" s="312"/>
      <c r="BB204" s="312"/>
      <c r="BC204" s="312"/>
      <c r="BD204" s="312"/>
      <c r="BE204" s="313"/>
      <c r="BF204" s="306" t="s">
        <v>222</v>
      </c>
      <c r="BG204" s="307"/>
      <c r="BH204" s="307"/>
      <c r="BI204" s="308"/>
    </row>
    <row r="205" spans="1:71" s="25" customFormat="1" ht="51.75" customHeight="1" x14ac:dyDescent="0.25">
      <c r="A205" s="309" t="s">
        <v>278</v>
      </c>
      <c r="B205" s="310"/>
      <c r="C205" s="310"/>
      <c r="D205" s="311"/>
      <c r="E205" s="312" t="s">
        <v>369</v>
      </c>
      <c r="F205" s="312"/>
      <c r="G205" s="312"/>
      <c r="H205" s="312"/>
      <c r="I205" s="312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  <c r="AA205" s="312"/>
      <c r="AB205" s="312"/>
      <c r="AC205" s="312"/>
      <c r="AD205" s="312"/>
      <c r="AE205" s="312"/>
      <c r="AF205" s="312"/>
      <c r="AG205" s="312"/>
      <c r="AH205" s="312"/>
      <c r="AI205" s="312"/>
      <c r="AJ205" s="312"/>
      <c r="AK205" s="312"/>
      <c r="AL205" s="312"/>
      <c r="AM205" s="312"/>
      <c r="AN205" s="312"/>
      <c r="AO205" s="312"/>
      <c r="AP205" s="312"/>
      <c r="AQ205" s="312"/>
      <c r="AR205" s="312"/>
      <c r="AS205" s="312"/>
      <c r="AT205" s="312"/>
      <c r="AU205" s="312"/>
      <c r="AV205" s="312"/>
      <c r="AW205" s="312"/>
      <c r="AX205" s="312"/>
      <c r="AY205" s="312"/>
      <c r="AZ205" s="312"/>
      <c r="BA205" s="312"/>
      <c r="BB205" s="312"/>
      <c r="BC205" s="312"/>
      <c r="BD205" s="312"/>
      <c r="BE205" s="313"/>
      <c r="BF205" s="306" t="s">
        <v>222</v>
      </c>
      <c r="BG205" s="307"/>
      <c r="BH205" s="307"/>
      <c r="BI205" s="308"/>
    </row>
    <row r="206" spans="1:71" s="25" customFormat="1" ht="66.75" customHeight="1" thickBot="1" x14ac:dyDescent="0.3">
      <c r="A206" s="690" t="s">
        <v>279</v>
      </c>
      <c r="B206" s="682"/>
      <c r="C206" s="682"/>
      <c r="D206" s="691"/>
      <c r="E206" s="312" t="s">
        <v>335</v>
      </c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312"/>
      <c r="AG206" s="312"/>
      <c r="AH206" s="312"/>
      <c r="AI206" s="312"/>
      <c r="AJ206" s="312"/>
      <c r="AK206" s="312"/>
      <c r="AL206" s="312"/>
      <c r="AM206" s="312"/>
      <c r="AN206" s="312"/>
      <c r="AO206" s="312"/>
      <c r="AP206" s="312"/>
      <c r="AQ206" s="312"/>
      <c r="AR206" s="312"/>
      <c r="AS206" s="312"/>
      <c r="AT206" s="312"/>
      <c r="AU206" s="312"/>
      <c r="AV206" s="312"/>
      <c r="AW206" s="312"/>
      <c r="AX206" s="312"/>
      <c r="AY206" s="312"/>
      <c r="AZ206" s="312"/>
      <c r="BA206" s="312"/>
      <c r="BB206" s="312"/>
      <c r="BC206" s="312"/>
      <c r="BD206" s="312"/>
      <c r="BE206" s="313"/>
      <c r="BF206" s="306" t="s">
        <v>223</v>
      </c>
      <c r="BG206" s="307"/>
      <c r="BH206" s="307"/>
      <c r="BI206" s="308"/>
    </row>
    <row r="207" spans="1:71" s="25" customFormat="1" ht="68.25" customHeight="1" x14ac:dyDescent="0.25">
      <c r="A207" s="710" t="s">
        <v>337</v>
      </c>
      <c r="B207" s="710"/>
      <c r="C207" s="710"/>
      <c r="D207" s="710"/>
      <c r="E207" s="710"/>
      <c r="F207" s="710"/>
      <c r="G207" s="710"/>
      <c r="H207" s="710"/>
      <c r="I207" s="710"/>
      <c r="J207" s="710"/>
      <c r="K207" s="710"/>
      <c r="L207" s="710"/>
      <c r="M207" s="710"/>
      <c r="N207" s="710"/>
      <c r="O207" s="710"/>
      <c r="P207" s="710"/>
      <c r="Q207" s="710"/>
      <c r="R207" s="710"/>
      <c r="S207" s="710"/>
      <c r="T207" s="710"/>
      <c r="U207" s="710"/>
      <c r="V207" s="710"/>
      <c r="W207" s="710"/>
      <c r="X207" s="710"/>
      <c r="Y207" s="710"/>
      <c r="Z207" s="710"/>
      <c r="AA207" s="710"/>
      <c r="AB207" s="710"/>
      <c r="AC207" s="710"/>
      <c r="AD207" s="710"/>
      <c r="AE207" s="710"/>
      <c r="AF207" s="710"/>
      <c r="AG207" s="710"/>
      <c r="AH207" s="710"/>
      <c r="AI207" s="710"/>
      <c r="AJ207" s="710"/>
      <c r="AK207" s="710"/>
      <c r="AL207" s="710"/>
      <c r="AM207" s="710"/>
      <c r="AN207" s="710"/>
      <c r="AO207" s="710"/>
      <c r="AP207" s="710"/>
      <c r="AQ207" s="710"/>
      <c r="AR207" s="710"/>
      <c r="AS207" s="710"/>
      <c r="AT207" s="710"/>
      <c r="AU207" s="710"/>
      <c r="AV207" s="710"/>
      <c r="AW207" s="710"/>
      <c r="AX207" s="710"/>
      <c r="AY207" s="710"/>
      <c r="AZ207" s="710"/>
      <c r="BA207" s="710"/>
      <c r="BB207" s="710"/>
      <c r="BC207" s="710"/>
      <c r="BD207" s="710"/>
      <c r="BE207" s="710"/>
      <c r="BF207" s="710"/>
      <c r="BG207" s="710"/>
      <c r="BH207" s="710"/>
      <c r="BI207" s="710"/>
    </row>
    <row r="208" spans="1:71" s="32" customFormat="1" ht="100.5" customHeight="1" x14ac:dyDescent="0.5">
      <c r="A208" s="709" t="s">
        <v>420</v>
      </c>
      <c r="B208" s="709"/>
      <c r="C208" s="709"/>
      <c r="D208" s="709"/>
      <c r="E208" s="709"/>
      <c r="F208" s="709"/>
      <c r="G208" s="709"/>
      <c r="H208" s="709"/>
      <c r="I208" s="709"/>
      <c r="J208" s="709"/>
      <c r="K208" s="709"/>
      <c r="L208" s="709"/>
      <c r="M208" s="709"/>
      <c r="N208" s="709"/>
      <c r="O208" s="709"/>
      <c r="P208" s="709"/>
      <c r="Q208" s="709"/>
      <c r="R208" s="709"/>
      <c r="S208" s="709"/>
      <c r="T208" s="709"/>
      <c r="U208" s="709"/>
      <c r="V208" s="709"/>
      <c r="W208" s="709"/>
      <c r="X208" s="709"/>
      <c r="Y208" s="709"/>
      <c r="Z208" s="709"/>
      <c r="AA208" s="709"/>
      <c r="AB208" s="709"/>
      <c r="AC208" s="709"/>
      <c r="AD208" s="709"/>
      <c r="AE208" s="709"/>
      <c r="AF208" s="709"/>
      <c r="AG208" s="709"/>
      <c r="AH208" s="709"/>
      <c r="AI208" s="709"/>
      <c r="AJ208" s="709"/>
      <c r="AK208" s="709"/>
      <c r="AL208" s="709"/>
      <c r="AM208" s="709"/>
      <c r="AN208" s="709"/>
      <c r="AO208" s="709"/>
      <c r="AP208" s="709"/>
      <c r="AQ208" s="709"/>
      <c r="AR208" s="709"/>
      <c r="AS208" s="709"/>
      <c r="AT208" s="709"/>
      <c r="AU208" s="709"/>
      <c r="AV208" s="709"/>
      <c r="AW208" s="709"/>
      <c r="AX208" s="709"/>
      <c r="AY208" s="709"/>
      <c r="AZ208" s="709"/>
      <c r="BA208" s="709"/>
      <c r="BB208" s="709"/>
      <c r="BC208" s="709"/>
      <c r="BD208" s="709"/>
      <c r="BE208" s="709"/>
      <c r="BF208" s="709"/>
      <c r="BG208" s="709"/>
      <c r="BH208" s="709"/>
      <c r="BI208" s="709"/>
      <c r="BJ208" s="210"/>
      <c r="BK208" s="40"/>
      <c r="BL208" s="34"/>
      <c r="BM208" s="34"/>
    </row>
    <row r="209" spans="1:65" s="32" customFormat="1" ht="57" customHeight="1" x14ac:dyDescent="0.55000000000000004">
      <c r="A209" s="270" t="s">
        <v>124</v>
      </c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171"/>
      <c r="S209" s="171"/>
      <c r="T209" s="298"/>
      <c r="U209" s="298"/>
      <c r="V209" s="298"/>
      <c r="W209" s="298"/>
      <c r="X209" s="298"/>
      <c r="Y209" s="298"/>
      <c r="Z209" s="298"/>
      <c r="AA209" s="298"/>
      <c r="AB209" s="298"/>
      <c r="AC209" s="298"/>
      <c r="AD209" s="298"/>
      <c r="AE209" s="291"/>
      <c r="AF209" s="31"/>
      <c r="AG209" s="298"/>
      <c r="AH209" s="298"/>
      <c r="AI209" s="411" t="s">
        <v>124</v>
      </c>
      <c r="AJ209" s="411"/>
      <c r="AK209" s="411"/>
      <c r="AL209" s="411"/>
      <c r="AM209" s="411"/>
      <c r="AN209" s="411"/>
      <c r="AO209" s="411"/>
      <c r="AP209" s="411"/>
      <c r="AQ209" s="411"/>
      <c r="AR209" s="298"/>
      <c r="AS209" s="298"/>
      <c r="AT209" s="298"/>
      <c r="AU209" s="298"/>
      <c r="AV209" s="298"/>
      <c r="AW209" s="298"/>
      <c r="AX209" s="298"/>
      <c r="AY209" s="298"/>
      <c r="AZ209" s="298"/>
      <c r="BA209" s="298"/>
      <c r="BB209" s="298"/>
      <c r="BC209" s="298"/>
      <c r="BD209" s="298"/>
      <c r="BE209" s="298"/>
      <c r="BF209" s="298"/>
      <c r="BG209" s="298"/>
      <c r="BH209" s="298"/>
      <c r="BI209" s="30"/>
      <c r="BJ209" s="211"/>
      <c r="BK209" s="62"/>
      <c r="BL209" s="62"/>
      <c r="BM209" s="62"/>
    </row>
    <row r="210" spans="1:65" s="32" customFormat="1" ht="33" customHeight="1" x14ac:dyDescent="0.5">
      <c r="A210" s="548" t="s">
        <v>454</v>
      </c>
      <c r="B210" s="548"/>
      <c r="C210" s="548"/>
      <c r="D210" s="548"/>
      <c r="E210" s="548"/>
      <c r="F210" s="548"/>
      <c r="G210" s="548"/>
      <c r="H210" s="548"/>
      <c r="I210" s="548"/>
      <c r="J210" s="548"/>
      <c r="K210" s="548"/>
      <c r="L210" s="548"/>
      <c r="M210" s="548"/>
      <c r="N210" s="548"/>
      <c r="O210" s="548"/>
      <c r="P210" s="548"/>
      <c r="Q210" s="548"/>
      <c r="R210" s="548"/>
      <c r="S210" s="548"/>
      <c r="T210" s="548"/>
      <c r="U210" s="548"/>
      <c r="V210" s="548"/>
      <c r="W210" s="548"/>
      <c r="X210" s="548"/>
      <c r="Y210" s="548"/>
      <c r="Z210" s="548"/>
      <c r="AA210" s="548"/>
      <c r="AB210" s="548"/>
      <c r="AC210" s="548"/>
      <c r="AD210" s="548"/>
      <c r="AE210" s="548"/>
      <c r="AF210" s="298"/>
      <c r="AG210" s="298"/>
      <c r="AH210" s="298"/>
      <c r="AI210" s="412" t="s">
        <v>451</v>
      </c>
      <c r="AJ210" s="412"/>
      <c r="AK210" s="412"/>
      <c r="AL210" s="412"/>
      <c r="AM210" s="412"/>
      <c r="AN210" s="412"/>
      <c r="AO210" s="412"/>
      <c r="AP210" s="412"/>
      <c r="AQ210" s="412"/>
      <c r="AR210" s="412"/>
      <c r="AS210" s="412"/>
      <c r="AT210" s="412"/>
      <c r="AU210" s="412"/>
      <c r="AV210" s="412"/>
      <c r="AW210" s="412"/>
      <c r="AX210" s="412"/>
      <c r="AY210" s="412"/>
      <c r="AZ210" s="412"/>
      <c r="BA210" s="412"/>
      <c r="BB210" s="412"/>
      <c r="BC210" s="412"/>
      <c r="BD210" s="412"/>
      <c r="BE210" s="412"/>
      <c r="BF210" s="412"/>
      <c r="BG210" s="412"/>
      <c r="BH210" s="412"/>
      <c r="BI210" s="412"/>
      <c r="BJ210" s="210"/>
      <c r="BK210" s="62"/>
      <c r="BL210" s="62"/>
      <c r="BM210" s="62"/>
    </row>
    <row r="211" spans="1:65" s="32" customFormat="1" ht="33" customHeight="1" x14ac:dyDescent="0.55000000000000004">
      <c r="A211" s="548"/>
      <c r="B211" s="548"/>
      <c r="C211" s="548"/>
      <c r="D211" s="548"/>
      <c r="E211" s="548"/>
      <c r="F211" s="548"/>
      <c r="G211" s="548"/>
      <c r="H211" s="548"/>
      <c r="I211" s="548"/>
      <c r="J211" s="548"/>
      <c r="K211" s="548"/>
      <c r="L211" s="548"/>
      <c r="M211" s="548"/>
      <c r="N211" s="548"/>
      <c r="O211" s="548"/>
      <c r="P211" s="548"/>
      <c r="Q211" s="548"/>
      <c r="R211" s="548"/>
      <c r="S211" s="548"/>
      <c r="T211" s="548"/>
      <c r="U211" s="548"/>
      <c r="V211" s="548"/>
      <c r="W211" s="548"/>
      <c r="X211" s="548"/>
      <c r="Y211" s="548"/>
      <c r="Z211" s="548"/>
      <c r="AA211" s="548"/>
      <c r="AB211" s="548"/>
      <c r="AC211" s="548"/>
      <c r="AD211" s="548"/>
      <c r="AE211" s="548"/>
      <c r="AF211" s="31"/>
      <c r="AG211" s="298"/>
      <c r="AH211" s="298"/>
      <c r="AI211" s="412"/>
      <c r="AJ211" s="412"/>
      <c r="AK211" s="412"/>
      <c r="AL211" s="412"/>
      <c r="AM211" s="412"/>
      <c r="AN211" s="412"/>
      <c r="AO211" s="412"/>
      <c r="AP211" s="412"/>
      <c r="AQ211" s="412"/>
      <c r="AR211" s="412"/>
      <c r="AS211" s="412"/>
      <c r="AT211" s="412"/>
      <c r="AU211" s="412"/>
      <c r="AV211" s="412"/>
      <c r="AW211" s="412"/>
      <c r="AX211" s="412"/>
      <c r="AY211" s="412"/>
      <c r="AZ211" s="412"/>
      <c r="BA211" s="412"/>
      <c r="BB211" s="412"/>
      <c r="BC211" s="412"/>
      <c r="BD211" s="412"/>
      <c r="BE211" s="412"/>
      <c r="BF211" s="412"/>
      <c r="BG211" s="412"/>
      <c r="BH211" s="412"/>
      <c r="BI211" s="412"/>
      <c r="BJ211" s="212"/>
      <c r="BK211" s="62"/>
      <c r="BL211" s="62"/>
      <c r="BM211" s="62"/>
    </row>
    <row r="212" spans="1:65" s="32" customFormat="1" ht="33" customHeight="1" x14ac:dyDescent="0.6">
      <c r="A212" s="615"/>
      <c r="B212" s="615"/>
      <c r="C212" s="615"/>
      <c r="D212" s="615"/>
      <c r="E212" s="615"/>
      <c r="F212" s="615"/>
      <c r="G212" s="615"/>
      <c r="H212" s="615"/>
      <c r="I212" s="615"/>
      <c r="J212" s="717" t="s">
        <v>460</v>
      </c>
      <c r="K212" s="717"/>
      <c r="L212" s="717"/>
      <c r="M212" s="717"/>
      <c r="N212" s="717"/>
      <c r="O212" s="717"/>
      <c r="P212" s="717"/>
      <c r="Q212" s="717"/>
      <c r="R212" s="717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298"/>
      <c r="AE212" s="291"/>
      <c r="AF212" s="31"/>
      <c r="AG212" s="298"/>
      <c r="AH212" s="298"/>
      <c r="AI212" s="677"/>
      <c r="AJ212" s="677"/>
      <c r="AK212" s="677"/>
      <c r="AL212" s="677"/>
      <c r="AM212" s="677"/>
      <c r="AN212" s="677"/>
      <c r="AO212" s="677"/>
      <c r="AP212" s="717" t="s">
        <v>164</v>
      </c>
      <c r="AQ212" s="717"/>
      <c r="AR212" s="717"/>
      <c r="AS212" s="717"/>
      <c r="AT212" s="717"/>
      <c r="AU212" s="717"/>
      <c r="AV212" s="717"/>
      <c r="AW212" s="717"/>
      <c r="AX212" s="717"/>
      <c r="AY212" s="717"/>
      <c r="AZ212" s="173"/>
      <c r="BA212" s="173"/>
      <c r="BB212" s="173"/>
      <c r="BC212" s="173"/>
      <c r="BD212" s="298"/>
      <c r="BE212" s="298"/>
      <c r="BF212" s="298"/>
      <c r="BG212" s="298"/>
      <c r="BH212" s="298"/>
      <c r="BI212" s="30"/>
      <c r="BJ212" s="213"/>
      <c r="BK212" s="62"/>
      <c r="BL212" s="62"/>
      <c r="BM212" s="62"/>
    </row>
    <row r="213" spans="1:65" s="32" customFormat="1" ht="57.75" customHeight="1" x14ac:dyDescent="0.6">
      <c r="A213" s="640" t="s">
        <v>163</v>
      </c>
      <c r="B213" s="640"/>
      <c r="C213" s="640"/>
      <c r="D213" s="640"/>
      <c r="E213" s="640"/>
      <c r="F213" s="640"/>
      <c r="G213" s="640"/>
      <c r="H213" s="640"/>
      <c r="I213" s="640"/>
      <c r="J213" s="462">
        <v>2021</v>
      </c>
      <c r="K213" s="462"/>
      <c r="L213" s="462"/>
      <c r="M213" s="31"/>
      <c r="N213" s="298"/>
      <c r="O213" s="298"/>
      <c r="P213" s="298"/>
      <c r="Q213" s="298"/>
      <c r="R213" s="171"/>
      <c r="S213" s="171"/>
      <c r="T213" s="298"/>
      <c r="U213" s="298"/>
      <c r="V213" s="298"/>
      <c r="W213" s="298"/>
      <c r="X213" s="298"/>
      <c r="Y213" s="298"/>
      <c r="Z213" s="298"/>
      <c r="AA213" s="298"/>
      <c r="AB213" s="298"/>
      <c r="AC213" s="298"/>
      <c r="AD213" s="298"/>
      <c r="AE213" s="291"/>
      <c r="AF213" s="31"/>
      <c r="AG213" s="298"/>
      <c r="AH213" s="298"/>
      <c r="AI213" s="718"/>
      <c r="AJ213" s="718"/>
      <c r="AK213" s="718"/>
      <c r="AL213" s="718"/>
      <c r="AM213" s="718"/>
      <c r="AN213" s="718"/>
      <c r="AO213" s="718"/>
      <c r="AP213" s="462">
        <v>2021</v>
      </c>
      <c r="AQ213" s="462"/>
      <c r="AR213" s="462"/>
      <c r="AS213" s="31"/>
      <c r="AT213" s="31"/>
      <c r="AU213" s="31"/>
      <c r="AV213" s="31"/>
      <c r="AW213" s="298"/>
      <c r="AX213" s="298"/>
      <c r="AY213" s="298"/>
      <c r="AZ213" s="298"/>
      <c r="BA213" s="298"/>
      <c r="BB213" s="298"/>
      <c r="BC213" s="298"/>
      <c r="BD213" s="298"/>
      <c r="BE213" s="298"/>
      <c r="BF213" s="298"/>
      <c r="BG213" s="298"/>
      <c r="BH213" s="298"/>
      <c r="BI213" s="30"/>
      <c r="BJ213" s="213"/>
      <c r="BK213" s="62"/>
      <c r="BL213" s="62"/>
      <c r="BM213" s="62"/>
    </row>
    <row r="214" spans="1:65" s="31" customFormat="1" ht="33" customHeight="1" x14ac:dyDescent="0.55000000000000004">
      <c r="A214" s="174"/>
      <c r="B214" s="175"/>
      <c r="C214" s="175"/>
      <c r="D214" s="175"/>
      <c r="E214" s="175"/>
      <c r="F214" s="175"/>
      <c r="G214" s="298"/>
      <c r="H214" s="147"/>
      <c r="I214" s="298"/>
      <c r="J214" s="298"/>
      <c r="K214" s="298"/>
      <c r="L214" s="298"/>
      <c r="M214" s="298"/>
      <c r="N214" s="298"/>
      <c r="O214" s="298"/>
      <c r="P214" s="298"/>
      <c r="Q214" s="298"/>
      <c r="R214" s="171"/>
      <c r="S214" s="171"/>
      <c r="T214" s="298"/>
      <c r="U214" s="298"/>
      <c r="V214" s="298"/>
      <c r="W214" s="298"/>
      <c r="X214" s="298"/>
      <c r="Y214" s="298"/>
      <c r="Z214" s="298"/>
      <c r="AA214" s="298"/>
      <c r="AB214" s="298"/>
      <c r="AC214" s="298"/>
      <c r="AD214" s="298"/>
      <c r="AE214" s="291"/>
      <c r="AG214" s="298"/>
      <c r="AH214" s="298"/>
      <c r="AI214" s="298"/>
      <c r="AJ214" s="175"/>
      <c r="AK214" s="175"/>
      <c r="AL214" s="175"/>
      <c r="AM214" s="175"/>
      <c r="AN214" s="175"/>
      <c r="AO214" s="175"/>
      <c r="AP214" s="298"/>
      <c r="AQ214" s="298"/>
      <c r="AR214" s="298"/>
      <c r="AS214" s="298"/>
      <c r="AT214" s="298"/>
      <c r="AU214" s="298"/>
      <c r="AV214" s="298"/>
      <c r="AW214" s="298"/>
      <c r="AX214" s="298"/>
      <c r="AY214" s="298"/>
      <c r="AZ214" s="298"/>
      <c r="BA214" s="298"/>
      <c r="BB214" s="298"/>
      <c r="BC214" s="298"/>
      <c r="BD214" s="298"/>
      <c r="BE214" s="298"/>
      <c r="BF214" s="298"/>
      <c r="BG214" s="298"/>
      <c r="BH214" s="298"/>
      <c r="BI214" s="30"/>
      <c r="BJ214" s="214"/>
      <c r="BK214" s="62"/>
      <c r="BL214" s="62"/>
      <c r="BM214" s="62"/>
    </row>
    <row r="215" spans="1:65" s="31" customFormat="1" ht="33" customHeight="1" x14ac:dyDescent="0.55000000000000004">
      <c r="A215" s="548" t="s">
        <v>165</v>
      </c>
      <c r="B215" s="548"/>
      <c r="C215" s="548"/>
      <c r="D215" s="548"/>
      <c r="E215" s="548"/>
      <c r="F215" s="548"/>
      <c r="G215" s="548"/>
      <c r="H215" s="548"/>
      <c r="I215" s="548"/>
      <c r="J215" s="548"/>
      <c r="K215" s="548"/>
      <c r="L215" s="548"/>
      <c r="M215" s="548"/>
      <c r="N215" s="548"/>
      <c r="O215" s="548"/>
      <c r="P215" s="548"/>
      <c r="Q215" s="548"/>
      <c r="R215" s="548"/>
      <c r="S215" s="548"/>
      <c r="T215" s="548"/>
      <c r="U215" s="548"/>
      <c r="V215" s="548"/>
      <c r="W215" s="548"/>
      <c r="X215" s="548"/>
      <c r="Y215" s="548"/>
      <c r="Z215" s="548"/>
      <c r="AA215" s="548"/>
      <c r="AB215" s="548"/>
      <c r="AC215" s="548"/>
      <c r="AD215" s="548"/>
      <c r="AE215" s="548"/>
      <c r="AG215" s="298"/>
      <c r="AH215" s="298"/>
      <c r="AI215" s="413" t="s">
        <v>452</v>
      </c>
      <c r="AJ215" s="413"/>
      <c r="AK215" s="413"/>
      <c r="AL215" s="413"/>
      <c r="AM215" s="413"/>
      <c r="AN215" s="413"/>
      <c r="AO215" s="413"/>
      <c r="AP215" s="413"/>
      <c r="AQ215" s="413"/>
      <c r="AR215" s="413"/>
      <c r="AS215" s="413"/>
      <c r="AT215" s="413"/>
      <c r="AU215" s="413"/>
      <c r="AV215" s="413"/>
      <c r="AW215" s="413"/>
      <c r="AX215" s="413"/>
      <c r="AY215" s="413"/>
      <c r="AZ215" s="413"/>
      <c r="BA215" s="413"/>
      <c r="BB215" s="413"/>
      <c r="BC215" s="413"/>
      <c r="BD215" s="413"/>
      <c r="BE215" s="413"/>
      <c r="BF215" s="413"/>
      <c r="BG215" s="413"/>
      <c r="BH215" s="413"/>
      <c r="BI215" s="413"/>
      <c r="BJ215" s="214"/>
      <c r="BK215" s="62"/>
      <c r="BL215" s="62"/>
      <c r="BM215" s="62"/>
    </row>
    <row r="216" spans="1:65" s="25" customFormat="1" ht="35.4" x14ac:dyDescent="0.55000000000000004">
      <c r="A216" s="548"/>
      <c r="B216" s="548"/>
      <c r="C216" s="548"/>
      <c r="D216" s="548"/>
      <c r="E216" s="548"/>
      <c r="F216" s="548"/>
      <c r="G216" s="548"/>
      <c r="H216" s="548"/>
      <c r="I216" s="548"/>
      <c r="J216" s="548"/>
      <c r="K216" s="548"/>
      <c r="L216" s="548"/>
      <c r="M216" s="548"/>
      <c r="N216" s="548"/>
      <c r="O216" s="548"/>
      <c r="P216" s="548"/>
      <c r="Q216" s="548"/>
      <c r="R216" s="548"/>
      <c r="S216" s="548"/>
      <c r="T216" s="548"/>
      <c r="U216" s="548"/>
      <c r="V216" s="548"/>
      <c r="W216" s="548"/>
      <c r="X216" s="548"/>
      <c r="Y216" s="548"/>
      <c r="Z216" s="548"/>
      <c r="AA216" s="548"/>
      <c r="AB216" s="548"/>
      <c r="AC216" s="548"/>
      <c r="AD216" s="548"/>
      <c r="AE216" s="548"/>
      <c r="AF216" s="31"/>
      <c r="AG216" s="298"/>
      <c r="AH216" s="298"/>
      <c r="AI216" s="413"/>
      <c r="AJ216" s="413"/>
      <c r="AK216" s="413"/>
      <c r="AL216" s="413"/>
      <c r="AM216" s="413"/>
      <c r="AN216" s="413"/>
      <c r="AO216" s="413"/>
      <c r="AP216" s="413"/>
      <c r="AQ216" s="413"/>
      <c r="AR216" s="413"/>
      <c r="AS216" s="413"/>
      <c r="AT216" s="413"/>
      <c r="AU216" s="413"/>
      <c r="AV216" s="413"/>
      <c r="AW216" s="413"/>
      <c r="AX216" s="413"/>
      <c r="AY216" s="413"/>
      <c r="AZ216" s="413"/>
      <c r="BA216" s="413"/>
      <c r="BB216" s="413"/>
      <c r="BC216" s="413"/>
      <c r="BD216" s="413"/>
      <c r="BE216" s="413"/>
      <c r="BF216" s="413"/>
      <c r="BG216" s="413"/>
      <c r="BH216" s="413"/>
      <c r="BI216" s="413"/>
      <c r="BJ216" s="214"/>
      <c r="BK216" s="215"/>
      <c r="BL216" s="215"/>
      <c r="BM216" s="215"/>
    </row>
    <row r="217" spans="1:65" s="25" customFormat="1" ht="61.5" customHeight="1" x14ac:dyDescent="0.6">
      <c r="A217" s="615"/>
      <c r="B217" s="615"/>
      <c r="C217" s="615"/>
      <c r="D217" s="615"/>
      <c r="E217" s="615"/>
      <c r="F217" s="615"/>
      <c r="G217" s="615"/>
      <c r="H217" s="615"/>
      <c r="I217" s="615"/>
      <c r="J217" s="657" t="s">
        <v>166</v>
      </c>
      <c r="K217" s="657"/>
      <c r="L217" s="657"/>
      <c r="M217" s="657"/>
      <c r="N217" s="657"/>
      <c r="O217" s="657"/>
      <c r="P217" s="657"/>
      <c r="Q217" s="657"/>
      <c r="R217" s="657"/>
      <c r="S217" s="176"/>
      <c r="T217" s="176"/>
      <c r="U217" s="176"/>
      <c r="V217" s="176"/>
      <c r="W217" s="176"/>
      <c r="X217" s="176"/>
      <c r="Y217" s="176"/>
      <c r="Z217" s="176"/>
      <c r="AA217" s="176"/>
      <c r="AB217" s="176"/>
      <c r="AC217" s="176"/>
      <c r="AD217" s="298"/>
      <c r="AE217" s="291"/>
      <c r="AF217" s="31"/>
      <c r="AG217" s="298"/>
      <c r="AH217" s="298"/>
      <c r="AI217" s="615"/>
      <c r="AJ217" s="615"/>
      <c r="AK217" s="615"/>
      <c r="AL217" s="615"/>
      <c r="AM217" s="615"/>
      <c r="AN217" s="615"/>
      <c r="AO217" s="615"/>
      <c r="AP217" s="717" t="s">
        <v>167</v>
      </c>
      <c r="AQ217" s="717"/>
      <c r="AR217" s="717"/>
      <c r="AS217" s="717"/>
      <c r="AT217" s="717"/>
      <c r="AU217" s="717"/>
      <c r="AV217" s="305"/>
      <c r="AW217" s="305"/>
      <c r="AX217" s="272"/>
      <c r="AY217" s="272"/>
      <c r="AZ217" s="272"/>
      <c r="BA217" s="272"/>
      <c r="BB217" s="272"/>
      <c r="BC217" s="272"/>
      <c r="BD217" s="272"/>
      <c r="BE217" s="272"/>
      <c r="BF217" s="272"/>
      <c r="BG217" s="272"/>
      <c r="BH217" s="272"/>
      <c r="BI217" s="177"/>
      <c r="BJ217" s="214"/>
      <c r="BK217" s="215"/>
      <c r="BL217" s="215"/>
      <c r="BM217" s="215"/>
    </row>
    <row r="218" spans="1:65" s="25" customFormat="1" ht="39" customHeight="1" x14ac:dyDescent="0.6">
      <c r="A218" s="640" t="s">
        <v>163</v>
      </c>
      <c r="B218" s="640"/>
      <c r="C218" s="640"/>
      <c r="D218" s="640"/>
      <c r="E218" s="640"/>
      <c r="F218" s="640"/>
      <c r="G218" s="640"/>
      <c r="H218" s="640"/>
      <c r="I218" s="640"/>
      <c r="J218" s="462">
        <v>2021</v>
      </c>
      <c r="K218" s="462"/>
      <c r="L218" s="462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298"/>
      <c r="AE218" s="291"/>
      <c r="AF218" s="31"/>
      <c r="AG218" s="298"/>
      <c r="AH218" s="298"/>
      <c r="AI218" s="610" t="s">
        <v>163</v>
      </c>
      <c r="AJ218" s="610"/>
      <c r="AK218" s="610"/>
      <c r="AL218" s="610"/>
      <c r="AM218" s="610"/>
      <c r="AN218" s="610"/>
      <c r="AO218" s="610"/>
      <c r="AP218" s="462">
        <v>2021</v>
      </c>
      <c r="AQ218" s="462"/>
      <c r="AR218" s="462"/>
      <c r="AS218" s="291"/>
      <c r="AT218" s="291"/>
      <c r="AU218" s="291"/>
      <c r="AV218" s="291"/>
      <c r="AW218" s="291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  <c r="BH218" s="298"/>
      <c r="BI218" s="30"/>
      <c r="BJ218" s="214"/>
      <c r="BK218" s="215"/>
      <c r="BL218" s="215"/>
      <c r="BM218" s="215"/>
    </row>
    <row r="219" spans="1:65" s="25" customFormat="1" ht="35.4" x14ac:dyDescent="0.6">
      <c r="A219" s="178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298"/>
      <c r="AE219" s="291"/>
      <c r="AF219" s="31"/>
      <c r="AG219" s="298"/>
      <c r="AH219" s="298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173"/>
      <c r="AY219" s="173"/>
      <c r="AZ219" s="173"/>
      <c r="BA219" s="173"/>
      <c r="BB219" s="173"/>
      <c r="BC219" s="173"/>
      <c r="BD219" s="173"/>
      <c r="BE219" s="173"/>
      <c r="BF219" s="173"/>
      <c r="BG219" s="173"/>
      <c r="BH219" s="298"/>
      <c r="BI219" s="179"/>
      <c r="BJ219" s="214"/>
      <c r="BK219" s="215"/>
      <c r="BL219" s="215"/>
      <c r="BM219" s="215"/>
    </row>
    <row r="220" spans="1:65" s="25" customFormat="1" ht="35.4" x14ac:dyDescent="0.6">
      <c r="A220" s="613" t="s">
        <v>410</v>
      </c>
      <c r="B220" s="613"/>
      <c r="C220" s="613"/>
      <c r="D220" s="613"/>
      <c r="E220" s="613"/>
      <c r="F220" s="613"/>
      <c r="G220" s="613"/>
      <c r="H220" s="613"/>
      <c r="I220" s="613"/>
      <c r="J220" s="613"/>
      <c r="K220" s="613"/>
      <c r="L220" s="613"/>
      <c r="M220" s="613"/>
      <c r="N220" s="613"/>
      <c r="O220" s="613"/>
      <c r="P220" s="613"/>
      <c r="Q220" s="613"/>
      <c r="R220" s="613"/>
      <c r="S220" s="613"/>
      <c r="T220" s="613"/>
      <c r="U220" s="613"/>
      <c r="V220" s="613"/>
      <c r="W220" s="613"/>
      <c r="X220" s="613"/>
      <c r="Y220" s="613"/>
      <c r="Z220" s="613"/>
      <c r="AA220" s="613"/>
      <c r="AB220" s="613"/>
      <c r="AC220" s="613"/>
      <c r="AD220" s="613"/>
      <c r="AE220" s="613"/>
      <c r="AF220" s="31"/>
      <c r="AG220" s="298"/>
      <c r="AH220" s="298"/>
      <c r="AI220" s="614" t="s">
        <v>125</v>
      </c>
      <c r="AJ220" s="614"/>
      <c r="AK220" s="614"/>
      <c r="AL220" s="614"/>
      <c r="AM220" s="614"/>
      <c r="AN220" s="614"/>
      <c r="AO220" s="614"/>
      <c r="AP220" s="614"/>
      <c r="AQ220" s="614"/>
      <c r="AR220" s="614"/>
      <c r="AS220" s="614"/>
      <c r="AT220" s="614"/>
      <c r="AU220" s="614"/>
      <c r="AV220" s="614"/>
      <c r="AW220" s="614"/>
      <c r="AX220" s="614"/>
      <c r="AY220" s="614"/>
      <c r="AZ220" s="614"/>
      <c r="BA220" s="614"/>
      <c r="BB220" s="614"/>
      <c r="BC220" s="614"/>
      <c r="BD220" s="614"/>
      <c r="BE220" s="614"/>
      <c r="BF220" s="614"/>
      <c r="BG220" s="614"/>
      <c r="BH220" s="614"/>
      <c r="BI220" s="614"/>
      <c r="BJ220" s="216"/>
      <c r="BK220" s="215"/>
      <c r="BL220" s="215"/>
      <c r="BM220" s="215"/>
    </row>
    <row r="221" spans="1:65" s="25" customFormat="1" ht="35.4" x14ac:dyDescent="0.6">
      <c r="A221" s="613"/>
      <c r="B221" s="613"/>
      <c r="C221" s="613"/>
      <c r="D221" s="613"/>
      <c r="E221" s="613"/>
      <c r="F221" s="613"/>
      <c r="G221" s="613"/>
      <c r="H221" s="613"/>
      <c r="I221" s="613"/>
      <c r="J221" s="613"/>
      <c r="K221" s="613"/>
      <c r="L221" s="613"/>
      <c r="M221" s="613"/>
      <c r="N221" s="613"/>
      <c r="O221" s="613"/>
      <c r="P221" s="613"/>
      <c r="Q221" s="613"/>
      <c r="R221" s="613"/>
      <c r="S221" s="613"/>
      <c r="T221" s="613"/>
      <c r="U221" s="613"/>
      <c r="V221" s="613"/>
      <c r="W221" s="613"/>
      <c r="X221" s="613"/>
      <c r="Y221" s="613"/>
      <c r="Z221" s="613"/>
      <c r="AA221" s="613"/>
      <c r="AB221" s="613"/>
      <c r="AC221" s="613"/>
      <c r="AD221" s="613"/>
      <c r="AE221" s="613"/>
      <c r="AF221" s="31"/>
      <c r="AG221" s="298"/>
      <c r="AH221" s="298"/>
      <c r="AI221" s="614"/>
      <c r="AJ221" s="614"/>
      <c r="AK221" s="614"/>
      <c r="AL221" s="614"/>
      <c r="AM221" s="614"/>
      <c r="AN221" s="614"/>
      <c r="AO221" s="614"/>
      <c r="AP221" s="614"/>
      <c r="AQ221" s="614"/>
      <c r="AR221" s="614"/>
      <c r="AS221" s="614"/>
      <c r="AT221" s="614"/>
      <c r="AU221" s="614"/>
      <c r="AV221" s="614"/>
      <c r="AW221" s="614"/>
      <c r="AX221" s="614"/>
      <c r="AY221" s="614"/>
      <c r="AZ221" s="614"/>
      <c r="BA221" s="614"/>
      <c r="BB221" s="614"/>
      <c r="BC221" s="614"/>
      <c r="BD221" s="614"/>
      <c r="BE221" s="614"/>
      <c r="BF221" s="614"/>
      <c r="BG221" s="614"/>
      <c r="BH221" s="614"/>
      <c r="BI221" s="614"/>
      <c r="BJ221" s="216"/>
      <c r="BK221" s="215"/>
      <c r="BL221" s="215"/>
      <c r="BM221" s="215"/>
    </row>
    <row r="222" spans="1:65" s="25" customFormat="1" ht="35.4" x14ac:dyDescent="0.6">
      <c r="A222" s="615"/>
      <c r="B222" s="615"/>
      <c r="C222" s="615"/>
      <c r="D222" s="615"/>
      <c r="E222" s="615"/>
      <c r="F222" s="615"/>
      <c r="G222" s="615"/>
      <c r="H222" s="615"/>
      <c r="I222" s="615"/>
      <c r="J222" s="616" t="s">
        <v>411</v>
      </c>
      <c r="K222" s="616"/>
      <c r="L222" s="616"/>
      <c r="M222" s="616"/>
      <c r="N222" s="616"/>
      <c r="O222" s="616"/>
      <c r="P222" s="616"/>
      <c r="Q222" s="616"/>
      <c r="R222" s="616"/>
      <c r="S222" s="271"/>
      <c r="T222" s="271"/>
      <c r="U222" s="271"/>
      <c r="V222" s="271"/>
      <c r="W222" s="271"/>
      <c r="X222" s="271"/>
      <c r="Y222" s="271"/>
      <c r="Z222" s="271"/>
      <c r="AA222" s="271"/>
      <c r="AB222" s="271"/>
      <c r="AC222" s="271"/>
      <c r="AD222" s="298"/>
      <c r="AE222" s="291"/>
      <c r="AF222" s="31"/>
      <c r="AG222" s="298"/>
      <c r="AH222" s="298"/>
      <c r="AI222" s="615"/>
      <c r="AJ222" s="615"/>
      <c r="AK222" s="615"/>
      <c r="AL222" s="615"/>
      <c r="AM222" s="615"/>
      <c r="AN222" s="615"/>
      <c r="AO222" s="615"/>
      <c r="AP222" s="548" t="s">
        <v>453</v>
      </c>
      <c r="AQ222" s="548"/>
      <c r="AR222" s="548"/>
      <c r="AS222" s="548"/>
      <c r="AT222" s="548"/>
      <c r="AU222" s="548"/>
      <c r="AV222" s="291"/>
      <c r="AW222" s="291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  <c r="BH222" s="298"/>
      <c r="BI222" s="180"/>
      <c r="BJ222" s="217"/>
      <c r="BK222" s="215"/>
      <c r="BL222" s="215"/>
      <c r="BM222" s="215"/>
    </row>
    <row r="223" spans="1:65" s="25" customFormat="1" ht="61.5" customHeight="1" x14ac:dyDescent="0.6">
      <c r="A223" s="611"/>
      <c r="B223" s="611"/>
      <c r="C223" s="611"/>
      <c r="D223" s="611"/>
      <c r="E223" s="611"/>
      <c r="F223" s="611"/>
      <c r="G223" s="611"/>
      <c r="H223" s="611"/>
      <c r="I223" s="611"/>
      <c r="J223" s="462">
        <v>2021</v>
      </c>
      <c r="K223" s="462"/>
      <c r="L223" s="462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298"/>
      <c r="AE223" s="291"/>
      <c r="AF223" s="31"/>
      <c r="AG223" s="298"/>
      <c r="AH223" s="298"/>
      <c r="AI223" s="612"/>
      <c r="AJ223" s="612"/>
      <c r="AK223" s="612"/>
      <c r="AL223" s="612"/>
      <c r="AM223" s="612"/>
      <c r="AN223" s="612"/>
      <c r="AO223" s="612"/>
      <c r="AP223" s="462">
        <v>2021</v>
      </c>
      <c r="AQ223" s="462"/>
      <c r="AR223" s="462"/>
      <c r="AS223" s="31"/>
      <c r="AT223" s="31"/>
      <c r="AU223" s="31"/>
      <c r="AV223" s="31"/>
      <c r="AW223" s="291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  <c r="BH223" s="298"/>
      <c r="BI223" s="180"/>
      <c r="BJ223" s="217"/>
      <c r="BK223" s="215"/>
      <c r="BL223" s="215"/>
      <c r="BM223" s="215"/>
    </row>
    <row r="224" spans="1:65" s="25" customFormat="1" ht="35.4" x14ac:dyDescent="0.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291"/>
      <c r="Q224" s="298"/>
      <c r="R224" s="171"/>
      <c r="S224" s="171"/>
      <c r="T224" s="298"/>
      <c r="U224" s="298"/>
      <c r="V224" s="298"/>
      <c r="W224" s="298"/>
      <c r="X224" s="298"/>
      <c r="Y224" s="298"/>
      <c r="Z224" s="298"/>
      <c r="AA224" s="298"/>
      <c r="AB224" s="298"/>
      <c r="AC224" s="298"/>
      <c r="AD224" s="298"/>
      <c r="AE224" s="291"/>
      <c r="AF224" s="31"/>
      <c r="AG224" s="298"/>
      <c r="AH224" s="298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  <c r="BH224" s="298"/>
      <c r="BI224" s="180"/>
      <c r="BJ224" s="217"/>
      <c r="BK224" s="215"/>
      <c r="BL224" s="215"/>
      <c r="BM224" s="215"/>
    </row>
    <row r="225" spans="1:65" s="25" customFormat="1" ht="35.4" x14ac:dyDescent="0.6">
      <c r="A225" s="412" t="s">
        <v>168</v>
      </c>
      <c r="B225" s="412"/>
      <c r="C225" s="412"/>
      <c r="D225" s="412"/>
      <c r="E225" s="412"/>
      <c r="F225" s="412"/>
      <c r="G225" s="412"/>
      <c r="H225" s="412"/>
      <c r="I225" s="412"/>
      <c r="J225" s="412"/>
      <c r="K225" s="412"/>
      <c r="L225" s="412"/>
      <c r="M225" s="412"/>
      <c r="N225" s="412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  <c r="AD225" s="298"/>
      <c r="AE225" s="291"/>
      <c r="AF225" s="31"/>
      <c r="AG225" s="298"/>
      <c r="AH225" s="298"/>
      <c r="AI225" s="291"/>
      <c r="AJ225" s="44"/>
      <c r="AK225" s="44"/>
      <c r="AL225" s="44"/>
      <c r="AM225" s="44"/>
      <c r="AN225" s="44"/>
      <c r="AO225" s="44"/>
      <c r="AP225" s="44"/>
      <c r="AQ225" s="31"/>
      <c r="AR225" s="31"/>
      <c r="AS225" s="31"/>
      <c r="AT225" s="31"/>
      <c r="AU225" s="31"/>
      <c r="AV225" s="31"/>
      <c r="AW225" s="31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298"/>
      <c r="BH225" s="298"/>
      <c r="BI225" s="180"/>
      <c r="BJ225" s="217"/>
      <c r="BK225" s="215"/>
      <c r="BL225" s="215"/>
      <c r="BM225" s="215"/>
    </row>
    <row r="226" spans="1:65" s="25" customFormat="1" ht="35.4" x14ac:dyDescent="0.6">
      <c r="A226" s="412"/>
      <c r="B226" s="412"/>
      <c r="C226" s="412"/>
      <c r="D226" s="412"/>
      <c r="E226" s="412"/>
      <c r="F226" s="412"/>
      <c r="G226" s="412"/>
      <c r="H226" s="412"/>
      <c r="I226" s="412"/>
      <c r="J226" s="412"/>
      <c r="K226" s="412"/>
      <c r="L226" s="412"/>
      <c r="M226" s="412"/>
      <c r="N226" s="412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298"/>
      <c r="AE226" s="291"/>
      <c r="AF226" s="31"/>
      <c r="AG226" s="298"/>
      <c r="AH226" s="298"/>
      <c r="AI226" s="181"/>
      <c r="AJ226" s="181"/>
      <c r="AK226" s="181"/>
      <c r="AL226" s="181"/>
      <c r="AM226" s="181"/>
      <c r="AN226" s="181"/>
      <c r="AO226" s="181"/>
      <c r="AP226" s="181"/>
      <c r="AQ226" s="181"/>
      <c r="AR226" s="181"/>
      <c r="AS226" s="174"/>
      <c r="AT226" s="174"/>
      <c r="AU226" s="174"/>
      <c r="AV226" s="174"/>
      <c r="AW226" s="299"/>
      <c r="AX226" s="299"/>
      <c r="AY226" s="299"/>
      <c r="AZ226" s="299"/>
      <c r="BA226" s="299"/>
      <c r="BB226" s="299"/>
      <c r="BC226" s="299"/>
      <c r="BD226" s="298"/>
      <c r="BE226" s="298"/>
      <c r="BF226" s="298"/>
      <c r="BG226" s="298"/>
      <c r="BH226" s="298"/>
      <c r="BI226" s="180"/>
      <c r="BJ226" s="217"/>
      <c r="BK226" s="215"/>
      <c r="BL226" s="215"/>
      <c r="BM226" s="215"/>
    </row>
    <row r="227" spans="1:65" s="25" customFormat="1" ht="35.4" x14ac:dyDescent="0.6">
      <c r="A227" s="178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298"/>
      <c r="AE227" s="291"/>
      <c r="AF227" s="31"/>
      <c r="AG227" s="298"/>
      <c r="AH227" s="298"/>
      <c r="AI227" s="291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291"/>
      <c r="AY227" s="31"/>
      <c r="AZ227" s="31"/>
      <c r="BA227" s="31"/>
      <c r="BB227" s="31"/>
      <c r="BC227" s="31"/>
      <c r="BD227" s="298"/>
      <c r="BE227" s="298"/>
      <c r="BF227" s="298"/>
      <c r="BG227" s="298"/>
      <c r="BH227" s="298"/>
      <c r="BI227" s="180"/>
      <c r="BJ227" s="217"/>
      <c r="BK227" s="215"/>
      <c r="BL227" s="215"/>
      <c r="BM227" s="215"/>
    </row>
    <row r="228" spans="1:65" s="25" customFormat="1" ht="35.4" x14ac:dyDescent="0.6">
      <c r="A228" s="462" t="s">
        <v>192</v>
      </c>
      <c r="B228" s="462"/>
      <c r="C228" s="462"/>
      <c r="D228" s="462"/>
      <c r="E228" s="462"/>
      <c r="F228" s="462"/>
      <c r="G228" s="462"/>
      <c r="H228" s="462"/>
      <c r="I228" s="462"/>
      <c r="J228" s="462"/>
      <c r="K228" s="462"/>
      <c r="L228" s="462"/>
      <c r="M228" s="462"/>
      <c r="N228" s="462"/>
      <c r="O228" s="462"/>
      <c r="P228" s="462"/>
      <c r="Q228" s="462"/>
      <c r="R228" s="462"/>
      <c r="S228" s="462"/>
      <c r="T228" s="462"/>
      <c r="U228" s="462"/>
      <c r="V228" s="462"/>
      <c r="W228" s="462"/>
      <c r="X228" s="462"/>
      <c r="Y228" s="462"/>
      <c r="Z228" s="462"/>
      <c r="AA228" s="462"/>
      <c r="AB228" s="462"/>
      <c r="AC228" s="31"/>
      <c r="AD228" s="298"/>
      <c r="AE228" s="291"/>
      <c r="AF228" s="31"/>
      <c r="AG228" s="298"/>
      <c r="AH228" s="298"/>
      <c r="AI228" s="291"/>
      <c r="AJ228" s="42"/>
      <c r="AK228" s="42"/>
      <c r="AL228" s="42"/>
      <c r="AM228" s="42"/>
      <c r="AN228" s="42"/>
      <c r="AO228" s="42"/>
      <c r="AP228" s="43"/>
      <c r="AQ228" s="43"/>
      <c r="AR228" s="43"/>
      <c r="AS228" s="44"/>
      <c r="AT228" s="44"/>
      <c r="AU228" s="44"/>
      <c r="AV228" s="44"/>
      <c r="AW228" s="31"/>
      <c r="AX228" s="31"/>
      <c r="AY228" s="31"/>
      <c r="AZ228" s="31"/>
      <c r="BA228" s="31"/>
      <c r="BB228" s="31"/>
      <c r="BC228" s="31"/>
      <c r="BD228" s="298"/>
      <c r="BE228" s="298"/>
      <c r="BF228" s="298"/>
      <c r="BG228" s="298"/>
      <c r="BH228" s="298"/>
      <c r="BI228" s="180"/>
      <c r="BJ228" s="217"/>
      <c r="BK228" s="215"/>
      <c r="BL228" s="215"/>
      <c r="BM228" s="215"/>
    </row>
    <row r="229" spans="1:65" s="25" customFormat="1" ht="12.75" customHeight="1" x14ac:dyDescent="0.25">
      <c r="R229" s="36"/>
      <c r="S229" s="36"/>
      <c r="BF229" s="37"/>
      <c r="BG229" s="37"/>
      <c r="BH229" s="37"/>
      <c r="BI229" s="37"/>
    </row>
    <row r="230" spans="1:65" s="25" customFormat="1" ht="12.75" customHeight="1" x14ac:dyDescent="0.25">
      <c r="R230" s="36"/>
      <c r="S230" s="36"/>
      <c r="BF230" s="37"/>
      <c r="BG230" s="37"/>
      <c r="BH230" s="37"/>
      <c r="BI230" s="37"/>
    </row>
    <row r="231" spans="1:65" s="25" customFormat="1" ht="12.75" customHeight="1" x14ac:dyDescent="0.25">
      <c r="R231" s="36"/>
      <c r="S231" s="36"/>
      <c r="BF231" s="37"/>
      <c r="BG231" s="37"/>
      <c r="BH231" s="37"/>
      <c r="BI231" s="37"/>
    </row>
    <row r="232" spans="1:65" s="25" customFormat="1" ht="12.75" customHeight="1" x14ac:dyDescent="0.25">
      <c r="R232" s="36"/>
      <c r="S232" s="36"/>
      <c r="BF232" s="37"/>
      <c r="BG232" s="37"/>
      <c r="BH232" s="37"/>
      <c r="BI232" s="37"/>
    </row>
    <row r="233" spans="1:65" s="25" customFormat="1" x14ac:dyDescent="0.25">
      <c r="R233" s="36"/>
      <c r="S233" s="36"/>
      <c r="BF233" s="37"/>
      <c r="BG233" s="37"/>
      <c r="BH233" s="37"/>
      <c r="BI233" s="37"/>
    </row>
    <row r="234" spans="1:65" s="25" customFormat="1" x14ac:dyDescent="0.25">
      <c r="R234" s="36"/>
      <c r="S234" s="36"/>
      <c r="BF234" s="37"/>
      <c r="BG234" s="37"/>
      <c r="BH234" s="37"/>
      <c r="BI234" s="37"/>
    </row>
    <row r="235" spans="1:65" s="25" customFormat="1" x14ac:dyDescent="0.25">
      <c r="R235" s="36"/>
      <c r="S235" s="36"/>
      <c r="BF235" s="37"/>
      <c r="BG235" s="37"/>
      <c r="BH235" s="37"/>
      <c r="BI235" s="37"/>
    </row>
    <row r="236" spans="1:65" s="25" customFormat="1" x14ac:dyDescent="0.25">
      <c r="R236" s="36"/>
      <c r="S236" s="36"/>
      <c r="BF236" s="37"/>
      <c r="BG236" s="37"/>
      <c r="BH236" s="37"/>
      <c r="BI236" s="37"/>
    </row>
    <row r="237" spans="1:65" s="25" customFormat="1" x14ac:dyDescent="0.25">
      <c r="R237" s="36"/>
      <c r="S237" s="36"/>
      <c r="BF237" s="37"/>
      <c r="BG237" s="37"/>
      <c r="BH237" s="37"/>
      <c r="BI237" s="37"/>
    </row>
    <row r="238" spans="1:65" s="25" customFormat="1" x14ac:dyDescent="0.25">
      <c r="R238" s="36"/>
      <c r="S238" s="36"/>
      <c r="BF238" s="37"/>
      <c r="BG238" s="37"/>
      <c r="BH238" s="37"/>
      <c r="BI238" s="37"/>
    </row>
    <row r="239" spans="1:65" s="25" customFormat="1" x14ac:dyDescent="0.25">
      <c r="R239" s="36"/>
      <c r="S239" s="36"/>
      <c r="BF239" s="37"/>
      <c r="BG239" s="37"/>
      <c r="BH239" s="37"/>
      <c r="BI239" s="37"/>
    </row>
    <row r="240" spans="1:65" s="25" customFormat="1" x14ac:dyDescent="0.25">
      <c r="R240" s="36"/>
      <c r="S240" s="36"/>
      <c r="BF240" s="37"/>
      <c r="BG240" s="37"/>
      <c r="BH240" s="37"/>
      <c r="BI240" s="37"/>
    </row>
    <row r="241" spans="18:61" s="25" customFormat="1" x14ac:dyDescent="0.25">
      <c r="R241" s="36"/>
      <c r="S241" s="36"/>
      <c r="BF241" s="37"/>
      <c r="BG241" s="37"/>
      <c r="BH241" s="37"/>
      <c r="BI241" s="37"/>
    </row>
    <row r="242" spans="18:61" s="25" customFormat="1" x14ac:dyDescent="0.25">
      <c r="R242" s="36"/>
      <c r="S242" s="36"/>
      <c r="BF242" s="37"/>
      <c r="BG242" s="37"/>
      <c r="BH242" s="37"/>
      <c r="BI242" s="37"/>
    </row>
    <row r="243" spans="18:61" s="25" customFormat="1" x14ac:dyDescent="0.25">
      <c r="R243" s="36"/>
      <c r="S243" s="36"/>
      <c r="BF243" s="37"/>
      <c r="BG243" s="37"/>
      <c r="BH243" s="37"/>
      <c r="BI243" s="37"/>
    </row>
    <row r="244" spans="18:61" s="25" customFormat="1" x14ac:dyDescent="0.25">
      <c r="R244" s="36"/>
      <c r="S244" s="36"/>
      <c r="BF244" s="37"/>
      <c r="BG244" s="37"/>
      <c r="BH244" s="37"/>
      <c r="BI244" s="37"/>
    </row>
    <row r="245" spans="18:61" s="25" customFormat="1" x14ac:dyDescent="0.25">
      <c r="R245" s="36"/>
      <c r="S245" s="36"/>
      <c r="BF245" s="37"/>
      <c r="BG245" s="37"/>
      <c r="BH245" s="37"/>
      <c r="BI245" s="37"/>
    </row>
    <row r="246" spans="18:61" s="25" customFormat="1" x14ac:dyDescent="0.25">
      <c r="R246" s="36"/>
      <c r="S246" s="36"/>
      <c r="BF246" s="37"/>
      <c r="BG246" s="37"/>
      <c r="BH246" s="37"/>
      <c r="BI246" s="37"/>
    </row>
    <row r="247" spans="18:61" s="25" customFormat="1" x14ac:dyDescent="0.25">
      <c r="R247" s="36"/>
      <c r="S247" s="36"/>
      <c r="BF247" s="37"/>
      <c r="BG247" s="37"/>
      <c r="BH247" s="37"/>
      <c r="BI247" s="37"/>
    </row>
    <row r="248" spans="18:61" s="25" customFormat="1" x14ac:dyDescent="0.25">
      <c r="R248" s="36"/>
      <c r="S248" s="36"/>
      <c r="BF248" s="37"/>
      <c r="BG248" s="37"/>
      <c r="BH248" s="37"/>
      <c r="BI248" s="37"/>
    </row>
    <row r="249" spans="18:61" s="25" customFormat="1" x14ac:dyDescent="0.25">
      <c r="R249" s="36"/>
      <c r="S249" s="36"/>
      <c r="BF249" s="37"/>
      <c r="BG249" s="37"/>
      <c r="BH249" s="37"/>
      <c r="BI249" s="37"/>
    </row>
    <row r="250" spans="18:61" s="25" customFormat="1" x14ac:dyDescent="0.25">
      <c r="R250" s="36"/>
      <c r="S250" s="36"/>
      <c r="BF250" s="37"/>
      <c r="BG250" s="37"/>
      <c r="BH250" s="37"/>
      <c r="BI250" s="37"/>
    </row>
    <row r="251" spans="18:61" s="25" customFormat="1" x14ac:dyDescent="0.25">
      <c r="R251" s="36"/>
      <c r="S251" s="36"/>
      <c r="BF251" s="37"/>
      <c r="BG251" s="37"/>
      <c r="BH251" s="37"/>
      <c r="BI251" s="37"/>
    </row>
    <row r="252" spans="18:61" s="25" customFormat="1" x14ac:dyDescent="0.25">
      <c r="R252" s="36"/>
      <c r="S252" s="36"/>
      <c r="BF252" s="37"/>
      <c r="BG252" s="37"/>
      <c r="BH252" s="37"/>
      <c r="BI252" s="37"/>
    </row>
    <row r="253" spans="18:61" s="25" customFormat="1" x14ac:dyDescent="0.25">
      <c r="R253" s="36"/>
      <c r="S253" s="36"/>
      <c r="BF253" s="37"/>
      <c r="BG253" s="37"/>
      <c r="BH253" s="37"/>
      <c r="BI253" s="37"/>
    </row>
    <row r="254" spans="18:61" s="25" customFormat="1" x14ac:dyDescent="0.25">
      <c r="R254" s="36"/>
      <c r="S254" s="36"/>
      <c r="BF254" s="37"/>
      <c r="BG254" s="37"/>
      <c r="BH254" s="37"/>
      <c r="BI254" s="37"/>
    </row>
    <row r="255" spans="18:61" s="25" customFormat="1" x14ac:dyDescent="0.25">
      <c r="R255" s="36"/>
      <c r="S255" s="36"/>
      <c r="BF255" s="37"/>
      <c r="BG255" s="37"/>
      <c r="BH255" s="37"/>
      <c r="BI255" s="37"/>
    </row>
    <row r="256" spans="18:61" s="25" customFormat="1" x14ac:dyDescent="0.25">
      <c r="R256" s="36"/>
      <c r="S256" s="36"/>
      <c r="BF256" s="37"/>
      <c r="BG256" s="37"/>
      <c r="BH256" s="37"/>
      <c r="BI256" s="37"/>
    </row>
    <row r="257" spans="18:61" s="25" customFormat="1" x14ac:dyDescent="0.25">
      <c r="R257" s="36"/>
      <c r="S257" s="36"/>
      <c r="BF257" s="37"/>
      <c r="BG257" s="37"/>
      <c r="BH257" s="37"/>
      <c r="BI257" s="37"/>
    </row>
    <row r="258" spans="18:61" s="25" customFormat="1" x14ac:dyDescent="0.25">
      <c r="R258" s="36"/>
      <c r="S258" s="36"/>
      <c r="BF258" s="37"/>
      <c r="BG258" s="37"/>
      <c r="BH258" s="37"/>
      <c r="BI258" s="37"/>
    </row>
    <row r="259" spans="18:61" s="25" customFormat="1" x14ac:dyDescent="0.25">
      <c r="R259" s="36"/>
      <c r="S259" s="36"/>
      <c r="BF259" s="37"/>
      <c r="BG259" s="37"/>
      <c r="BH259" s="37"/>
      <c r="BI259" s="37"/>
    </row>
    <row r="260" spans="18:61" s="25" customFormat="1" x14ac:dyDescent="0.25">
      <c r="R260" s="36"/>
      <c r="S260" s="36"/>
      <c r="BF260" s="37"/>
      <c r="BG260" s="37"/>
      <c r="BH260" s="37"/>
      <c r="BI260" s="37"/>
    </row>
    <row r="261" spans="18:61" s="25" customFormat="1" x14ac:dyDescent="0.25">
      <c r="R261" s="36"/>
      <c r="S261" s="36"/>
      <c r="BF261" s="37"/>
      <c r="BG261" s="37"/>
      <c r="BH261" s="37"/>
      <c r="BI261" s="37"/>
    </row>
    <row r="262" spans="18:61" s="25" customFormat="1" x14ac:dyDescent="0.25">
      <c r="R262" s="36"/>
      <c r="S262" s="36"/>
      <c r="BF262" s="37"/>
      <c r="BG262" s="37"/>
      <c r="BH262" s="37"/>
      <c r="BI262" s="37"/>
    </row>
    <row r="263" spans="18:61" s="25" customFormat="1" x14ac:dyDescent="0.25">
      <c r="R263" s="36"/>
      <c r="S263" s="36"/>
      <c r="BF263" s="37"/>
      <c r="BG263" s="37"/>
      <c r="BH263" s="37"/>
      <c r="BI263" s="37"/>
    </row>
    <row r="264" spans="18:61" s="25" customFormat="1" x14ac:dyDescent="0.25">
      <c r="R264" s="36"/>
      <c r="S264" s="36"/>
      <c r="BF264" s="37"/>
      <c r="BG264" s="37"/>
      <c r="BH264" s="37"/>
      <c r="BI264" s="37"/>
    </row>
    <row r="265" spans="18:61" s="25" customFormat="1" x14ac:dyDescent="0.25">
      <c r="R265" s="36"/>
      <c r="S265" s="36"/>
      <c r="BF265" s="37"/>
      <c r="BG265" s="37"/>
      <c r="BH265" s="37"/>
      <c r="BI265" s="37"/>
    </row>
    <row r="266" spans="18:61" s="25" customFormat="1" x14ac:dyDescent="0.25">
      <c r="R266" s="36"/>
      <c r="S266" s="36"/>
      <c r="BF266" s="37"/>
      <c r="BG266" s="37"/>
      <c r="BH266" s="37"/>
      <c r="BI266" s="37"/>
    </row>
    <row r="267" spans="18:61" s="25" customFormat="1" x14ac:dyDescent="0.25">
      <c r="R267" s="36"/>
      <c r="S267" s="36"/>
      <c r="BF267" s="37"/>
      <c r="BG267" s="37"/>
      <c r="BH267" s="37"/>
      <c r="BI267" s="37"/>
    </row>
    <row r="268" spans="18:61" s="25" customFormat="1" x14ac:dyDescent="0.25">
      <c r="R268" s="36"/>
      <c r="S268" s="36"/>
      <c r="BF268" s="37"/>
      <c r="BG268" s="37"/>
      <c r="BH268" s="37"/>
      <c r="BI268" s="37"/>
    </row>
    <row r="269" spans="18:61" s="25" customFormat="1" x14ac:dyDescent="0.25">
      <c r="R269" s="36"/>
      <c r="S269" s="36"/>
      <c r="BF269" s="37"/>
      <c r="BG269" s="37"/>
      <c r="BH269" s="37"/>
      <c r="BI269" s="37"/>
    </row>
    <row r="270" spans="18:61" s="25" customFormat="1" x14ac:dyDescent="0.25">
      <c r="R270" s="36"/>
      <c r="S270" s="36"/>
      <c r="BF270" s="37"/>
      <c r="BG270" s="37"/>
      <c r="BH270" s="37"/>
      <c r="BI270" s="37"/>
    </row>
    <row r="271" spans="18:61" s="25" customFormat="1" x14ac:dyDescent="0.25">
      <c r="R271" s="36"/>
      <c r="S271" s="36"/>
      <c r="BF271" s="37"/>
      <c r="BG271" s="37"/>
      <c r="BH271" s="37"/>
      <c r="BI271" s="37"/>
    </row>
    <row r="272" spans="18:61" s="25" customFormat="1" x14ac:dyDescent="0.25">
      <c r="R272" s="36"/>
      <c r="S272" s="36"/>
      <c r="BF272" s="37"/>
      <c r="BG272" s="37"/>
      <c r="BH272" s="37"/>
      <c r="BI272" s="37"/>
    </row>
    <row r="273" spans="18:61" s="25" customFormat="1" x14ac:dyDescent="0.25">
      <c r="R273" s="36"/>
      <c r="S273" s="36"/>
      <c r="BF273" s="37"/>
      <c r="BG273" s="37"/>
      <c r="BH273" s="37"/>
      <c r="BI273" s="37"/>
    </row>
    <row r="274" spans="18:61" s="25" customFormat="1" x14ac:dyDescent="0.25">
      <c r="R274" s="36"/>
      <c r="S274" s="36"/>
      <c r="BF274" s="37"/>
      <c r="BG274" s="37"/>
      <c r="BH274" s="37"/>
      <c r="BI274" s="37"/>
    </row>
    <row r="275" spans="18:61" s="25" customFormat="1" x14ac:dyDescent="0.25">
      <c r="R275" s="36"/>
      <c r="S275" s="36"/>
      <c r="BF275" s="37"/>
      <c r="BG275" s="37"/>
      <c r="BH275" s="37"/>
      <c r="BI275" s="37"/>
    </row>
    <row r="276" spans="18:61" s="25" customFormat="1" x14ac:dyDescent="0.25">
      <c r="R276" s="36"/>
      <c r="S276" s="36"/>
      <c r="BF276" s="37"/>
      <c r="BG276" s="37"/>
      <c r="BH276" s="37"/>
      <c r="BI276" s="37"/>
    </row>
    <row r="277" spans="18:61" s="25" customFormat="1" x14ac:dyDescent="0.25">
      <c r="R277" s="36"/>
      <c r="S277" s="36"/>
      <c r="BF277" s="37"/>
      <c r="BG277" s="37"/>
      <c r="BH277" s="37"/>
      <c r="BI277" s="37"/>
    </row>
    <row r="278" spans="18:61" s="25" customFormat="1" x14ac:dyDescent="0.25">
      <c r="R278" s="36"/>
      <c r="S278" s="36"/>
      <c r="BF278" s="37"/>
      <c r="BG278" s="37"/>
      <c r="BH278" s="37"/>
      <c r="BI278" s="37"/>
    </row>
    <row r="279" spans="18:61" s="25" customFormat="1" x14ac:dyDescent="0.25">
      <c r="R279" s="36"/>
      <c r="S279" s="36"/>
      <c r="BF279" s="37"/>
      <c r="BG279" s="37"/>
      <c r="BH279" s="37"/>
      <c r="BI279" s="37"/>
    </row>
    <row r="280" spans="18:61" s="25" customFormat="1" x14ac:dyDescent="0.25">
      <c r="R280" s="36"/>
      <c r="S280" s="36"/>
      <c r="BF280" s="37"/>
      <c r="BG280" s="37"/>
      <c r="BH280" s="37"/>
      <c r="BI280" s="37"/>
    </row>
    <row r="281" spans="18:61" s="25" customFormat="1" x14ac:dyDescent="0.25">
      <c r="R281" s="36"/>
      <c r="S281" s="36"/>
      <c r="BF281" s="37"/>
      <c r="BG281" s="37"/>
      <c r="BH281" s="37"/>
      <c r="BI281" s="37"/>
    </row>
    <row r="282" spans="18:61" s="25" customFormat="1" x14ac:dyDescent="0.25">
      <c r="R282" s="36"/>
      <c r="S282" s="36"/>
      <c r="BF282" s="37"/>
      <c r="BG282" s="37"/>
      <c r="BH282" s="37"/>
      <c r="BI282" s="37"/>
    </row>
    <row r="283" spans="18:61" s="25" customFormat="1" x14ac:dyDescent="0.25">
      <c r="R283" s="36"/>
      <c r="S283" s="36"/>
      <c r="BF283" s="37"/>
      <c r="BG283" s="37"/>
      <c r="BH283" s="37"/>
      <c r="BI283" s="37"/>
    </row>
    <row r="284" spans="18:61" s="25" customFormat="1" x14ac:dyDescent="0.25">
      <c r="R284" s="36"/>
      <c r="S284" s="36"/>
      <c r="BF284" s="37"/>
      <c r="BG284" s="37"/>
      <c r="BH284" s="37"/>
      <c r="BI284" s="37"/>
    </row>
    <row r="285" spans="18:61" s="25" customFormat="1" x14ac:dyDescent="0.25">
      <c r="R285" s="36"/>
      <c r="S285" s="36"/>
      <c r="BF285" s="37"/>
      <c r="BG285" s="37"/>
      <c r="BH285" s="37"/>
      <c r="BI285" s="37"/>
    </row>
    <row r="286" spans="18:61" s="25" customFormat="1" x14ac:dyDescent="0.25">
      <c r="R286" s="36"/>
      <c r="S286" s="36"/>
      <c r="BF286" s="37"/>
      <c r="BG286" s="37"/>
      <c r="BH286" s="37"/>
      <c r="BI286" s="37"/>
    </row>
    <row r="287" spans="18:61" s="25" customFormat="1" x14ac:dyDescent="0.25">
      <c r="R287" s="36"/>
      <c r="S287" s="36"/>
      <c r="BF287" s="37"/>
      <c r="BG287" s="37"/>
      <c r="BH287" s="37"/>
      <c r="BI287" s="37"/>
    </row>
    <row r="288" spans="18:61" s="25" customFormat="1" x14ac:dyDescent="0.25">
      <c r="R288" s="36"/>
      <c r="S288" s="36"/>
      <c r="BF288" s="37"/>
      <c r="BG288" s="37"/>
      <c r="BH288" s="37"/>
      <c r="BI288" s="37"/>
    </row>
    <row r="289" spans="18:61" s="25" customFormat="1" x14ac:dyDescent="0.25">
      <c r="R289" s="36"/>
      <c r="S289" s="36"/>
      <c r="BF289" s="37"/>
      <c r="BG289" s="37"/>
      <c r="BH289" s="37"/>
      <c r="BI289" s="37"/>
    </row>
    <row r="290" spans="18:61" s="25" customFormat="1" x14ac:dyDescent="0.25">
      <c r="R290" s="36"/>
      <c r="S290" s="36"/>
      <c r="BF290" s="37"/>
      <c r="BG290" s="37"/>
      <c r="BH290" s="37"/>
      <c r="BI290" s="37"/>
    </row>
    <row r="291" spans="18:61" s="25" customFormat="1" x14ac:dyDescent="0.25">
      <c r="R291" s="36"/>
      <c r="S291" s="36"/>
      <c r="BF291" s="37"/>
      <c r="BG291" s="37"/>
      <c r="BH291" s="37"/>
      <c r="BI291" s="37"/>
    </row>
    <row r="292" spans="18:61" s="25" customFormat="1" x14ac:dyDescent="0.25">
      <c r="R292" s="36"/>
      <c r="S292" s="36"/>
      <c r="BF292" s="37"/>
      <c r="BG292" s="37"/>
      <c r="BH292" s="37"/>
      <c r="BI292" s="37"/>
    </row>
    <row r="293" spans="18:61" s="25" customFormat="1" x14ac:dyDescent="0.25">
      <c r="R293" s="36"/>
      <c r="S293" s="36"/>
      <c r="BF293" s="37"/>
      <c r="BG293" s="37"/>
      <c r="BH293" s="37"/>
      <c r="BI293" s="37"/>
    </row>
    <row r="294" spans="18:61" s="25" customFormat="1" x14ac:dyDescent="0.25">
      <c r="R294" s="36"/>
      <c r="S294" s="36"/>
      <c r="BF294" s="37"/>
      <c r="BG294" s="37"/>
      <c r="BH294" s="37"/>
      <c r="BI294" s="37"/>
    </row>
    <row r="295" spans="18:61" s="25" customFormat="1" x14ac:dyDescent="0.25">
      <c r="R295" s="36"/>
      <c r="S295" s="36"/>
      <c r="BF295" s="37"/>
      <c r="BG295" s="37"/>
      <c r="BH295" s="37"/>
      <c r="BI295" s="37"/>
    </row>
    <row r="296" spans="18:61" s="25" customFormat="1" x14ac:dyDescent="0.25">
      <c r="R296" s="36"/>
      <c r="S296" s="36"/>
      <c r="BF296" s="37"/>
      <c r="BG296" s="37"/>
      <c r="BH296" s="37"/>
      <c r="BI296" s="37"/>
    </row>
    <row r="297" spans="18:61" s="25" customFormat="1" x14ac:dyDescent="0.25">
      <c r="R297" s="36"/>
      <c r="S297" s="36"/>
      <c r="BF297" s="37"/>
      <c r="BG297" s="37"/>
      <c r="BH297" s="37"/>
      <c r="BI297" s="37"/>
    </row>
    <row r="298" spans="18:61" s="25" customFormat="1" x14ac:dyDescent="0.25">
      <c r="R298" s="36"/>
      <c r="S298" s="36"/>
      <c r="BF298" s="37"/>
      <c r="BG298" s="37"/>
      <c r="BH298" s="37"/>
      <c r="BI298" s="37"/>
    </row>
    <row r="299" spans="18:61" s="25" customFormat="1" x14ac:dyDescent="0.25">
      <c r="R299" s="36"/>
      <c r="S299" s="36"/>
      <c r="BF299" s="37"/>
      <c r="BG299" s="37"/>
      <c r="BH299" s="37"/>
      <c r="BI299" s="37"/>
    </row>
    <row r="300" spans="18:61" s="25" customFormat="1" x14ac:dyDescent="0.25">
      <c r="R300" s="36"/>
      <c r="S300" s="36"/>
      <c r="BF300" s="37"/>
      <c r="BG300" s="37"/>
      <c r="BH300" s="37"/>
      <c r="BI300" s="37"/>
    </row>
    <row r="301" spans="18:61" s="25" customFormat="1" x14ac:dyDescent="0.25">
      <c r="R301" s="36"/>
      <c r="S301" s="36"/>
      <c r="BF301" s="37"/>
      <c r="BG301" s="37"/>
      <c r="BH301" s="37"/>
      <c r="BI301" s="37"/>
    </row>
    <row r="302" spans="18:61" s="25" customFormat="1" x14ac:dyDescent="0.25">
      <c r="R302" s="36"/>
      <c r="S302" s="36"/>
      <c r="BF302" s="37"/>
      <c r="BG302" s="37"/>
      <c r="BH302" s="37"/>
      <c r="BI302" s="37"/>
    </row>
    <row r="303" spans="18:61" s="25" customFormat="1" x14ac:dyDescent="0.25">
      <c r="R303" s="36"/>
      <c r="S303" s="36"/>
      <c r="BF303" s="37"/>
      <c r="BG303" s="37"/>
      <c r="BH303" s="37"/>
      <c r="BI303" s="37"/>
    </row>
    <row r="304" spans="18:61" s="25" customFormat="1" x14ac:dyDescent="0.25">
      <c r="R304" s="36"/>
      <c r="S304" s="36"/>
      <c r="BF304" s="37"/>
      <c r="BG304" s="37"/>
      <c r="BH304" s="37"/>
      <c r="BI304" s="37"/>
    </row>
    <row r="305" spans="18:61" s="25" customFormat="1" x14ac:dyDescent="0.25">
      <c r="R305" s="36"/>
      <c r="S305" s="36"/>
      <c r="BF305" s="37"/>
      <c r="BG305" s="37"/>
      <c r="BH305" s="37"/>
      <c r="BI305" s="37"/>
    </row>
    <row r="306" spans="18:61" s="25" customFormat="1" x14ac:dyDescent="0.25">
      <c r="R306" s="36"/>
      <c r="S306" s="36"/>
      <c r="BF306" s="37"/>
      <c r="BG306" s="37"/>
      <c r="BH306" s="37"/>
      <c r="BI306" s="37"/>
    </row>
    <row r="307" spans="18:61" s="25" customFormat="1" x14ac:dyDescent="0.25">
      <c r="R307" s="36"/>
      <c r="S307" s="36"/>
      <c r="BF307" s="37"/>
      <c r="BG307" s="37"/>
      <c r="BH307" s="37"/>
      <c r="BI307" s="37"/>
    </row>
    <row r="308" spans="18:61" s="25" customFormat="1" x14ac:dyDescent="0.25">
      <c r="R308" s="36"/>
      <c r="S308" s="36"/>
      <c r="BF308" s="37"/>
      <c r="BG308" s="37"/>
      <c r="BH308" s="37"/>
      <c r="BI308" s="37"/>
    </row>
    <row r="309" spans="18:61" s="25" customFormat="1" x14ac:dyDescent="0.25">
      <c r="R309" s="36"/>
      <c r="S309" s="36"/>
      <c r="BF309" s="37"/>
      <c r="BG309" s="37"/>
      <c r="BH309" s="37"/>
      <c r="BI309" s="37"/>
    </row>
    <row r="310" spans="18:61" s="25" customFormat="1" x14ac:dyDescent="0.25">
      <c r="R310" s="36"/>
      <c r="S310" s="36"/>
      <c r="BF310" s="37"/>
      <c r="BG310" s="37"/>
      <c r="BH310" s="37"/>
      <c r="BI310" s="37"/>
    </row>
    <row r="311" spans="18:61" s="25" customFormat="1" x14ac:dyDescent="0.25">
      <c r="R311" s="36"/>
      <c r="S311" s="36"/>
      <c r="BF311" s="37"/>
      <c r="BG311" s="37"/>
      <c r="BH311" s="37"/>
      <c r="BI311" s="37"/>
    </row>
    <row r="312" spans="18:61" s="25" customFormat="1" x14ac:dyDescent="0.25">
      <c r="R312" s="36"/>
      <c r="S312" s="36"/>
      <c r="BF312" s="37"/>
      <c r="BG312" s="37"/>
      <c r="BH312" s="37"/>
      <c r="BI312" s="37"/>
    </row>
    <row r="313" spans="18:61" s="25" customFormat="1" x14ac:dyDescent="0.25">
      <c r="R313" s="36"/>
      <c r="S313" s="36"/>
      <c r="BF313" s="37"/>
      <c r="BG313" s="37"/>
      <c r="BH313" s="37"/>
      <c r="BI313" s="37"/>
    </row>
    <row r="314" spans="18:61" s="25" customFormat="1" x14ac:dyDescent="0.25">
      <c r="R314" s="36"/>
      <c r="S314" s="36"/>
      <c r="BF314" s="37"/>
      <c r="BG314" s="37"/>
      <c r="BH314" s="37"/>
      <c r="BI314" s="37"/>
    </row>
    <row r="315" spans="18:61" s="25" customFormat="1" x14ac:dyDescent="0.25">
      <c r="R315" s="36"/>
      <c r="S315" s="36"/>
      <c r="BF315" s="37"/>
      <c r="BG315" s="37"/>
      <c r="BH315" s="37"/>
      <c r="BI315" s="37"/>
    </row>
    <row r="316" spans="18:61" s="25" customFormat="1" x14ac:dyDescent="0.25">
      <c r="R316" s="36"/>
      <c r="S316" s="36"/>
      <c r="BF316" s="37"/>
      <c r="BG316" s="37"/>
      <c r="BH316" s="37"/>
      <c r="BI316" s="37"/>
    </row>
    <row r="317" spans="18:61" s="25" customFormat="1" x14ac:dyDescent="0.25">
      <c r="R317" s="36"/>
      <c r="S317" s="36"/>
      <c r="BF317" s="37"/>
      <c r="BG317" s="37"/>
      <c r="BH317" s="37"/>
      <c r="BI317" s="37"/>
    </row>
    <row r="318" spans="18:61" s="25" customFormat="1" x14ac:dyDescent="0.25">
      <c r="R318" s="36"/>
      <c r="S318" s="36"/>
      <c r="BF318" s="37"/>
      <c r="BG318" s="37"/>
      <c r="BH318" s="37"/>
      <c r="BI318" s="37"/>
    </row>
    <row r="319" spans="18:61" s="25" customFormat="1" x14ac:dyDescent="0.25">
      <c r="R319" s="36"/>
      <c r="S319" s="36"/>
      <c r="BF319" s="37"/>
      <c r="BG319" s="37"/>
      <c r="BH319" s="37"/>
      <c r="BI319" s="37"/>
    </row>
    <row r="320" spans="18:61" s="25" customFormat="1" x14ac:dyDescent="0.25">
      <c r="R320" s="36"/>
      <c r="S320" s="36"/>
      <c r="BF320" s="37"/>
      <c r="BG320" s="37"/>
      <c r="BH320" s="37"/>
      <c r="BI320" s="37"/>
    </row>
    <row r="321" spans="18:61" s="25" customFormat="1" x14ac:dyDescent="0.25">
      <c r="R321" s="36"/>
      <c r="S321" s="36"/>
      <c r="BF321" s="37"/>
      <c r="BG321" s="37"/>
      <c r="BH321" s="37"/>
      <c r="BI321" s="37"/>
    </row>
    <row r="322" spans="18:61" s="25" customFormat="1" x14ac:dyDescent="0.25">
      <c r="R322" s="36"/>
      <c r="S322" s="36"/>
      <c r="BF322" s="37"/>
      <c r="BG322" s="37"/>
      <c r="BH322" s="37"/>
      <c r="BI322" s="37"/>
    </row>
    <row r="323" spans="18:61" s="25" customFormat="1" x14ac:dyDescent="0.25">
      <c r="R323" s="36"/>
      <c r="S323" s="36"/>
      <c r="BF323" s="37"/>
      <c r="BG323" s="37"/>
      <c r="BH323" s="37"/>
      <c r="BI323" s="37"/>
    </row>
    <row r="324" spans="18:61" s="25" customFormat="1" x14ac:dyDescent="0.25">
      <c r="R324" s="36"/>
      <c r="S324" s="36"/>
      <c r="BF324" s="37"/>
      <c r="BG324" s="37"/>
      <c r="BH324" s="37"/>
      <c r="BI324" s="37"/>
    </row>
    <row r="325" spans="18:61" s="25" customFormat="1" x14ac:dyDescent="0.25">
      <c r="R325" s="36"/>
      <c r="S325" s="36"/>
      <c r="BF325" s="37"/>
      <c r="BG325" s="37"/>
      <c r="BH325" s="37"/>
      <c r="BI325" s="37"/>
    </row>
    <row r="326" spans="18:61" s="25" customFormat="1" x14ac:dyDescent="0.25">
      <c r="R326" s="36"/>
      <c r="S326" s="36"/>
      <c r="BF326" s="37"/>
      <c r="BG326" s="37"/>
      <c r="BH326" s="37"/>
      <c r="BI326" s="37"/>
    </row>
    <row r="327" spans="18:61" s="25" customFormat="1" x14ac:dyDescent="0.25">
      <c r="R327" s="36"/>
      <c r="S327" s="36"/>
      <c r="BF327" s="37"/>
      <c r="BG327" s="37"/>
      <c r="BH327" s="37"/>
      <c r="BI327" s="37"/>
    </row>
    <row r="328" spans="18:61" s="25" customFormat="1" x14ac:dyDescent="0.25">
      <c r="R328" s="36"/>
      <c r="S328" s="36"/>
      <c r="BF328" s="37"/>
      <c r="BG328" s="37"/>
      <c r="BH328" s="37"/>
      <c r="BI328" s="37"/>
    </row>
    <row r="329" spans="18:61" s="25" customFormat="1" x14ac:dyDescent="0.25">
      <c r="R329" s="36"/>
      <c r="S329" s="36"/>
      <c r="BF329" s="37"/>
      <c r="BG329" s="37"/>
      <c r="BH329" s="37"/>
      <c r="BI329" s="37"/>
    </row>
    <row r="330" spans="18:61" s="25" customFormat="1" x14ac:dyDescent="0.25">
      <c r="R330" s="36"/>
      <c r="S330" s="36"/>
      <c r="BF330" s="37"/>
      <c r="BG330" s="37"/>
      <c r="BH330" s="37"/>
      <c r="BI330" s="37"/>
    </row>
    <row r="331" spans="18:61" s="25" customFormat="1" x14ac:dyDescent="0.25">
      <c r="R331" s="36"/>
      <c r="S331" s="36"/>
      <c r="BF331" s="37"/>
      <c r="BG331" s="37"/>
      <c r="BH331" s="37"/>
      <c r="BI331" s="37"/>
    </row>
    <row r="332" spans="18:61" s="25" customFormat="1" x14ac:dyDescent="0.25">
      <c r="R332" s="36"/>
      <c r="S332" s="36"/>
      <c r="BF332" s="37"/>
      <c r="BG332" s="37"/>
      <c r="BH332" s="37"/>
      <c r="BI332" s="37"/>
    </row>
    <row r="333" spans="18:61" s="25" customFormat="1" x14ac:dyDescent="0.25">
      <c r="R333" s="36"/>
      <c r="S333" s="36"/>
      <c r="BF333" s="37"/>
      <c r="BG333" s="37"/>
      <c r="BH333" s="37"/>
      <c r="BI333" s="37"/>
    </row>
    <row r="334" spans="18:61" s="25" customFormat="1" x14ac:dyDescent="0.25">
      <c r="R334" s="36"/>
      <c r="S334" s="36"/>
      <c r="BF334" s="37"/>
      <c r="BG334" s="37"/>
      <c r="BH334" s="37"/>
      <c r="BI334" s="37"/>
    </row>
    <row r="335" spans="18:61" s="25" customFormat="1" x14ac:dyDescent="0.25">
      <c r="R335" s="36"/>
      <c r="S335" s="36"/>
      <c r="BF335" s="37"/>
      <c r="BG335" s="37"/>
      <c r="BH335" s="37"/>
      <c r="BI335" s="37"/>
    </row>
    <row r="336" spans="18:61" s="25" customFormat="1" x14ac:dyDescent="0.25">
      <c r="R336" s="36"/>
      <c r="S336" s="36"/>
      <c r="BF336" s="37"/>
      <c r="BG336" s="37"/>
      <c r="BH336" s="37"/>
      <c r="BI336" s="37"/>
    </row>
    <row r="337" spans="18:61" s="25" customFormat="1" x14ac:dyDescent="0.25">
      <c r="R337" s="36"/>
      <c r="S337" s="36"/>
      <c r="BF337" s="37"/>
      <c r="BG337" s="37"/>
      <c r="BH337" s="37"/>
      <c r="BI337" s="37"/>
    </row>
    <row r="338" spans="18:61" s="25" customFormat="1" x14ac:dyDescent="0.25">
      <c r="R338" s="36"/>
      <c r="S338" s="36"/>
      <c r="BF338" s="37"/>
      <c r="BG338" s="37"/>
      <c r="BH338" s="37"/>
      <c r="BI338" s="37"/>
    </row>
    <row r="339" spans="18:61" s="25" customFormat="1" x14ac:dyDescent="0.25">
      <c r="R339" s="36"/>
      <c r="S339" s="36"/>
      <c r="BF339" s="37"/>
      <c r="BG339" s="37"/>
      <c r="BH339" s="37"/>
      <c r="BI339" s="37"/>
    </row>
    <row r="340" spans="18:61" s="25" customFormat="1" x14ac:dyDescent="0.25">
      <c r="R340" s="36"/>
      <c r="S340" s="36"/>
      <c r="BF340" s="37"/>
      <c r="BG340" s="37"/>
      <c r="BH340" s="37"/>
      <c r="BI340" s="37"/>
    </row>
    <row r="341" spans="18:61" s="25" customFormat="1" x14ac:dyDescent="0.25">
      <c r="R341" s="36"/>
      <c r="S341" s="36"/>
      <c r="BF341" s="37"/>
      <c r="BG341" s="37"/>
      <c r="BH341" s="37"/>
      <c r="BI341" s="37"/>
    </row>
    <row r="342" spans="18:61" s="25" customFormat="1" x14ac:dyDescent="0.25">
      <c r="R342" s="36"/>
      <c r="S342" s="36"/>
      <c r="BF342" s="37"/>
      <c r="BG342" s="37"/>
      <c r="BH342" s="37"/>
      <c r="BI342" s="37"/>
    </row>
    <row r="343" spans="18:61" s="25" customFormat="1" x14ac:dyDescent="0.25">
      <c r="R343" s="36"/>
      <c r="S343" s="36"/>
      <c r="BF343" s="37"/>
      <c r="BG343" s="37"/>
      <c r="BH343" s="37"/>
      <c r="BI343" s="37"/>
    </row>
    <row r="344" spans="18:61" s="25" customFormat="1" x14ac:dyDescent="0.25">
      <c r="R344" s="36"/>
      <c r="S344" s="36"/>
      <c r="BF344" s="37"/>
      <c r="BG344" s="37"/>
      <c r="BH344" s="37"/>
      <c r="BI344" s="37"/>
    </row>
    <row r="345" spans="18:61" s="25" customFormat="1" x14ac:dyDescent="0.25">
      <c r="R345" s="36"/>
      <c r="S345" s="36"/>
      <c r="BF345" s="37"/>
      <c r="BG345" s="37"/>
      <c r="BH345" s="37"/>
      <c r="BI345" s="37"/>
    </row>
    <row r="346" spans="18:61" s="25" customFormat="1" x14ac:dyDescent="0.25">
      <c r="R346" s="36"/>
      <c r="S346" s="36"/>
      <c r="BF346" s="37"/>
      <c r="BG346" s="37"/>
      <c r="BH346" s="37"/>
      <c r="BI346" s="37"/>
    </row>
    <row r="347" spans="18:61" s="25" customFormat="1" x14ac:dyDescent="0.25">
      <c r="R347" s="36"/>
      <c r="S347" s="36"/>
      <c r="BF347" s="37"/>
      <c r="BG347" s="37"/>
      <c r="BH347" s="37"/>
      <c r="BI347" s="37"/>
    </row>
    <row r="348" spans="18:61" s="25" customFormat="1" x14ac:dyDescent="0.25">
      <c r="R348" s="36"/>
      <c r="S348" s="36"/>
      <c r="BF348" s="37"/>
      <c r="BG348" s="37"/>
      <c r="BH348" s="37"/>
      <c r="BI348" s="37"/>
    </row>
    <row r="349" spans="18:61" s="25" customFormat="1" x14ac:dyDescent="0.25">
      <c r="R349" s="36"/>
      <c r="S349" s="36"/>
      <c r="BF349" s="37"/>
      <c r="BG349" s="37"/>
      <c r="BH349" s="37"/>
      <c r="BI349" s="37"/>
    </row>
    <row r="350" spans="18:61" s="25" customFormat="1" x14ac:dyDescent="0.25">
      <c r="R350" s="36"/>
      <c r="S350" s="36"/>
      <c r="BF350" s="37"/>
      <c r="BG350" s="37"/>
      <c r="BH350" s="37"/>
      <c r="BI350" s="37"/>
    </row>
    <row r="351" spans="18:61" s="25" customFormat="1" x14ac:dyDescent="0.25">
      <c r="R351" s="36"/>
      <c r="S351" s="36"/>
      <c r="BF351" s="37"/>
      <c r="BG351" s="37"/>
      <c r="BH351" s="37"/>
      <c r="BI351" s="37"/>
    </row>
    <row r="352" spans="18:61" s="25" customFormat="1" x14ac:dyDescent="0.25">
      <c r="R352" s="36"/>
      <c r="S352" s="36"/>
      <c r="BF352" s="37"/>
      <c r="BG352" s="37"/>
      <c r="BH352" s="37"/>
      <c r="BI352" s="37"/>
    </row>
    <row r="353" spans="18:61" s="25" customFormat="1" x14ac:dyDescent="0.25">
      <c r="R353" s="36"/>
      <c r="S353" s="36"/>
      <c r="BF353" s="37"/>
      <c r="BG353" s="37"/>
      <c r="BH353" s="37"/>
      <c r="BI353" s="37"/>
    </row>
    <row r="354" spans="18:61" s="25" customFormat="1" x14ac:dyDescent="0.25">
      <c r="R354" s="36"/>
      <c r="S354" s="36"/>
      <c r="BF354" s="37"/>
      <c r="BG354" s="37"/>
      <c r="BH354" s="37"/>
      <c r="BI354" s="37"/>
    </row>
    <row r="355" spans="18:61" s="25" customFormat="1" x14ac:dyDescent="0.25">
      <c r="R355" s="36"/>
      <c r="S355" s="36"/>
      <c r="BF355" s="37"/>
      <c r="BG355" s="37"/>
      <c r="BH355" s="37"/>
      <c r="BI355" s="37"/>
    </row>
    <row r="356" spans="18:61" s="25" customFormat="1" x14ac:dyDescent="0.25">
      <c r="R356" s="36"/>
      <c r="S356" s="36"/>
      <c r="BF356" s="37"/>
      <c r="BG356" s="37"/>
      <c r="BH356" s="37"/>
      <c r="BI356" s="37"/>
    </row>
    <row r="357" spans="18:61" s="25" customFormat="1" x14ac:dyDescent="0.25">
      <c r="R357" s="36"/>
      <c r="S357" s="36"/>
      <c r="BF357" s="37"/>
      <c r="BG357" s="37"/>
      <c r="BH357" s="37"/>
      <c r="BI357" s="37"/>
    </row>
    <row r="358" spans="18:61" s="25" customFormat="1" x14ac:dyDescent="0.25">
      <c r="R358" s="36"/>
      <c r="S358" s="36"/>
      <c r="BF358" s="37"/>
      <c r="BG358" s="37"/>
      <c r="BH358" s="37"/>
      <c r="BI358" s="37"/>
    </row>
    <row r="359" spans="18:61" s="25" customFormat="1" x14ac:dyDescent="0.25">
      <c r="R359" s="36"/>
      <c r="S359" s="36"/>
      <c r="BF359" s="37"/>
      <c r="BG359" s="37"/>
      <c r="BH359" s="37"/>
      <c r="BI359" s="37"/>
    </row>
    <row r="360" spans="18:61" s="25" customFormat="1" x14ac:dyDescent="0.25">
      <c r="R360" s="36"/>
      <c r="S360" s="36"/>
      <c r="BF360" s="37"/>
      <c r="BG360" s="37"/>
      <c r="BH360" s="37"/>
      <c r="BI360" s="37"/>
    </row>
    <row r="361" spans="18:61" s="25" customFormat="1" x14ac:dyDescent="0.25">
      <c r="R361" s="36"/>
      <c r="S361" s="36"/>
      <c r="BF361" s="37"/>
      <c r="BG361" s="37"/>
      <c r="BH361" s="37"/>
      <c r="BI361" s="37"/>
    </row>
    <row r="362" spans="18:61" s="25" customFormat="1" x14ac:dyDescent="0.25">
      <c r="R362" s="36"/>
      <c r="S362" s="36"/>
      <c r="BF362" s="37"/>
      <c r="BG362" s="37"/>
      <c r="BH362" s="37"/>
      <c r="BI362" s="37"/>
    </row>
    <row r="363" spans="18:61" s="25" customFormat="1" x14ac:dyDescent="0.25">
      <c r="R363" s="36"/>
      <c r="S363" s="36"/>
      <c r="BF363" s="37"/>
      <c r="BG363" s="37"/>
      <c r="BH363" s="37"/>
      <c r="BI363" s="37"/>
    </row>
    <row r="364" spans="18:61" s="25" customFormat="1" x14ac:dyDescent="0.25">
      <c r="R364" s="36"/>
      <c r="S364" s="36"/>
      <c r="BF364" s="37"/>
      <c r="BG364" s="37"/>
      <c r="BH364" s="37"/>
      <c r="BI364" s="37"/>
    </row>
    <row r="365" spans="18:61" s="25" customFormat="1" x14ac:dyDescent="0.25">
      <c r="R365" s="36"/>
      <c r="S365" s="36"/>
      <c r="BF365" s="37"/>
      <c r="BG365" s="37"/>
      <c r="BH365" s="37"/>
      <c r="BI365" s="37"/>
    </row>
    <row r="366" spans="18:61" s="25" customFormat="1" x14ac:dyDescent="0.25">
      <c r="R366" s="36"/>
      <c r="S366" s="36"/>
      <c r="BF366" s="37"/>
      <c r="BG366" s="37"/>
      <c r="BH366" s="37"/>
      <c r="BI366" s="37"/>
    </row>
    <row r="367" spans="18:61" s="25" customFormat="1" x14ac:dyDescent="0.25">
      <c r="R367" s="36"/>
      <c r="S367" s="36"/>
      <c r="BF367" s="37"/>
      <c r="BG367" s="37"/>
      <c r="BH367" s="37"/>
      <c r="BI367" s="37"/>
    </row>
    <row r="368" spans="18:61" s="25" customFormat="1" x14ac:dyDescent="0.25">
      <c r="R368" s="36"/>
      <c r="S368" s="36"/>
      <c r="BF368" s="37"/>
      <c r="BG368" s="37"/>
      <c r="BH368" s="37"/>
      <c r="BI368" s="37"/>
    </row>
    <row r="369" spans="18:61" s="25" customFormat="1" x14ac:dyDescent="0.25">
      <c r="R369" s="36"/>
      <c r="S369" s="36"/>
      <c r="BF369" s="37"/>
      <c r="BG369" s="37"/>
      <c r="BH369" s="37"/>
      <c r="BI369" s="37"/>
    </row>
    <row r="370" spans="18:61" s="25" customFormat="1" x14ac:dyDescent="0.25">
      <c r="R370" s="36"/>
      <c r="S370" s="36"/>
      <c r="BF370" s="37"/>
      <c r="BG370" s="37"/>
      <c r="BH370" s="37"/>
      <c r="BI370" s="37"/>
    </row>
    <row r="371" spans="18:61" s="25" customFormat="1" x14ac:dyDescent="0.25">
      <c r="R371" s="36"/>
      <c r="S371" s="36"/>
      <c r="BF371" s="37"/>
      <c r="BG371" s="37"/>
      <c r="BH371" s="37"/>
      <c r="BI371" s="37"/>
    </row>
    <row r="372" spans="18:61" s="25" customFormat="1" x14ac:dyDescent="0.25">
      <c r="R372" s="36"/>
      <c r="S372" s="36"/>
      <c r="BF372" s="37"/>
      <c r="BG372" s="37"/>
      <c r="BH372" s="37"/>
      <c r="BI372" s="37"/>
    </row>
    <row r="373" spans="18:61" s="25" customFormat="1" x14ac:dyDescent="0.25">
      <c r="R373" s="36"/>
      <c r="S373" s="36"/>
      <c r="BF373" s="37"/>
      <c r="BG373" s="37"/>
      <c r="BH373" s="37"/>
      <c r="BI373" s="37"/>
    </row>
    <row r="374" spans="18:61" s="25" customFormat="1" x14ac:dyDescent="0.25">
      <c r="R374" s="36"/>
      <c r="S374" s="36"/>
      <c r="BF374" s="37"/>
      <c r="BG374" s="37"/>
      <c r="BH374" s="37"/>
      <c r="BI374" s="37"/>
    </row>
    <row r="375" spans="18:61" s="25" customFormat="1" x14ac:dyDescent="0.25">
      <c r="R375" s="36"/>
      <c r="S375" s="36"/>
      <c r="BF375" s="37"/>
      <c r="BG375" s="37"/>
      <c r="BH375" s="37"/>
      <c r="BI375" s="37"/>
    </row>
    <row r="376" spans="18:61" s="25" customFormat="1" x14ac:dyDescent="0.25">
      <c r="R376" s="36"/>
      <c r="S376" s="36"/>
      <c r="BF376" s="37"/>
      <c r="BG376" s="37"/>
      <c r="BH376" s="37"/>
      <c r="BI376" s="37"/>
    </row>
    <row r="377" spans="18:61" s="25" customFormat="1" x14ac:dyDescent="0.25">
      <c r="R377" s="36"/>
      <c r="S377" s="36"/>
      <c r="BF377" s="37"/>
      <c r="BG377" s="37"/>
      <c r="BH377" s="37"/>
      <c r="BI377" s="37"/>
    </row>
    <row r="378" spans="18:61" s="25" customFormat="1" x14ac:dyDescent="0.25">
      <c r="R378" s="36"/>
      <c r="S378" s="36"/>
      <c r="BF378" s="37"/>
      <c r="BG378" s="37"/>
      <c r="BH378" s="37"/>
      <c r="BI378" s="37"/>
    </row>
    <row r="379" spans="18:61" s="25" customFormat="1" x14ac:dyDescent="0.25">
      <c r="R379" s="36"/>
      <c r="S379" s="36"/>
      <c r="BF379" s="37"/>
      <c r="BG379" s="37"/>
      <c r="BH379" s="37"/>
      <c r="BI379" s="37"/>
    </row>
    <row r="380" spans="18:61" s="25" customFormat="1" x14ac:dyDescent="0.25">
      <c r="R380" s="36"/>
      <c r="S380" s="36"/>
      <c r="BF380" s="37"/>
      <c r="BG380" s="37"/>
      <c r="BH380" s="37"/>
      <c r="BI380" s="37"/>
    </row>
    <row r="381" spans="18:61" s="25" customFormat="1" x14ac:dyDescent="0.25">
      <c r="R381" s="36"/>
      <c r="S381" s="36"/>
      <c r="BF381" s="37"/>
      <c r="BG381" s="37"/>
      <c r="BH381" s="37"/>
      <c r="BI381" s="37"/>
    </row>
    <row r="382" spans="18:61" s="25" customFormat="1" x14ac:dyDescent="0.25">
      <c r="R382" s="36"/>
      <c r="S382" s="36"/>
      <c r="BF382" s="37"/>
      <c r="BG382" s="37"/>
      <c r="BH382" s="37"/>
      <c r="BI382" s="37"/>
    </row>
    <row r="383" spans="18:61" s="25" customFormat="1" x14ac:dyDescent="0.25">
      <c r="R383" s="36"/>
      <c r="S383" s="36"/>
      <c r="BF383" s="37"/>
      <c r="BG383" s="37"/>
      <c r="BH383" s="37"/>
      <c r="BI383" s="37"/>
    </row>
    <row r="384" spans="18:61" s="25" customFormat="1" x14ac:dyDescent="0.25">
      <c r="R384" s="36"/>
      <c r="S384" s="36"/>
      <c r="BF384" s="37"/>
      <c r="BG384" s="37"/>
      <c r="BH384" s="37"/>
      <c r="BI384" s="37"/>
    </row>
    <row r="385" spans="18:61" s="25" customFormat="1" x14ac:dyDescent="0.25">
      <c r="R385" s="36"/>
      <c r="S385" s="36"/>
      <c r="BF385" s="37"/>
      <c r="BG385" s="37"/>
      <c r="BH385" s="37"/>
      <c r="BI385" s="37"/>
    </row>
    <row r="386" spans="18:61" s="25" customFormat="1" x14ac:dyDescent="0.25">
      <c r="R386" s="36"/>
      <c r="S386" s="36"/>
      <c r="BF386" s="37"/>
      <c r="BG386" s="37"/>
      <c r="BH386" s="37"/>
      <c r="BI386" s="37"/>
    </row>
    <row r="387" spans="18:61" s="25" customFormat="1" x14ac:dyDescent="0.25">
      <c r="R387" s="36"/>
      <c r="S387" s="36"/>
      <c r="BF387" s="37"/>
      <c r="BG387" s="37"/>
      <c r="BH387" s="37"/>
      <c r="BI387" s="37"/>
    </row>
    <row r="388" spans="18:61" s="25" customFormat="1" x14ac:dyDescent="0.25">
      <c r="R388" s="36"/>
      <c r="S388" s="36"/>
      <c r="BF388" s="37"/>
      <c r="BG388" s="37"/>
      <c r="BH388" s="37"/>
      <c r="BI388" s="37"/>
    </row>
    <row r="389" spans="18:61" s="25" customFormat="1" x14ac:dyDescent="0.25">
      <c r="R389" s="36"/>
      <c r="S389" s="36"/>
      <c r="BF389" s="37"/>
      <c r="BG389" s="37"/>
      <c r="BH389" s="37"/>
      <c r="BI389" s="37"/>
    </row>
    <row r="390" spans="18:61" s="25" customFormat="1" x14ac:dyDescent="0.25">
      <c r="R390" s="36"/>
      <c r="S390" s="36"/>
      <c r="BF390" s="37"/>
      <c r="BG390" s="37"/>
      <c r="BH390" s="37"/>
      <c r="BI390" s="37"/>
    </row>
    <row r="391" spans="18:61" s="25" customFormat="1" x14ac:dyDescent="0.25">
      <c r="R391" s="36"/>
      <c r="S391" s="36"/>
      <c r="BF391" s="37"/>
      <c r="BG391" s="37"/>
      <c r="BH391" s="37"/>
      <c r="BI391" s="37"/>
    </row>
    <row r="392" spans="18:61" s="25" customFormat="1" x14ac:dyDescent="0.25">
      <c r="R392" s="36"/>
      <c r="S392" s="36"/>
      <c r="BF392" s="37"/>
      <c r="BG392" s="37"/>
      <c r="BH392" s="37"/>
      <c r="BI392" s="37"/>
    </row>
    <row r="393" spans="18:61" s="25" customFormat="1" x14ac:dyDescent="0.25">
      <c r="R393" s="36"/>
      <c r="S393" s="36"/>
      <c r="BF393" s="37"/>
      <c r="BG393" s="37"/>
      <c r="BH393" s="37"/>
      <c r="BI393" s="37"/>
    </row>
    <row r="394" spans="18:61" s="25" customFormat="1" x14ac:dyDescent="0.25">
      <c r="R394" s="36"/>
      <c r="S394" s="36"/>
      <c r="BF394" s="37"/>
      <c r="BG394" s="37"/>
      <c r="BH394" s="37"/>
      <c r="BI394" s="37"/>
    </row>
    <row r="395" spans="18:61" s="25" customFormat="1" x14ac:dyDescent="0.25">
      <c r="R395" s="36"/>
      <c r="S395" s="36"/>
      <c r="BF395" s="37"/>
      <c r="BG395" s="37"/>
      <c r="BH395" s="37"/>
      <c r="BI395" s="37"/>
    </row>
    <row r="396" spans="18:61" s="25" customFormat="1" x14ac:dyDescent="0.25">
      <c r="R396" s="36"/>
      <c r="S396" s="36"/>
      <c r="BF396" s="37"/>
      <c r="BG396" s="37"/>
      <c r="BH396" s="37"/>
      <c r="BI396" s="37"/>
    </row>
    <row r="397" spans="18:61" s="25" customFormat="1" x14ac:dyDescent="0.25">
      <c r="R397" s="36"/>
      <c r="S397" s="36"/>
      <c r="BF397" s="37"/>
      <c r="BG397" s="37"/>
      <c r="BH397" s="37"/>
      <c r="BI397" s="37"/>
    </row>
    <row r="398" spans="18:61" s="25" customFormat="1" x14ac:dyDescent="0.25">
      <c r="R398" s="36"/>
      <c r="S398" s="36"/>
      <c r="BF398" s="37"/>
      <c r="BG398" s="37"/>
      <c r="BH398" s="37"/>
      <c r="BI398" s="37"/>
    </row>
    <row r="399" spans="18:61" s="25" customFormat="1" x14ac:dyDescent="0.25">
      <c r="R399" s="36"/>
      <c r="S399" s="36"/>
      <c r="BF399" s="37"/>
      <c r="BG399" s="37"/>
      <c r="BH399" s="37"/>
      <c r="BI399" s="37"/>
    </row>
    <row r="400" spans="18:61" s="25" customFormat="1" x14ac:dyDescent="0.25">
      <c r="R400" s="36"/>
      <c r="S400" s="36"/>
      <c r="BF400" s="37"/>
      <c r="BG400" s="37"/>
      <c r="BH400" s="37"/>
      <c r="BI400" s="37"/>
    </row>
    <row r="401" spans="1:69" s="25" customFormat="1" x14ac:dyDescent="0.25">
      <c r="R401" s="36"/>
      <c r="S401" s="36"/>
      <c r="BF401" s="37"/>
      <c r="BG401" s="37"/>
      <c r="BH401" s="37"/>
      <c r="BI401" s="37"/>
    </row>
    <row r="402" spans="1:69" s="25" customFormat="1" x14ac:dyDescent="0.25">
      <c r="R402" s="36"/>
      <c r="S402" s="36"/>
      <c r="BF402" s="37"/>
      <c r="BG402" s="37"/>
      <c r="BH402" s="37"/>
      <c r="BI402" s="37"/>
    </row>
    <row r="403" spans="1:69" s="25" customFormat="1" x14ac:dyDescent="0.25">
      <c r="R403" s="36"/>
      <c r="S403" s="36"/>
      <c r="BF403" s="37"/>
      <c r="BG403" s="37"/>
      <c r="BH403" s="37"/>
      <c r="BI403" s="37"/>
    </row>
    <row r="404" spans="1:69" s="25" customFormat="1" x14ac:dyDescent="0.25">
      <c r="R404" s="36"/>
      <c r="S404" s="36"/>
      <c r="BF404" s="37"/>
      <c r="BG404" s="37"/>
      <c r="BH404" s="37"/>
      <c r="BI404" s="37"/>
    </row>
    <row r="405" spans="1:69" s="25" customFormat="1" x14ac:dyDescent="0.25">
      <c r="R405" s="36"/>
      <c r="S405" s="36"/>
      <c r="BF405" s="37"/>
      <c r="BG405" s="37"/>
      <c r="BH405" s="37"/>
      <c r="BI405" s="37"/>
    </row>
    <row r="406" spans="1:69" s="25" customFormat="1" x14ac:dyDescent="0.25">
      <c r="R406" s="36"/>
      <c r="S406" s="36"/>
      <c r="BF406" s="37"/>
      <c r="BG406" s="37"/>
      <c r="BH406" s="37"/>
      <c r="BI406" s="37"/>
    </row>
    <row r="407" spans="1:69" s="25" customFormat="1" x14ac:dyDescent="0.25">
      <c r="R407" s="36"/>
      <c r="S407" s="36"/>
      <c r="BF407" s="37"/>
      <c r="BG407" s="37"/>
      <c r="BH407" s="37"/>
      <c r="BI407" s="37"/>
    </row>
    <row r="408" spans="1:69" s="25" customFormat="1" x14ac:dyDescent="0.25">
      <c r="R408" s="36"/>
      <c r="S408" s="36"/>
      <c r="BF408" s="37"/>
      <c r="BG408" s="37"/>
      <c r="BH408" s="37"/>
      <c r="BI408" s="37"/>
    </row>
    <row r="409" spans="1:69" s="25" customFormat="1" x14ac:dyDescent="0.25">
      <c r="R409" s="36"/>
      <c r="S409" s="36"/>
      <c r="BF409" s="37"/>
      <c r="BG409" s="37"/>
      <c r="BH409" s="37"/>
      <c r="BI409" s="37"/>
    </row>
    <row r="410" spans="1:69" s="25" customFormat="1" x14ac:dyDescent="0.25">
      <c r="R410" s="36"/>
      <c r="S410" s="36"/>
      <c r="BF410" s="37"/>
      <c r="BG410" s="37"/>
      <c r="BH410" s="37"/>
      <c r="BI410" s="37"/>
    </row>
    <row r="411" spans="1:69" s="25" customFormat="1" x14ac:dyDescent="0.25">
      <c r="R411" s="36"/>
      <c r="S411" s="36"/>
      <c r="BF411" s="37"/>
      <c r="BG411" s="37"/>
      <c r="BH411" s="37"/>
      <c r="BI411" s="37"/>
    </row>
    <row r="412" spans="1:69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36"/>
      <c r="S412" s="36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37"/>
      <c r="BG412" s="37"/>
      <c r="BH412" s="37"/>
      <c r="BI412" s="37"/>
      <c r="BO412" s="3"/>
      <c r="BP412" s="3"/>
      <c r="BQ412" s="3"/>
    </row>
    <row r="413" spans="1:69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36"/>
      <c r="S413" s="36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37"/>
      <c r="BG413" s="37"/>
      <c r="BH413" s="37"/>
      <c r="BI413" s="37"/>
      <c r="BO413" s="3"/>
      <c r="BP413" s="3"/>
      <c r="BQ413" s="3"/>
    </row>
    <row r="414" spans="1:69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36"/>
      <c r="S414" s="36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37"/>
      <c r="BG414" s="37"/>
      <c r="BH414" s="37"/>
      <c r="BI414" s="37"/>
      <c r="BO414" s="3"/>
      <c r="BP414" s="3"/>
      <c r="BQ414" s="3"/>
    </row>
    <row r="415" spans="1:69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36"/>
      <c r="S415" s="36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37"/>
      <c r="BG415" s="37"/>
      <c r="BH415" s="37"/>
      <c r="BI415" s="37"/>
      <c r="BO415" s="3"/>
      <c r="BP415" s="3"/>
      <c r="BQ415" s="3"/>
    </row>
    <row r="416" spans="1:69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36"/>
      <c r="S416" s="36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37"/>
      <c r="BG416" s="37"/>
      <c r="BH416" s="37"/>
      <c r="BI416" s="37"/>
      <c r="BO416" s="3"/>
      <c r="BP416" s="3"/>
      <c r="BQ416" s="3"/>
    </row>
    <row r="417" spans="1:69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36"/>
      <c r="S417" s="36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37"/>
      <c r="BG417" s="37"/>
      <c r="BH417" s="37"/>
      <c r="BI417" s="37"/>
      <c r="BO417" s="3"/>
      <c r="BP417" s="3"/>
      <c r="BQ417" s="3"/>
    </row>
    <row r="418" spans="1:69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36"/>
      <c r="S418" s="36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37"/>
      <c r="BG418" s="37"/>
      <c r="BH418" s="37"/>
      <c r="BI418" s="37"/>
      <c r="BO418" s="3"/>
      <c r="BP418" s="3"/>
      <c r="BQ418" s="3"/>
    </row>
    <row r="419" spans="1:69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36"/>
      <c r="S419" s="36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37"/>
      <c r="BG419" s="37"/>
      <c r="BH419" s="37"/>
      <c r="BI419" s="37"/>
      <c r="BO419" s="3"/>
      <c r="BP419" s="3"/>
      <c r="BQ419" s="3"/>
    </row>
    <row r="420" spans="1:69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36"/>
      <c r="S420" s="36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37"/>
      <c r="BG420" s="37"/>
      <c r="BH420" s="37"/>
      <c r="BI420" s="37"/>
      <c r="BO420" s="3"/>
      <c r="BP420" s="3"/>
      <c r="BQ420" s="3"/>
    </row>
    <row r="421" spans="1:69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36"/>
      <c r="S421" s="36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37"/>
      <c r="BG421" s="37"/>
      <c r="BH421" s="37"/>
      <c r="BI421" s="37"/>
      <c r="BO421" s="3"/>
      <c r="BP421" s="3"/>
      <c r="BQ421" s="3"/>
    </row>
    <row r="422" spans="1:69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36"/>
      <c r="S422" s="36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37"/>
      <c r="BG422" s="37"/>
      <c r="BH422" s="37"/>
      <c r="BI422" s="37"/>
      <c r="BO422" s="3"/>
      <c r="BP422" s="3"/>
      <c r="BQ422" s="3"/>
    </row>
    <row r="423" spans="1:69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36"/>
      <c r="S423" s="36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37"/>
      <c r="BG423" s="37"/>
      <c r="BH423" s="37"/>
      <c r="BI423" s="37"/>
      <c r="BO423" s="3"/>
      <c r="BP423" s="3"/>
      <c r="BQ423" s="3"/>
    </row>
    <row r="424" spans="1:69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36"/>
      <c r="S424" s="36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37"/>
      <c r="BG424" s="37"/>
      <c r="BH424" s="37"/>
      <c r="BI424" s="37"/>
      <c r="BO424" s="3"/>
      <c r="BP424" s="3"/>
      <c r="BQ424" s="3"/>
    </row>
    <row r="425" spans="1:69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36"/>
      <c r="S425" s="36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37"/>
      <c r="BG425" s="37"/>
      <c r="BH425" s="37"/>
      <c r="BI425" s="37"/>
      <c r="BO425" s="3"/>
      <c r="BP425" s="3"/>
      <c r="BQ425" s="3"/>
    </row>
    <row r="426" spans="1:69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36"/>
      <c r="S426" s="36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37"/>
      <c r="BG426" s="37"/>
      <c r="BH426" s="37"/>
      <c r="BI426" s="37"/>
      <c r="BO426" s="3"/>
      <c r="BP426" s="3"/>
      <c r="BQ426" s="3"/>
    </row>
    <row r="427" spans="1:69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36"/>
      <c r="S427" s="36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37"/>
      <c r="BG427" s="37"/>
      <c r="BH427" s="37"/>
      <c r="BI427" s="37"/>
      <c r="BO427" s="3"/>
      <c r="BP427" s="3"/>
      <c r="BQ427" s="3"/>
    </row>
    <row r="428" spans="1:69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36"/>
      <c r="S428" s="36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37"/>
      <c r="BG428" s="37"/>
      <c r="BH428" s="37"/>
      <c r="BI428" s="37"/>
      <c r="BO428" s="3"/>
      <c r="BP428" s="3"/>
      <c r="BQ428" s="3"/>
    </row>
    <row r="429" spans="1:69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36"/>
      <c r="S429" s="36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37"/>
      <c r="BG429" s="37"/>
      <c r="BH429" s="37"/>
      <c r="BI429" s="37"/>
      <c r="BO429" s="3"/>
      <c r="BP429" s="3"/>
      <c r="BQ429" s="3"/>
    </row>
    <row r="430" spans="1:69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36"/>
      <c r="S430" s="36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37"/>
      <c r="BG430" s="37"/>
      <c r="BH430" s="37"/>
      <c r="BI430" s="37"/>
      <c r="BO430" s="3"/>
      <c r="BP430" s="3"/>
      <c r="BQ430" s="3"/>
    </row>
    <row r="431" spans="1:69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36"/>
      <c r="S431" s="36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37"/>
      <c r="BG431" s="37"/>
      <c r="BH431" s="37"/>
      <c r="BI431" s="37"/>
      <c r="BO431" s="3"/>
      <c r="BP431" s="3"/>
      <c r="BQ431" s="3"/>
    </row>
    <row r="432" spans="1:69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36"/>
      <c r="S432" s="36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37"/>
      <c r="BG432" s="37"/>
      <c r="BH432" s="37"/>
      <c r="BI432" s="37"/>
      <c r="BO432" s="3"/>
      <c r="BP432" s="3"/>
      <c r="BQ432" s="3"/>
    </row>
    <row r="433" spans="1:69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36"/>
      <c r="S433" s="36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37"/>
      <c r="BG433" s="37"/>
      <c r="BH433" s="37"/>
      <c r="BI433" s="37"/>
      <c r="BO433" s="3"/>
      <c r="BP433" s="3"/>
      <c r="BQ433" s="3"/>
    </row>
    <row r="434" spans="1:69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36"/>
      <c r="S434" s="36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37"/>
      <c r="BG434" s="37"/>
      <c r="BH434" s="37"/>
      <c r="BI434" s="37"/>
      <c r="BO434" s="3"/>
      <c r="BP434" s="3"/>
      <c r="BQ434" s="3"/>
    </row>
    <row r="435" spans="1:69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36"/>
      <c r="S435" s="36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3"/>
      <c r="BG435" s="3"/>
      <c r="BH435" s="3"/>
      <c r="BI435" s="3"/>
      <c r="BO435" s="3"/>
      <c r="BP435" s="3"/>
      <c r="BQ435" s="3"/>
    </row>
    <row r="436" spans="1:69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36"/>
      <c r="S436" s="36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3"/>
      <c r="BG436" s="3"/>
      <c r="BH436" s="3"/>
      <c r="BI436" s="3"/>
      <c r="BO436" s="3"/>
      <c r="BP436" s="3"/>
      <c r="BQ436" s="3"/>
    </row>
    <row r="437" spans="1:69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36"/>
      <c r="S437" s="36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3"/>
      <c r="BG437" s="3"/>
      <c r="BH437" s="3"/>
      <c r="BI437" s="3"/>
      <c r="BO437" s="3"/>
      <c r="BP437" s="3"/>
      <c r="BQ437" s="3"/>
    </row>
    <row r="438" spans="1:69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36"/>
      <c r="S438" s="36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3"/>
      <c r="BG438" s="3"/>
      <c r="BH438" s="3"/>
      <c r="BI438" s="3"/>
      <c r="BO438" s="3"/>
      <c r="BP438" s="3"/>
      <c r="BQ438" s="3"/>
    </row>
    <row r="439" spans="1:69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36"/>
      <c r="S439" s="36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3"/>
      <c r="BG439" s="3"/>
      <c r="BH439" s="3"/>
      <c r="BI439" s="3"/>
      <c r="BO439" s="3"/>
      <c r="BP439" s="3"/>
      <c r="BQ439" s="3"/>
    </row>
    <row r="440" spans="1:69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36"/>
      <c r="S440" s="36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3"/>
      <c r="BG440" s="3"/>
      <c r="BH440" s="3"/>
      <c r="BI440" s="3"/>
      <c r="BO440" s="3"/>
      <c r="BP440" s="3"/>
      <c r="BQ440" s="3"/>
    </row>
    <row r="441" spans="1:69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36"/>
      <c r="S441" s="36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3"/>
      <c r="BG441" s="3"/>
      <c r="BH441" s="3"/>
      <c r="BI441" s="3"/>
      <c r="BO441" s="3"/>
      <c r="BP441" s="3"/>
      <c r="BQ441" s="3"/>
    </row>
    <row r="442" spans="1:69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36"/>
      <c r="S442" s="36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3"/>
      <c r="BG442" s="3"/>
      <c r="BH442" s="3"/>
      <c r="BI442" s="3"/>
      <c r="BO442" s="3"/>
      <c r="BP442" s="3"/>
      <c r="BQ442" s="3"/>
    </row>
    <row r="443" spans="1:69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36"/>
      <c r="S443" s="36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3"/>
      <c r="BG443" s="3"/>
      <c r="BH443" s="3"/>
      <c r="BI443" s="3"/>
      <c r="BO443" s="3"/>
      <c r="BP443" s="3"/>
      <c r="BQ443" s="3"/>
    </row>
    <row r="444" spans="1:69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36"/>
      <c r="S444" s="36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3"/>
      <c r="BG444" s="3"/>
      <c r="BH444" s="3"/>
      <c r="BI444" s="3"/>
      <c r="BO444" s="3"/>
      <c r="BP444" s="3"/>
      <c r="BQ444" s="3"/>
    </row>
    <row r="445" spans="1:69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36"/>
      <c r="S445" s="36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3"/>
      <c r="BG445" s="3"/>
      <c r="BH445" s="3"/>
      <c r="BI445" s="3"/>
      <c r="BO445" s="3"/>
      <c r="BP445" s="3"/>
      <c r="BQ445" s="3"/>
    </row>
    <row r="446" spans="1:69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36"/>
      <c r="S446" s="36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3"/>
      <c r="BG446" s="3"/>
      <c r="BH446" s="3"/>
      <c r="BI446" s="3"/>
      <c r="BO446" s="3"/>
      <c r="BP446" s="3"/>
      <c r="BQ446" s="3"/>
    </row>
    <row r="447" spans="1:69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36"/>
      <c r="S447" s="36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3"/>
      <c r="BG447" s="3"/>
      <c r="BH447" s="3"/>
      <c r="BI447" s="3"/>
      <c r="BO447" s="3"/>
      <c r="BP447" s="3"/>
      <c r="BQ447" s="3"/>
    </row>
    <row r="448" spans="1:69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36"/>
      <c r="S448" s="36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3"/>
      <c r="BG448" s="3"/>
      <c r="BH448" s="3"/>
      <c r="BI448" s="3"/>
      <c r="BO448" s="3"/>
      <c r="BP448" s="3"/>
      <c r="BQ448" s="3"/>
    </row>
    <row r="449" spans="1:69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36"/>
      <c r="S449" s="36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3"/>
      <c r="BG449" s="3"/>
      <c r="BH449" s="3"/>
      <c r="BI449" s="3"/>
      <c r="BO449" s="3"/>
      <c r="BP449" s="3"/>
      <c r="BQ449" s="3"/>
    </row>
    <row r="450" spans="1:69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36"/>
      <c r="S450" s="36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3"/>
      <c r="BG450" s="3"/>
      <c r="BH450" s="3"/>
      <c r="BI450" s="3"/>
      <c r="BO450" s="3"/>
      <c r="BP450" s="3"/>
      <c r="BQ450" s="3"/>
    </row>
    <row r="451" spans="1:69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36"/>
      <c r="S451" s="36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3"/>
      <c r="BG451" s="3"/>
      <c r="BH451" s="3"/>
      <c r="BI451" s="3"/>
      <c r="BO451" s="3"/>
      <c r="BP451" s="3"/>
      <c r="BQ451" s="3"/>
    </row>
    <row r="452" spans="1:69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36"/>
      <c r="S452" s="36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3"/>
      <c r="BG452" s="3"/>
      <c r="BH452" s="3"/>
      <c r="BI452" s="3"/>
      <c r="BO452" s="3"/>
      <c r="BP452" s="3"/>
      <c r="BQ452" s="3"/>
    </row>
    <row r="453" spans="1:69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36"/>
      <c r="S453" s="36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3"/>
      <c r="BG453" s="3"/>
      <c r="BH453" s="3"/>
      <c r="BI453" s="3"/>
      <c r="BO453" s="3"/>
      <c r="BP453" s="3"/>
      <c r="BQ453" s="3"/>
    </row>
    <row r="454" spans="1:69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36"/>
      <c r="S454" s="36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3"/>
      <c r="BG454" s="3"/>
      <c r="BH454" s="3"/>
      <c r="BI454" s="3"/>
      <c r="BO454" s="3"/>
      <c r="BP454" s="3"/>
      <c r="BQ454" s="3"/>
    </row>
    <row r="455" spans="1:69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36"/>
      <c r="S455" s="36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3"/>
      <c r="BG455" s="3"/>
      <c r="BH455" s="3"/>
      <c r="BI455" s="3"/>
      <c r="BO455" s="3"/>
      <c r="BP455" s="3"/>
      <c r="BQ455" s="3"/>
    </row>
    <row r="456" spans="1:69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36"/>
      <c r="S456" s="36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3"/>
      <c r="BG456" s="3"/>
      <c r="BH456" s="3"/>
      <c r="BI456" s="3"/>
      <c r="BO456" s="3"/>
      <c r="BP456" s="3"/>
      <c r="BQ456" s="3"/>
    </row>
    <row r="457" spans="1:69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36"/>
      <c r="S457" s="36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3"/>
      <c r="BG457" s="3"/>
      <c r="BH457" s="3"/>
      <c r="BI457" s="3"/>
      <c r="BO457" s="3"/>
      <c r="BP457" s="3"/>
      <c r="BQ457" s="3"/>
    </row>
    <row r="458" spans="1:69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36"/>
      <c r="S458" s="36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3"/>
      <c r="BG458" s="3"/>
      <c r="BH458" s="3"/>
      <c r="BI458" s="3"/>
      <c r="BO458" s="3"/>
      <c r="BP458" s="3"/>
      <c r="BQ458" s="3"/>
    </row>
    <row r="459" spans="1:69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36"/>
      <c r="S459" s="36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3"/>
      <c r="BG459" s="3"/>
      <c r="BH459" s="3"/>
      <c r="BI459" s="3"/>
      <c r="BO459" s="3"/>
      <c r="BP459" s="3"/>
      <c r="BQ459" s="3"/>
    </row>
    <row r="460" spans="1:69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36"/>
      <c r="S460" s="36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3"/>
      <c r="BG460" s="3"/>
      <c r="BH460" s="3"/>
      <c r="BI460" s="3"/>
      <c r="BO460" s="3"/>
      <c r="BP460" s="3"/>
      <c r="BQ460" s="3"/>
    </row>
    <row r="461" spans="1:69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36"/>
      <c r="S461" s="36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3"/>
      <c r="BG461" s="3"/>
      <c r="BH461" s="3"/>
      <c r="BI461" s="3"/>
      <c r="BO461" s="3"/>
      <c r="BP461" s="3"/>
      <c r="BQ461" s="3"/>
    </row>
    <row r="462" spans="1:69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36"/>
      <c r="S462" s="36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3"/>
      <c r="BG462" s="3"/>
      <c r="BH462" s="3"/>
      <c r="BI462" s="3"/>
      <c r="BO462" s="3"/>
      <c r="BP462" s="3"/>
      <c r="BQ462" s="3"/>
    </row>
    <row r="463" spans="1:69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36"/>
      <c r="S463" s="36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3"/>
      <c r="BG463" s="3"/>
      <c r="BH463" s="3"/>
      <c r="BI463" s="3"/>
      <c r="BO463" s="3"/>
      <c r="BP463" s="3"/>
      <c r="BQ463" s="3"/>
    </row>
    <row r="464" spans="1:69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36"/>
      <c r="S464" s="36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3"/>
      <c r="BG464" s="3"/>
      <c r="BH464" s="3"/>
      <c r="BI464" s="3"/>
      <c r="BO464" s="3"/>
      <c r="BP464" s="3"/>
      <c r="BQ464" s="3"/>
    </row>
    <row r="465" spans="1:69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36"/>
      <c r="S465" s="36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3"/>
      <c r="BG465" s="3"/>
      <c r="BH465" s="3"/>
      <c r="BI465" s="3"/>
      <c r="BO465" s="3"/>
      <c r="BP465" s="3"/>
      <c r="BQ465" s="3"/>
    </row>
    <row r="466" spans="1:69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36"/>
      <c r="S466" s="36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3"/>
      <c r="BG466" s="3"/>
      <c r="BH466" s="3"/>
      <c r="BI466" s="3"/>
      <c r="BO466" s="3"/>
      <c r="BP466" s="3"/>
      <c r="BQ466" s="3"/>
    </row>
    <row r="467" spans="1:69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36"/>
      <c r="S467" s="36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3"/>
      <c r="BG467" s="3"/>
      <c r="BH467" s="3"/>
      <c r="BI467" s="3"/>
      <c r="BO467" s="3"/>
      <c r="BP467" s="3"/>
      <c r="BQ467" s="3"/>
    </row>
    <row r="468" spans="1:69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36"/>
      <c r="S468" s="36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3"/>
      <c r="BG468" s="3"/>
      <c r="BH468" s="3"/>
      <c r="BI468" s="3"/>
      <c r="BO468" s="3"/>
      <c r="BP468" s="3"/>
      <c r="BQ468" s="3"/>
    </row>
    <row r="469" spans="1:69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36"/>
      <c r="S469" s="36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3"/>
      <c r="BG469" s="3"/>
      <c r="BH469" s="3"/>
      <c r="BI469" s="3"/>
      <c r="BO469" s="3"/>
      <c r="BP469" s="3"/>
      <c r="BQ469" s="3"/>
    </row>
    <row r="470" spans="1:69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36"/>
      <c r="S470" s="36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3"/>
      <c r="BG470" s="3"/>
      <c r="BH470" s="3"/>
      <c r="BI470" s="3"/>
      <c r="BO470" s="3"/>
      <c r="BP470" s="3"/>
      <c r="BQ470" s="3"/>
    </row>
    <row r="471" spans="1:69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36"/>
      <c r="S471" s="36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3"/>
      <c r="BG471" s="3"/>
      <c r="BH471" s="3"/>
      <c r="BI471" s="3"/>
      <c r="BO471" s="3"/>
      <c r="BP471" s="3"/>
      <c r="BQ471" s="3"/>
    </row>
    <row r="472" spans="1:69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36"/>
      <c r="S472" s="36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3"/>
      <c r="BG472" s="3"/>
      <c r="BH472" s="3"/>
      <c r="BI472" s="3"/>
      <c r="BO472" s="3"/>
      <c r="BP472" s="3"/>
      <c r="BQ472" s="3"/>
    </row>
    <row r="473" spans="1:69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36"/>
      <c r="S473" s="36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3"/>
      <c r="BG473" s="3"/>
      <c r="BH473" s="3"/>
      <c r="BI473" s="3"/>
      <c r="BO473" s="3"/>
      <c r="BP473" s="3"/>
      <c r="BQ473" s="3"/>
    </row>
    <row r="474" spans="1:69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36"/>
      <c r="S474" s="36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3"/>
      <c r="BG474" s="3"/>
      <c r="BH474" s="3"/>
      <c r="BI474" s="3"/>
      <c r="BO474" s="3"/>
      <c r="BP474" s="3"/>
      <c r="BQ474" s="3"/>
    </row>
    <row r="475" spans="1:69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36"/>
      <c r="S475" s="36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3"/>
      <c r="BG475" s="3"/>
      <c r="BH475" s="3"/>
      <c r="BI475" s="3"/>
      <c r="BO475" s="3"/>
      <c r="BP475" s="3"/>
      <c r="BQ475" s="3"/>
    </row>
    <row r="476" spans="1:69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36"/>
      <c r="S476" s="36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3"/>
      <c r="BG476" s="3"/>
      <c r="BH476" s="3"/>
      <c r="BI476" s="3"/>
      <c r="BO476" s="3"/>
      <c r="BP476" s="3"/>
      <c r="BQ476" s="3"/>
    </row>
    <row r="477" spans="1:69" x14ac:dyDescent="0.25">
      <c r="R477" s="3"/>
      <c r="S477" s="3"/>
      <c r="T477" s="3"/>
      <c r="U477" s="3"/>
      <c r="V477" s="3"/>
      <c r="W477" s="3"/>
      <c r="BD477" s="3"/>
      <c r="BE477" s="3"/>
      <c r="BF477" s="3"/>
      <c r="BG477" s="3"/>
      <c r="BH477" s="3"/>
      <c r="BI477" s="3"/>
      <c r="BO477" s="3"/>
      <c r="BP477" s="3"/>
      <c r="BQ477" s="3"/>
    </row>
    <row r="478" spans="1:69" x14ac:dyDescent="0.25">
      <c r="R478" s="3"/>
      <c r="S478" s="3"/>
      <c r="T478" s="3"/>
      <c r="U478" s="3"/>
      <c r="V478" s="3"/>
      <c r="W478" s="3"/>
      <c r="BD478" s="3"/>
      <c r="BE478" s="3"/>
      <c r="BF478" s="3"/>
      <c r="BG478" s="3"/>
      <c r="BH478" s="3"/>
      <c r="BI478" s="3"/>
      <c r="BO478" s="3"/>
      <c r="BP478" s="3"/>
      <c r="BQ478" s="3"/>
    </row>
    <row r="479" spans="1:69" x14ac:dyDescent="0.25">
      <c r="R479" s="3"/>
      <c r="S479" s="3"/>
      <c r="T479" s="3"/>
      <c r="U479" s="3"/>
      <c r="V479" s="3"/>
      <c r="W479" s="3"/>
      <c r="BD479" s="3"/>
      <c r="BE479" s="3"/>
      <c r="BF479" s="3"/>
      <c r="BG479" s="3"/>
      <c r="BH479" s="3"/>
      <c r="BI479" s="3"/>
      <c r="BO479" s="3"/>
      <c r="BP479" s="3"/>
      <c r="BQ479" s="3"/>
    </row>
    <row r="480" spans="1:69" x14ac:dyDescent="0.25">
      <c r="R480" s="3"/>
      <c r="S480" s="3"/>
      <c r="T480" s="3"/>
      <c r="U480" s="3"/>
      <c r="V480" s="3"/>
      <c r="W480" s="3"/>
      <c r="BD480" s="3"/>
      <c r="BE480" s="3"/>
      <c r="BF480" s="3"/>
      <c r="BG480" s="3"/>
      <c r="BH480" s="3"/>
      <c r="BI480" s="3"/>
      <c r="BO480" s="3"/>
      <c r="BP480" s="3"/>
      <c r="BQ480" s="3"/>
    </row>
    <row r="481" spans="18:69" x14ac:dyDescent="0.25">
      <c r="R481" s="3"/>
      <c r="S481" s="3"/>
      <c r="T481" s="3"/>
      <c r="U481" s="3"/>
      <c r="V481" s="3"/>
      <c r="W481" s="3"/>
      <c r="BD481" s="3"/>
      <c r="BE481" s="3"/>
      <c r="BF481" s="3"/>
      <c r="BG481" s="3"/>
      <c r="BH481" s="3"/>
      <c r="BI481" s="3"/>
      <c r="BO481" s="3"/>
      <c r="BP481" s="3"/>
      <c r="BQ481" s="3"/>
    </row>
    <row r="482" spans="18:69" x14ac:dyDescent="0.25">
      <c r="R482" s="3"/>
      <c r="S482" s="3"/>
      <c r="T482" s="3"/>
      <c r="U482" s="3"/>
      <c r="V482" s="3"/>
      <c r="W482" s="3"/>
      <c r="BD482" s="3"/>
      <c r="BE482" s="3"/>
      <c r="BF482" s="3"/>
      <c r="BG482" s="3"/>
      <c r="BH482" s="3"/>
      <c r="BI482" s="3"/>
      <c r="BO482" s="3"/>
      <c r="BP482" s="3"/>
      <c r="BQ482" s="3"/>
    </row>
    <row r="483" spans="18:69" x14ac:dyDescent="0.25">
      <c r="R483" s="3"/>
      <c r="S483" s="3"/>
      <c r="T483" s="3"/>
      <c r="U483" s="3"/>
      <c r="V483" s="3"/>
      <c r="W483" s="3"/>
      <c r="BD483" s="3"/>
      <c r="BE483" s="3"/>
      <c r="BF483" s="3"/>
      <c r="BG483" s="3"/>
      <c r="BH483" s="3"/>
      <c r="BI483" s="3"/>
      <c r="BO483" s="3"/>
      <c r="BP483" s="3"/>
      <c r="BQ483" s="3"/>
    </row>
    <row r="484" spans="18:69" x14ac:dyDescent="0.25">
      <c r="R484" s="3"/>
      <c r="S484" s="3"/>
      <c r="T484" s="3"/>
      <c r="U484" s="3"/>
      <c r="V484" s="3"/>
      <c r="W484" s="3"/>
      <c r="BD484" s="3"/>
      <c r="BE484" s="3"/>
      <c r="BF484" s="3"/>
      <c r="BG484" s="3"/>
      <c r="BH484" s="3"/>
      <c r="BI484" s="3"/>
      <c r="BO484" s="3"/>
      <c r="BP484" s="3"/>
      <c r="BQ484" s="3"/>
    </row>
    <row r="485" spans="18:69" x14ac:dyDescent="0.25">
      <c r="R485" s="3"/>
      <c r="S485" s="3"/>
      <c r="T485" s="3"/>
      <c r="U485" s="3"/>
      <c r="V485" s="3"/>
      <c r="W485" s="3"/>
      <c r="BD485" s="3"/>
      <c r="BE485" s="3"/>
      <c r="BF485" s="3"/>
      <c r="BG485" s="3"/>
      <c r="BH485" s="3"/>
      <c r="BI485" s="3"/>
      <c r="BO485" s="3"/>
      <c r="BP485" s="3"/>
      <c r="BQ485" s="3"/>
    </row>
    <row r="486" spans="18:69" x14ac:dyDescent="0.25">
      <c r="R486" s="3"/>
      <c r="S486" s="3"/>
      <c r="T486" s="3"/>
      <c r="U486" s="3"/>
      <c r="V486" s="3"/>
      <c r="W486" s="3"/>
      <c r="BD486" s="3"/>
      <c r="BE486" s="3"/>
      <c r="BF486" s="3"/>
      <c r="BG486" s="3"/>
      <c r="BH486" s="3"/>
      <c r="BI486" s="3"/>
      <c r="BO486" s="3"/>
      <c r="BP486" s="3"/>
      <c r="BQ486" s="3"/>
    </row>
    <row r="487" spans="18:69" x14ac:dyDescent="0.25">
      <c r="R487" s="3"/>
      <c r="S487" s="3"/>
      <c r="T487" s="3"/>
      <c r="U487" s="3"/>
      <c r="V487" s="3"/>
      <c r="W487" s="3"/>
      <c r="BD487" s="3"/>
      <c r="BE487" s="3"/>
      <c r="BF487" s="3"/>
      <c r="BG487" s="3"/>
      <c r="BH487" s="3"/>
      <c r="BI487" s="3"/>
      <c r="BO487" s="3"/>
      <c r="BP487" s="3"/>
      <c r="BQ487" s="3"/>
    </row>
    <row r="488" spans="18:69" x14ac:dyDescent="0.25">
      <c r="R488" s="3"/>
      <c r="S488" s="3"/>
      <c r="T488" s="3"/>
      <c r="U488" s="3"/>
      <c r="V488" s="3"/>
      <c r="W488" s="3"/>
      <c r="BD488" s="3"/>
      <c r="BE488" s="3"/>
      <c r="BF488" s="3"/>
      <c r="BG488" s="3"/>
      <c r="BH488" s="3"/>
      <c r="BI488" s="3"/>
      <c r="BO488" s="3"/>
      <c r="BP488" s="3"/>
      <c r="BQ488" s="3"/>
    </row>
    <row r="489" spans="18:69" x14ac:dyDescent="0.25">
      <c r="R489" s="3"/>
      <c r="S489" s="3"/>
      <c r="T489" s="3"/>
      <c r="U489" s="3"/>
      <c r="V489" s="3"/>
      <c r="W489" s="3"/>
      <c r="BD489" s="3"/>
      <c r="BE489" s="3"/>
      <c r="BF489" s="3"/>
      <c r="BG489" s="3"/>
      <c r="BH489" s="3"/>
      <c r="BI489" s="3"/>
      <c r="BO489" s="3"/>
      <c r="BP489" s="3"/>
      <c r="BQ489" s="3"/>
    </row>
    <row r="490" spans="18:69" x14ac:dyDescent="0.25">
      <c r="R490" s="3"/>
      <c r="S490" s="3"/>
      <c r="T490" s="3"/>
      <c r="U490" s="3"/>
      <c r="V490" s="3"/>
      <c r="W490" s="3"/>
      <c r="BD490" s="3"/>
      <c r="BE490" s="3"/>
      <c r="BF490" s="3"/>
      <c r="BG490" s="3"/>
      <c r="BH490" s="3"/>
      <c r="BI490" s="3"/>
      <c r="BO490" s="3"/>
      <c r="BP490" s="3"/>
      <c r="BQ490" s="3"/>
    </row>
    <row r="491" spans="18:69" x14ac:dyDescent="0.25">
      <c r="R491" s="3"/>
      <c r="S491" s="3"/>
      <c r="T491" s="3"/>
      <c r="U491" s="3"/>
      <c r="V491" s="3"/>
      <c r="W491" s="3"/>
      <c r="BD491" s="3"/>
      <c r="BE491" s="3"/>
      <c r="BF491" s="3"/>
      <c r="BG491" s="3"/>
      <c r="BH491" s="3"/>
      <c r="BI491" s="3"/>
      <c r="BO491" s="3"/>
      <c r="BP491" s="3"/>
      <c r="BQ491" s="3"/>
    </row>
    <row r="492" spans="18:69" x14ac:dyDescent="0.25">
      <c r="R492" s="3"/>
      <c r="S492" s="3"/>
      <c r="T492" s="3"/>
      <c r="U492" s="3"/>
      <c r="V492" s="3"/>
      <c r="W492" s="3"/>
      <c r="BD492" s="3"/>
      <c r="BE492" s="3"/>
      <c r="BF492" s="3"/>
      <c r="BG492" s="3"/>
      <c r="BH492" s="3"/>
      <c r="BI492" s="3"/>
      <c r="BO492" s="3"/>
      <c r="BP492" s="3"/>
      <c r="BQ492" s="3"/>
    </row>
    <row r="493" spans="18:69" x14ac:dyDescent="0.25">
      <c r="R493" s="3"/>
      <c r="S493" s="3"/>
      <c r="T493" s="3"/>
      <c r="U493" s="3"/>
      <c r="V493" s="3"/>
      <c r="W493" s="3"/>
      <c r="BD493" s="3"/>
      <c r="BE493" s="3"/>
      <c r="BF493" s="3"/>
      <c r="BG493" s="3"/>
      <c r="BH493" s="3"/>
      <c r="BI493" s="3"/>
      <c r="BO493" s="3"/>
      <c r="BP493" s="3"/>
      <c r="BQ493" s="3"/>
    </row>
    <row r="494" spans="18:69" x14ac:dyDescent="0.25">
      <c r="R494" s="3"/>
      <c r="S494" s="3"/>
      <c r="T494" s="3"/>
      <c r="U494" s="3"/>
      <c r="V494" s="3"/>
      <c r="W494" s="3"/>
      <c r="BD494" s="3"/>
      <c r="BE494" s="3"/>
      <c r="BF494" s="3"/>
      <c r="BG494" s="3"/>
      <c r="BH494" s="3"/>
      <c r="BI494" s="3"/>
      <c r="BO494" s="3"/>
      <c r="BP494" s="3"/>
      <c r="BQ494" s="3"/>
    </row>
    <row r="495" spans="18:69" x14ac:dyDescent="0.25">
      <c r="R495" s="3"/>
      <c r="S495" s="3"/>
      <c r="T495" s="3"/>
      <c r="U495" s="3"/>
      <c r="V495" s="3"/>
      <c r="W495" s="3"/>
      <c r="BD495" s="3"/>
      <c r="BE495" s="3"/>
      <c r="BF495" s="3"/>
      <c r="BG495" s="3"/>
      <c r="BH495" s="3"/>
      <c r="BI495" s="3"/>
      <c r="BO495" s="3"/>
      <c r="BP495" s="3"/>
      <c r="BQ495" s="3"/>
    </row>
    <row r="496" spans="18:69" x14ac:dyDescent="0.25">
      <c r="R496" s="3"/>
      <c r="S496" s="3"/>
      <c r="T496" s="3"/>
      <c r="U496" s="3"/>
      <c r="V496" s="3"/>
      <c r="W496" s="3"/>
      <c r="BD496" s="3"/>
      <c r="BE496" s="3"/>
      <c r="BF496" s="3"/>
      <c r="BG496" s="3"/>
      <c r="BH496" s="3"/>
      <c r="BI496" s="3"/>
      <c r="BO496" s="3"/>
      <c r="BP496" s="3"/>
      <c r="BQ496" s="3"/>
    </row>
    <row r="497" spans="18:69" x14ac:dyDescent="0.25">
      <c r="R497" s="3"/>
      <c r="S497" s="3"/>
      <c r="T497" s="3"/>
      <c r="U497" s="3"/>
      <c r="V497" s="3"/>
      <c r="W497" s="3"/>
      <c r="BD497" s="3"/>
      <c r="BE497" s="3"/>
      <c r="BF497" s="3"/>
      <c r="BG497" s="3"/>
      <c r="BH497" s="3"/>
      <c r="BI497" s="3"/>
      <c r="BO497" s="3"/>
      <c r="BP497" s="3"/>
      <c r="BQ497" s="3"/>
    </row>
    <row r="498" spans="18:69" x14ac:dyDescent="0.25">
      <c r="R498" s="3"/>
      <c r="S498" s="3"/>
      <c r="T498" s="3"/>
      <c r="U498" s="3"/>
      <c r="V498" s="3"/>
      <c r="W498" s="3"/>
      <c r="BD498" s="3"/>
      <c r="BE498" s="3"/>
      <c r="BF498" s="3"/>
      <c r="BG498" s="3"/>
      <c r="BH498" s="3"/>
      <c r="BI498" s="3"/>
      <c r="BO498" s="3"/>
      <c r="BP498" s="3"/>
      <c r="BQ498" s="3"/>
    </row>
    <row r="499" spans="18:69" x14ac:dyDescent="0.25">
      <c r="R499" s="3"/>
      <c r="S499" s="3"/>
      <c r="T499" s="3"/>
      <c r="U499" s="3"/>
      <c r="V499" s="3"/>
      <c r="W499" s="3"/>
      <c r="BD499" s="3"/>
      <c r="BE499" s="3"/>
      <c r="BF499" s="3"/>
      <c r="BG499" s="3"/>
      <c r="BH499" s="3"/>
      <c r="BI499" s="3"/>
      <c r="BO499" s="3"/>
      <c r="BP499" s="3"/>
      <c r="BQ499" s="3"/>
    </row>
    <row r="500" spans="18:69" x14ac:dyDescent="0.25">
      <c r="R500" s="3"/>
      <c r="S500" s="3"/>
      <c r="T500" s="3"/>
      <c r="U500" s="3"/>
      <c r="V500" s="3"/>
      <c r="W500" s="3"/>
      <c r="BD500" s="3"/>
      <c r="BE500" s="3"/>
      <c r="BF500" s="3"/>
      <c r="BG500" s="3"/>
      <c r="BH500" s="3"/>
      <c r="BI500" s="3"/>
      <c r="BO500" s="3"/>
      <c r="BP500" s="3"/>
      <c r="BQ500" s="3"/>
    </row>
    <row r="501" spans="18:69" x14ac:dyDescent="0.25">
      <c r="R501" s="3"/>
      <c r="S501" s="3"/>
      <c r="T501" s="3"/>
      <c r="U501" s="3"/>
      <c r="V501" s="3"/>
      <c r="W501" s="3"/>
      <c r="BD501" s="3"/>
      <c r="BE501" s="3"/>
      <c r="BF501" s="3"/>
      <c r="BG501" s="3"/>
      <c r="BH501" s="3"/>
      <c r="BI501" s="3"/>
      <c r="BO501" s="3"/>
      <c r="BP501" s="3"/>
      <c r="BQ501" s="3"/>
    </row>
    <row r="502" spans="18:69" x14ac:dyDescent="0.25">
      <c r="R502" s="3"/>
      <c r="S502" s="3"/>
      <c r="T502" s="3"/>
      <c r="U502" s="3"/>
      <c r="V502" s="3"/>
      <c r="W502" s="3"/>
      <c r="BD502" s="3"/>
      <c r="BE502" s="3"/>
      <c r="BF502" s="3"/>
      <c r="BG502" s="3"/>
      <c r="BH502" s="3"/>
      <c r="BI502" s="3"/>
      <c r="BO502" s="3"/>
      <c r="BP502" s="3"/>
      <c r="BQ502" s="3"/>
    </row>
    <row r="503" spans="18:69" x14ac:dyDescent="0.25">
      <c r="R503" s="3"/>
      <c r="S503" s="3"/>
      <c r="T503" s="3"/>
      <c r="U503" s="3"/>
      <c r="V503" s="3"/>
      <c r="W503" s="3"/>
      <c r="BD503" s="3"/>
      <c r="BE503" s="3"/>
      <c r="BF503" s="3"/>
      <c r="BG503" s="3"/>
      <c r="BH503" s="3"/>
      <c r="BI503" s="3"/>
      <c r="BO503" s="3"/>
      <c r="BP503" s="3"/>
      <c r="BQ503" s="3"/>
    </row>
    <row r="504" spans="18:69" x14ac:dyDescent="0.25">
      <c r="R504" s="3"/>
      <c r="S504" s="3"/>
      <c r="T504" s="3"/>
      <c r="U504" s="3"/>
      <c r="V504" s="3"/>
      <c r="W504" s="3"/>
      <c r="BD504" s="3"/>
      <c r="BE504" s="3"/>
      <c r="BF504" s="3"/>
      <c r="BG504" s="3"/>
      <c r="BH504" s="3"/>
      <c r="BI504" s="3"/>
      <c r="BO504" s="3"/>
      <c r="BP504" s="3"/>
      <c r="BQ504" s="3"/>
    </row>
    <row r="505" spans="18:69" x14ac:dyDescent="0.25">
      <c r="R505" s="3"/>
      <c r="S505" s="3"/>
      <c r="T505" s="3"/>
      <c r="U505" s="3"/>
      <c r="V505" s="3"/>
      <c r="W505" s="3"/>
      <c r="BD505" s="3"/>
      <c r="BE505" s="3"/>
      <c r="BF505" s="3"/>
      <c r="BG505" s="3"/>
      <c r="BH505" s="3"/>
      <c r="BI505" s="3"/>
      <c r="BO505" s="3"/>
      <c r="BP505" s="3"/>
      <c r="BQ505" s="3"/>
    </row>
    <row r="506" spans="18:69" x14ac:dyDescent="0.25">
      <c r="R506" s="3"/>
      <c r="S506" s="3"/>
      <c r="T506" s="3"/>
      <c r="U506" s="3"/>
      <c r="V506" s="3"/>
      <c r="W506" s="3"/>
      <c r="BD506" s="3"/>
      <c r="BE506" s="3"/>
      <c r="BF506" s="3"/>
      <c r="BG506" s="3"/>
      <c r="BH506" s="3"/>
      <c r="BI506" s="3"/>
      <c r="BO506" s="3"/>
      <c r="BP506" s="3"/>
      <c r="BQ506" s="3"/>
    </row>
    <row r="507" spans="18:69" x14ac:dyDescent="0.25">
      <c r="R507" s="3"/>
      <c r="S507" s="3"/>
      <c r="T507" s="3"/>
      <c r="U507" s="3"/>
      <c r="V507" s="3"/>
      <c r="W507" s="3"/>
      <c r="BD507" s="3"/>
      <c r="BE507" s="3"/>
      <c r="BF507" s="3"/>
      <c r="BG507" s="3"/>
      <c r="BH507" s="3"/>
      <c r="BI507" s="3"/>
      <c r="BO507" s="3"/>
      <c r="BP507" s="3"/>
      <c r="BQ507" s="3"/>
    </row>
    <row r="508" spans="18:69" x14ac:dyDescent="0.25">
      <c r="R508" s="3"/>
      <c r="S508" s="3"/>
      <c r="T508" s="3"/>
      <c r="U508" s="3"/>
      <c r="V508" s="3"/>
      <c r="W508" s="3"/>
      <c r="BD508" s="3"/>
      <c r="BE508" s="3"/>
      <c r="BF508" s="3"/>
      <c r="BG508" s="3"/>
      <c r="BH508" s="3"/>
      <c r="BI508" s="3"/>
      <c r="BO508" s="3"/>
      <c r="BP508" s="3"/>
      <c r="BQ508" s="3"/>
    </row>
    <row r="509" spans="18:69" x14ac:dyDescent="0.25">
      <c r="R509" s="3"/>
      <c r="S509" s="3"/>
      <c r="T509" s="3"/>
      <c r="U509" s="3"/>
      <c r="V509" s="3"/>
      <c r="W509" s="3"/>
      <c r="BD509" s="3"/>
      <c r="BE509" s="3"/>
      <c r="BF509" s="3"/>
      <c r="BG509" s="3"/>
      <c r="BH509" s="3"/>
      <c r="BI509" s="3"/>
      <c r="BO509" s="3"/>
      <c r="BP509" s="3"/>
      <c r="BQ509" s="3"/>
    </row>
    <row r="510" spans="18:69" x14ac:dyDescent="0.25">
      <c r="R510" s="3"/>
      <c r="S510" s="3"/>
      <c r="T510" s="3"/>
      <c r="U510" s="3"/>
      <c r="V510" s="3"/>
      <c r="W510" s="3"/>
      <c r="BD510" s="3"/>
      <c r="BE510" s="3"/>
      <c r="BF510" s="3"/>
      <c r="BG510" s="3"/>
      <c r="BH510" s="3"/>
      <c r="BI510" s="3"/>
      <c r="BO510" s="3"/>
      <c r="BP510" s="3"/>
      <c r="BQ510" s="3"/>
    </row>
    <row r="511" spans="18:69" x14ac:dyDescent="0.25">
      <c r="R511" s="3"/>
      <c r="S511" s="3"/>
      <c r="T511" s="3"/>
      <c r="U511" s="3"/>
      <c r="V511" s="3"/>
      <c r="W511" s="3"/>
      <c r="BD511" s="3"/>
      <c r="BE511" s="3"/>
      <c r="BF511" s="3"/>
      <c r="BG511" s="3"/>
      <c r="BH511" s="3"/>
      <c r="BI511" s="3"/>
      <c r="BO511" s="3"/>
      <c r="BP511" s="3"/>
      <c r="BQ511" s="3"/>
    </row>
    <row r="512" spans="18:69" x14ac:dyDescent="0.25">
      <c r="R512" s="3"/>
      <c r="S512" s="3"/>
      <c r="T512" s="3"/>
      <c r="U512" s="3"/>
      <c r="V512" s="3"/>
      <c r="W512" s="3"/>
      <c r="BD512" s="3"/>
      <c r="BE512" s="3"/>
      <c r="BF512" s="3"/>
      <c r="BG512" s="3"/>
      <c r="BH512" s="3"/>
      <c r="BI512" s="3"/>
      <c r="BO512" s="3"/>
      <c r="BP512" s="3"/>
      <c r="BQ512" s="3"/>
    </row>
    <row r="513" spans="18:69" x14ac:dyDescent="0.25">
      <c r="R513" s="3"/>
      <c r="S513" s="3"/>
      <c r="T513" s="3"/>
      <c r="U513" s="3"/>
      <c r="V513" s="3"/>
      <c r="W513" s="3"/>
      <c r="BD513" s="3"/>
      <c r="BE513" s="3"/>
      <c r="BF513" s="3"/>
      <c r="BG513" s="3"/>
      <c r="BH513" s="3"/>
      <c r="BI513" s="3"/>
      <c r="BO513" s="3"/>
      <c r="BP513" s="3"/>
      <c r="BQ513" s="3"/>
    </row>
    <row r="514" spans="18:69" x14ac:dyDescent="0.25">
      <c r="R514" s="3"/>
      <c r="S514" s="3"/>
      <c r="T514" s="3"/>
      <c r="U514" s="3"/>
      <c r="V514" s="3"/>
      <c r="W514" s="3"/>
      <c r="BD514" s="3"/>
      <c r="BE514" s="3"/>
      <c r="BF514" s="3"/>
      <c r="BG514" s="3"/>
      <c r="BH514" s="3"/>
      <c r="BI514" s="3"/>
      <c r="BO514" s="3"/>
      <c r="BP514" s="3"/>
      <c r="BQ514" s="3"/>
    </row>
    <row r="515" spans="18:69" x14ac:dyDescent="0.25">
      <c r="R515" s="3"/>
      <c r="S515" s="3"/>
      <c r="T515" s="3"/>
      <c r="U515" s="3"/>
      <c r="V515" s="3"/>
      <c r="W515" s="3"/>
      <c r="BD515" s="3"/>
      <c r="BE515" s="3"/>
      <c r="BF515" s="3"/>
      <c r="BG515" s="3"/>
      <c r="BH515" s="3"/>
      <c r="BI515" s="3"/>
      <c r="BO515" s="3"/>
      <c r="BP515" s="3"/>
      <c r="BQ515" s="3"/>
    </row>
    <row r="516" spans="18:69" x14ac:dyDescent="0.25">
      <c r="R516" s="3"/>
      <c r="S516" s="3"/>
      <c r="T516" s="3"/>
      <c r="U516" s="3"/>
      <c r="V516" s="3"/>
      <c r="W516" s="3"/>
      <c r="BD516" s="3"/>
      <c r="BE516" s="3"/>
      <c r="BF516" s="3"/>
      <c r="BG516" s="3"/>
      <c r="BH516" s="3"/>
      <c r="BI516" s="3"/>
      <c r="BO516" s="3"/>
      <c r="BP516" s="3"/>
      <c r="BQ516" s="3"/>
    </row>
    <row r="517" spans="18:69" x14ac:dyDescent="0.25">
      <c r="R517" s="3"/>
      <c r="S517" s="3"/>
      <c r="T517" s="3"/>
      <c r="U517" s="3"/>
      <c r="V517" s="3"/>
      <c r="W517" s="3"/>
      <c r="BD517" s="3"/>
      <c r="BE517" s="3"/>
      <c r="BF517" s="3"/>
      <c r="BG517" s="3"/>
      <c r="BH517" s="3"/>
      <c r="BI517" s="3"/>
      <c r="BO517" s="3"/>
      <c r="BP517" s="3"/>
      <c r="BQ517" s="3"/>
    </row>
    <row r="518" spans="18:69" x14ac:dyDescent="0.25">
      <c r="R518" s="3"/>
      <c r="S518" s="3"/>
      <c r="T518" s="3"/>
      <c r="U518" s="3"/>
      <c r="V518" s="3"/>
      <c r="W518" s="3"/>
      <c r="BD518" s="3"/>
      <c r="BE518" s="3"/>
      <c r="BF518" s="3"/>
      <c r="BG518" s="3"/>
      <c r="BH518" s="3"/>
      <c r="BI518" s="3"/>
      <c r="BO518" s="3"/>
      <c r="BP518" s="3"/>
      <c r="BQ518" s="3"/>
    </row>
    <row r="519" spans="18:69" x14ac:dyDescent="0.25">
      <c r="R519" s="3"/>
      <c r="S519" s="3"/>
      <c r="T519" s="3"/>
      <c r="U519" s="3"/>
      <c r="V519" s="3"/>
      <c r="W519" s="3"/>
      <c r="BD519" s="3"/>
      <c r="BE519" s="3"/>
      <c r="BF519" s="3"/>
      <c r="BG519" s="3"/>
      <c r="BH519" s="3"/>
      <c r="BI519" s="3"/>
      <c r="BO519" s="3"/>
      <c r="BP519" s="3"/>
      <c r="BQ519" s="3"/>
    </row>
    <row r="520" spans="18:69" x14ac:dyDescent="0.25">
      <c r="R520" s="3"/>
      <c r="S520" s="3"/>
      <c r="T520" s="3"/>
      <c r="U520" s="3"/>
      <c r="V520" s="3"/>
      <c r="W520" s="3"/>
      <c r="BD520" s="3"/>
      <c r="BE520" s="3"/>
      <c r="BF520" s="3"/>
      <c r="BG520" s="3"/>
      <c r="BH520" s="3"/>
      <c r="BI520" s="3"/>
      <c r="BO520" s="3"/>
      <c r="BP520" s="3"/>
      <c r="BQ520" s="3"/>
    </row>
    <row r="521" spans="18:69" x14ac:dyDescent="0.25">
      <c r="R521" s="3"/>
      <c r="S521" s="3"/>
      <c r="T521" s="3"/>
      <c r="U521" s="3"/>
      <c r="V521" s="3"/>
      <c r="W521" s="3"/>
      <c r="BD521" s="3"/>
      <c r="BE521" s="3"/>
      <c r="BF521" s="3"/>
      <c r="BG521" s="3"/>
      <c r="BH521" s="3"/>
      <c r="BI521" s="3"/>
      <c r="BO521" s="3"/>
      <c r="BP521" s="3"/>
      <c r="BQ521" s="3"/>
    </row>
    <row r="522" spans="18:69" x14ac:dyDescent="0.25">
      <c r="R522" s="3"/>
      <c r="S522" s="3"/>
      <c r="T522" s="3"/>
      <c r="U522" s="3"/>
      <c r="V522" s="3"/>
      <c r="W522" s="3"/>
      <c r="BD522" s="3"/>
      <c r="BE522" s="3"/>
      <c r="BF522" s="3"/>
      <c r="BG522" s="3"/>
      <c r="BH522" s="3"/>
      <c r="BI522" s="3"/>
      <c r="BO522" s="3"/>
      <c r="BP522" s="3"/>
      <c r="BQ522" s="3"/>
    </row>
    <row r="523" spans="18:69" x14ac:dyDescent="0.25">
      <c r="R523" s="3"/>
      <c r="S523" s="3"/>
      <c r="T523" s="3"/>
      <c r="U523" s="3"/>
      <c r="V523" s="3"/>
      <c r="W523" s="3"/>
      <c r="BD523" s="3"/>
      <c r="BE523" s="3"/>
      <c r="BF523" s="3"/>
      <c r="BG523" s="3"/>
      <c r="BH523" s="3"/>
      <c r="BI523" s="3"/>
      <c r="BO523" s="3"/>
      <c r="BP523" s="3"/>
      <c r="BQ523" s="3"/>
    </row>
    <row r="524" spans="18:69" x14ac:dyDescent="0.25">
      <c r="R524" s="3"/>
      <c r="S524" s="3"/>
      <c r="T524" s="3"/>
      <c r="U524" s="3"/>
      <c r="V524" s="3"/>
      <c r="W524" s="3"/>
      <c r="BD524" s="3"/>
      <c r="BE524" s="3"/>
      <c r="BF524" s="3"/>
      <c r="BG524" s="3"/>
      <c r="BH524" s="3"/>
      <c r="BI524" s="3"/>
      <c r="BO524" s="3"/>
      <c r="BP524" s="3"/>
      <c r="BQ524" s="3"/>
    </row>
    <row r="525" spans="18:69" x14ac:dyDescent="0.25">
      <c r="R525" s="3"/>
      <c r="S525" s="3"/>
      <c r="T525" s="3"/>
      <c r="U525" s="3"/>
      <c r="V525" s="3"/>
      <c r="W525" s="3"/>
      <c r="BD525" s="3"/>
      <c r="BE525" s="3"/>
      <c r="BF525" s="3"/>
      <c r="BG525" s="3"/>
      <c r="BH525" s="3"/>
      <c r="BI525" s="3"/>
      <c r="BO525" s="3"/>
      <c r="BP525" s="3"/>
      <c r="BQ525" s="3"/>
    </row>
    <row r="526" spans="18:69" x14ac:dyDescent="0.25">
      <c r="R526" s="3"/>
      <c r="S526" s="3"/>
      <c r="T526" s="3"/>
      <c r="U526" s="3"/>
      <c r="V526" s="3"/>
      <c r="W526" s="3"/>
      <c r="BD526" s="3"/>
      <c r="BE526" s="3"/>
      <c r="BF526" s="3"/>
      <c r="BG526" s="3"/>
      <c r="BH526" s="3"/>
      <c r="BI526" s="3"/>
      <c r="BO526" s="3"/>
      <c r="BP526" s="3"/>
      <c r="BQ526" s="3"/>
    </row>
    <row r="527" spans="18:69" x14ac:dyDescent="0.25">
      <c r="R527" s="3"/>
      <c r="S527" s="3"/>
      <c r="T527" s="3"/>
      <c r="U527" s="3"/>
      <c r="V527" s="3"/>
      <c r="W527" s="3"/>
      <c r="BD527" s="3"/>
      <c r="BE527" s="3"/>
      <c r="BF527" s="3"/>
      <c r="BG527" s="3"/>
      <c r="BH527" s="3"/>
      <c r="BI527" s="3"/>
      <c r="BO527" s="3"/>
      <c r="BP527" s="3"/>
      <c r="BQ527" s="3"/>
    </row>
    <row r="528" spans="18:69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O528" s="3"/>
      <c r="BP528" s="3"/>
      <c r="BQ528" s="3"/>
    </row>
    <row r="529" spans="18:69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O529" s="3"/>
      <c r="BP529" s="3"/>
      <c r="BQ529" s="3"/>
    </row>
    <row r="530" spans="18:69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O530" s="3"/>
      <c r="BP530" s="3"/>
      <c r="BQ530" s="3"/>
    </row>
    <row r="531" spans="18:69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O531" s="3"/>
      <c r="BP531" s="3"/>
      <c r="BQ531" s="3"/>
    </row>
    <row r="532" spans="18:69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O532" s="3"/>
      <c r="BP532" s="3"/>
      <c r="BQ532" s="3"/>
    </row>
    <row r="533" spans="18:69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O533" s="3"/>
      <c r="BP533" s="3"/>
      <c r="BQ533" s="3"/>
    </row>
    <row r="534" spans="18:69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O534" s="3"/>
      <c r="BP534" s="3"/>
      <c r="BQ534" s="3"/>
    </row>
    <row r="535" spans="18:69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O535" s="3"/>
      <c r="BP535" s="3"/>
      <c r="BQ535" s="3"/>
    </row>
    <row r="536" spans="18:69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O536" s="3"/>
      <c r="BP536" s="3"/>
      <c r="BQ536" s="3"/>
    </row>
    <row r="537" spans="18:69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O537" s="3"/>
      <c r="BP537" s="3"/>
      <c r="BQ537" s="3"/>
    </row>
    <row r="538" spans="18:69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O538" s="3"/>
      <c r="BP538" s="3"/>
      <c r="BQ538" s="3"/>
    </row>
    <row r="539" spans="18:69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O539" s="3"/>
      <c r="BP539" s="3"/>
      <c r="BQ539" s="3"/>
    </row>
    <row r="540" spans="18:69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O540" s="3"/>
      <c r="BP540" s="3"/>
      <c r="BQ540" s="3"/>
    </row>
    <row r="541" spans="18:69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O595" s="3"/>
      <c r="BP595" s="3"/>
      <c r="BQ595" s="3"/>
    </row>
    <row r="596" spans="18:69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O596" s="3"/>
      <c r="BP596" s="3"/>
      <c r="BQ596" s="3"/>
    </row>
    <row r="597" spans="18:69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O597" s="3"/>
      <c r="BP597" s="3"/>
      <c r="BQ597" s="3"/>
    </row>
    <row r="598" spans="18:69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O598" s="3"/>
      <c r="BP598" s="3"/>
      <c r="BQ598" s="3"/>
    </row>
    <row r="599" spans="18:69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O599" s="3"/>
      <c r="BP599" s="3"/>
      <c r="BQ599" s="3"/>
    </row>
    <row r="600" spans="18:69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O600" s="3"/>
      <c r="BP600" s="3"/>
      <c r="BQ600" s="3"/>
    </row>
    <row r="601" spans="18:69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5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O618" s="3"/>
      <c r="BP618" s="3"/>
      <c r="BQ618" s="3"/>
    </row>
    <row r="619" spans="18:69" x14ac:dyDescent="0.25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O619" s="3"/>
      <c r="BP619" s="3"/>
      <c r="BQ619" s="3"/>
    </row>
    <row r="620" spans="18:69" x14ac:dyDescent="0.25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O620" s="3"/>
      <c r="BP620" s="3"/>
      <c r="BQ620" s="3"/>
    </row>
    <row r="621" spans="18:69" x14ac:dyDescent="0.25">
      <c r="R621" s="3"/>
      <c r="S621" s="3"/>
      <c r="T621" s="3"/>
      <c r="U621" s="3"/>
      <c r="V621" s="3"/>
      <c r="W621" s="3"/>
      <c r="BD621" s="3"/>
      <c r="BE621" s="3"/>
      <c r="BF621" s="3"/>
      <c r="BG621" s="3"/>
      <c r="BH621" s="3"/>
      <c r="BI621" s="3"/>
      <c r="BO621" s="3"/>
      <c r="BP621" s="3"/>
      <c r="BQ621" s="3"/>
    </row>
    <row r="622" spans="18:69" x14ac:dyDescent="0.25">
      <c r="R622" s="3"/>
      <c r="S622" s="3"/>
      <c r="T622" s="3"/>
      <c r="U622" s="3"/>
      <c r="V622" s="3"/>
      <c r="W622" s="3"/>
      <c r="BD622" s="3"/>
      <c r="BE622" s="3"/>
      <c r="BF622" s="3"/>
      <c r="BG622" s="3"/>
      <c r="BH622" s="3"/>
      <c r="BI622" s="3"/>
      <c r="BO622" s="3"/>
      <c r="BP622" s="3"/>
      <c r="BQ622" s="3"/>
    </row>
    <row r="623" spans="18:69" x14ac:dyDescent="0.25">
      <c r="R623" s="3"/>
      <c r="S623" s="3"/>
      <c r="T623" s="3"/>
      <c r="U623" s="3"/>
      <c r="V623" s="3"/>
      <c r="W623" s="3"/>
      <c r="BD623" s="3"/>
      <c r="BE623" s="3"/>
      <c r="BF623" s="3"/>
      <c r="BG623" s="3"/>
      <c r="BH623" s="3"/>
      <c r="BI623" s="3"/>
      <c r="BO623" s="3"/>
      <c r="BP623" s="3"/>
      <c r="BQ623" s="3"/>
    </row>
    <row r="624" spans="18:69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O626" s="3"/>
      <c r="BP626" s="3"/>
      <c r="BQ626" s="3"/>
    </row>
    <row r="627" spans="18:69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O627" s="3"/>
      <c r="BP627" s="3"/>
      <c r="BQ627" s="3"/>
    </row>
    <row r="628" spans="18:69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O628" s="3"/>
      <c r="BP628" s="3"/>
      <c r="BQ628" s="3"/>
    </row>
    <row r="629" spans="18:69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O629" s="3"/>
      <c r="BP629" s="3"/>
      <c r="BQ629" s="3"/>
    </row>
    <row r="630" spans="18:69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O630" s="3"/>
      <c r="BP630" s="3"/>
      <c r="BQ630" s="3"/>
    </row>
    <row r="631" spans="18:69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O631" s="3"/>
      <c r="BP631" s="3"/>
      <c r="BQ631" s="3"/>
    </row>
    <row r="632" spans="18:69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O632" s="3"/>
      <c r="BP632" s="3"/>
      <c r="BQ632" s="3"/>
    </row>
    <row r="633" spans="18:69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O633" s="3"/>
      <c r="BP633" s="3"/>
      <c r="BQ633" s="3"/>
    </row>
    <row r="634" spans="18:69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O634" s="3"/>
      <c r="BP634" s="3"/>
      <c r="BQ634" s="3"/>
    </row>
    <row r="635" spans="18:69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O635" s="3"/>
      <c r="BP635" s="3"/>
      <c r="BQ635" s="3"/>
    </row>
    <row r="636" spans="18:69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O636" s="3"/>
      <c r="BP636" s="3"/>
      <c r="BQ636" s="3"/>
    </row>
    <row r="637" spans="18:69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1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</row>
    <row r="1458" spans="18:61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</row>
    <row r="1459" spans="18:61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</row>
    <row r="1460" spans="18:61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</row>
    <row r="1461" spans="18:61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</row>
    <row r="1462" spans="18:61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</row>
    <row r="1463" spans="18:61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</row>
    <row r="1464" spans="18:61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</row>
    <row r="1465" spans="18:61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</row>
    <row r="1466" spans="18:61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</row>
    <row r="1467" spans="18:61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</row>
    <row r="1468" spans="18:61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</row>
    <row r="1469" spans="18:61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</row>
    <row r="1470" spans="18:61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</row>
    <row r="1471" spans="18:61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</row>
    <row r="1472" spans="18:61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</row>
    <row r="1473" spans="18:61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</row>
    <row r="1474" spans="18:61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</row>
    <row r="1475" spans="18:61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</row>
    <row r="1476" spans="18:61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</row>
    <row r="1477" spans="18:61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</row>
    <row r="1478" spans="18:61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</row>
    <row r="1479" spans="18:61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</row>
    <row r="1480" spans="18:61" x14ac:dyDescent="0.25">
      <c r="R1480" s="3"/>
      <c r="S1480" s="3"/>
      <c r="T1480" s="3"/>
      <c r="U1480" s="3"/>
      <c r="V1480" s="3"/>
      <c r="W1480" s="3"/>
      <c r="BD1480" s="3"/>
      <c r="BE1480" s="3"/>
    </row>
    <row r="1481" spans="18:61" x14ac:dyDescent="0.25">
      <c r="R1481" s="3"/>
      <c r="S1481" s="3"/>
      <c r="T1481" s="3"/>
      <c r="U1481" s="3"/>
      <c r="V1481" s="3"/>
      <c r="W1481" s="3"/>
      <c r="BD1481" s="3"/>
      <c r="BE1481" s="3"/>
    </row>
    <row r="1482" spans="18:61" x14ac:dyDescent="0.25">
      <c r="R1482" s="3"/>
      <c r="S1482" s="3"/>
      <c r="T1482" s="3"/>
      <c r="U1482" s="3"/>
      <c r="V1482" s="3"/>
      <c r="W1482" s="3"/>
      <c r="BD1482" s="3"/>
      <c r="BE1482" s="3"/>
    </row>
    <row r="1483" spans="18:61" x14ac:dyDescent="0.25">
      <c r="R1483" s="3"/>
      <c r="S1483" s="3"/>
      <c r="T1483" s="3"/>
      <c r="U1483" s="3"/>
      <c r="V1483" s="3"/>
      <c r="W1483" s="3"/>
      <c r="BD1483" s="3"/>
      <c r="BE1483" s="3"/>
    </row>
    <row r="1484" spans="18:61" x14ac:dyDescent="0.25">
      <c r="R1484" s="3"/>
      <c r="S1484" s="3"/>
      <c r="T1484" s="3"/>
      <c r="U1484" s="3"/>
      <c r="V1484" s="3"/>
      <c r="W1484" s="3"/>
      <c r="BD1484" s="3"/>
      <c r="BE1484" s="3"/>
    </row>
    <row r="1485" spans="18:61" x14ac:dyDescent="0.25">
      <c r="R1485" s="3"/>
      <c r="S1485" s="3"/>
      <c r="T1485" s="3"/>
      <c r="U1485" s="3"/>
      <c r="V1485" s="3"/>
      <c r="W1485" s="3"/>
      <c r="BD1485" s="3"/>
      <c r="BE1485" s="3"/>
    </row>
    <row r="1486" spans="18:61" x14ac:dyDescent="0.25">
      <c r="R1486" s="3"/>
      <c r="S1486" s="3"/>
      <c r="T1486" s="3"/>
      <c r="U1486" s="3"/>
      <c r="V1486" s="3"/>
      <c r="W1486" s="3"/>
      <c r="BD1486" s="3"/>
      <c r="BE1486" s="3"/>
    </row>
    <row r="1487" spans="18:61" x14ac:dyDescent="0.25">
      <c r="R1487" s="3"/>
      <c r="S1487" s="3"/>
      <c r="T1487" s="3"/>
      <c r="U1487" s="3"/>
      <c r="V1487" s="3"/>
      <c r="W1487" s="3"/>
      <c r="BD1487" s="3"/>
      <c r="BE1487" s="3"/>
    </row>
    <row r="1488" spans="18:61" x14ac:dyDescent="0.25">
      <c r="R1488" s="3"/>
      <c r="S1488" s="3"/>
      <c r="T1488" s="3"/>
      <c r="U1488" s="3"/>
      <c r="V1488" s="3"/>
      <c r="W1488" s="3"/>
      <c r="BD1488" s="3"/>
      <c r="BE1488" s="3"/>
    </row>
    <row r="1489" spans="18:57" x14ac:dyDescent="0.25">
      <c r="R1489" s="3"/>
      <c r="S1489" s="3"/>
      <c r="T1489" s="3"/>
      <c r="U1489" s="3"/>
      <c r="V1489" s="3"/>
      <c r="W1489" s="3"/>
      <c r="BD1489" s="3"/>
      <c r="BE1489" s="3"/>
    </row>
    <row r="1490" spans="18:57" x14ac:dyDescent="0.25">
      <c r="R1490" s="3"/>
      <c r="S1490" s="3"/>
      <c r="T1490" s="3"/>
      <c r="U1490" s="3"/>
      <c r="V1490" s="3"/>
      <c r="W1490" s="3"/>
      <c r="BD1490" s="3"/>
      <c r="BE1490" s="3"/>
    </row>
    <row r="1491" spans="18:57" x14ac:dyDescent="0.25">
      <c r="R1491" s="3"/>
      <c r="S1491" s="3"/>
      <c r="T1491" s="3"/>
      <c r="U1491" s="3"/>
      <c r="V1491" s="3"/>
      <c r="W1491" s="3"/>
      <c r="BD1491" s="3"/>
      <c r="BE1491" s="3"/>
    </row>
    <row r="1492" spans="18:57" x14ac:dyDescent="0.25">
      <c r="R1492" s="3"/>
      <c r="S1492" s="3"/>
      <c r="T1492" s="3"/>
      <c r="U1492" s="3"/>
      <c r="V1492" s="3"/>
      <c r="W1492" s="3"/>
      <c r="BD1492" s="3"/>
      <c r="BE1492" s="3"/>
    </row>
    <row r="1493" spans="18:57" x14ac:dyDescent="0.25">
      <c r="R1493" s="3"/>
      <c r="S1493" s="3"/>
      <c r="T1493" s="3"/>
      <c r="U1493" s="3"/>
      <c r="V1493" s="3"/>
      <c r="W1493" s="3"/>
      <c r="BD1493" s="3"/>
      <c r="BE1493" s="3"/>
    </row>
    <row r="1494" spans="18:57" x14ac:dyDescent="0.25">
      <c r="R1494" s="3"/>
      <c r="S1494" s="3"/>
      <c r="T1494" s="3"/>
      <c r="U1494" s="3"/>
      <c r="V1494" s="3"/>
      <c r="W1494" s="3"/>
      <c r="BD1494" s="3"/>
      <c r="BE1494" s="3"/>
    </row>
    <row r="1495" spans="18:57" x14ac:dyDescent="0.25">
      <c r="R1495" s="3"/>
      <c r="S1495" s="3"/>
      <c r="T1495" s="3"/>
      <c r="U1495" s="3"/>
      <c r="V1495" s="3"/>
      <c r="W1495" s="3"/>
      <c r="BD1495" s="3"/>
      <c r="BE1495" s="3"/>
    </row>
    <row r="1496" spans="18:57" x14ac:dyDescent="0.25">
      <c r="R1496" s="3"/>
      <c r="S1496" s="3"/>
      <c r="T1496" s="3"/>
      <c r="U1496" s="3"/>
      <c r="V1496" s="3"/>
      <c r="W1496" s="3"/>
      <c r="BD1496" s="3"/>
      <c r="BE1496" s="3"/>
    </row>
    <row r="1497" spans="18:57" x14ac:dyDescent="0.25">
      <c r="R1497" s="3"/>
      <c r="S1497" s="3"/>
      <c r="T1497" s="3"/>
      <c r="U1497" s="3"/>
      <c r="V1497" s="3"/>
      <c r="W1497" s="3"/>
      <c r="BD1497" s="3"/>
      <c r="BE1497" s="3"/>
    </row>
    <row r="1498" spans="18:57" x14ac:dyDescent="0.25">
      <c r="R1498" s="3"/>
      <c r="S1498" s="3"/>
      <c r="T1498" s="3"/>
      <c r="U1498" s="3"/>
      <c r="V1498" s="3"/>
      <c r="W1498" s="3"/>
      <c r="BD1498" s="3"/>
      <c r="BE1498" s="3"/>
    </row>
    <row r="1499" spans="18:57" x14ac:dyDescent="0.25">
      <c r="R1499" s="3"/>
      <c r="S1499" s="3"/>
      <c r="T1499" s="3"/>
      <c r="U1499" s="3"/>
      <c r="V1499" s="3"/>
      <c r="W1499" s="3"/>
      <c r="BD1499" s="3"/>
      <c r="BE1499" s="3"/>
    </row>
    <row r="1500" spans="18:57" x14ac:dyDescent="0.25">
      <c r="R1500" s="3"/>
      <c r="S1500" s="3"/>
      <c r="T1500" s="3"/>
      <c r="U1500" s="3"/>
      <c r="V1500" s="3"/>
      <c r="W1500" s="3"/>
      <c r="BD1500" s="3"/>
      <c r="BE1500" s="3"/>
    </row>
    <row r="1501" spans="18:57" x14ac:dyDescent="0.25">
      <c r="R1501" s="3"/>
      <c r="S1501" s="3"/>
      <c r="T1501" s="3"/>
      <c r="U1501" s="3"/>
      <c r="V1501" s="3"/>
      <c r="W1501" s="3"/>
      <c r="BD1501" s="3"/>
      <c r="BE1501" s="3"/>
    </row>
    <row r="1502" spans="18:57" x14ac:dyDescent="0.25">
      <c r="R1502" s="3"/>
      <c r="S1502" s="3"/>
      <c r="T1502" s="3"/>
      <c r="U1502" s="3"/>
      <c r="V1502" s="3"/>
      <c r="W1502" s="3"/>
      <c r="BD1502" s="3"/>
      <c r="BE1502" s="3"/>
    </row>
    <row r="1503" spans="18:57" x14ac:dyDescent="0.25">
      <c r="R1503" s="3"/>
      <c r="S1503" s="3"/>
      <c r="T1503" s="3"/>
      <c r="U1503" s="3"/>
      <c r="V1503" s="3"/>
      <c r="W1503" s="3"/>
      <c r="BD1503" s="3"/>
      <c r="BE1503" s="3"/>
    </row>
    <row r="1504" spans="18:57" x14ac:dyDescent="0.25">
      <c r="R1504" s="3"/>
      <c r="S1504" s="3"/>
      <c r="T1504" s="3"/>
      <c r="U1504" s="3"/>
      <c r="V1504" s="3"/>
      <c r="W1504" s="3"/>
      <c r="BD1504" s="3"/>
      <c r="BE1504" s="3"/>
    </row>
    <row r="1505" spans="18:57" x14ac:dyDescent="0.25">
      <c r="R1505" s="3"/>
      <c r="S1505" s="3"/>
      <c r="T1505" s="3"/>
      <c r="U1505" s="3"/>
      <c r="V1505" s="3"/>
      <c r="W1505" s="3"/>
      <c r="BD1505" s="3"/>
      <c r="BE1505" s="3"/>
    </row>
    <row r="1506" spans="18:57" x14ac:dyDescent="0.25">
      <c r="R1506" s="3"/>
      <c r="S1506" s="3"/>
      <c r="T1506" s="3"/>
      <c r="U1506" s="3"/>
      <c r="V1506" s="3"/>
      <c r="W1506" s="3"/>
      <c r="BD1506" s="3"/>
      <c r="BE1506" s="3"/>
    </row>
    <row r="1507" spans="18:57" x14ac:dyDescent="0.25">
      <c r="R1507" s="3"/>
      <c r="S1507" s="3"/>
      <c r="T1507" s="3"/>
      <c r="U1507" s="3"/>
      <c r="V1507" s="3"/>
      <c r="W1507" s="3"/>
      <c r="BD1507" s="3"/>
      <c r="BE1507" s="3"/>
    </row>
    <row r="1508" spans="18:57" x14ac:dyDescent="0.25">
      <c r="R1508" s="3"/>
      <c r="S1508" s="3"/>
      <c r="T1508" s="3"/>
      <c r="U1508" s="3"/>
      <c r="V1508" s="3"/>
      <c r="W1508" s="3"/>
      <c r="BD1508" s="3"/>
      <c r="BE1508" s="3"/>
    </row>
    <row r="1509" spans="18:57" x14ac:dyDescent="0.25">
      <c r="R1509" s="3"/>
      <c r="S1509" s="3"/>
      <c r="T1509" s="3"/>
      <c r="U1509" s="3"/>
      <c r="V1509" s="3"/>
      <c r="W1509" s="3"/>
      <c r="BD1509" s="3"/>
      <c r="BE1509" s="3"/>
    </row>
    <row r="1510" spans="18:57" x14ac:dyDescent="0.25">
      <c r="R1510" s="3"/>
      <c r="S1510" s="3"/>
      <c r="T1510" s="3"/>
      <c r="U1510" s="3"/>
      <c r="V1510" s="3"/>
      <c r="W1510" s="3"/>
      <c r="BD1510" s="3"/>
      <c r="BE1510" s="3"/>
    </row>
    <row r="1511" spans="18:57" x14ac:dyDescent="0.25">
      <c r="R1511" s="3"/>
      <c r="S1511" s="3"/>
      <c r="T1511" s="3"/>
      <c r="U1511" s="3"/>
      <c r="V1511" s="3"/>
      <c r="W1511" s="3"/>
      <c r="BD1511" s="3"/>
      <c r="BE1511" s="3"/>
    </row>
    <row r="1512" spans="18:57" x14ac:dyDescent="0.25">
      <c r="R1512" s="3"/>
      <c r="S1512" s="3"/>
      <c r="T1512" s="3"/>
      <c r="U1512" s="3"/>
      <c r="V1512" s="3"/>
      <c r="W1512" s="3"/>
      <c r="BD1512" s="3"/>
      <c r="BE1512" s="3"/>
    </row>
    <row r="1513" spans="18:57" x14ac:dyDescent="0.25">
      <c r="R1513" s="3"/>
      <c r="S1513" s="3"/>
      <c r="T1513" s="3"/>
      <c r="U1513" s="3"/>
      <c r="V1513" s="3"/>
      <c r="W1513" s="3"/>
      <c r="BD1513" s="3"/>
      <c r="BE1513" s="3"/>
    </row>
    <row r="1514" spans="18:57" x14ac:dyDescent="0.25">
      <c r="R1514" s="3"/>
      <c r="S1514" s="3"/>
      <c r="T1514" s="3"/>
      <c r="U1514" s="3"/>
      <c r="V1514" s="3"/>
      <c r="W1514" s="3"/>
      <c r="BD1514" s="3"/>
      <c r="BE1514" s="3"/>
    </row>
    <row r="1515" spans="18:57" x14ac:dyDescent="0.25">
      <c r="R1515" s="3"/>
      <c r="S1515" s="3"/>
      <c r="T1515" s="3"/>
      <c r="U1515" s="3"/>
      <c r="V1515" s="3"/>
      <c r="W1515" s="3"/>
      <c r="BD1515" s="3"/>
      <c r="BE1515" s="3"/>
    </row>
    <row r="1516" spans="18:57" x14ac:dyDescent="0.25">
      <c r="R1516" s="3"/>
      <c r="S1516" s="3"/>
      <c r="T1516" s="3"/>
      <c r="U1516" s="3"/>
      <c r="V1516" s="3"/>
      <c r="W1516" s="3"/>
      <c r="BD1516" s="3"/>
      <c r="BE1516" s="3"/>
    </row>
    <row r="1517" spans="18:57" x14ac:dyDescent="0.25">
      <c r="R1517" s="3"/>
      <c r="S1517" s="3"/>
      <c r="T1517" s="3"/>
      <c r="U1517" s="3"/>
      <c r="V1517" s="3"/>
      <c r="W1517" s="3"/>
      <c r="BD1517" s="3"/>
      <c r="BE1517" s="3"/>
    </row>
    <row r="1518" spans="18:57" x14ac:dyDescent="0.25">
      <c r="R1518" s="3"/>
      <c r="S1518" s="3"/>
      <c r="T1518" s="3"/>
      <c r="U1518" s="3"/>
      <c r="V1518" s="3"/>
      <c r="W1518" s="3"/>
      <c r="BD1518" s="3"/>
      <c r="BE1518" s="3"/>
    </row>
    <row r="1519" spans="18:57" x14ac:dyDescent="0.25">
      <c r="R1519" s="3"/>
      <c r="S1519" s="3"/>
      <c r="T1519" s="3"/>
      <c r="U1519" s="3"/>
      <c r="V1519" s="3"/>
      <c r="W1519" s="3"/>
      <c r="BD1519" s="3"/>
      <c r="BE1519" s="3"/>
    </row>
    <row r="1520" spans="18:57" x14ac:dyDescent="0.25">
      <c r="R1520" s="3"/>
      <c r="S1520" s="3"/>
      <c r="T1520" s="3"/>
      <c r="U1520" s="3"/>
      <c r="V1520" s="3"/>
      <c r="W1520" s="3"/>
      <c r="BD1520" s="3"/>
      <c r="BE1520" s="3"/>
    </row>
    <row r="1521" spans="18:57" x14ac:dyDescent="0.25">
      <c r="R1521" s="3"/>
      <c r="S1521" s="3"/>
      <c r="T1521" s="3"/>
      <c r="U1521" s="3"/>
      <c r="V1521" s="3"/>
      <c r="W1521" s="3"/>
      <c r="BD1521" s="3"/>
      <c r="BE1521" s="3"/>
    </row>
  </sheetData>
  <mergeCells count="1261">
    <mergeCell ref="B7:G7"/>
    <mergeCell ref="E206:BE206"/>
    <mergeCell ref="BF206:BI206"/>
    <mergeCell ref="A202:D202"/>
    <mergeCell ref="E202:BE202"/>
    <mergeCell ref="BF172:BI172"/>
    <mergeCell ref="A191:D191"/>
    <mergeCell ref="E191:BE191"/>
    <mergeCell ref="BF191:BI191"/>
    <mergeCell ref="A217:I217"/>
    <mergeCell ref="J217:R217"/>
    <mergeCell ref="AI217:AO217"/>
    <mergeCell ref="AP217:AU217"/>
    <mergeCell ref="A195:D195"/>
    <mergeCell ref="E195:BE195"/>
    <mergeCell ref="BF195:BI195"/>
    <mergeCell ref="A199:D199"/>
    <mergeCell ref="E199:BE199"/>
    <mergeCell ref="AI209:AQ209"/>
    <mergeCell ref="A210:AE211"/>
    <mergeCell ref="AI210:BI211"/>
    <mergeCell ref="A212:I212"/>
    <mergeCell ref="J212:R212"/>
    <mergeCell ref="AI212:AO212"/>
    <mergeCell ref="AP212:AY212"/>
    <mergeCell ref="A213:I213"/>
    <mergeCell ref="J213:L213"/>
    <mergeCell ref="AI213:AO213"/>
    <mergeCell ref="AP213:AR213"/>
    <mergeCell ref="A215:AE216"/>
    <mergeCell ref="AI215:BI216"/>
    <mergeCell ref="A198:D198"/>
    <mergeCell ref="BF198:BI198"/>
    <mergeCell ref="A205:D205"/>
    <mergeCell ref="E205:BE205"/>
    <mergeCell ref="BF205:BI205"/>
    <mergeCell ref="A206:D206"/>
    <mergeCell ref="A63:A64"/>
    <mergeCell ref="AI71:AQ71"/>
    <mergeCell ref="A72:X73"/>
    <mergeCell ref="B42:O42"/>
    <mergeCell ref="A188:D188"/>
    <mergeCell ref="E188:BE188"/>
    <mergeCell ref="BF188:BI188"/>
    <mergeCell ref="A208:BI208"/>
    <mergeCell ref="A207:BI207"/>
    <mergeCell ref="A187:D187"/>
    <mergeCell ref="A167:D167"/>
    <mergeCell ref="E169:BE169"/>
    <mergeCell ref="E167:BE167"/>
    <mergeCell ref="A173:D173"/>
    <mergeCell ref="E173:BE173"/>
    <mergeCell ref="A174:D174"/>
    <mergeCell ref="E174:BE174"/>
    <mergeCell ref="A190:D190"/>
    <mergeCell ref="A189:D189"/>
    <mergeCell ref="A182:D182"/>
    <mergeCell ref="E189:BE189"/>
    <mergeCell ref="E182:BE182"/>
    <mergeCell ref="A181:D181"/>
    <mergeCell ref="E181:BE181"/>
    <mergeCell ref="BF181:BI181"/>
    <mergeCell ref="A200:D200"/>
    <mergeCell ref="E200:BE200"/>
    <mergeCell ref="BF200:BI200"/>
    <mergeCell ref="A204:D204"/>
    <mergeCell ref="E204:BE204"/>
    <mergeCell ref="BF204:BI204"/>
    <mergeCell ref="A180:D180"/>
    <mergeCell ref="BF98:BI98"/>
    <mergeCell ref="V62:W62"/>
    <mergeCell ref="X62:Y62"/>
    <mergeCell ref="Z62:AA62"/>
    <mergeCell ref="AB62:AC62"/>
    <mergeCell ref="B56:O56"/>
    <mergeCell ref="T57:U57"/>
    <mergeCell ref="V57:W57"/>
    <mergeCell ref="AD5:AQ5"/>
    <mergeCell ref="A80:A83"/>
    <mergeCell ref="B80:O83"/>
    <mergeCell ref="P80:Q83"/>
    <mergeCell ref="R80:S83"/>
    <mergeCell ref="T80:AE80"/>
    <mergeCell ref="AF80:BC80"/>
    <mergeCell ref="BD80:BE83"/>
    <mergeCell ref="BF80:BI83"/>
    <mergeCell ref="T81:U83"/>
    <mergeCell ref="V81:W83"/>
    <mergeCell ref="X81:AE81"/>
    <mergeCell ref="AF81:AK81"/>
    <mergeCell ref="AL81:AQ81"/>
    <mergeCell ref="AR81:AW81"/>
    <mergeCell ref="AX81:BC81"/>
    <mergeCell ref="X82:Y83"/>
    <mergeCell ref="Z82:AA83"/>
    <mergeCell ref="AB82:AC83"/>
    <mergeCell ref="AD82:AE83"/>
    <mergeCell ref="BF176:BI176"/>
    <mergeCell ref="A44:A47"/>
    <mergeCell ref="B44:O47"/>
    <mergeCell ref="P44:Q47"/>
    <mergeCell ref="R44:S47"/>
    <mergeCell ref="T44:AE44"/>
    <mergeCell ref="AF44:BC44"/>
    <mergeCell ref="BD44:BE47"/>
    <mergeCell ref="BF44:BI47"/>
    <mergeCell ref="T45:U47"/>
    <mergeCell ref="V45:W47"/>
    <mergeCell ref="X45:AE45"/>
    <mergeCell ref="AF45:AK45"/>
    <mergeCell ref="AL45:AQ45"/>
    <mergeCell ref="AR45:AW45"/>
    <mergeCell ref="AX45:BC45"/>
    <mergeCell ref="X46:Y47"/>
    <mergeCell ref="T106:U106"/>
    <mergeCell ref="AI72:BH73"/>
    <mergeCell ref="A74:G74"/>
    <mergeCell ref="BF123:BI123"/>
    <mergeCell ref="E175:BE175"/>
    <mergeCell ref="AI152:AO152"/>
    <mergeCell ref="BF143:BI143"/>
    <mergeCell ref="BF144:BI144"/>
    <mergeCell ref="BF157:BI157"/>
    <mergeCell ref="AL113:AN113"/>
    <mergeCell ref="AO113:AQ113"/>
    <mergeCell ref="AR113:AT113"/>
    <mergeCell ref="AU113:AW113"/>
    <mergeCell ref="E172:BE172"/>
    <mergeCell ref="BF95:BI95"/>
    <mergeCell ref="BF160:BI160"/>
    <mergeCell ref="BF161:BI161"/>
    <mergeCell ref="BF167:BI167"/>
    <mergeCell ref="BF173:BI173"/>
    <mergeCell ref="BF174:BI174"/>
    <mergeCell ref="E159:BE159"/>
    <mergeCell ref="BF175:BI175"/>
    <mergeCell ref="BF163:BI163"/>
    <mergeCell ref="BF139:BI139"/>
    <mergeCell ref="E142:BE142"/>
    <mergeCell ref="BF164:BI164"/>
    <mergeCell ref="A168:D168"/>
    <mergeCell ref="E168:BE168"/>
    <mergeCell ref="BF168:BI168"/>
    <mergeCell ref="B105:O105"/>
    <mergeCell ref="P105:Q105"/>
    <mergeCell ref="R105:S105"/>
    <mergeCell ref="A105:A106"/>
    <mergeCell ref="AL112:AQ112"/>
    <mergeCell ref="AX127:AZ127"/>
    <mergeCell ref="BD127:BE127"/>
    <mergeCell ref="AU126:AW126"/>
    <mergeCell ref="AD124:AE124"/>
    <mergeCell ref="AO124:AQ124"/>
    <mergeCell ref="AB124:AC124"/>
    <mergeCell ref="AX124:AZ124"/>
    <mergeCell ref="BA127:BC127"/>
    <mergeCell ref="AR127:AT127"/>
    <mergeCell ref="AX123:AZ123"/>
    <mergeCell ref="AR124:AT124"/>
    <mergeCell ref="AR126:AT126"/>
    <mergeCell ref="AU124:AW124"/>
    <mergeCell ref="BF179:BI179"/>
    <mergeCell ref="BF180:BI180"/>
    <mergeCell ref="BF182:BI182"/>
    <mergeCell ref="E138:BE138"/>
    <mergeCell ref="A137:D137"/>
    <mergeCell ref="H130:J130"/>
    <mergeCell ref="AF130:AJ130"/>
    <mergeCell ref="Z130:AB130"/>
    <mergeCell ref="E141:BE141"/>
    <mergeCell ref="E176:BE176"/>
    <mergeCell ref="A143:D143"/>
    <mergeCell ref="E143:BE143"/>
    <mergeCell ref="H152:J152"/>
    <mergeCell ref="BF166:BI166"/>
    <mergeCell ref="K131:M132"/>
    <mergeCell ref="N131:P132"/>
    <mergeCell ref="E137:BE137"/>
    <mergeCell ref="E139:BE139"/>
    <mergeCell ref="A175:D175"/>
    <mergeCell ref="E136:BE136"/>
    <mergeCell ref="A147:D147"/>
    <mergeCell ref="A140:D140"/>
    <mergeCell ref="A158:D158"/>
    <mergeCell ref="A159:D159"/>
    <mergeCell ref="A172:D172"/>
    <mergeCell ref="AC131:AE131"/>
    <mergeCell ref="A136:D136"/>
    <mergeCell ref="A131:G132"/>
    <mergeCell ref="W132:Y132"/>
    <mergeCell ref="AF131:AJ132"/>
    <mergeCell ref="AK131:AO132"/>
    <mergeCell ref="AC132:AE132"/>
    <mergeCell ref="E190:BE190"/>
    <mergeCell ref="BF190:BI190"/>
    <mergeCell ref="BF105:BI105"/>
    <mergeCell ref="BF103:BI103"/>
    <mergeCell ref="BD104:BE104"/>
    <mergeCell ref="BF104:BI104"/>
    <mergeCell ref="A166:D166"/>
    <mergeCell ref="A169:D169"/>
    <mergeCell ref="BF165:BI165"/>
    <mergeCell ref="E178:BE178"/>
    <mergeCell ref="BF178:BI178"/>
    <mergeCell ref="E145:BE145"/>
    <mergeCell ref="BF145:BI145"/>
    <mergeCell ref="BF146:BI146"/>
    <mergeCell ref="A151:G151"/>
    <mergeCell ref="H151:Q151"/>
    <mergeCell ref="AP151:AW151"/>
    <mergeCell ref="A141:D141"/>
    <mergeCell ref="A162:D162"/>
    <mergeCell ref="T125:U125"/>
    <mergeCell ref="X126:Y126"/>
    <mergeCell ref="BD125:BE125"/>
    <mergeCell ref="AU127:AW127"/>
    <mergeCell ref="BF140:BI140"/>
    <mergeCell ref="BF141:BI141"/>
    <mergeCell ref="BF147:BI147"/>
    <mergeCell ref="AP130:AT130"/>
    <mergeCell ref="Z132:AB132"/>
    <mergeCell ref="A127:S127"/>
    <mergeCell ref="W131:Y131"/>
    <mergeCell ref="Z131:AB131"/>
    <mergeCell ref="A145:D145"/>
    <mergeCell ref="E187:BE187"/>
    <mergeCell ref="BF187:BI187"/>
    <mergeCell ref="A179:D179"/>
    <mergeCell ref="E179:BE179"/>
    <mergeCell ref="E180:BE180"/>
    <mergeCell ref="A186:D186"/>
    <mergeCell ref="E186:BE186"/>
    <mergeCell ref="A157:D157"/>
    <mergeCell ref="E157:BE157"/>
    <mergeCell ref="A176:D176"/>
    <mergeCell ref="BF62:BI62"/>
    <mergeCell ref="B63:O63"/>
    <mergeCell ref="P63:Q63"/>
    <mergeCell ref="R63:S63"/>
    <mergeCell ref="AD98:AE98"/>
    <mergeCell ref="BD98:BE98"/>
    <mergeCell ref="T63:U63"/>
    <mergeCell ref="H131:J132"/>
    <mergeCell ref="Z127:AA127"/>
    <mergeCell ref="AF127:AH127"/>
    <mergeCell ref="Z126:AA126"/>
    <mergeCell ref="AL126:AN126"/>
    <mergeCell ref="AI127:AK127"/>
    <mergeCell ref="X127:Y127"/>
    <mergeCell ref="BA125:BC125"/>
    <mergeCell ref="BF136:BI136"/>
    <mergeCell ref="BF138:BI138"/>
    <mergeCell ref="T112:U114"/>
    <mergeCell ref="V112:W114"/>
    <mergeCell ref="X112:AE112"/>
    <mergeCell ref="A184:D184"/>
    <mergeCell ref="E166:BE166"/>
    <mergeCell ref="Z63:AA63"/>
    <mergeCell ref="B101:O101"/>
    <mergeCell ref="R98:S98"/>
    <mergeCell ref="T98:U98"/>
    <mergeCell ref="B95:O95"/>
    <mergeCell ref="R97:S97"/>
    <mergeCell ref="T97:U97"/>
    <mergeCell ref="AD92:AE92"/>
    <mergeCell ref="P60:Q60"/>
    <mergeCell ref="R60:S60"/>
    <mergeCell ref="T60:U60"/>
    <mergeCell ref="R67:S67"/>
    <mergeCell ref="T84:U84"/>
    <mergeCell ref="R66:S66"/>
    <mergeCell ref="H74:Q74"/>
    <mergeCell ref="A75:G75"/>
    <mergeCell ref="H75:J75"/>
    <mergeCell ref="P86:Q86"/>
    <mergeCell ref="R86:S86"/>
    <mergeCell ref="A91:A92"/>
    <mergeCell ref="A93:A94"/>
    <mergeCell ref="AD93:AE93"/>
    <mergeCell ref="X88:Y88"/>
    <mergeCell ref="B64:O64"/>
    <mergeCell ref="AB97:AC97"/>
    <mergeCell ref="AD97:AE97"/>
    <mergeCell ref="P94:Q94"/>
    <mergeCell ref="R94:S94"/>
    <mergeCell ref="B65:O65"/>
    <mergeCell ref="P65:Q65"/>
    <mergeCell ref="R65:S65"/>
    <mergeCell ref="B58:O58"/>
    <mergeCell ref="T58:U58"/>
    <mergeCell ref="BD58:BE58"/>
    <mergeCell ref="B59:O59"/>
    <mergeCell ref="B66:O66"/>
    <mergeCell ref="T66:U66"/>
    <mergeCell ref="AD56:AE56"/>
    <mergeCell ref="BD91:BE91"/>
    <mergeCell ref="R92:S92"/>
    <mergeCell ref="T92:U92"/>
    <mergeCell ref="AD66:AE66"/>
    <mergeCell ref="AB67:AC67"/>
    <mergeCell ref="Z60:AA60"/>
    <mergeCell ref="AB60:AC60"/>
    <mergeCell ref="AD60:AE60"/>
    <mergeCell ref="BD61:BE61"/>
    <mergeCell ref="V60:W60"/>
    <mergeCell ref="V84:W84"/>
    <mergeCell ref="BD60:BE60"/>
    <mergeCell ref="BD66:BE66"/>
    <mergeCell ref="BD59:BE59"/>
    <mergeCell ref="T87:U87"/>
    <mergeCell ref="V87:W87"/>
    <mergeCell ref="P90:Q90"/>
    <mergeCell ref="P84:Q84"/>
    <mergeCell ref="B90:O90"/>
    <mergeCell ref="B89:O89"/>
    <mergeCell ref="B86:O86"/>
    <mergeCell ref="V56:W56"/>
    <mergeCell ref="Z90:AA90"/>
    <mergeCell ref="AB90:AC90"/>
    <mergeCell ref="B60:O60"/>
    <mergeCell ref="BF122:BI122"/>
    <mergeCell ref="BD116:BE116"/>
    <mergeCell ref="BF106:BI106"/>
    <mergeCell ref="BF117:BI117"/>
    <mergeCell ref="BD118:BE118"/>
    <mergeCell ref="BF116:BI116"/>
    <mergeCell ref="BF115:BI115"/>
    <mergeCell ref="BD106:BE106"/>
    <mergeCell ref="AX126:AZ126"/>
    <mergeCell ref="BF108:BI108"/>
    <mergeCell ref="BD126:BE126"/>
    <mergeCell ref="BF109:BI109"/>
    <mergeCell ref="AU123:AW123"/>
    <mergeCell ref="AX113:AZ113"/>
    <mergeCell ref="BA113:BC113"/>
    <mergeCell ref="BD111:BE114"/>
    <mergeCell ref="BF111:BI114"/>
    <mergeCell ref="BA126:BC126"/>
    <mergeCell ref="BF121:BI121"/>
    <mergeCell ref="BA123:BC123"/>
    <mergeCell ref="BD120:BE120"/>
    <mergeCell ref="BD122:BE122"/>
    <mergeCell ref="BD123:BE123"/>
    <mergeCell ref="BF120:BI120"/>
    <mergeCell ref="AR123:AT123"/>
    <mergeCell ref="BD115:BE115"/>
    <mergeCell ref="A225:AC226"/>
    <mergeCell ref="A228:AB228"/>
    <mergeCell ref="X53:Y53"/>
    <mergeCell ref="P53:Q53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P54:Q54"/>
    <mergeCell ref="AB88:AC88"/>
    <mergeCell ref="B67:O67"/>
    <mergeCell ref="B70:O70"/>
    <mergeCell ref="X67:Y67"/>
    <mergeCell ref="AB92:AC92"/>
    <mergeCell ref="P58:Q58"/>
    <mergeCell ref="B62:O62"/>
    <mergeCell ref="B68:O68"/>
    <mergeCell ref="Z70:AA70"/>
    <mergeCell ref="B69:O69"/>
    <mergeCell ref="P69:Q69"/>
    <mergeCell ref="V101:W101"/>
    <mergeCell ref="X101:Y101"/>
    <mergeCell ref="Z86:AA86"/>
    <mergeCell ref="X89:Y89"/>
    <mergeCell ref="AD54:AE54"/>
    <mergeCell ref="B54:O54"/>
    <mergeCell ref="AB96:AC96"/>
    <mergeCell ref="A218:I218"/>
    <mergeCell ref="B100:O100"/>
    <mergeCell ref="B85:O85"/>
    <mergeCell ref="B88:O88"/>
    <mergeCell ref="B96:O96"/>
    <mergeCell ref="B84:O84"/>
    <mergeCell ref="P64:Q64"/>
    <mergeCell ref="R64:S64"/>
    <mergeCell ref="T64:U64"/>
    <mergeCell ref="V64:W64"/>
    <mergeCell ref="X64:Y64"/>
    <mergeCell ref="T101:U101"/>
    <mergeCell ref="Z113:AA114"/>
    <mergeCell ref="AB113:AC114"/>
    <mergeCell ref="AD113:AE114"/>
    <mergeCell ref="R107:S107"/>
    <mergeCell ref="Z56:AA56"/>
    <mergeCell ref="R85:S85"/>
    <mergeCell ref="T85:U85"/>
    <mergeCell ref="R116:S116"/>
    <mergeCell ref="AB116:AC116"/>
    <mergeCell ref="B119:O119"/>
    <mergeCell ref="P119:Q119"/>
    <mergeCell ref="P107:Q107"/>
    <mergeCell ref="AD102:AE102"/>
    <mergeCell ref="T68:U68"/>
    <mergeCell ref="V70:W70"/>
    <mergeCell ref="X84:Y84"/>
    <mergeCell ref="R70:S70"/>
    <mergeCell ref="AD70:AE70"/>
    <mergeCell ref="AI218:AO218"/>
    <mergeCell ref="A223:I223"/>
    <mergeCell ref="AI223:AO223"/>
    <mergeCell ref="J218:L218"/>
    <mergeCell ref="AP218:AR218"/>
    <mergeCell ref="A220:AE221"/>
    <mergeCell ref="AI220:BI221"/>
    <mergeCell ref="A222:I222"/>
    <mergeCell ref="J222:R222"/>
    <mergeCell ref="AI222:AO222"/>
    <mergeCell ref="AP222:AU222"/>
    <mergeCell ref="J223:L223"/>
    <mergeCell ref="AP223:AR223"/>
    <mergeCell ref="BF124:BI124"/>
    <mergeCell ref="BF125:BI125"/>
    <mergeCell ref="BF126:BI126"/>
    <mergeCell ref="BF127:BI127"/>
    <mergeCell ref="V125:W125"/>
    <mergeCell ref="N130:P130"/>
    <mergeCell ref="T127:U127"/>
    <mergeCell ref="BA124:BC124"/>
    <mergeCell ref="AF125:AH125"/>
    <mergeCell ref="AL124:AN124"/>
    <mergeCell ref="Q129:AE129"/>
    <mergeCell ref="AR125:AT125"/>
    <mergeCell ref="AU129:BI129"/>
    <mergeCell ref="AU130:BI132"/>
    <mergeCell ref="E162:BE162"/>
    <mergeCell ref="BF162:BI162"/>
    <mergeCell ref="W130:Y130"/>
    <mergeCell ref="AF129:AT129"/>
    <mergeCell ref="A126:S126"/>
    <mergeCell ref="BC1:BI1"/>
    <mergeCell ref="AB53:AC53"/>
    <mergeCell ref="V31:W31"/>
    <mergeCell ref="P100:Q100"/>
    <mergeCell ref="R100:S100"/>
    <mergeCell ref="T100:U100"/>
    <mergeCell ref="V100:W100"/>
    <mergeCell ref="P96:Q96"/>
    <mergeCell ref="R96:S96"/>
    <mergeCell ref="AD59:AE59"/>
    <mergeCell ref="V67:W67"/>
    <mergeCell ref="T67:U67"/>
    <mergeCell ref="V63:W63"/>
    <mergeCell ref="X63:Y63"/>
    <mergeCell ref="Z32:AA32"/>
    <mergeCell ref="AD34:AE34"/>
    <mergeCell ref="BD42:BE42"/>
    <mergeCell ref="BF42:BI42"/>
    <mergeCell ref="BD50:BE50"/>
    <mergeCell ref="BF50:BI50"/>
    <mergeCell ref="BF27:BI30"/>
    <mergeCell ref="BD13:BD14"/>
    <mergeCell ref="BE13:BE14"/>
    <mergeCell ref="AR29:AT29"/>
    <mergeCell ref="BD27:BE30"/>
    <mergeCell ref="AX28:BC28"/>
    <mergeCell ref="AB63:AC63"/>
    <mergeCell ref="AD90:AE90"/>
    <mergeCell ref="P56:Q56"/>
    <mergeCell ref="R56:S56"/>
    <mergeCell ref="T56:U56"/>
    <mergeCell ref="R88:S88"/>
    <mergeCell ref="B53:O53"/>
    <mergeCell ref="AB33:AC33"/>
    <mergeCell ref="X86:Y86"/>
    <mergeCell ref="X97:Y97"/>
    <mergeCell ref="Z97:AA97"/>
    <mergeCell ref="Z67:AA67"/>
    <mergeCell ref="P66:Q66"/>
    <mergeCell ref="R53:S53"/>
    <mergeCell ref="R84:S84"/>
    <mergeCell ref="AB58:AC58"/>
    <mergeCell ref="B34:O34"/>
    <mergeCell ref="P34:Q34"/>
    <mergeCell ref="R34:S34"/>
    <mergeCell ref="T34:U34"/>
    <mergeCell ref="V34:W34"/>
    <mergeCell ref="X34:Y34"/>
    <mergeCell ref="Z34:AA34"/>
    <mergeCell ref="AB34:AC34"/>
    <mergeCell ref="R58:S58"/>
    <mergeCell ref="P68:Q68"/>
    <mergeCell ref="P67:Q67"/>
    <mergeCell ref="V66:W66"/>
    <mergeCell ref="X70:Y70"/>
    <mergeCell ref="R89:S89"/>
    <mergeCell ref="R69:S69"/>
    <mergeCell ref="T69:U69"/>
    <mergeCell ref="V69:W69"/>
    <mergeCell ref="X69:Y69"/>
    <mergeCell ref="V85:W85"/>
    <mergeCell ref="X85:Y85"/>
    <mergeCell ref="P85:Q85"/>
    <mergeCell ref="X66:Y66"/>
    <mergeCell ref="AB32:AC32"/>
    <mergeCell ref="AD32:AE32"/>
    <mergeCell ref="B33:O33"/>
    <mergeCell ref="P33:Q33"/>
    <mergeCell ref="R33:S33"/>
    <mergeCell ref="T33:U33"/>
    <mergeCell ref="X33:Y33"/>
    <mergeCell ref="V33:W33"/>
    <mergeCell ref="B35:O35"/>
    <mergeCell ref="V35:W35"/>
    <mergeCell ref="AB35:AC35"/>
    <mergeCell ref="AD35:AE35"/>
    <mergeCell ref="AD36:AE36"/>
    <mergeCell ref="X36:Y36"/>
    <mergeCell ref="Z36:AA36"/>
    <mergeCell ref="AB36:AC36"/>
    <mergeCell ref="B32:O32"/>
    <mergeCell ref="T35:U35"/>
    <mergeCell ref="R36:S36"/>
    <mergeCell ref="T36:U36"/>
    <mergeCell ref="V36:W36"/>
    <mergeCell ref="Z33:AA33"/>
    <mergeCell ref="P32:Q32"/>
    <mergeCell ref="R32:S32"/>
    <mergeCell ref="T32:U32"/>
    <mergeCell ref="V32:W32"/>
    <mergeCell ref="X32:Y32"/>
    <mergeCell ref="A13:A14"/>
    <mergeCell ref="B31:O31"/>
    <mergeCell ref="A27:A30"/>
    <mergeCell ref="Z29:AA30"/>
    <mergeCell ref="AB29:AC30"/>
    <mergeCell ref="AD29:AE30"/>
    <mergeCell ref="B27:O30"/>
    <mergeCell ref="T27:AE27"/>
    <mergeCell ref="B13:E13"/>
    <mergeCell ref="G13:I13"/>
    <mergeCell ref="K13:N13"/>
    <mergeCell ref="O13:R13"/>
    <mergeCell ref="T13:V13"/>
    <mergeCell ref="R27:S30"/>
    <mergeCell ref="S13:S14"/>
    <mergeCell ref="J13:J14"/>
    <mergeCell ref="F13:F14"/>
    <mergeCell ref="T28:U30"/>
    <mergeCell ref="X28:AE28"/>
    <mergeCell ref="P31:Q31"/>
    <mergeCell ref="R31:S31"/>
    <mergeCell ref="P27:Q30"/>
    <mergeCell ref="X31:Y31"/>
    <mergeCell ref="T31:U31"/>
    <mergeCell ref="AB31:AC31"/>
    <mergeCell ref="AD31:AE31"/>
    <mergeCell ref="Z31:AA31"/>
    <mergeCell ref="AU29:AW29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X29:Y30"/>
    <mergeCell ref="V28:W30"/>
    <mergeCell ref="BB13:BB14"/>
    <mergeCell ref="AO13:AR13"/>
    <mergeCell ref="AF29:AH29"/>
    <mergeCell ref="BF13:BF14"/>
    <mergeCell ref="BG13:BG14"/>
    <mergeCell ref="AX13:BA13"/>
    <mergeCell ref="BH13:BH14"/>
    <mergeCell ref="BI13:BI14"/>
    <mergeCell ref="AL28:AQ28"/>
    <mergeCell ref="AD33:AE33"/>
    <mergeCell ref="BF31:BI31"/>
    <mergeCell ref="BF97:BI97"/>
    <mergeCell ref="BD101:BE101"/>
    <mergeCell ref="BD102:BE102"/>
    <mergeCell ref="BD88:BE88"/>
    <mergeCell ref="BF88:BI88"/>
    <mergeCell ref="BD85:BE85"/>
    <mergeCell ref="Z89:AA89"/>
    <mergeCell ref="BF86:BI86"/>
    <mergeCell ref="BF101:BI101"/>
    <mergeCell ref="AO29:AQ29"/>
    <mergeCell ref="AL29:AN29"/>
    <mergeCell ref="BC13:BC14"/>
    <mergeCell ref="AW13:AW14"/>
    <mergeCell ref="BD53:BE53"/>
    <mergeCell ref="BD31:BE31"/>
    <mergeCell ref="AS13:AS14"/>
    <mergeCell ref="AR28:AW28"/>
    <mergeCell ref="BA29:BC29"/>
    <mergeCell ref="AT13:AV13"/>
    <mergeCell ref="AK13:AN13"/>
    <mergeCell ref="AI29:AK29"/>
    <mergeCell ref="BD32:BE32"/>
    <mergeCell ref="BF32:BI32"/>
    <mergeCell ref="AX29:AZ29"/>
    <mergeCell ref="BD34:BE34"/>
    <mergeCell ref="BF34:BI34"/>
    <mergeCell ref="BF53:BI53"/>
    <mergeCell ref="BD33:BE33"/>
    <mergeCell ref="BF33:BI33"/>
    <mergeCell ref="BD35:BE35"/>
    <mergeCell ref="AF28:AK28"/>
    <mergeCell ref="BD38:BE38"/>
    <mergeCell ref="AD103:AE103"/>
    <mergeCell ref="T105:U105"/>
    <mergeCell ref="V105:W105"/>
    <mergeCell ref="Z95:AA95"/>
    <mergeCell ref="X122:Y122"/>
    <mergeCell ref="X119:Y119"/>
    <mergeCell ref="X105:Y105"/>
    <mergeCell ref="R101:S101"/>
    <mergeCell ref="B107:O107"/>
    <mergeCell ref="BF85:BI85"/>
    <mergeCell ref="Z102:AA102"/>
    <mergeCell ref="BD89:BE89"/>
    <mergeCell ref="BD90:BE90"/>
    <mergeCell ref="BF89:BI89"/>
    <mergeCell ref="AD85:AE85"/>
    <mergeCell ref="BD86:BE86"/>
    <mergeCell ref="BD87:BE87"/>
    <mergeCell ref="BD93:BE93"/>
    <mergeCell ref="X87:Y87"/>
    <mergeCell ref="Z87:AA87"/>
    <mergeCell ref="X103:Y103"/>
    <mergeCell ref="Z103:AA103"/>
    <mergeCell ref="AB103:AC103"/>
    <mergeCell ref="X94:Y94"/>
    <mergeCell ref="Z94:AA94"/>
    <mergeCell ref="AB94:AC94"/>
    <mergeCell ref="BF102:BI102"/>
    <mergeCell ref="B120:O120"/>
    <mergeCell ref="Z121:AA121"/>
    <mergeCell ref="AB121:AC121"/>
    <mergeCell ref="X106:Y106"/>
    <mergeCell ref="Z106:AA106"/>
    <mergeCell ref="B103:O103"/>
    <mergeCell ref="P103:Q103"/>
    <mergeCell ref="R103:S103"/>
    <mergeCell ref="T103:U103"/>
    <mergeCell ref="V103:W103"/>
    <mergeCell ref="P121:Q121"/>
    <mergeCell ref="P118:Q118"/>
    <mergeCell ref="V121:W121"/>
    <mergeCell ref="T120:U120"/>
    <mergeCell ref="B121:O121"/>
    <mergeCell ref="R119:S119"/>
    <mergeCell ref="V106:W106"/>
    <mergeCell ref="P116:Q116"/>
    <mergeCell ref="B109:O109"/>
    <mergeCell ref="T109:U109"/>
    <mergeCell ref="V109:W109"/>
    <mergeCell ref="X109:Y109"/>
    <mergeCell ref="Z109:AA109"/>
    <mergeCell ref="V108:W108"/>
    <mergeCell ref="AB109:AC109"/>
    <mergeCell ref="B108:O108"/>
    <mergeCell ref="P108:Q108"/>
    <mergeCell ref="R108:S108"/>
    <mergeCell ref="P109:Q109"/>
    <mergeCell ref="AB107:AC107"/>
    <mergeCell ref="V115:W115"/>
    <mergeCell ref="X115:Y115"/>
    <mergeCell ref="P106:Q106"/>
    <mergeCell ref="R106:S106"/>
    <mergeCell ref="BD109:BE109"/>
    <mergeCell ref="BD119:BE119"/>
    <mergeCell ref="Z59:AA59"/>
    <mergeCell ref="R57:S57"/>
    <mergeCell ref="AB56:AC56"/>
    <mergeCell ref="X57:Y57"/>
    <mergeCell ref="Z57:AA57"/>
    <mergeCell ref="AB70:AC70"/>
    <mergeCell ref="P62:Q62"/>
    <mergeCell ref="R62:S62"/>
    <mergeCell ref="Z69:AA69"/>
    <mergeCell ref="AB69:AC69"/>
    <mergeCell ref="AD69:AE69"/>
    <mergeCell ref="P92:Q92"/>
    <mergeCell ref="V92:W92"/>
    <mergeCell ref="Z92:AA92"/>
    <mergeCell ref="X113:Y114"/>
    <mergeCell ref="P102:Q102"/>
    <mergeCell ref="R102:S102"/>
    <mergeCell ref="T108:U108"/>
    <mergeCell ref="AP74:AW74"/>
    <mergeCell ref="T86:U86"/>
    <mergeCell ref="V86:W86"/>
    <mergeCell ref="BD97:BE97"/>
    <mergeCell ref="AR112:AW112"/>
    <mergeCell ref="AX112:BC112"/>
    <mergeCell ref="BD107:BE107"/>
    <mergeCell ref="AF82:AH82"/>
    <mergeCell ref="AI82:AK82"/>
    <mergeCell ref="AL82:AN82"/>
    <mergeCell ref="BD92:BE92"/>
    <mergeCell ref="BF92:BI92"/>
    <mergeCell ref="Z64:AA64"/>
    <mergeCell ref="X120:Y120"/>
    <mergeCell ref="BF93:BI93"/>
    <mergeCell ref="AO82:AQ82"/>
    <mergeCell ref="X58:Y58"/>
    <mergeCell ref="Z58:AA58"/>
    <mergeCell ref="X65:Y65"/>
    <mergeCell ref="Z65:AA65"/>
    <mergeCell ref="BF58:BI58"/>
    <mergeCell ref="Z84:AA84"/>
    <mergeCell ref="BF59:BI59"/>
    <mergeCell ref="AD58:AE58"/>
    <mergeCell ref="X60:Y60"/>
    <mergeCell ref="AD63:AE63"/>
    <mergeCell ref="BD63:BE63"/>
    <mergeCell ref="AP75:AR75"/>
    <mergeCell ref="BD84:BE84"/>
    <mergeCell ref="BF60:BI60"/>
    <mergeCell ref="BF68:BI68"/>
    <mergeCell ref="BF107:BI107"/>
    <mergeCell ref="AD96:AE96"/>
    <mergeCell ref="BF96:BI96"/>
    <mergeCell ref="BF91:BI91"/>
    <mergeCell ref="AF112:AK112"/>
    <mergeCell ref="AI113:AK113"/>
    <mergeCell ref="BD96:BE96"/>
    <mergeCell ref="BF84:BI84"/>
    <mergeCell ref="AI75:AO75"/>
    <mergeCell ref="AR82:AT82"/>
    <mergeCell ref="AU82:AW82"/>
    <mergeCell ref="AX82:AZ82"/>
    <mergeCell ref="BA82:BC82"/>
    <mergeCell ref="Z66:AA66"/>
    <mergeCell ref="AD101:AE101"/>
    <mergeCell ref="AD116:AE116"/>
    <mergeCell ref="BD67:BE67"/>
    <mergeCell ref="AD84:AE84"/>
    <mergeCell ref="BD68:BE68"/>
    <mergeCell ref="BD108:BE108"/>
    <mergeCell ref="AB101:AC101"/>
    <mergeCell ref="BD95:BE95"/>
    <mergeCell ref="BF87:BI87"/>
    <mergeCell ref="BF94:BI94"/>
    <mergeCell ref="BD99:BE99"/>
    <mergeCell ref="BF99:BI99"/>
    <mergeCell ref="BF100:BI100"/>
    <mergeCell ref="BF90:BI90"/>
    <mergeCell ref="BD94:BE94"/>
    <mergeCell ref="AB102:AC102"/>
    <mergeCell ref="Z85:AA85"/>
    <mergeCell ref="BF69:BI69"/>
    <mergeCell ref="BF67:BI67"/>
    <mergeCell ref="AD100:AE100"/>
    <mergeCell ref="AD95:AE95"/>
    <mergeCell ref="AD99:AE99"/>
    <mergeCell ref="BF70:BI70"/>
    <mergeCell ref="BF66:BI66"/>
    <mergeCell ref="BD100:BE100"/>
    <mergeCell ref="Z91:AA91"/>
    <mergeCell ref="AB91:AC91"/>
    <mergeCell ref="AD94:AE94"/>
    <mergeCell ref="Z98:AA98"/>
    <mergeCell ref="AD65:AE65"/>
    <mergeCell ref="B92:O92"/>
    <mergeCell ref="X92:Y92"/>
    <mergeCell ref="T90:U90"/>
    <mergeCell ref="Z88:AA88"/>
    <mergeCell ref="X93:Y93"/>
    <mergeCell ref="Z93:AA93"/>
    <mergeCell ref="AB93:AC93"/>
    <mergeCell ref="T88:U88"/>
    <mergeCell ref="V88:W88"/>
    <mergeCell ref="B91:O91"/>
    <mergeCell ref="B87:O87"/>
    <mergeCell ref="AD87:AE87"/>
    <mergeCell ref="AB66:AC66"/>
    <mergeCell ref="AD67:AE67"/>
    <mergeCell ref="T89:U89"/>
    <mergeCell ref="V68:W68"/>
    <mergeCell ref="AD91:AE91"/>
    <mergeCell ref="T91:U91"/>
    <mergeCell ref="V90:W90"/>
    <mergeCell ref="P91:Q91"/>
    <mergeCell ref="X90:Y90"/>
    <mergeCell ref="R91:S91"/>
    <mergeCell ref="V89:W89"/>
    <mergeCell ref="AD89:AE89"/>
    <mergeCell ref="P88:Q88"/>
    <mergeCell ref="V91:W91"/>
    <mergeCell ref="X91:Y91"/>
    <mergeCell ref="P95:Q95"/>
    <mergeCell ref="R95:S95"/>
    <mergeCell ref="B98:O98"/>
    <mergeCell ref="P98:Q98"/>
    <mergeCell ref="T96:U96"/>
    <mergeCell ref="V96:W96"/>
    <mergeCell ref="X96:Y96"/>
    <mergeCell ref="Z96:AA96"/>
    <mergeCell ref="T102:U102"/>
    <mergeCell ref="Z101:AA101"/>
    <mergeCell ref="B93:O93"/>
    <mergeCell ref="P93:Q93"/>
    <mergeCell ref="R93:S93"/>
    <mergeCell ref="Z100:AA100"/>
    <mergeCell ref="AB100:AC100"/>
    <mergeCell ref="B97:O97"/>
    <mergeCell ref="P97:Q97"/>
    <mergeCell ref="P101:Q101"/>
    <mergeCell ref="B99:O99"/>
    <mergeCell ref="P99:Q99"/>
    <mergeCell ref="X100:Y100"/>
    <mergeCell ref="X102:Y102"/>
    <mergeCell ref="T93:U93"/>
    <mergeCell ref="V93:W93"/>
    <mergeCell ref="B94:O94"/>
    <mergeCell ref="V97:W97"/>
    <mergeCell ref="AB95:AC95"/>
    <mergeCell ref="AB99:AC99"/>
    <mergeCell ref="V98:W98"/>
    <mergeCell ref="X98:Y98"/>
    <mergeCell ref="AB98:AC98"/>
    <mergeCell ref="T95:U95"/>
    <mergeCell ref="V95:W95"/>
    <mergeCell ref="X95:Y95"/>
    <mergeCell ref="R99:S99"/>
    <mergeCell ref="T99:U99"/>
    <mergeCell ref="V99:W99"/>
    <mergeCell ref="X99:Y99"/>
    <mergeCell ref="Z99:AA99"/>
    <mergeCell ref="AB37:AC37"/>
    <mergeCell ref="AD37:AE37"/>
    <mergeCell ref="BD37:BE37"/>
    <mergeCell ref="X59:Y59"/>
    <mergeCell ref="AB86:AC86"/>
    <mergeCell ref="AD86:AE86"/>
    <mergeCell ref="AB40:AC40"/>
    <mergeCell ref="AD40:AE40"/>
    <mergeCell ref="BD39:BE39"/>
    <mergeCell ref="R90:S90"/>
    <mergeCell ref="AD88:AE88"/>
    <mergeCell ref="V53:W53"/>
    <mergeCell ref="AD53:AE53"/>
    <mergeCell ref="Z53:AA53"/>
    <mergeCell ref="T59:U59"/>
    <mergeCell ref="T53:U53"/>
    <mergeCell ref="AB87:AC87"/>
    <mergeCell ref="X54:Y54"/>
    <mergeCell ref="BD56:BE56"/>
    <mergeCell ref="T94:U94"/>
    <mergeCell ref="V94:W94"/>
    <mergeCell ref="V58:W58"/>
    <mergeCell ref="T65:U65"/>
    <mergeCell ref="V65:W65"/>
    <mergeCell ref="AB65:AC65"/>
    <mergeCell ref="BF35:BI35"/>
    <mergeCell ref="P36:Q36"/>
    <mergeCell ref="P35:Q35"/>
    <mergeCell ref="R35:S35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F38:BI38"/>
    <mergeCell ref="BD36:BE36"/>
    <mergeCell ref="BF36:BI36"/>
    <mergeCell ref="X35:Y35"/>
    <mergeCell ref="Z35:AA35"/>
    <mergeCell ref="B36:O36"/>
    <mergeCell ref="B37:O37"/>
    <mergeCell ref="P37:Q37"/>
    <mergeCell ref="R37:S37"/>
    <mergeCell ref="T37:U37"/>
    <mergeCell ref="V37:W37"/>
    <mergeCell ref="X37:Y37"/>
    <mergeCell ref="Z37:AA37"/>
    <mergeCell ref="R39:S39"/>
    <mergeCell ref="T39:U39"/>
    <mergeCell ref="V39:W39"/>
    <mergeCell ref="X39:Y39"/>
    <mergeCell ref="Z39:AA39"/>
    <mergeCell ref="AB39:AC39"/>
    <mergeCell ref="AD39:AE39"/>
    <mergeCell ref="BF39:BI39"/>
    <mergeCell ref="BD40:BE40"/>
    <mergeCell ref="B40:O40"/>
    <mergeCell ref="P40:Q40"/>
    <mergeCell ref="R40:S40"/>
    <mergeCell ref="T40:U40"/>
    <mergeCell ref="V40:W40"/>
    <mergeCell ref="X40:Y40"/>
    <mergeCell ref="Z40:AA40"/>
    <mergeCell ref="BF37:BI37"/>
    <mergeCell ref="V59:W59"/>
    <mergeCell ref="X56:Y56"/>
    <mergeCell ref="R59:S59"/>
    <mergeCell ref="AD64:AE64"/>
    <mergeCell ref="AB64:AC64"/>
    <mergeCell ref="Z54:AA54"/>
    <mergeCell ref="BD64:BE64"/>
    <mergeCell ref="BF64:BI64"/>
    <mergeCell ref="BD57:BE57"/>
    <mergeCell ref="BF57:BI57"/>
    <mergeCell ref="AB59:AC59"/>
    <mergeCell ref="BD54:BE54"/>
    <mergeCell ref="BD49:BE49"/>
    <mergeCell ref="AD52:AE52"/>
    <mergeCell ref="BD52:BE52"/>
    <mergeCell ref="BF52:BI52"/>
    <mergeCell ref="B39:O39"/>
    <mergeCell ref="B41:O41"/>
    <mergeCell ref="P41:Q41"/>
    <mergeCell ref="R41:S41"/>
    <mergeCell ref="T41:U41"/>
    <mergeCell ref="V41:W41"/>
    <mergeCell ref="X41:Y41"/>
    <mergeCell ref="Z41:AA41"/>
    <mergeCell ref="V48:W48"/>
    <mergeCell ref="X48:Y48"/>
    <mergeCell ref="Z48:AA48"/>
    <mergeCell ref="AB41:AC41"/>
    <mergeCell ref="AD41:AE41"/>
    <mergeCell ref="BD41:BE41"/>
    <mergeCell ref="BF41:BI41"/>
    <mergeCell ref="P39:Q39"/>
    <mergeCell ref="P48:Q48"/>
    <mergeCell ref="R48:S48"/>
    <mergeCell ref="T48:U48"/>
    <mergeCell ref="AB48:AC48"/>
    <mergeCell ref="AD48:AE48"/>
    <mergeCell ref="BD48:BE48"/>
    <mergeCell ref="AD49:AE49"/>
    <mergeCell ref="AB50:AC50"/>
    <mergeCell ref="AD50:AE50"/>
    <mergeCell ref="BF40:BI40"/>
    <mergeCell ref="P42:Q42"/>
    <mergeCell ref="R42:S42"/>
    <mergeCell ref="T42:U42"/>
    <mergeCell ref="V42:W42"/>
    <mergeCell ref="X42:Y42"/>
    <mergeCell ref="Z42:AA42"/>
    <mergeCell ref="Z46:AA47"/>
    <mergeCell ref="AB46:AC47"/>
    <mergeCell ref="AX46:AZ46"/>
    <mergeCell ref="BA46:BC46"/>
    <mergeCell ref="AB42:AC42"/>
    <mergeCell ref="AD42:AE42"/>
    <mergeCell ref="AD46:AE47"/>
    <mergeCell ref="AF46:AH46"/>
    <mergeCell ref="AI46:AK46"/>
    <mergeCell ref="AL46:AN46"/>
    <mergeCell ref="AO46:AQ46"/>
    <mergeCell ref="AR46:AT46"/>
    <mergeCell ref="BF48:BI48"/>
    <mergeCell ref="AU46:AW46"/>
    <mergeCell ref="BJ93:BS94"/>
    <mergeCell ref="BK51:BR53"/>
    <mergeCell ref="P87:Q87"/>
    <mergeCell ref="R87:S87"/>
    <mergeCell ref="AB89:AC89"/>
    <mergeCell ref="P89:Q89"/>
    <mergeCell ref="T70:U70"/>
    <mergeCell ref="B49:O49"/>
    <mergeCell ref="P49:Q49"/>
    <mergeCell ref="R49:S49"/>
    <mergeCell ref="T49:U49"/>
    <mergeCell ref="V49:W49"/>
    <mergeCell ref="X49:Y49"/>
    <mergeCell ref="Z49:AA49"/>
    <mergeCell ref="AB49:AC49"/>
    <mergeCell ref="BF49:BI49"/>
    <mergeCell ref="B50:O50"/>
    <mergeCell ref="P50:Q50"/>
    <mergeCell ref="R50:S50"/>
    <mergeCell ref="T50:U50"/>
    <mergeCell ref="V50:W50"/>
    <mergeCell ref="X50:Y50"/>
    <mergeCell ref="Z50:AA50"/>
    <mergeCell ref="R68:S68"/>
    <mergeCell ref="BF56:BI56"/>
    <mergeCell ref="T62:U62"/>
    <mergeCell ref="AB54:AC54"/>
    <mergeCell ref="AD62:AE62"/>
    <mergeCell ref="BD62:BE62"/>
    <mergeCell ref="BF61:BI61"/>
    <mergeCell ref="BF63:BI63"/>
    <mergeCell ref="BF54:BI54"/>
    <mergeCell ref="B48:O48"/>
    <mergeCell ref="AL127:AN127"/>
    <mergeCell ref="X121:Y121"/>
    <mergeCell ref="B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BD51:BE51"/>
    <mergeCell ref="BF51:BI51"/>
    <mergeCell ref="X68:Y68"/>
    <mergeCell ref="Z68:AA68"/>
    <mergeCell ref="AB68:AC68"/>
    <mergeCell ref="AD68:AE68"/>
    <mergeCell ref="P59:Q59"/>
    <mergeCell ref="T54:U54"/>
    <mergeCell ref="R54:S54"/>
    <mergeCell ref="V54:W54"/>
    <mergeCell ref="B52:O52"/>
    <mergeCell ref="AD57:AE57"/>
    <mergeCell ref="BF55:BI55"/>
    <mergeCell ref="P52:Q52"/>
    <mergeCell ref="R52:S52"/>
    <mergeCell ref="T52:U52"/>
    <mergeCell ref="V52:W52"/>
    <mergeCell ref="X52:Y52"/>
    <mergeCell ref="Z52:AA52"/>
    <mergeCell ref="AB52:AC52"/>
    <mergeCell ref="AF124:AH124"/>
    <mergeCell ref="AI123:AK123"/>
    <mergeCell ref="X123:Y123"/>
    <mergeCell ref="AD126:AE126"/>
    <mergeCell ref="V124:W124"/>
    <mergeCell ref="T121:U121"/>
    <mergeCell ref="V118:W118"/>
    <mergeCell ref="X118:Y118"/>
    <mergeCell ref="AD118:AE118"/>
    <mergeCell ref="AL123:AN123"/>
    <mergeCell ref="Z118:AA118"/>
    <mergeCell ref="AB118:AC118"/>
    <mergeCell ref="AD119:AE119"/>
    <mergeCell ref="AI124:AK124"/>
    <mergeCell ref="Z124:AA124"/>
    <mergeCell ref="X125:Y125"/>
    <mergeCell ref="AI126:AK126"/>
    <mergeCell ref="AK130:AO130"/>
    <mergeCell ref="Q131:V131"/>
    <mergeCell ref="P120:Q120"/>
    <mergeCell ref="AO126:AQ126"/>
    <mergeCell ref="A124:S124"/>
    <mergeCell ref="AL125:AN125"/>
    <mergeCell ref="V127:W127"/>
    <mergeCell ref="AD125:AE125"/>
    <mergeCell ref="Z125:AA125"/>
    <mergeCell ref="AD121:AE121"/>
    <mergeCell ref="B116:O116"/>
    <mergeCell ref="T119:U119"/>
    <mergeCell ref="AB122:AC122"/>
    <mergeCell ref="AD122:AE122"/>
    <mergeCell ref="A122:S122"/>
    <mergeCell ref="AD120:AE120"/>
    <mergeCell ref="A129:P129"/>
    <mergeCell ref="V122:W122"/>
    <mergeCell ref="T126:U126"/>
    <mergeCell ref="AO127:AQ127"/>
    <mergeCell ref="AF126:AH126"/>
    <mergeCell ref="Z122:AA122"/>
    <mergeCell ref="X117:Y117"/>
    <mergeCell ref="AB119:AC119"/>
    <mergeCell ref="Z119:AA119"/>
    <mergeCell ref="Z120:AA120"/>
    <mergeCell ref="V120:W120"/>
    <mergeCell ref="T118:U118"/>
    <mergeCell ref="AB127:AC127"/>
    <mergeCell ref="AB123:AC123"/>
    <mergeCell ref="V126:W126"/>
    <mergeCell ref="T124:U124"/>
    <mergeCell ref="BF189:BI189"/>
    <mergeCell ref="AD127:AE127"/>
    <mergeCell ref="E184:BE184"/>
    <mergeCell ref="BF184:BI184"/>
    <mergeCell ref="A185:D185"/>
    <mergeCell ref="E185:BE185"/>
    <mergeCell ref="BF185:BI185"/>
    <mergeCell ref="A183:D183"/>
    <mergeCell ref="E183:BE183"/>
    <mergeCell ref="BF183:BI183"/>
    <mergeCell ref="AC130:AE130"/>
    <mergeCell ref="A138:D138"/>
    <mergeCell ref="A163:D163"/>
    <mergeCell ref="E140:BE140"/>
    <mergeCell ref="A146:D146"/>
    <mergeCell ref="E146:BE146"/>
    <mergeCell ref="Q132:V132"/>
    <mergeCell ref="AP152:AR152"/>
    <mergeCell ref="A144:D144"/>
    <mergeCell ref="E144:BE144"/>
    <mergeCell ref="A142:D142"/>
    <mergeCell ref="Q130:V130"/>
    <mergeCell ref="K130:M130"/>
    <mergeCell ref="A130:G130"/>
    <mergeCell ref="A152:G152"/>
    <mergeCell ref="A161:D161"/>
    <mergeCell ref="A160:D160"/>
    <mergeCell ref="E160:BE160"/>
    <mergeCell ref="BF158:BI158"/>
    <mergeCell ref="A165:D165"/>
    <mergeCell ref="A164:D164"/>
    <mergeCell ref="A178:D178"/>
    <mergeCell ref="BF186:BI186"/>
    <mergeCell ref="AB115:AC115"/>
    <mergeCell ref="T117:U117"/>
    <mergeCell ref="AB117:AC117"/>
    <mergeCell ref="AB120:AC120"/>
    <mergeCell ref="Z107:AA107"/>
    <mergeCell ref="B102:O102"/>
    <mergeCell ref="B106:O106"/>
    <mergeCell ref="Z105:AA105"/>
    <mergeCell ref="AB105:AC105"/>
    <mergeCell ref="AD105:AE105"/>
    <mergeCell ref="AD107:AE107"/>
    <mergeCell ref="T107:U107"/>
    <mergeCell ref="X108:Y108"/>
    <mergeCell ref="Z108:AA108"/>
    <mergeCell ref="AB108:AC108"/>
    <mergeCell ref="AD108:AE108"/>
    <mergeCell ref="BD117:BE117"/>
    <mergeCell ref="V107:W107"/>
    <mergeCell ref="X107:Y107"/>
    <mergeCell ref="P117:Q117"/>
    <mergeCell ref="V117:W117"/>
    <mergeCell ref="B118:O118"/>
    <mergeCell ref="R117:S117"/>
    <mergeCell ref="V102:W102"/>
    <mergeCell ref="AD106:AE106"/>
    <mergeCell ref="AB106:AC106"/>
    <mergeCell ref="AD109:AE109"/>
    <mergeCell ref="A123:S123"/>
    <mergeCell ref="AO123:AQ123"/>
    <mergeCell ref="V123:W123"/>
    <mergeCell ref="AB126:AC126"/>
    <mergeCell ref="E164:BE164"/>
    <mergeCell ref="E161:BE161"/>
    <mergeCell ref="E165:BE165"/>
    <mergeCell ref="E163:BE163"/>
    <mergeCell ref="E147:BE147"/>
    <mergeCell ref="X124:Y124"/>
    <mergeCell ref="A170:D170"/>
    <mergeCell ref="E170:BE170"/>
    <mergeCell ref="AD115:AE115"/>
    <mergeCell ref="T116:U116"/>
    <mergeCell ref="V116:W116"/>
    <mergeCell ref="X116:Y116"/>
    <mergeCell ref="BD121:BE121"/>
    <mergeCell ref="AB125:AC125"/>
    <mergeCell ref="AI125:AK125"/>
    <mergeCell ref="E158:BE158"/>
    <mergeCell ref="AI148:AQ148"/>
    <mergeCell ref="A149:X150"/>
    <mergeCell ref="AI149:BH150"/>
    <mergeCell ref="AP131:AT132"/>
    <mergeCell ref="BF159:BI159"/>
    <mergeCell ref="BF118:BI118"/>
    <mergeCell ref="BF119:BI119"/>
    <mergeCell ref="BF137:BI137"/>
    <mergeCell ref="BF142:BI142"/>
    <mergeCell ref="BF169:BI169"/>
    <mergeCell ref="BF170:BI170"/>
    <mergeCell ref="A139:D139"/>
    <mergeCell ref="T123:U123"/>
    <mergeCell ref="R118:S118"/>
    <mergeCell ref="B117:O117"/>
    <mergeCell ref="T122:U122"/>
    <mergeCell ref="A125:S125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BD105:BE105"/>
    <mergeCell ref="AD104:AE104"/>
    <mergeCell ref="R121:S121"/>
    <mergeCell ref="R109:S109"/>
    <mergeCell ref="A111:A114"/>
    <mergeCell ref="P111:Q114"/>
    <mergeCell ref="R111:S114"/>
    <mergeCell ref="T111:AE111"/>
    <mergeCell ref="Z115:AA115"/>
    <mergeCell ref="B111:O114"/>
    <mergeCell ref="AF111:BC111"/>
    <mergeCell ref="T115:U115"/>
    <mergeCell ref="Z123:AA123"/>
    <mergeCell ref="AD123:AE123"/>
    <mergeCell ref="AB85:AC85"/>
    <mergeCell ref="AB84:AC84"/>
    <mergeCell ref="P70:Q70"/>
    <mergeCell ref="BD69:BE69"/>
    <mergeCell ref="BD70:BE70"/>
    <mergeCell ref="AF123:AH123"/>
    <mergeCell ref="AO125:AQ125"/>
    <mergeCell ref="A171:D171"/>
    <mergeCell ref="E171:BE171"/>
    <mergeCell ref="BF171:BI171"/>
    <mergeCell ref="A177:D177"/>
    <mergeCell ref="E177:BE177"/>
    <mergeCell ref="BF177:BI177"/>
    <mergeCell ref="BD65:BE65"/>
    <mergeCell ref="BF65:BI65"/>
    <mergeCell ref="B104:O104"/>
    <mergeCell ref="P104:Q104"/>
    <mergeCell ref="B57:O57"/>
    <mergeCell ref="T104:U104"/>
    <mergeCell ref="P57:Q57"/>
    <mergeCell ref="R104:S104"/>
    <mergeCell ref="BD103:BE103"/>
    <mergeCell ref="V104:W104"/>
    <mergeCell ref="X104:Y104"/>
    <mergeCell ref="Z104:AA104"/>
    <mergeCell ref="AB104:AC104"/>
    <mergeCell ref="AB57:AC57"/>
    <mergeCell ref="Z116:AA116"/>
    <mergeCell ref="AF113:AH113"/>
    <mergeCell ref="V119:W119"/>
    <mergeCell ref="AD117:AE117"/>
    <mergeCell ref="Z117:AA117"/>
    <mergeCell ref="R120:S120"/>
    <mergeCell ref="B115:O115"/>
    <mergeCell ref="P115:Q115"/>
    <mergeCell ref="R115:S115"/>
    <mergeCell ref="AU125:AW125"/>
    <mergeCell ref="AX125:AZ125"/>
    <mergeCell ref="BD124:BE124"/>
    <mergeCell ref="BF202:BI202"/>
    <mergeCell ref="BF203:BI203"/>
    <mergeCell ref="A203:D203"/>
    <mergeCell ref="E203:BE203"/>
    <mergeCell ref="BF199:BI199"/>
    <mergeCell ref="A193:D193"/>
    <mergeCell ref="E193:BE193"/>
    <mergeCell ref="BF193:BI193"/>
    <mergeCell ref="A194:D194"/>
    <mergeCell ref="E194:BE194"/>
    <mergeCell ref="BF194:BI194"/>
    <mergeCell ref="A192:D192"/>
    <mergeCell ref="E192:BE192"/>
    <mergeCell ref="BF192:BI192"/>
    <mergeCell ref="A196:D196"/>
    <mergeCell ref="E196:BE196"/>
    <mergeCell ref="BF196:BI196"/>
    <mergeCell ref="A197:D197"/>
    <mergeCell ref="E197:BE197"/>
    <mergeCell ref="BF197:BI197"/>
    <mergeCell ref="E198:BE198"/>
    <mergeCell ref="A201:D201"/>
    <mergeCell ref="E201:BE201"/>
    <mergeCell ref="BF201:BI201"/>
  </mergeCells>
  <printOptions horizontalCentered="1"/>
  <pageMargins left="0" right="0" top="0" bottom="0" header="0" footer="0"/>
  <pageSetup paperSize="8" scale="40" fitToHeight="0" orientation="landscape" r:id="rId1"/>
  <rowBreaks count="4" manualBreakCount="4">
    <brk id="43" max="60" man="1"/>
    <brk id="76" max="60" man="1"/>
    <brk id="110" max="60" man="1"/>
    <brk id="187" max="60" man="1"/>
  </rowBreaks>
  <colBreaks count="1" manualBreakCount="1">
    <brk id="61" max="2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Промышленная электроника</vt:lpstr>
      <vt:lpstr>'Промышленная электроника'!Область_печати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2021-05-03T06:28:43Z</cp:lastPrinted>
  <dcterms:created xsi:type="dcterms:W3CDTF">1999-02-26T09:40:51Z</dcterms:created>
  <dcterms:modified xsi:type="dcterms:W3CDTF">2021-05-03T06:28:58Z</dcterms:modified>
</cp:coreProperties>
</file>