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График учебного процесса" sheetId="1" r:id="rId1"/>
    <sheet name="План учебного процесса" sheetId="2" r:id="rId2"/>
  </sheets>
  <definedNames/>
  <calcPr fullCalcOnLoad="1"/>
</workbook>
</file>

<file path=xl/sharedStrings.xml><?xml version="1.0" encoding="utf-8"?>
<sst xmlns="http://schemas.openxmlformats.org/spreadsheetml/2006/main" count="1029" uniqueCount="585">
  <si>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</si>
  <si>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</si>
  <si>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</si>
  <si>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</si>
  <si>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</si>
  <si>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</si>
  <si>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</si>
  <si>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</si>
  <si>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</si>
  <si>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</si>
  <si>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</si>
  <si>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</si>
  <si>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</si>
  <si>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</si>
  <si>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ТИПОВОЙ УЧЕБНЫЙ ПЛАН</t>
  </si>
  <si>
    <t>II. Сводные данные по бюджету времени (в неделях)</t>
  </si>
  <si>
    <t>I</t>
  </si>
  <si>
    <t>II</t>
  </si>
  <si>
    <t>III</t>
  </si>
  <si>
    <t>IV</t>
  </si>
  <si>
    <t>:</t>
  </si>
  <si>
    <t>=</t>
  </si>
  <si>
    <t>x</t>
  </si>
  <si>
    <t>Обозначения:</t>
  </si>
  <si>
    <t>теоретическое обучение</t>
  </si>
  <si>
    <t>экзаменационная сессия</t>
  </si>
  <si>
    <t>–</t>
  </si>
  <si>
    <t>производственная практика</t>
  </si>
  <si>
    <t>⁄</t>
  </si>
  <si>
    <t>⁄⁄</t>
  </si>
  <si>
    <t>каникулы</t>
  </si>
  <si>
    <t>Распределение часов по курсам и семестрам</t>
  </si>
  <si>
    <t>I курс</t>
  </si>
  <si>
    <t>II курс</t>
  </si>
  <si>
    <t>III курс</t>
  </si>
  <si>
    <t>IV курс</t>
  </si>
  <si>
    <t>1.1</t>
  </si>
  <si>
    <t>1.2</t>
  </si>
  <si>
    <t>1.3</t>
  </si>
  <si>
    <t>2.</t>
  </si>
  <si>
    <t>1.</t>
  </si>
  <si>
    <t>2.1</t>
  </si>
  <si>
    <t>2.2</t>
  </si>
  <si>
    <t>2.4</t>
  </si>
  <si>
    <t>3.</t>
  </si>
  <si>
    <t>3.1</t>
  </si>
  <si>
    <t>Количество часов учебных занятий</t>
  </si>
  <si>
    <t>Количество зачетов</t>
  </si>
  <si>
    <t>Название практики</t>
  </si>
  <si>
    <t>Преддипломная</t>
  </si>
  <si>
    <t>Республики Беларусь</t>
  </si>
  <si>
    <t>Эксперт-нормоконтролер</t>
  </si>
  <si>
    <t>УТВЕРЖДАЮ</t>
  </si>
  <si>
    <t>Количество экзаменов</t>
  </si>
  <si>
    <t>СОГЛАСОВАНО</t>
  </si>
  <si>
    <t>2.5</t>
  </si>
  <si>
    <t>Дополнительные виды обучения</t>
  </si>
  <si>
    <t>Ознакомительная</t>
  </si>
  <si>
    <t>МИНИСТЕРСТВО ОБРАЗОВАНИЯ РЕСПУБЛИКИ БЕЛАРУСЬ</t>
  </si>
  <si>
    <t>КУРСЫ</t>
  </si>
  <si>
    <t>05</t>
  </si>
  <si>
    <t>02</t>
  </si>
  <si>
    <t>01</t>
  </si>
  <si>
    <t>12</t>
  </si>
  <si>
    <t>04</t>
  </si>
  <si>
    <t>03</t>
  </si>
  <si>
    <t>06</t>
  </si>
  <si>
    <t>07</t>
  </si>
  <si>
    <t>08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</si>
  <si>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</si>
  <si>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</si>
  <si>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</si>
  <si>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</si>
  <si>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</si>
  <si>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</si>
  <si>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учебная практика</t>
  </si>
  <si>
    <t>дипломное проектирование</t>
  </si>
  <si>
    <t>итоговая аттестация</t>
  </si>
  <si>
    <t xml:space="preserve">Первый заместитель </t>
  </si>
  <si>
    <t>Министра образования</t>
  </si>
  <si>
    <t>Регистрационный №_______</t>
  </si>
  <si>
    <t>III. План образовательного процесса</t>
  </si>
  <si>
    <t>№
п/п</t>
  </si>
  <si>
    <t>Экзамены</t>
  </si>
  <si>
    <t>Зачеты</t>
  </si>
  <si>
    <t>Количество академических часов</t>
  </si>
  <si>
    <t>Аудиторных</t>
  </si>
  <si>
    <t>Лекции</t>
  </si>
  <si>
    <t>Практические занятия</t>
  </si>
  <si>
    <t>Семинары</t>
  </si>
  <si>
    <t>Из них</t>
  </si>
  <si>
    <t>1 семестр
18 недель</t>
  </si>
  <si>
    <t>3 семестр
18 недель</t>
  </si>
  <si>
    <t>5 семестр
18 недель</t>
  </si>
  <si>
    <t>2 семестр
17 недель</t>
  </si>
  <si>
    <t>4 семестр
17 недель</t>
  </si>
  <si>
    <t>6 семестр
17 недель</t>
  </si>
  <si>
    <t>Всего часов</t>
  </si>
  <si>
    <t>Ауд.часов</t>
  </si>
  <si>
    <t>Зач.единиц</t>
  </si>
  <si>
    <t>Всего зачетных единиц</t>
  </si>
  <si>
    <t>Государственный компонент</t>
  </si>
  <si>
    <t>Компонент учреждения высшего образования</t>
  </si>
  <si>
    <t>Белорусский язык (профессиональная лексика)</t>
  </si>
  <si>
    <t>Семестр</t>
  </si>
  <si>
    <t>Недель</t>
  </si>
  <si>
    <t>Физическая культура</t>
  </si>
  <si>
    <t>/1-6</t>
  </si>
  <si>
    <t>/72</t>
  </si>
  <si>
    <t>/68</t>
  </si>
  <si>
    <t>Министерства образования Республики Беларусь</t>
  </si>
  <si>
    <t>"Республиканский институт высшей школы"</t>
  </si>
  <si>
    <t>Государственного учреждения образования</t>
  </si>
  <si>
    <t>________________________И.В. Титович</t>
  </si>
  <si>
    <t>по гуманитарному образованию</t>
  </si>
  <si>
    <t>4.</t>
  </si>
  <si>
    <t xml:space="preserve">Проректор по научно-методической работе </t>
  </si>
  <si>
    <t>Рекомендован к утверждению Президиумом Совета УМО</t>
  </si>
  <si>
    <t>Зачетных единиц</t>
  </si>
  <si>
    <t>Председатель УМО</t>
  </si>
  <si>
    <t>Количество часов учебных занятий в неделю</t>
  </si>
  <si>
    <t>2.7</t>
  </si>
  <si>
    <t>Количество курсовых работ</t>
  </si>
  <si>
    <t>________________________</t>
  </si>
  <si>
    <t>Заместитель Министра юстиции Республики Беларусь</t>
  </si>
  <si>
    <t>Философия</t>
  </si>
  <si>
    <t>1.1.1</t>
  </si>
  <si>
    <t>1.1.2</t>
  </si>
  <si>
    <t>1.1.3</t>
  </si>
  <si>
    <t>Курсовая работа 1</t>
  </si>
  <si>
    <t>Курсовая работа 2</t>
  </si>
  <si>
    <t>Курсовая работа 3</t>
  </si>
  <si>
    <t>1.2.1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</si>
  <si>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</si>
  <si>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</si>
  <si>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</si>
  <si>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</si>
  <si>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</si>
  <si>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</si>
  <si>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</si>
  <si>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</si>
  <si>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</si>
  <si>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</si>
  <si>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1.7</t>
  </si>
  <si>
    <t>1.8</t>
  </si>
  <si>
    <t>1.8.1</t>
  </si>
  <si>
    <t>1.8.2</t>
  </si>
  <si>
    <t>2.1.1</t>
  </si>
  <si>
    <t>2.1.2</t>
  </si>
  <si>
    <t>2.2.1</t>
  </si>
  <si>
    <t>2.4.1</t>
  </si>
  <si>
    <t>2.4.2</t>
  </si>
  <si>
    <t>2.5.1</t>
  </si>
  <si>
    <t>2.6.1</t>
  </si>
  <si>
    <t>2.7.1</t>
  </si>
  <si>
    <t>2.8</t>
  </si>
  <si>
    <t>2.8.1</t>
  </si>
  <si>
    <t>2.8.2</t>
  </si>
  <si>
    <t>___________________</t>
  </si>
  <si>
    <t>"_____"_______________2021 г.</t>
  </si>
  <si>
    <t>"______"_________________2021 г.</t>
  </si>
  <si>
    <t>Начальник Главного управления профессионального образования</t>
  </si>
  <si>
    <t>Протокол №    от                 2021 г.</t>
  </si>
  <si>
    <t>Факультативные дисциплины</t>
  </si>
  <si>
    <t>4.1</t>
  </si>
  <si>
    <t>Противодействие коррупции</t>
  </si>
  <si>
    <t>/54</t>
  </si>
  <si>
    <t>/26</t>
  </si>
  <si>
    <t>/14</t>
  </si>
  <si>
    <t>4.2</t>
  </si>
  <si>
    <t>О.Н. Здрок</t>
  </si>
  <si>
    <t>________________________ С.А. Касперович</t>
  </si>
  <si>
    <t>/36</t>
  </si>
  <si>
    <t>/8</t>
  </si>
  <si>
    <t>4.3</t>
  </si>
  <si>
    <t>/70</t>
  </si>
  <si>
    <t>/34</t>
  </si>
  <si>
    <t>/350</t>
  </si>
  <si>
    <t>/6</t>
  </si>
  <si>
    <t>Основы предпринимательской деятельности</t>
  </si>
  <si>
    <t>/20</t>
  </si>
  <si>
    <t>/1</t>
  </si>
  <si>
    <t>Общая теория права</t>
  </si>
  <si>
    <t>Конституционное право</t>
  </si>
  <si>
    <t>Судоустройство</t>
  </si>
  <si>
    <t>Административное право</t>
  </si>
  <si>
    <t>Административно-деликтное и процессуально-исполнительное право</t>
  </si>
  <si>
    <t>Семейное право</t>
  </si>
  <si>
    <t>Уголовный процесс</t>
  </si>
  <si>
    <t>Гражданский процесс</t>
  </si>
  <si>
    <t>Хозяйственный процесс</t>
  </si>
  <si>
    <t>Хозяйственное право</t>
  </si>
  <si>
    <t>Финансовое право</t>
  </si>
  <si>
    <t>Аграрное право</t>
  </si>
  <si>
    <t>Международное публичное право</t>
  </si>
  <si>
    <t>Криминалистика</t>
  </si>
  <si>
    <t>Прокурорский надзор</t>
  </si>
  <si>
    <t>Иностранный язык</t>
  </si>
  <si>
    <t>Римское частное право</t>
  </si>
  <si>
    <t>Международное частное право</t>
  </si>
  <si>
    <t>1.10</t>
  </si>
  <si>
    <t>1.9</t>
  </si>
  <si>
    <t>1.9.1</t>
  </si>
  <si>
    <t>2.3.2</t>
  </si>
  <si>
    <t>История политических и правовых учений</t>
  </si>
  <si>
    <t>Код компетенции</t>
  </si>
  <si>
    <t>Гражданское право  (часть 2)</t>
  </si>
  <si>
    <t>Гражданское право (часть 1)</t>
  </si>
  <si>
    <t>2.10</t>
  </si>
  <si>
    <t>2.10.1</t>
  </si>
  <si>
    <t>2.10.2</t>
  </si>
  <si>
    <t>Курсовая работа 4</t>
  </si>
  <si>
    <t>Курсовая работа 5</t>
  </si>
  <si>
    <t>5</t>
  </si>
  <si>
    <t>3</t>
  </si>
  <si>
    <t>/2</t>
  </si>
  <si>
    <t>/24</t>
  </si>
  <si>
    <t>/10</t>
  </si>
  <si>
    <t>/3</t>
  </si>
  <si>
    <t>/4</t>
  </si>
  <si>
    <t>4.4</t>
  </si>
  <si>
    <t>/42</t>
  </si>
  <si>
    <t>4.5</t>
  </si>
  <si>
    <t>Латинский язык</t>
  </si>
  <si>
    <t>Политология</t>
  </si>
  <si>
    <t>1.12</t>
  </si>
  <si>
    <t>1.12.1</t>
  </si>
  <si>
    <t>1.12.2</t>
  </si>
  <si>
    <t>2.3.1</t>
  </si>
  <si>
    <t>2.1.1.1</t>
  </si>
  <si>
    <t>2.1.1.2</t>
  </si>
  <si>
    <t>Государственная политика и управление</t>
  </si>
  <si>
    <t>Политическая коммуникация</t>
  </si>
  <si>
    <t>2.1.2.1</t>
  </si>
  <si>
    <t>2.1.2.2</t>
  </si>
  <si>
    <t>/30</t>
  </si>
  <si>
    <t>/38</t>
  </si>
  <si>
    <t>/56</t>
  </si>
  <si>
    <t>2.9.1</t>
  </si>
  <si>
    <t>2.9.2</t>
  </si>
  <si>
    <t>1.9.2</t>
  </si>
  <si>
    <t>Налоговое право</t>
  </si>
  <si>
    <t>/40</t>
  </si>
  <si>
    <t>1.11</t>
  </si>
  <si>
    <t>2.5.2</t>
  </si>
  <si>
    <t>/44</t>
  </si>
  <si>
    <t>Деловой иностранный язык</t>
  </si>
  <si>
    <t>/5</t>
  </si>
  <si>
    <t>2.7.2</t>
  </si>
  <si>
    <t>1.10.1</t>
  </si>
  <si>
    <t>1.11.1</t>
  </si>
  <si>
    <t>1.11.2</t>
  </si>
  <si>
    <t>Модуль "Гуманитарно-правовой"</t>
  </si>
  <si>
    <t>7 семестр
15 недель</t>
  </si>
  <si>
    <t>8 семестр
5 недель</t>
  </si>
  <si>
    <t>1.10.2</t>
  </si>
  <si>
    <t>2.3</t>
  </si>
  <si>
    <t>2.9</t>
  </si>
  <si>
    <t>2.9.3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</si>
  <si>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</si>
  <si>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</si>
  <si>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</si>
  <si>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</si>
  <si>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Наименование компетенции</t>
  </si>
  <si>
    <t>Код модуля учебной дисциплины</t>
  </si>
  <si>
    <t>УК-1</t>
  </si>
  <si>
    <t>Информационные технологии в юридической деятельности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</si>
  <si>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</si>
  <si>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</si>
  <si>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</si>
  <si>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</si>
  <si>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</si>
  <si>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</si>
  <si>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</si>
  <si>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</si>
  <si>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</si>
  <si>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</si>
  <si>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</si>
  <si>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</si>
  <si>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историческиого развития, определять общественное значение исторических событий</t>
  </si>
  <si>
    <t>Осуществлять коммуникации на иностранном языке для решения задач межличностного и межкультурного взаимодействаия</t>
  </si>
  <si>
    <t>УК-10</t>
  </si>
  <si>
    <t>УК-11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</si>
  <si>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</si>
  <si>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</si>
  <si>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</si>
  <si>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</si>
  <si>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</si>
  <si>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</si>
  <si>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</si>
  <si>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</si>
  <si>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</si>
  <si>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</si>
  <si>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</si>
  <si>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</si>
  <si>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</si>
  <si>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</si>
  <si>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</si>
  <si>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/16</t>
  </si>
  <si>
    <t>БПК-16</t>
  </si>
  <si>
    <t>БПК-17</t>
  </si>
  <si>
    <t>БПК-18</t>
  </si>
  <si>
    <t>БПК-19</t>
  </si>
  <si>
    <t>БПК-20</t>
  </si>
  <si>
    <t>БПК-21</t>
  </si>
  <si>
    <t>БПК-22</t>
  </si>
  <si>
    <t>БПК-23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</si>
  <si>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</si>
  <si>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</si>
  <si>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</si>
  <si>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</si>
  <si>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</si>
  <si>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</si>
  <si>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</si>
  <si>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</si>
  <si>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</si>
  <si>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</si>
  <si>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</si>
  <si>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</si>
  <si>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</si>
  <si>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</si>
  <si>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</si>
  <si>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</si>
  <si>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</si>
  <si>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</si>
  <si>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</si>
  <si>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</si>
  <si>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</si>
  <si>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</si>
  <si>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</si>
  <si>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УК-12</t>
  </si>
  <si>
    <t>УК-13</t>
  </si>
  <si>
    <t>Использовать языковой материал в профессиональной области на белорусском языке</t>
  </si>
  <si>
    <t>СК-24</t>
  </si>
  <si>
    <t>СК-25</t>
  </si>
  <si>
    <t>СК-26</t>
  </si>
  <si>
    <t>СК-27</t>
  </si>
  <si>
    <t>СК-28</t>
  </si>
  <si>
    <t>СК-29</t>
  </si>
  <si>
    <t>СК-30</t>
  </si>
  <si>
    <t>СК-31</t>
  </si>
  <si>
    <t>СК-32</t>
  </si>
  <si>
    <t>Проректор по научно-методической работе Государственного учреждения образования</t>
  </si>
  <si>
    <t>Анализировать налоговое законодательство в контексте его применения по вопросам защиты прав и интересов налогоплательщиков, а также соблюдения фискальных интересов государства</t>
  </si>
  <si>
    <t>СК-33</t>
  </si>
  <si>
    <t>СК-34</t>
  </si>
  <si>
    <t>VIII. Матрица компетенций</t>
  </si>
  <si>
    <t>Профессионально-ориентированная</t>
  </si>
  <si>
    <t>I. График образовательного процесса</t>
  </si>
  <si>
    <t>Экономическая теория</t>
  </si>
  <si>
    <t>Теоретико-правовой модуль</t>
  </si>
  <si>
    <t>Иностранный язык (профессиональная лексика)</t>
  </si>
  <si>
    <t>Природоресурсное право</t>
  </si>
  <si>
    <t>Криминология</t>
  </si>
  <si>
    <t>/28</t>
  </si>
  <si>
    <t>Право социального обеспечения</t>
  </si>
  <si>
    <t>Финансы и финансовый рынок</t>
  </si>
  <si>
    <t>Информационное право</t>
  </si>
  <si>
    <t>Курсовая работа 6</t>
  </si>
  <si>
    <t>Бухгалтерский учет и аудит</t>
  </si>
  <si>
    <t>Административно-правовой модуль</t>
  </si>
  <si>
    <t>Уголовно-правовой модуль</t>
  </si>
  <si>
    <t>1.7.1</t>
  </si>
  <si>
    <t>Процессуально-правовой модуль</t>
  </si>
  <si>
    <t>Международно-правовой модуль</t>
  </si>
  <si>
    <t>2.6</t>
  </si>
  <si>
    <t>2.11</t>
  </si>
  <si>
    <t>2.11.1</t>
  </si>
  <si>
    <t>2.11.2</t>
  </si>
  <si>
    <t>Информационно-экономический модуль</t>
  </si>
  <si>
    <t>Историко-правовой модуль</t>
  </si>
  <si>
    <t>Таможенное право</t>
  </si>
  <si>
    <t>Международное экономическое право</t>
  </si>
  <si>
    <t>Международный гражданский процесс</t>
  </si>
  <si>
    <t>1.7.2</t>
  </si>
  <si>
    <t>Деловое общение и коммуникация</t>
  </si>
  <si>
    <t>3.2</t>
  </si>
  <si>
    <t>3.3</t>
  </si>
  <si>
    <t>3.4</t>
  </si>
  <si>
    <t>3.5</t>
  </si>
  <si>
    <t>Финансово-правовой модуль</t>
  </si>
  <si>
    <t>Конкурсное право</t>
  </si>
  <si>
    <t>Антимонопольное право</t>
  </si>
  <si>
    <t>4</t>
  </si>
  <si>
    <t>Корпоративное право</t>
  </si>
  <si>
    <t>Уголовное право (общая часть)</t>
  </si>
  <si>
    <t>Уголовное право (особенная часть)</t>
  </si>
  <si>
    <t>Квалификация экономических преступлений</t>
  </si>
  <si>
    <t>Экономика общественного сектора</t>
  </si>
  <si>
    <t>Природоресурсный модуль</t>
  </si>
  <si>
    <t>Исполнительное производство</t>
  </si>
  <si>
    <t>Модуль "Процессуальная защита хозяйственных прав"</t>
  </si>
  <si>
    <t>Криминолого-криминалистический модуль</t>
  </si>
  <si>
    <t>Правовой режим недвижимости</t>
  </si>
  <si>
    <t>Особенности рассмотрения экономических дел в судах</t>
  </si>
  <si>
    <t>Договор в гражданском праве</t>
  </si>
  <si>
    <t>Правовое регулирование внешнеэкономической деятельности в сфере агропромышленного производства</t>
  </si>
  <si>
    <t>1.7.3</t>
  </si>
  <si>
    <t>1.8.3</t>
  </si>
  <si>
    <t>1.13</t>
  </si>
  <si>
    <t>1.13.1</t>
  </si>
  <si>
    <t>2.10.3</t>
  </si>
  <si>
    <t>Продолжение типового учебного плана по специальности 1-24 01 03 "Экономическое право". Регистрационный №__________________________________</t>
  </si>
  <si>
    <t>Социология</t>
  </si>
  <si>
    <t>Трудовое право</t>
  </si>
  <si>
    <t>4.6</t>
  </si>
  <si>
    <t>Право национальной экономической безопасности</t>
  </si>
  <si>
    <t>Хозяйственно-правовой модуль</t>
  </si>
  <si>
    <t>Монетарное и банковское право</t>
  </si>
  <si>
    <t>Кондиционное право</t>
  </si>
  <si>
    <t>1.11.3</t>
  </si>
  <si>
    <t>2.8.3</t>
  </si>
  <si>
    <t>2.11.3</t>
  </si>
  <si>
    <t>Экономика организации</t>
  </si>
  <si>
    <t>Гражданско-правовой модуль 1</t>
  </si>
  <si>
    <t>Гражданско-правовой модуль 2</t>
  </si>
  <si>
    <t>Право прав человека</t>
  </si>
  <si>
    <t>Правовое регулирование внутреннего рынка ЕАЭС</t>
  </si>
  <si>
    <t>Логика и аргументация</t>
  </si>
  <si>
    <t>1.1.1, 2.1.2.2.</t>
  </si>
  <si>
    <t>УК-4,8</t>
  </si>
  <si>
    <t>Применять основные методы здоровьесбережения</t>
  </si>
  <si>
    <t>Выявлять наиболее общие закономерности возникновения, функционирования и развития государственно-правовых явлений, использовать юридический категориальный аппарат в правоприменительной деятельности, принимать решения и совершать юридические действия в точном соответствии с законодательством Республики Беларусь</t>
  </si>
  <si>
    <t>Применять знания о системе правоохранительных и судебных органов Республики Беларусь для решения задач, связанных с определением статуса, организацией и деятельностью суда и органов, содействующих правосудию, в целях защиты прав и законных интересов граждан, конституционного строя государства</t>
  </si>
  <si>
    <t>Применять административно-деликтное и процессуально-исполнительное законодательство при квалификации административных правонарушений, формулировать и обосновывать свою точку зрения по проблемным вопросам в профессиональной сфере, решать конкретные задачи, возникающие в практической деятельности</t>
  </si>
  <si>
    <t>Осуществлять самостоятельный поиск правовой информации в области трудового права, анализировать и правильно применять нормы действующего законодательства о труде при разрешении правовых ситуаций, обеспечивать здоровые и безопасные условия труда</t>
  </si>
  <si>
    <t>Правильно и аргументировано применять уголовный закон в правоприменительной деятельности, анализировать состав преступления и его признаки, давать уголовно-правовую оценку общественно опасному деянию, определять наказание виновному, устанавливать основания и условия освобождения лица от уголовной ответственности в точном соответствии с действующим уголовным законодательством Республики Беларусь</t>
  </si>
  <si>
    <t>Анализировать природу и последствия государственных решений, возможности и границы использования инструментов экономической политики в сферах общественных расходов и доходов, особенности организации и функционирования общественного сектора в странах с развитой рыночной экономикой и Беларуси</t>
  </si>
  <si>
    <t>Применять нормы об отдельных гражданско-правовых обязательствах, обеспечивать охрану и защиту прав на объекты интеллектуальной собственности, определять порядок наследования и оформлять наследственные права, решать практические задачи в сфере защиты имущественных и личных неимущественных прав граждан и юридических лиц</t>
  </si>
  <si>
    <t>Применять нормативные правовые акты, использовать приемы осуществления процессуальных действий, составлять основные процессуальные и иные юридические документы</t>
  </si>
  <si>
    <t>Квалификация</t>
  </si>
  <si>
    <t>Правоприменительная</t>
  </si>
  <si>
    <t>Применять нормы уголовно-процессуального законодательства, решать задачи в практической деятельности, связанной с уголовным процессом</t>
  </si>
  <si>
    <t>Осуществлять всесторонний анализ действующего финансового законодательства и правовой инструментарий для достижения баланса между публичными и частными финансами</t>
  </si>
  <si>
    <t>Анализировать информацию о финансах и финансовых рынках, ситуацию в денежно-кредитной и валютной сфере с целью выработки стратегий предупреждения и минимизации возможных рисков при проведении финансовых и банковских операций, применять методы оценки финансовых инструментов и принципы финансового планирования</t>
  </si>
  <si>
    <t>Анализировать деятельность организации,  вырабатывать и обосновывать решения по вопросам, связанным с экономической и коммерческой деятельностью организации,  разрабатывать меры по эффективному использованию производственного потенциала</t>
  </si>
  <si>
    <t>Применять нормы хозяйственного законодательства с целью эффективного функционирования субъектов предпринимательской деятельности</t>
  </si>
  <si>
    <t>Применять нормы законодательства в области охраны окружающей среды и обеспечения экологической безопасности, принципы рационального природопользования и энергосбережения, решать теоретические и практические задачи в данной области</t>
  </si>
  <si>
    <t>Социально-гуманитарный модуль 2</t>
  </si>
  <si>
    <t>Социально-гуманитарный модуль 1</t>
  </si>
  <si>
    <t>УК-14</t>
  </si>
  <si>
    <t>Применять правила и законы логического мышления в профессиональной деятельности</t>
  </si>
  <si>
    <t>Применять коммуникационные технологии для поддержки и сопровождения деятельности государственных организаций, общественно-политических объединений, органов местного самоуправления</t>
  </si>
  <si>
    <t>Применять знания о государственном устройстве и управлении, проводить сравнительный анализ систем государственного управления различных стран, устанавливать взаимосвязь между институтами государства и гражданским обществом</t>
  </si>
  <si>
    <t>Анализировать особенности правового регулирования общественных отношений в исторической ретроспективе, выявлять закономерности функционирования государственно-правовых институтов в различные исторические периоды, прогнозировать тенденции развития общества на современном этапе</t>
  </si>
  <si>
    <t>Применять знания основных теорий и концепций развития представлений о государстве и праве, их месте в системе философского, научного и иного познания для анализа исторической и современной политико-правовой реальности</t>
  </si>
  <si>
    <t>Применять нормы права социального обеспечения в профессиональной деятельности, обосновывать и принимать решения, связанные с реализацией норм права социального обеспечения</t>
  </si>
  <si>
    <t>Анализировать взаимоотношения в системе человек – общество – государство, использовать нормативные правовые акты в области прав человека на практике</t>
  </si>
  <si>
    <t>Применять нормы законодательства о порядке рассмотрения и разрешения судами хозяйственных споров и иных дел, отнесенных к компетенции судов, рассматривающих экономические дела</t>
  </si>
  <si>
    <t>Применять нормы законодательства об исполнительном производстве, вести исполнительное производство в качестве судебного исполнителя, выполнять отдельные исполнительные действия в качестве работника органа принудительного исполнения, осуществлять функции представителя юридически заинтересованного лица в исполнительном производстве</t>
  </si>
  <si>
    <t>Решать теоретические и практические задачи, связанные с правовым регулированием международных отношений, защищать гарантированные нормами международного права интересы Республики Беларусь, её граждан, учреждений и организаций</t>
  </si>
  <si>
    <t>2.6.2</t>
  </si>
  <si>
    <t>Применять нормы таможенного законодательства в профессиональной деятельности</t>
  </si>
  <si>
    <t xml:space="preserve">Применять правовые нормы семейного законодательства в профессиональной деятельности  </t>
  </si>
  <si>
    <t>Применять нормы международного и национального законодательства в процессе создания, реализации и защиты прав на объекты интеллектуальной собственности</t>
  </si>
  <si>
    <t>Применять нормы законодательства о системе и содержании правового регулирования частноправовых отношений, осложненных иностранным элементом, в профессиональной деятельности</t>
  </si>
  <si>
    <t>Прогнозировать тенденции преступности и планировать меры по ее предупреждению, выявлять и устранять причины и условия преступлений</t>
  </si>
  <si>
    <t>Проводить сбор, проверку и оценку доказательств, необходимых для всестороннего полного и объективного раскрытия и расследования преступлений</t>
  </si>
  <si>
    <t>Применять методы осуществления прокурорского надзора, решать задачи, связанные с осуществлением прокуратурой деятельности по надзору за исполнением законодательства</t>
  </si>
  <si>
    <t xml:space="preserve">Осуществлять бухгалтерский учет, применять технику формирования экономических показателей, составлять внутреннюю и внешнюю бухгалтерскую отчетность </t>
  </si>
  <si>
    <t>Применять нормы законодательства в процессе решения задач, связанных с заключением, исполнением, изменением и расторжением гражданско-правовых договоров</t>
  </si>
  <si>
    <t>Определять процессуальные особенности рассмотрения и разрешения экономических дел в судах, выявлять правоприменительные проблемы и решать их, используя комплексный подход</t>
  </si>
  <si>
    <t>Применять нормы корпоративного законодательства, осуществлять профессиональную деятельность в сфере реализации корпоративных прав</t>
  </si>
  <si>
    <t>Применять правовые нормы кондиционного регулирования в рамках реализации государственной экономической политики и осуществления хозяйственной деятельности организацией или индивидуальным предпринимателем</t>
  </si>
  <si>
    <t>Воспринимать профессионально-ориентированные тексты на латинском языке, анализировать юридическую информацию, готовить научные и публичные выступления с использованием знаний латинского языка</t>
  </si>
  <si>
    <t>СК-35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</si>
  <si>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самостоятельно анализировать накопленный массив информации</t>
  </si>
  <si>
    <t>СК-36</t>
  </si>
  <si>
    <t>СК-37</t>
  </si>
  <si>
    <t>СК-38</t>
  </si>
  <si>
    <t>Применять теоретико-правовые и прикладные коммуникативные навыки в правовой сфере в контексте разрешения конфликтных ситуаций между различными субъектами</t>
  </si>
  <si>
    <t>Использовать средства получения, хранения, обработки, передачи и защиты информации, работать с геопространственной информацией</t>
  </si>
  <si>
    <t>СК-39</t>
  </si>
  <si>
    <t>Разработан в качестве примера реализации образовательного стандарта по специальности 1-24 01 03 "Экономическое право"</t>
  </si>
  <si>
    <t>Срок обучения     4 года</t>
  </si>
  <si>
    <t>Модуль "Основы государственного устройства"</t>
  </si>
  <si>
    <t xml:space="preserve">1. Защита дипломной работы в ГЭК
2. Государственный экзамен по  специальности, специализации
</t>
  </si>
  <si>
    <t>Обладать гуманистическим мировоззрением, качествами гражданственности и патриотизма</t>
  </si>
  <si>
    <t>Использовать административно-правовую терминологию, характеризовать административно-правовые режимы, анализировать источники и праововое положение субъектов административного права, осуществлять административные процедуры и вести работу с обращениями граждан</t>
  </si>
  <si>
    <t>Анализировать социологическую информацию, обеспечивать социологическое сопровождение профессиональной деятельности</t>
  </si>
  <si>
    <t>Проводить интервьюирование и консультирование граждан, готовить юридические заключения и процессуальные документы по гражданским делам, вести кадровое делопроизводство</t>
  </si>
  <si>
    <t>Быть способным к саморазвитию и совершенствованию в профессиональной деятельности</t>
  </si>
  <si>
    <t>УК-15</t>
  </si>
  <si>
    <t>СК-2,УК-4</t>
  </si>
  <si>
    <t>СК-3,УК-9</t>
  </si>
  <si>
    <t>Правильно толковать и применять нормы информационного права, решать теоретические и практические задачи отрасли</t>
  </si>
  <si>
    <t>Правовое регулирование единого рынка Европейского Союза</t>
  </si>
  <si>
    <t>Применять нормы природоресурсного права в профессиональной деятельности в целях обеспечения устойчивого природопользования</t>
  </si>
  <si>
    <t>Применять нормы законодательства, определяющего правовой режим недвижимости, в процессе осуществления профессиональной деятельности</t>
  </si>
  <si>
    <t>Применять конкурсно-правовые нормы при осуществлении хозяйственной деятельности организацией или индивидуальным предпринимателем в целях предотвращения экономической несостоятельности и банкротства, удаления из национальной экономической системы обанкротившихся субъектов хозяйственной деятельности</t>
  </si>
  <si>
    <t>Лингвистический модуль</t>
  </si>
  <si>
    <t>2.2.2</t>
  </si>
  <si>
    <t>2.2.3</t>
  </si>
  <si>
    <t>1.3.1, 2.2.1</t>
  </si>
  <si>
    <t>2.2.1, 2.2.2</t>
  </si>
  <si>
    <t>2.3.2.1</t>
  </si>
  <si>
    <t>2.3.2.2</t>
  </si>
  <si>
    <t>2.5.3</t>
  </si>
  <si>
    <t>2.5.4</t>
  </si>
  <si>
    <t>2.5.5</t>
  </si>
  <si>
    <t>2.5.5.1</t>
  </si>
  <si>
    <t>2.5.5.2</t>
  </si>
  <si>
    <t>2.7.3</t>
  </si>
  <si>
    <t>2.11.4</t>
  </si>
  <si>
    <t>2.11.5</t>
  </si>
  <si>
    <t>2.11.6</t>
  </si>
  <si>
    <t>2.11.7</t>
  </si>
  <si>
    <t>Экономический анализ права</t>
  </si>
  <si>
    <t>Экономико-правовой модуль</t>
  </si>
  <si>
    <t>2.9.4</t>
  </si>
  <si>
    <t>2.9.4.1</t>
  </si>
  <si>
    <t>2.9.4.2</t>
  </si>
  <si>
    <t>УК-2, СК-39</t>
  </si>
  <si>
    <t>СК-40</t>
  </si>
  <si>
    <t>СК-41</t>
  </si>
  <si>
    <t>Владеть основами исследовательской деятельности, осуществлять поиск, анализ и синтез информации</t>
  </si>
  <si>
    <t>Юридическая этика</t>
  </si>
  <si>
    <t>Учитывать нравственные требования, предъявляемые к юристам при осуществлении профессиональной деятельности, соответствовать этим требованиям, принимать во внимание процессы взаимовлияния морали и права</t>
  </si>
  <si>
    <t>Продолжение типового учебного плана по специальности 1-24 01 03 "Экономическое право". Регистрационный №_______________________________</t>
  </si>
  <si>
    <t>1.12.3</t>
  </si>
  <si>
    <t>1.13.2</t>
  </si>
  <si>
    <t>1.13.3</t>
  </si>
  <si>
    <t>1.13, 2.10</t>
  </si>
  <si>
    <t>Дисциплины по выбору            (1 из 2)</t>
  </si>
  <si>
    <t>Название модуля, учебной дисциплины, курсовой работы (проекта)</t>
  </si>
  <si>
    <t>УК-6,10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</si>
  <si>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профессиональной деятельности</t>
  </si>
  <si>
    <t>Выбирать необходимый стиль речи, применять в профессиональной деятельности знания об организации публичной речи, навыки ораторского мастерства, аргументации и полемики</t>
  </si>
  <si>
    <t>УК-6,13</t>
  </si>
  <si>
    <t>УК-5,14</t>
  </si>
  <si>
    <t>Использовать исторический опыт для усовершенствования системы государственных органов, судебной системы, законодательства, правовых источников, институтов и отраслей права Беларуси</t>
  </si>
  <si>
    <t>УК-9, БПК-1</t>
  </si>
  <si>
    <t>БПК-24</t>
  </si>
  <si>
    <t>Использовать понятия и категории конституционного права в системе отраслевых юридических наук, осуществлять толкование конституционных норм, применять полученные знания в практической деятельности</t>
  </si>
  <si>
    <t>Осуществлять анализ и классификацию юридических фактов и обстоятельств в рамках гражданского судопроизводства, составлять гражданско-процессуальные документы</t>
  </si>
  <si>
    <t>Использовать методы сбора, обработки и интерпретации комплексной социально-экономической информации для решения организационно-управленческих задач, в том числе находящихся за пределами непосредственной сферы деятельности</t>
  </si>
  <si>
    <t>УК-11, БПК-9</t>
  </si>
  <si>
    <t>УК-2, БПК-10</t>
  </si>
  <si>
    <t>Применять основные методы защиты населения от негативных факторов антропогенного, техногенного, естественного происхождения и воздействия радиации</t>
  </si>
  <si>
    <t>Анализировать нормы европейского права, которые регулируют создание и функционирование единого экономического пространства в рамках Европейского Союза, оценивать их правовые последствия, использовать результаты в практической работе</t>
  </si>
  <si>
    <t>Анализировать и применять в практической деятельности нормы права, которые регулируют создание и функционирование внутреннего экономического пространства в рамках ЕАЭС, решать задачи, связанные с реализацией норм права ЕАЭС в рамках национальной правовой системы</t>
  </si>
  <si>
    <t>Использовать знания механизмов реализации норм международного экономического права при решении теоретических и практических задач, связанных с правовым регулированием международных экономических отношений</t>
  </si>
  <si>
    <t>Применять конституционно-правовые нормы, регулирующие осуществление денежно-кредитной политики в Республике Беларусь, в контексте функционирования банковской системы, толковать хозяйственно-правовые, финансово-правовые, монетарно-правовые и банковско-правовые нормы в их тесной взаимосвязи</t>
  </si>
  <si>
    <t>Анализировать особенности процессуальных правоотношений по трансграничным гражданским и хозяйственным делам, применять нормы соответствующего законодательства в профессиональной деятельности</t>
  </si>
  <si>
    <t>Применять знания об особенностях правового регулирования отношений в области внешнеэкономической деятельности с учетом специфики агропромышленного производства как на национальном, так и на международном уровнях для решения практических и теоретических задач</t>
  </si>
  <si>
    <t>Ориентироваться во внешней предпринимательской и инновационной среде, определять перспективные направления предпринимательства, принимать обоснованные решения при осуществлении предпринимательской деятельности, достигать поставленные цели</t>
  </si>
  <si>
    <r>
      <t>Трудоправовой модуль</t>
    </r>
    <r>
      <rPr>
        <b/>
        <sz val="10"/>
        <rFont val="Arial"/>
        <family val="2"/>
      </rPr>
      <t>²</t>
    </r>
  </si>
  <si>
    <r>
      <t>История государства и права Беларуси</t>
    </r>
    <r>
      <rPr>
        <sz val="10"/>
        <rFont val="Arial"/>
        <family val="2"/>
      </rPr>
      <t>¹</t>
    </r>
  </si>
  <si>
    <r>
      <t>Модуль "Курсовая работа"</t>
    </r>
    <r>
      <rPr>
        <b/>
        <sz val="10"/>
        <rFont val="Arial"/>
        <family val="2"/>
      </rPr>
      <t>⁴</t>
    </r>
  </si>
  <si>
    <r>
      <t>История государства и права зарубежных стран</t>
    </r>
    <r>
      <rPr>
        <sz val="10"/>
        <rFont val="Arial"/>
        <family val="2"/>
      </rPr>
      <t>¹</t>
    </r>
  </si>
  <si>
    <r>
      <t>Модуль "Курсовая работа"</t>
    </r>
    <r>
      <rPr>
        <b/>
        <sz val="10"/>
        <rFont val="Arial"/>
        <family val="2"/>
      </rPr>
      <t>⁶</t>
    </r>
  </si>
  <si>
    <r>
      <t>Право интеллектуальной собственности</t>
    </r>
    <r>
      <rPr>
        <sz val="10"/>
        <rFont val="Arial"/>
        <family val="2"/>
      </rPr>
      <t>⁵</t>
    </r>
  </si>
  <si>
    <r>
      <t>Коммуникативные навыки юриста</t>
    </r>
    <r>
      <rPr>
        <sz val="10"/>
        <rFont val="Arial"/>
        <family val="2"/>
      </rPr>
      <t>⁷</t>
    </r>
  </si>
  <si>
    <r>
      <t>Юридическая клиника</t>
    </r>
    <r>
      <rPr>
        <sz val="10"/>
        <rFont val="Arial"/>
        <family val="2"/>
      </rPr>
      <t>⁸</t>
    </r>
  </si>
  <si>
    <r>
      <rPr>
        <sz val="10"/>
        <rFont val="Arial"/>
        <family val="2"/>
      </rPr>
      <t>¹</t>
    </r>
    <r>
      <rPr>
        <sz val="8"/>
        <rFont val="Arial"/>
        <family val="2"/>
      </rPr>
      <t>Включая обязательную учебную дисциплину Социально-гуманитарного модуля 1 "История".</t>
    </r>
  </si>
  <si>
    <r>
      <rPr>
        <sz val="10"/>
        <rFont val="Arial"/>
        <family val="2"/>
      </rPr>
      <t>²</t>
    </r>
    <r>
      <rPr>
        <sz val="8"/>
        <rFont val="Arial"/>
        <family val="2"/>
      </rPr>
      <t>Включая учебную дисциплину "Охрана труда".</t>
    </r>
  </si>
  <si>
    <r>
      <rPr>
        <sz val="10"/>
        <rFont val="Arial"/>
        <family val="2"/>
      </rPr>
      <t>³</t>
    </r>
    <r>
      <rPr>
        <sz val="8"/>
        <rFont val="Arial"/>
        <family val="2"/>
      </rPr>
      <t>Включая учебную дисциплину "Основы экологии и энергосбережения".</t>
    </r>
  </si>
  <si>
    <r>
      <rPr>
        <sz val="10"/>
        <rFont val="Arial"/>
        <family val="2"/>
      </rPr>
      <t>⁴</t>
    </r>
    <r>
      <rPr>
        <sz val="8"/>
        <rFont val="Arial"/>
        <family val="2"/>
      </rPr>
      <t>Курсовые работы выполняются по любой из учебных дисциплин государственного компонента.</t>
    </r>
  </si>
  <si>
    <r>
      <rPr>
        <sz val="10"/>
        <rFont val="Arial"/>
        <family val="2"/>
      </rPr>
      <t>⁵</t>
    </r>
    <r>
      <rPr>
        <sz val="8"/>
        <rFont val="Arial"/>
        <family val="2"/>
      </rPr>
      <t xml:space="preserve">Включая учебную дисциплину "Основы управления интеллектуальной собственностью". При составлении учебного плана учреждения образования по специальности, специализации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 </t>
    </r>
  </si>
  <si>
    <r>
      <rPr>
        <sz val="10"/>
        <rFont val="Arial"/>
        <family val="2"/>
      </rPr>
      <t>⁶</t>
    </r>
    <r>
      <rPr>
        <sz val="8"/>
        <rFont val="Arial"/>
        <family val="2"/>
      </rPr>
      <t>Курсовые работы выполняются по любой из учебных дисциплин компонента учреждения высшего образования.</t>
    </r>
  </si>
  <si>
    <r>
      <rPr>
        <sz val="10"/>
        <rFont val="Arial"/>
        <family val="2"/>
      </rPr>
      <t>⁷</t>
    </r>
    <r>
      <rPr>
        <sz val="8"/>
        <rFont val="Arial"/>
        <family val="2"/>
      </rPr>
      <t>Учебная дисциплина  "Коммуникативные навыки юриста" включает следующие взаимосвязанные компоненты: 1. Профессиональная коммуникация юриста; 2. Основы разрешения конфликтов в юридической деятельности; 3. Искусство ведения деловых переговоров.</t>
    </r>
  </si>
  <si>
    <r>
      <rPr>
        <sz val="10"/>
        <rFont val="Arial"/>
        <family val="2"/>
      </rPr>
      <t>⁸</t>
    </r>
    <r>
      <rPr>
        <sz val="8"/>
        <rFont val="Arial"/>
        <family val="2"/>
      </rPr>
      <t>Учебная</t>
    </r>
    <r>
      <rPr>
        <sz val="10"/>
        <rFont val="Arial"/>
        <family val="2"/>
      </rPr>
      <t xml:space="preserve"> д</t>
    </r>
    <r>
      <rPr>
        <sz val="8"/>
        <rFont val="Arial"/>
        <family val="2"/>
      </rPr>
      <t>исциплина  "Юридическая клиника" включает следующие взаимосвязанные компоненты: 1. Техника юридического письма; 2. Основы практическиой деятельности юриста; 3. Делопроизводство.</t>
    </r>
  </si>
  <si>
    <t xml:space="preserve">1.1.3
</t>
  </si>
  <si>
    <t xml:space="preserve">1.8.1
</t>
  </si>
  <si>
    <r>
      <t>Экологическое право</t>
    </r>
    <r>
      <rPr>
        <sz val="10"/>
        <rFont val="Arial"/>
        <family val="2"/>
      </rPr>
      <t>³</t>
    </r>
  </si>
  <si>
    <t>1.8.2, 4.2</t>
  </si>
  <si>
    <t>1.2, 2.5.1, 3.2</t>
  </si>
  <si>
    <t>Модуль "Дисциплины специализации 1-24 01 03 01 Правовое обеспечение коммерческой деятельности"</t>
  </si>
  <si>
    <t>1.13, 2.1.1.2, 2.10</t>
  </si>
  <si>
    <t>1.1.3, 1.13, 2.1.1.1, 2.10</t>
  </si>
  <si>
    <t>УК-1,5,6, БПК-23</t>
  </si>
  <si>
    <t>И.А. Старовойтова</t>
  </si>
  <si>
    <t>Юрист со знанием экономики</t>
  </si>
  <si>
    <t>Специализация 1-24 01 03 01 Правовое обеспечение коммерческой деятельности</t>
  </si>
  <si>
    <t>Специальность 1-24 01 03 Экономической право</t>
  </si>
  <si>
    <t xml:space="preserve">Председатель НМС </t>
  </si>
  <si>
    <t>по группе специальностей "Право"</t>
  </si>
  <si>
    <t xml:space="preserve">Использовать гражданско-правовую терминологию, проектировать гражданско-правовые договоры, применять нормы гражданского законодательства в конкретных правовых ситуациях в практической деятельности </t>
  </si>
  <si>
    <t xml:space="preserve">Анализировать и использовать в профессиональной деятельности нормы аграрного права при решении конкретных вопросов, применять меры по обеспечению продовольственной безопасности и устойчивого развития сельских территорий </t>
  </si>
  <si>
    <t>Применять нормы антимонопольного законодательства при совершении юридически значимых действий в рамках реализации государственной политики или в рамках осуществления хозяйственной деятельности организации</t>
  </si>
  <si>
    <t>Выявлять коррупционные риски и применять соответствующие методы их предупреждения</t>
  </si>
  <si>
    <t>Применять правовые нормы с использованием положений экономической науки, определять характер различных факторов юридического и экономического характера, оказывающих влияние на содержание правового регулирования хозяйственных (экономических) отношений</t>
  </si>
  <si>
    <t>Применять пруденциально-правовые нормы при совершении юридически значимых действий в рамках реализации государственной внутренней и внешней экономической политики, либо в рамках осуществления хозяйственной деятельности организации или индивидуального предпринимателя</t>
  </si>
  <si>
    <r>
      <t>Безопасность жизнедеятельности человека. Защита населения и объектов от чрезвычайных ситуаций</t>
    </r>
    <r>
      <rPr>
        <sz val="10"/>
        <rFont val="Arial"/>
        <family val="2"/>
      </rPr>
      <t>⁹</t>
    </r>
  </si>
  <si>
    <t>⁹Включая учебную дисциплину "Радиационная безопасность".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</si>
</sst>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Times New Roman"/>
      <family val="1"/>
    </font>
    <font>
      <sz val="6.5"/>
      <name val="Arial"/>
      <family val="2"/>
    </font>
    <font>
      <b/>
      <sz val="6.5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/>
    </xf>
    <xf numFmtId="0" fontId="16" fillId="0" borderId="0" xfId="0" applyFont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 quotePrefix="1">
      <alignment horizontal="right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7" fillId="0" borderId="1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textRotation="90" wrapText="1"/>
    </xf>
    <xf numFmtId="0" fontId="24" fillId="0" borderId="33" xfId="0" applyFont="1" applyBorder="1" applyAlignment="1">
      <alignment horizontal="left" vertical="center" textRotation="90" wrapText="1"/>
    </xf>
    <xf numFmtId="0" fontId="24" fillId="0" borderId="34" xfId="0" applyFont="1" applyBorder="1" applyAlignment="1">
      <alignment horizontal="left" vertical="center" textRotation="90" wrapText="1"/>
    </xf>
    <xf numFmtId="0" fontId="24" fillId="0" borderId="35" xfId="0" applyFont="1" applyBorder="1" applyAlignment="1">
      <alignment horizontal="left" vertical="center" textRotation="90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vertical="top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vertical="top"/>
    </xf>
    <xf numFmtId="0" fontId="24" fillId="0" borderId="28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49" fontId="23" fillId="33" borderId="45" xfId="0" applyNumberFormat="1" applyFont="1" applyFill="1" applyBorder="1" applyAlignment="1">
      <alignment vertical="top"/>
    </xf>
    <xf numFmtId="0" fontId="24" fillId="33" borderId="51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vertical="center"/>
    </xf>
    <xf numFmtId="16" fontId="24" fillId="0" borderId="24" xfId="0" applyNumberFormat="1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vertical="top" wrapText="1"/>
    </xf>
    <xf numFmtId="0" fontId="26" fillId="0" borderId="5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vertical="center"/>
    </xf>
    <xf numFmtId="16" fontId="24" fillId="0" borderId="21" xfId="0" applyNumberFormat="1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0" fontId="26" fillId="0" borderId="29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16" fontId="24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vertical="top"/>
    </xf>
    <xf numFmtId="0" fontId="23" fillId="34" borderId="55" xfId="0" applyFont="1" applyFill="1" applyBorder="1" applyAlignment="1">
      <alignment vertical="top" wrapText="1"/>
    </xf>
    <xf numFmtId="0" fontId="24" fillId="34" borderId="57" xfId="0" applyFont="1" applyFill="1" applyBorder="1" applyAlignment="1">
      <alignment horizontal="center" vertical="center"/>
    </xf>
    <xf numFmtId="0" fontId="24" fillId="34" borderId="55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59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vertical="center"/>
    </xf>
    <xf numFmtId="49" fontId="24" fillId="33" borderId="45" xfId="0" applyNumberFormat="1" applyFont="1" applyFill="1" applyBorder="1" applyAlignment="1">
      <alignment vertical="top"/>
    </xf>
    <xf numFmtId="49" fontId="24" fillId="0" borderId="60" xfId="0" applyNumberFormat="1" applyFont="1" applyFill="1" applyBorder="1" applyAlignment="1">
      <alignment vertical="top"/>
    </xf>
    <xf numFmtId="0" fontId="24" fillId="0" borderId="54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6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6" fillId="34" borderId="56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top" wrapText="1"/>
    </xf>
    <xf numFmtId="49" fontId="23" fillId="33" borderId="29" xfId="0" applyNumberFormat="1" applyFont="1" applyFill="1" applyBorder="1" applyAlignment="1">
      <alignment vertical="top"/>
    </xf>
    <xf numFmtId="49" fontId="23" fillId="33" borderId="16" xfId="0" applyNumberFormat="1" applyFont="1" applyFill="1" applyBorder="1" applyAlignment="1">
      <alignment vertical="top"/>
    </xf>
    <xf numFmtId="49" fontId="23" fillId="33" borderId="22" xfId="0" applyNumberFormat="1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vertical="top"/>
    </xf>
    <xf numFmtId="0" fontId="27" fillId="0" borderId="2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vertical="top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/>
    </xf>
    <xf numFmtId="0" fontId="28" fillId="33" borderId="1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 wrapText="1"/>
    </xf>
    <xf numFmtId="49" fontId="24" fillId="0" borderId="63" xfId="0" applyNumberFormat="1" applyFont="1" applyFill="1" applyBorder="1" applyAlignment="1">
      <alignment vertical="center"/>
    </xf>
    <xf numFmtId="16" fontId="24" fillId="0" borderId="68" xfId="0" applyNumberFormat="1" applyFont="1" applyFill="1" applyBorder="1" applyAlignment="1">
      <alignment vertical="center" wrapText="1"/>
    </xf>
    <xf numFmtId="0" fontId="27" fillId="0" borderId="69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vertical="top" wrapText="1"/>
    </xf>
    <xf numFmtId="0" fontId="27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49" fontId="24" fillId="0" borderId="43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3" fillId="33" borderId="14" xfId="0" applyNumberFormat="1" applyFont="1" applyFill="1" applyBorder="1" applyAlignment="1">
      <alignment vertical="top"/>
    </xf>
    <xf numFmtId="0" fontId="27" fillId="0" borderId="2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32" fillId="33" borderId="18" xfId="0" applyFont="1" applyFill="1" applyBorder="1" applyAlignment="1">
      <alignment horizontal="center" vertical="justify" wrapText="1"/>
    </xf>
    <xf numFmtId="0" fontId="28" fillId="33" borderId="18" xfId="0" applyFont="1" applyFill="1" applyBorder="1" applyAlignment="1">
      <alignment horizontal="center" vertical="justify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9" fontId="24" fillId="0" borderId="10" xfId="55" applyFont="1" applyFill="1" applyBorder="1" applyAlignment="1">
      <alignment horizontal="center" vertical="center" wrapText="1"/>
    </xf>
    <xf numFmtId="9" fontId="24" fillId="0" borderId="10" xfId="55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7" fillId="0" borderId="6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21" fillId="0" borderId="11" xfId="0" applyNumberFormat="1" applyFont="1" applyBorder="1" applyAlignment="1">
      <alignment horizontal="center" vertical="top"/>
    </xf>
    <xf numFmtId="49" fontId="21" fillId="0" borderId="65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0" fontId="21" fillId="0" borderId="24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 textRotation="90" wrapText="1"/>
    </xf>
    <xf numFmtId="0" fontId="21" fillId="0" borderId="65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center" vertical="center" textRotation="255" wrapText="1"/>
    </xf>
    <xf numFmtId="0" fontId="20" fillId="0" borderId="65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6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15" fillId="0" borderId="43" xfId="0" applyFont="1" applyBorder="1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1" fillId="0" borderId="0" xfId="0" applyFont="1" applyBorder="1" applyAlignment="1">
      <alignment horizontal="center" vertical="top"/>
    </xf>
    <xf numFmtId="0" fontId="18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24" fillId="0" borderId="24" xfId="0" applyNumberFormat="1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left" vertical="center" wrapText="1"/>
    </xf>
    <xf numFmtId="9" fontId="24" fillId="0" borderId="24" xfId="55" applyFont="1" applyFill="1" applyBorder="1" applyAlignment="1">
      <alignment horizontal="left" vertical="center" wrapText="1"/>
    </xf>
    <xf numFmtId="0" fontId="24" fillId="0" borderId="67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9" fontId="24" fillId="0" borderId="10" xfId="55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43" xfId="0" applyNumberFormat="1" applyFont="1" applyFill="1" applyBorder="1" applyAlignment="1">
      <alignment horizontal="left" vertical="center" wrapText="1"/>
    </xf>
    <xf numFmtId="0" fontId="24" fillId="0" borderId="38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67" xfId="0" applyNumberFormat="1" applyFont="1" applyFill="1" applyBorder="1" applyAlignment="1">
      <alignment horizontal="left" vertical="center" wrapText="1"/>
    </xf>
    <xf numFmtId="49" fontId="24" fillId="0" borderId="23" xfId="0" applyNumberFormat="1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26" fillId="0" borderId="6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1" fontId="26" fillId="0" borderId="45" xfId="0" applyNumberFormat="1" applyFont="1" applyFill="1" applyBorder="1" applyAlignment="1">
      <alignment horizontal="center" vertical="center"/>
    </xf>
    <xf numFmtId="1" fontId="26" fillId="0" borderId="47" xfId="0" applyNumberFormat="1" applyFont="1" applyFill="1" applyBorder="1" applyAlignment="1">
      <alignment horizontal="center" vertical="center"/>
    </xf>
    <xf numFmtId="1" fontId="26" fillId="0" borderId="49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6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6" fillId="0" borderId="45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center" vertical="center"/>
    </xf>
    <xf numFmtId="49" fontId="26" fillId="0" borderId="80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textRotation="90" wrapText="1"/>
    </xf>
    <xf numFmtId="0" fontId="23" fillId="0" borderId="70" xfId="0" applyFont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81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8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textRotation="90" wrapText="1"/>
    </xf>
    <xf numFmtId="49" fontId="23" fillId="0" borderId="39" xfId="0" applyNumberFormat="1" applyFont="1" applyFill="1" applyBorder="1" applyAlignment="1">
      <alignment horizontal="left"/>
    </xf>
    <xf numFmtId="49" fontId="23" fillId="0" borderId="41" xfId="0" applyNumberFormat="1" applyFont="1" applyFill="1" applyBorder="1" applyAlignment="1">
      <alignment horizontal="left"/>
    </xf>
    <xf numFmtId="0" fontId="23" fillId="0" borderId="60" xfId="0" applyFont="1" applyFill="1" applyBorder="1" applyAlignment="1">
      <alignment horizontal="left"/>
    </xf>
    <xf numFmtId="0" fontId="1" fillId="0" borderId="80" xfId="0" applyFont="1" applyFill="1" applyBorder="1" applyAlignment="1">
      <alignment horizontal="left"/>
    </xf>
    <xf numFmtId="0" fontId="23" fillId="0" borderId="71" xfId="0" applyFont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74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 vertical="center" textRotation="90"/>
    </xf>
    <xf numFmtId="0" fontId="23" fillId="0" borderId="81" xfId="0" applyFont="1" applyBorder="1" applyAlignment="1">
      <alignment horizontal="center" vertical="center" textRotation="90"/>
    </xf>
    <xf numFmtId="0" fontId="23" fillId="0" borderId="64" xfId="0" applyFont="1" applyBorder="1" applyAlignment="1">
      <alignment horizontal="center" vertical="center" textRotation="90"/>
    </xf>
    <xf numFmtId="0" fontId="23" fillId="0" borderId="82" xfId="0" applyFont="1" applyBorder="1" applyAlignment="1">
      <alignment horizontal="center" vertical="center" textRotation="90"/>
    </xf>
    <xf numFmtId="0" fontId="23" fillId="0" borderId="59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83" xfId="0" applyFont="1" applyBorder="1" applyAlignment="1">
      <alignment horizontal="center" vertical="center" textRotation="90" wrapText="1"/>
    </xf>
    <xf numFmtId="0" fontId="23" fillId="0" borderId="84" xfId="0" applyFont="1" applyBorder="1" applyAlignment="1">
      <alignment horizontal="center" vertical="center" textRotation="90"/>
    </xf>
    <xf numFmtId="0" fontId="23" fillId="0" borderId="66" xfId="0" applyFont="1" applyBorder="1" applyAlignment="1">
      <alignment horizontal="center" vertical="center" textRotation="90"/>
    </xf>
    <xf numFmtId="0" fontId="23" fillId="0" borderId="71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31" fillId="0" borderId="5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24" fillId="0" borderId="58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left" vertical="center"/>
    </xf>
    <xf numFmtId="0" fontId="24" fillId="0" borderId="69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78" xfId="0" applyFont="1" applyFill="1" applyBorder="1" applyAlignment="1">
      <alignment horizontal="left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26" fillId="0" borderId="8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0" fontId="19" fillId="0" borderId="59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9" fontId="24" fillId="0" borderId="10" xfId="55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left"/>
    </xf>
    <xf numFmtId="0" fontId="24" fillId="0" borderId="85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1" fillId="0" borderId="8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92" zoomScaleNormal="92" zoomScalePageLayoutView="0" workbookViewId="0" topLeftCell="A1">
      <selection activeCell="AA11" sqref="AA11"/>
    </sheetView>
  </sheetViews>
  <sheetFormatPr defaultColWidth="9.125" defaultRowHeight="12.75"/>
  <cols>
    <col min="1" max="53" width="2.375" style="27" customWidth="1"/>
    <col min="54" max="54" width="3.375" style="27" customWidth="1"/>
    <col min="55" max="60" width="3.00390625" style="27" customWidth="1"/>
    <col min="61" max="61" width="3.375" style="27" customWidth="1"/>
    <col min="62" max="16384" width="9.125" style="27" customWidth="1"/>
  </cols>
  <sheetData>
    <row r="1" spans="1:61" s="25" customFormat="1" ht="15">
      <c r="A1" s="24" t="s">
        <v>52</v>
      </c>
      <c r="AT1" s="26"/>
      <c r="AU1" s="26"/>
      <c r="AV1" s="26"/>
      <c r="AW1" s="26"/>
      <c r="AX1" s="26"/>
      <c r="AY1" s="26"/>
      <c r="AZ1" s="338"/>
      <c r="BA1" s="338"/>
      <c r="BB1" s="338"/>
      <c r="BC1" s="338"/>
      <c r="BD1" s="338"/>
      <c r="BE1" s="338"/>
      <c r="BF1" s="338"/>
      <c r="BG1" s="338"/>
      <c r="BH1" s="338"/>
      <c r="BI1" s="338"/>
    </row>
    <row r="2" spans="18:61" s="25" customFormat="1" ht="15" customHeight="1">
      <c r="R2" s="348" t="s">
        <v>58</v>
      </c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9"/>
      <c r="AW2" s="349"/>
      <c r="AZ2" s="338"/>
      <c r="BA2" s="338"/>
      <c r="BB2" s="338"/>
      <c r="BC2" s="338"/>
      <c r="BD2" s="338"/>
      <c r="BE2" s="338"/>
      <c r="BF2" s="338"/>
      <c r="BG2" s="338"/>
      <c r="BH2" s="338"/>
      <c r="BI2" s="338"/>
    </row>
    <row r="3" spans="1:56" s="25" customFormat="1" ht="13.5">
      <c r="A3" s="323" t="s">
        <v>78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AY3" s="323" t="s">
        <v>430</v>
      </c>
      <c r="AZ3" s="323"/>
      <c r="BA3" s="323"/>
      <c r="BB3" s="323"/>
      <c r="BC3" s="323"/>
      <c r="BD3" s="323"/>
    </row>
    <row r="4" spans="1:61" s="25" customFormat="1" ht="13.5">
      <c r="A4" s="42" t="s">
        <v>79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AY4" s="317" t="s">
        <v>572</v>
      </c>
      <c r="AZ4" s="317"/>
      <c r="BA4" s="317"/>
      <c r="BB4" s="317"/>
      <c r="BC4" s="317"/>
      <c r="BD4" s="317"/>
      <c r="BE4" s="317"/>
      <c r="BF4" s="317"/>
      <c r="BG4" s="317"/>
      <c r="BH4" s="317"/>
      <c r="BI4" s="317"/>
    </row>
    <row r="5" spans="1:61" s="25" customFormat="1" ht="17.25">
      <c r="A5" s="25" t="s">
        <v>50</v>
      </c>
      <c r="V5" s="339" t="s">
        <v>14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</row>
    <row r="6" spans="1:61" ht="19.5" customHeight="1">
      <c r="A6" s="342"/>
      <c r="B6" s="343"/>
      <c r="C6" s="343"/>
      <c r="D6" s="343"/>
      <c r="E6" s="343"/>
      <c r="F6" s="343"/>
      <c r="G6" s="343"/>
      <c r="H6" s="340" t="s">
        <v>571</v>
      </c>
      <c r="I6" s="345"/>
      <c r="J6" s="345"/>
      <c r="K6" s="345"/>
      <c r="L6" s="345"/>
      <c r="M6" s="345"/>
      <c r="N6" s="345"/>
      <c r="O6" s="345"/>
      <c r="P6" s="345"/>
      <c r="Q6" s="25"/>
      <c r="R6" s="25"/>
      <c r="AY6" s="323" t="s">
        <v>474</v>
      </c>
      <c r="AZ6" s="323"/>
      <c r="BA6" s="323"/>
      <c r="BB6" s="323"/>
      <c r="BC6" s="323"/>
      <c r="BD6" s="323"/>
      <c r="BE6" s="323"/>
      <c r="BF6" s="323"/>
      <c r="BG6" s="323"/>
      <c r="BH6" s="323"/>
      <c r="BI6" s="323"/>
    </row>
    <row r="7" spans="1:61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R7" s="348" t="s">
        <v>574</v>
      </c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</row>
    <row r="8" spans="1:46" ht="15">
      <c r="A8" s="344"/>
      <c r="B8" s="343"/>
      <c r="C8" s="343"/>
      <c r="D8" s="343"/>
      <c r="E8" s="343"/>
      <c r="F8" s="343"/>
      <c r="G8" s="343"/>
      <c r="H8" s="24"/>
      <c r="I8" s="24"/>
      <c r="J8" s="24"/>
      <c r="K8" s="24"/>
      <c r="L8" s="24"/>
      <c r="M8" s="24"/>
      <c r="Z8" s="307"/>
      <c r="AA8" s="307"/>
      <c r="AB8" s="307"/>
      <c r="AC8" s="307"/>
      <c r="AD8" s="308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</row>
    <row r="9" spans="1:61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O9" s="309"/>
      <c r="P9" s="348" t="s">
        <v>573</v>
      </c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10"/>
      <c r="AZ9" s="310"/>
      <c r="BA9" s="310"/>
      <c r="BB9" s="310"/>
      <c r="BC9" s="309"/>
      <c r="BD9" s="309"/>
      <c r="BE9" s="309"/>
      <c r="BF9" s="309"/>
      <c r="BG9" s="309"/>
      <c r="BH9" s="309"/>
      <c r="BI9" s="309"/>
    </row>
    <row r="10" spans="1:54" ht="13.5">
      <c r="A10" s="25" t="s">
        <v>80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</row>
    <row r="11" spans="44:61" s="24" customFormat="1" ht="15" customHeight="1">
      <c r="AR11" s="346" t="s">
        <v>15</v>
      </c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</row>
    <row r="12" spans="2:61" s="24" customFormat="1" ht="15" customHeight="1">
      <c r="B12" s="324" t="s">
        <v>348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</row>
    <row r="13" spans="1:43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61" ht="12" customHeight="1">
      <c r="A14" s="334" t="s">
        <v>59</v>
      </c>
      <c r="B14" s="337" t="s">
        <v>0</v>
      </c>
      <c r="C14" s="337"/>
      <c r="D14" s="337"/>
      <c r="E14" s="337"/>
      <c r="F14" s="38"/>
      <c r="G14" s="328" t="s">
        <v>1</v>
      </c>
      <c r="H14" s="329"/>
      <c r="I14" s="330"/>
      <c r="J14" s="38"/>
      <c r="K14" s="328" t="s">
        <v>2</v>
      </c>
      <c r="L14" s="329"/>
      <c r="M14" s="329"/>
      <c r="N14" s="330"/>
      <c r="O14" s="328" t="s">
        <v>3</v>
      </c>
      <c r="P14" s="329"/>
      <c r="Q14" s="329"/>
      <c r="R14" s="330"/>
      <c r="S14" s="38"/>
      <c r="T14" s="328" t="s">
        <v>4</v>
      </c>
      <c r="U14" s="329"/>
      <c r="V14" s="330"/>
      <c r="W14" s="41"/>
      <c r="X14" s="328" t="s">
        <v>5</v>
      </c>
      <c r="Y14" s="329"/>
      <c r="Z14" s="330"/>
      <c r="AA14" s="38"/>
      <c r="AB14" s="328" t="s">
        <v>6</v>
      </c>
      <c r="AC14" s="329"/>
      <c r="AD14" s="329"/>
      <c r="AE14" s="330"/>
      <c r="AF14" s="38"/>
      <c r="AG14" s="328" t="s">
        <v>7</v>
      </c>
      <c r="AH14" s="329"/>
      <c r="AI14" s="329"/>
      <c r="AJ14" s="38"/>
      <c r="AK14" s="328" t="s">
        <v>8</v>
      </c>
      <c r="AL14" s="329"/>
      <c r="AM14" s="329"/>
      <c r="AN14" s="330"/>
      <c r="AO14" s="337" t="s">
        <v>9</v>
      </c>
      <c r="AP14" s="337"/>
      <c r="AQ14" s="337"/>
      <c r="AR14" s="337"/>
      <c r="AS14" s="38"/>
      <c r="AT14" s="328" t="s">
        <v>10</v>
      </c>
      <c r="AU14" s="329"/>
      <c r="AV14" s="330"/>
      <c r="AW14" s="38"/>
      <c r="AX14" s="329" t="s">
        <v>11</v>
      </c>
      <c r="AY14" s="329"/>
      <c r="AZ14" s="329"/>
      <c r="BA14" s="330"/>
      <c r="BB14" s="331" t="s">
        <v>69</v>
      </c>
      <c r="BC14" s="331" t="s">
        <v>70</v>
      </c>
      <c r="BD14" s="331" t="s">
        <v>71</v>
      </c>
      <c r="BE14" s="331" t="s">
        <v>72</v>
      </c>
      <c r="BF14" s="331" t="s">
        <v>73</v>
      </c>
      <c r="BG14" s="331" t="s">
        <v>74</v>
      </c>
      <c r="BH14" s="331" t="s">
        <v>12</v>
      </c>
      <c r="BI14" s="331" t="s">
        <v>13</v>
      </c>
    </row>
    <row r="15" spans="1:61" ht="12" customHeight="1">
      <c r="A15" s="335"/>
      <c r="B15" s="320">
        <v>1</v>
      </c>
      <c r="C15" s="320">
        <v>8</v>
      </c>
      <c r="D15" s="320">
        <v>15</v>
      </c>
      <c r="E15" s="320">
        <v>22</v>
      </c>
      <c r="F15" s="39">
        <v>29</v>
      </c>
      <c r="G15" s="320">
        <v>6</v>
      </c>
      <c r="H15" s="320">
        <v>13</v>
      </c>
      <c r="I15" s="320">
        <v>20</v>
      </c>
      <c r="J15" s="39">
        <v>27</v>
      </c>
      <c r="K15" s="320">
        <v>3</v>
      </c>
      <c r="L15" s="320">
        <v>10</v>
      </c>
      <c r="M15" s="320">
        <v>17</v>
      </c>
      <c r="N15" s="320">
        <v>24</v>
      </c>
      <c r="O15" s="320">
        <v>1</v>
      </c>
      <c r="P15" s="320">
        <v>8</v>
      </c>
      <c r="Q15" s="320">
        <v>15</v>
      </c>
      <c r="R15" s="320">
        <v>22</v>
      </c>
      <c r="S15" s="39">
        <v>29</v>
      </c>
      <c r="T15" s="320">
        <v>5</v>
      </c>
      <c r="U15" s="320">
        <v>12</v>
      </c>
      <c r="V15" s="320">
        <v>19</v>
      </c>
      <c r="W15" s="39">
        <v>26</v>
      </c>
      <c r="X15" s="320">
        <v>2</v>
      </c>
      <c r="Y15" s="320">
        <v>9</v>
      </c>
      <c r="Z15" s="320">
        <v>16</v>
      </c>
      <c r="AA15" s="39">
        <v>23</v>
      </c>
      <c r="AB15" s="320">
        <v>2</v>
      </c>
      <c r="AC15" s="320">
        <v>9</v>
      </c>
      <c r="AD15" s="320">
        <v>16</v>
      </c>
      <c r="AE15" s="320">
        <v>23</v>
      </c>
      <c r="AF15" s="39">
        <v>30</v>
      </c>
      <c r="AG15" s="320">
        <v>6</v>
      </c>
      <c r="AH15" s="320">
        <v>13</v>
      </c>
      <c r="AI15" s="320">
        <v>20</v>
      </c>
      <c r="AJ15" s="39">
        <v>27</v>
      </c>
      <c r="AK15" s="320">
        <v>4</v>
      </c>
      <c r="AL15" s="320">
        <v>11</v>
      </c>
      <c r="AM15" s="320">
        <v>18</v>
      </c>
      <c r="AN15" s="320">
        <v>25</v>
      </c>
      <c r="AO15" s="320">
        <v>1</v>
      </c>
      <c r="AP15" s="320">
        <v>8</v>
      </c>
      <c r="AQ15" s="320">
        <v>15</v>
      </c>
      <c r="AR15" s="320">
        <v>22</v>
      </c>
      <c r="AS15" s="40">
        <v>29</v>
      </c>
      <c r="AT15" s="320">
        <v>6</v>
      </c>
      <c r="AU15" s="320">
        <v>13</v>
      </c>
      <c r="AV15" s="320">
        <v>20</v>
      </c>
      <c r="AW15" s="40">
        <v>27</v>
      </c>
      <c r="AX15" s="320">
        <v>3</v>
      </c>
      <c r="AY15" s="320">
        <v>10</v>
      </c>
      <c r="AZ15" s="320">
        <v>17</v>
      </c>
      <c r="BA15" s="320">
        <v>24</v>
      </c>
      <c r="BB15" s="332"/>
      <c r="BC15" s="332"/>
      <c r="BD15" s="332"/>
      <c r="BE15" s="332"/>
      <c r="BF15" s="332"/>
      <c r="BG15" s="332"/>
      <c r="BH15" s="332"/>
      <c r="BI15" s="332"/>
    </row>
    <row r="16" spans="1:61" ht="12" customHeight="1">
      <c r="A16" s="335"/>
      <c r="B16" s="321"/>
      <c r="C16" s="321"/>
      <c r="D16" s="321"/>
      <c r="E16" s="321"/>
      <c r="F16" s="320">
        <v>9</v>
      </c>
      <c r="G16" s="321"/>
      <c r="H16" s="321"/>
      <c r="I16" s="321"/>
      <c r="J16" s="320">
        <v>10</v>
      </c>
      <c r="K16" s="321"/>
      <c r="L16" s="321"/>
      <c r="M16" s="321"/>
      <c r="N16" s="321"/>
      <c r="O16" s="321"/>
      <c r="P16" s="321"/>
      <c r="Q16" s="321"/>
      <c r="R16" s="321"/>
      <c r="S16" s="325" t="s">
        <v>63</v>
      </c>
      <c r="T16" s="321"/>
      <c r="U16" s="321"/>
      <c r="V16" s="321"/>
      <c r="W16" s="325" t="s">
        <v>62</v>
      </c>
      <c r="X16" s="321"/>
      <c r="Y16" s="321"/>
      <c r="Z16" s="321"/>
      <c r="AA16" s="325" t="s">
        <v>61</v>
      </c>
      <c r="AB16" s="321"/>
      <c r="AC16" s="321"/>
      <c r="AD16" s="321"/>
      <c r="AE16" s="321"/>
      <c r="AF16" s="325" t="s">
        <v>65</v>
      </c>
      <c r="AG16" s="321"/>
      <c r="AH16" s="321"/>
      <c r="AI16" s="321"/>
      <c r="AJ16" s="325" t="s">
        <v>64</v>
      </c>
      <c r="AK16" s="321"/>
      <c r="AL16" s="321"/>
      <c r="AM16" s="321"/>
      <c r="AN16" s="321"/>
      <c r="AO16" s="321"/>
      <c r="AP16" s="321"/>
      <c r="AQ16" s="321"/>
      <c r="AR16" s="321"/>
      <c r="AS16" s="325" t="s">
        <v>66</v>
      </c>
      <c r="AT16" s="321"/>
      <c r="AU16" s="321"/>
      <c r="AV16" s="321"/>
      <c r="AW16" s="325" t="s">
        <v>67</v>
      </c>
      <c r="AX16" s="321"/>
      <c r="AY16" s="321"/>
      <c r="AZ16" s="321"/>
      <c r="BA16" s="321"/>
      <c r="BB16" s="332"/>
      <c r="BC16" s="332"/>
      <c r="BD16" s="332"/>
      <c r="BE16" s="332"/>
      <c r="BF16" s="332"/>
      <c r="BG16" s="332"/>
      <c r="BH16" s="332"/>
      <c r="BI16" s="332"/>
    </row>
    <row r="17" spans="1:61" ht="12" customHeight="1">
      <c r="A17" s="335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6"/>
      <c r="T17" s="321"/>
      <c r="U17" s="321"/>
      <c r="V17" s="321"/>
      <c r="W17" s="326"/>
      <c r="X17" s="321"/>
      <c r="Y17" s="321"/>
      <c r="Z17" s="321"/>
      <c r="AA17" s="326"/>
      <c r="AB17" s="321"/>
      <c r="AC17" s="321"/>
      <c r="AD17" s="321"/>
      <c r="AE17" s="321"/>
      <c r="AF17" s="326"/>
      <c r="AG17" s="321"/>
      <c r="AH17" s="321"/>
      <c r="AI17" s="321"/>
      <c r="AJ17" s="326"/>
      <c r="AK17" s="321"/>
      <c r="AL17" s="321"/>
      <c r="AM17" s="321"/>
      <c r="AN17" s="321"/>
      <c r="AO17" s="321"/>
      <c r="AP17" s="321"/>
      <c r="AQ17" s="321"/>
      <c r="AR17" s="321"/>
      <c r="AS17" s="326"/>
      <c r="AT17" s="321"/>
      <c r="AU17" s="321"/>
      <c r="AV17" s="321"/>
      <c r="AW17" s="326"/>
      <c r="AX17" s="321"/>
      <c r="AY17" s="321"/>
      <c r="AZ17" s="321"/>
      <c r="BA17" s="321"/>
      <c r="BB17" s="332"/>
      <c r="BC17" s="332"/>
      <c r="BD17" s="332"/>
      <c r="BE17" s="332"/>
      <c r="BF17" s="332"/>
      <c r="BG17" s="332"/>
      <c r="BH17" s="332"/>
      <c r="BI17" s="332"/>
    </row>
    <row r="18" spans="1:61" ht="12" customHeight="1">
      <c r="A18" s="335"/>
      <c r="B18" s="321">
        <v>7</v>
      </c>
      <c r="C18" s="321">
        <v>14</v>
      </c>
      <c r="D18" s="321">
        <v>21</v>
      </c>
      <c r="E18" s="321">
        <v>28</v>
      </c>
      <c r="F18" s="40" t="s">
        <v>60</v>
      </c>
      <c r="G18" s="321">
        <v>12</v>
      </c>
      <c r="H18" s="321">
        <v>19</v>
      </c>
      <c r="I18" s="321">
        <v>26</v>
      </c>
      <c r="J18" s="40" t="s">
        <v>61</v>
      </c>
      <c r="K18" s="321">
        <v>9</v>
      </c>
      <c r="L18" s="321">
        <v>16</v>
      </c>
      <c r="M18" s="321">
        <v>23</v>
      </c>
      <c r="N18" s="321">
        <v>30</v>
      </c>
      <c r="O18" s="321">
        <v>7</v>
      </c>
      <c r="P18" s="321">
        <v>14</v>
      </c>
      <c r="Q18" s="321">
        <v>21</v>
      </c>
      <c r="R18" s="321">
        <v>28</v>
      </c>
      <c r="S18" s="40" t="s">
        <v>64</v>
      </c>
      <c r="T18" s="321">
        <v>11</v>
      </c>
      <c r="U18" s="321">
        <v>18</v>
      </c>
      <c r="V18" s="321">
        <v>25</v>
      </c>
      <c r="W18" s="40" t="s">
        <v>62</v>
      </c>
      <c r="X18" s="321">
        <v>8</v>
      </c>
      <c r="Y18" s="321">
        <v>15</v>
      </c>
      <c r="Z18" s="321">
        <v>22</v>
      </c>
      <c r="AA18" s="40" t="s">
        <v>62</v>
      </c>
      <c r="AB18" s="321">
        <v>8</v>
      </c>
      <c r="AC18" s="321">
        <v>15</v>
      </c>
      <c r="AD18" s="321">
        <v>22</v>
      </c>
      <c r="AE18" s="321">
        <v>29</v>
      </c>
      <c r="AF18" s="40" t="s">
        <v>60</v>
      </c>
      <c r="AG18" s="321">
        <v>12</v>
      </c>
      <c r="AH18" s="321">
        <v>19</v>
      </c>
      <c r="AI18" s="321">
        <v>26</v>
      </c>
      <c r="AJ18" s="40" t="s">
        <v>65</v>
      </c>
      <c r="AK18" s="321">
        <v>10</v>
      </c>
      <c r="AL18" s="321">
        <v>17</v>
      </c>
      <c r="AM18" s="321">
        <v>24</v>
      </c>
      <c r="AN18" s="321">
        <v>31</v>
      </c>
      <c r="AO18" s="321">
        <v>7</v>
      </c>
      <c r="AP18" s="321">
        <v>14</v>
      </c>
      <c r="AQ18" s="321">
        <v>21</v>
      </c>
      <c r="AR18" s="321">
        <v>28</v>
      </c>
      <c r="AS18" s="40" t="s">
        <v>60</v>
      </c>
      <c r="AT18" s="321">
        <v>12</v>
      </c>
      <c r="AU18" s="321">
        <v>19</v>
      </c>
      <c r="AV18" s="321">
        <v>26</v>
      </c>
      <c r="AW18" s="40" t="s">
        <v>61</v>
      </c>
      <c r="AX18" s="321">
        <v>9</v>
      </c>
      <c r="AY18" s="321">
        <v>16</v>
      </c>
      <c r="AZ18" s="321">
        <v>23</v>
      </c>
      <c r="BA18" s="321">
        <v>31</v>
      </c>
      <c r="BB18" s="332"/>
      <c r="BC18" s="332"/>
      <c r="BD18" s="332"/>
      <c r="BE18" s="332"/>
      <c r="BF18" s="332"/>
      <c r="BG18" s="332"/>
      <c r="BH18" s="332"/>
      <c r="BI18" s="332"/>
    </row>
    <row r="19" spans="1:61" ht="12" customHeight="1">
      <c r="A19" s="335"/>
      <c r="B19" s="321"/>
      <c r="C19" s="321"/>
      <c r="D19" s="321"/>
      <c r="E19" s="321"/>
      <c r="F19" s="320">
        <v>10</v>
      </c>
      <c r="G19" s="321"/>
      <c r="H19" s="321"/>
      <c r="I19" s="321"/>
      <c r="J19" s="320">
        <v>11</v>
      </c>
      <c r="K19" s="321"/>
      <c r="L19" s="321"/>
      <c r="M19" s="321"/>
      <c r="N19" s="321"/>
      <c r="O19" s="321"/>
      <c r="P19" s="321"/>
      <c r="Q19" s="321"/>
      <c r="R19" s="321"/>
      <c r="S19" s="325" t="s">
        <v>62</v>
      </c>
      <c r="T19" s="321"/>
      <c r="U19" s="321"/>
      <c r="V19" s="321"/>
      <c r="W19" s="325" t="s">
        <v>61</v>
      </c>
      <c r="X19" s="321"/>
      <c r="Y19" s="321"/>
      <c r="Z19" s="321"/>
      <c r="AA19" s="325" t="s">
        <v>65</v>
      </c>
      <c r="AB19" s="321"/>
      <c r="AC19" s="321"/>
      <c r="AD19" s="321"/>
      <c r="AE19" s="321"/>
      <c r="AF19" s="325" t="s">
        <v>64</v>
      </c>
      <c r="AG19" s="321"/>
      <c r="AH19" s="321"/>
      <c r="AI19" s="321"/>
      <c r="AJ19" s="325" t="s">
        <v>60</v>
      </c>
      <c r="AK19" s="321"/>
      <c r="AL19" s="321"/>
      <c r="AM19" s="321"/>
      <c r="AN19" s="321"/>
      <c r="AO19" s="321"/>
      <c r="AP19" s="321"/>
      <c r="AQ19" s="321"/>
      <c r="AR19" s="321"/>
      <c r="AS19" s="325" t="s">
        <v>67</v>
      </c>
      <c r="AT19" s="321"/>
      <c r="AU19" s="321"/>
      <c r="AV19" s="321"/>
      <c r="AW19" s="325" t="s">
        <v>68</v>
      </c>
      <c r="AX19" s="321"/>
      <c r="AY19" s="321"/>
      <c r="AZ19" s="321"/>
      <c r="BA19" s="321"/>
      <c r="BB19" s="332"/>
      <c r="BC19" s="332"/>
      <c r="BD19" s="332"/>
      <c r="BE19" s="332"/>
      <c r="BF19" s="332"/>
      <c r="BG19" s="332"/>
      <c r="BH19" s="332"/>
      <c r="BI19" s="332"/>
    </row>
    <row r="20" spans="1:61" ht="12" customHeight="1">
      <c r="A20" s="335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7"/>
      <c r="T20" s="322"/>
      <c r="U20" s="322"/>
      <c r="V20" s="322"/>
      <c r="W20" s="327"/>
      <c r="X20" s="322"/>
      <c r="Y20" s="322"/>
      <c r="Z20" s="322"/>
      <c r="AA20" s="327"/>
      <c r="AB20" s="322"/>
      <c r="AC20" s="322"/>
      <c r="AD20" s="322"/>
      <c r="AE20" s="322"/>
      <c r="AF20" s="327"/>
      <c r="AG20" s="322"/>
      <c r="AH20" s="322"/>
      <c r="AI20" s="322"/>
      <c r="AJ20" s="327"/>
      <c r="AK20" s="322"/>
      <c r="AL20" s="322"/>
      <c r="AM20" s="322"/>
      <c r="AN20" s="322"/>
      <c r="AO20" s="322"/>
      <c r="AP20" s="322"/>
      <c r="AQ20" s="322"/>
      <c r="AR20" s="322"/>
      <c r="AS20" s="327"/>
      <c r="AT20" s="322"/>
      <c r="AU20" s="322"/>
      <c r="AV20" s="322"/>
      <c r="AW20" s="327"/>
      <c r="AX20" s="322"/>
      <c r="AY20" s="322"/>
      <c r="AZ20" s="322"/>
      <c r="BA20" s="322"/>
      <c r="BB20" s="332"/>
      <c r="BC20" s="332"/>
      <c r="BD20" s="332"/>
      <c r="BE20" s="332"/>
      <c r="BF20" s="332"/>
      <c r="BG20" s="332"/>
      <c r="BH20" s="332"/>
      <c r="BI20" s="332"/>
    </row>
    <row r="21" spans="1:61" ht="12" customHeight="1">
      <c r="A21" s="336"/>
      <c r="B21" s="28">
        <v>1</v>
      </c>
      <c r="C21" s="28">
        <v>2</v>
      </c>
      <c r="D21" s="28">
        <v>3</v>
      </c>
      <c r="E21" s="28">
        <v>4</v>
      </c>
      <c r="F21" s="28">
        <v>5</v>
      </c>
      <c r="G21" s="28">
        <v>6</v>
      </c>
      <c r="H21" s="28">
        <v>7</v>
      </c>
      <c r="I21" s="28">
        <v>8</v>
      </c>
      <c r="J21" s="28">
        <v>9</v>
      </c>
      <c r="K21" s="28">
        <v>10</v>
      </c>
      <c r="L21" s="28">
        <v>11</v>
      </c>
      <c r="M21" s="28">
        <v>12</v>
      </c>
      <c r="N21" s="28">
        <v>13</v>
      </c>
      <c r="O21" s="28">
        <v>14</v>
      </c>
      <c r="P21" s="28">
        <v>15</v>
      </c>
      <c r="Q21" s="28">
        <v>16</v>
      </c>
      <c r="R21" s="28">
        <v>17</v>
      </c>
      <c r="S21" s="28">
        <v>18</v>
      </c>
      <c r="T21" s="28">
        <v>19</v>
      </c>
      <c r="U21" s="28">
        <v>20</v>
      </c>
      <c r="V21" s="28">
        <v>21</v>
      </c>
      <c r="W21" s="28">
        <v>22</v>
      </c>
      <c r="X21" s="28">
        <v>23</v>
      </c>
      <c r="Y21" s="28">
        <v>24</v>
      </c>
      <c r="Z21" s="28">
        <v>25</v>
      </c>
      <c r="AA21" s="28">
        <v>26</v>
      </c>
      <c r="AB21" s="28">
        <v>27</v>
      </c>
      <c r="AC21" s="28">
        <v>28</v>
      </c>
      <c r="AD21" s="28">
        <v>29</v>
      </c>
      <c r="AE21" s="28">
        <v>30</v>
      </c>
      <c r="AF21" s="28">
        <v>31</v>
      </c>
      <c r="AG21" s="28">
        <v>32</v>
      </c>
      <c r="AH21" s="28">
        <v>33</v>
      </c>
      <c r="AI21" s="28">
        <v>34</v>
      </c>
      <c r="AJ21" s="28">
        <v>35</v>
      </c>
      <c r="AK21" s="28">
        <v>36</v>
      </c>
      <c r="AL21" s="28">
        <v>37</v>
      </c>
      <c r="AM21" s="28">
        <v>38</v>
      </c>
      <c r="AN21" s="28">
        <v>39</v>
      </c>
      <c r="AO21" s="28">
        <v>40</v>
      </c>
      <c r="AP21" s="28">
        <v>41</v>
      </c>
      <c r="AQ21" s="28">
        <v>42</v>
      </c>
      <c r="AR21" s="28">
        <v>43</v>
      </c>
      <c r="AS21" s="28">
        <v>44</v>
      </c>
      <c r="AT21" s="28">
        <v>45</v>
      </c>
      <c r="AU21" s="28">
        <v>46</v>
      </c>
      <c r="AV21" s="28">
        <v>47</v>
      </c>
      <c r="AW21" s="28">
        <v>48</v>
      </c>
      <c r="AX21" s="28">
        <v>49</v>
      </c>
      <c r="AY21" s="28">
        <v>50</v>
      </c>
      <c r="AZ21" s="28">
        <v>51</v>
      </c>
      <c r="BA21" s="28">
        <v>52</v>
      </c>
      <c r="BB21" s="333"/>
      <c r="BC21" s="333"/>
      <c r="BD21" s="333"/>
      <c r="BE21" s="333"/>
      <c r="BF21" s="333"/>
      <c r="BG21" s="333"/>
      <c r="BH21" s="333"/>
      <c r="BI21" s="333"/>
    </row>
    <row r="22" spans="1:61" ht="12.75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0" t="s">
        <v>20</v>
      </c>
      <c r="U22" s="30" t="s">
        <v>20</v>
      </c>
      <c r="V22" s="30" t="s">
        <v>20</v>
      </c>
      <c r="W22" s="30" t="s">
        <v>21</v>
      </c>
      <c r="X22" s="30" t="s">
        <v>21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 t="s">
        <v>20</v>
      </c>
      <c r="AQ22" s="30" t="s">
        <v>20</v>
      </c>
      <c r="AR22" s="30" t="s">
        <v>20</v>
      </c>
      <c r="AS22" s="31">
        <v>0</v>
      </c>
      <c r="AT22" s="31">
        <v>0</v>
      </c>
      <c r="AU22" s="30" t="s">
        <v>21</v>
      </c>
      <c r="AV22" s="30" t="s">
        <v>21</v>
      </c>
      <c r="AW22" s="30" t="s">
        <v>21</v>
      </c>
      <c r="AX22" s="30" t="s">
        <v>21</v>
      </c>
      <c r="AY22" s="30" t="s">
        <v>21</v>
      </c>
      <c r="AZ22" s="30" t="s">
        <v>21</v>
      </c>
      <c r="BA22" s="30" t="s">
        <v>21</v>
      </c>
      <c r="BB22" s="32">
        <v>35</v>
      </c>
      <c r="BC22" s="32">
        <v>6</v>
      </c>
      <c r="BD22" s="44">
        <v>2</v>
      </c>
      <c r="BE22" s="44"/>
      <c r="BF22" s="44"/>
      <c r="BG22" s="44"/>
      <c r="BH22" s="32">
        <v>9</v>
      </c>
      <c r="BI22" s="32">
        <f>SUM(BB22:BH22)</f>
        <v>52</v>
      </c>
    </row>
    <row r="23" spans="1:61" ht="12.75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 t="s">
        <v>20</v>
      </c>
      <c r="U23" s="30" t="s">
        <v>20</v>
      </c>
      <c r="V23" s="30" t="s">
        <v>20</v>
      </c>
      <c r="W23" s="30" t="s">
        <v>21</v>
      </c>
      <c r="X23" s="30" t="s">
        <v>21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 t="s">
        <v>20</v>
      </c>
      <c r="AQ23" s="30" t="s">
        <v>20</v>
      </c>
      <c r="AR23" s="30" t="s">
        <v>20</v>
      </c>
      <c r="AS23" s="31">
        <v>0</v>
      </c>
      <c r="AT23" s="31">
        <v>0</v>
      </c>
      <c r="AU23" s="30" t="s">
        <v>21</v>
      </c>
      <c r="AV23" s="30" t="s">
        <v>21</v>
      </c>
      <c r="AW23" s="30" t="s">
        <v>21</v>
      </c>
      <c r="AX23" s="30" t="s">
        <v>21</v>
      </c>
      <c r="AY23" s="30" t="s">
        <v>21</v>
      </c>
      <c r="AZ23" s="30" t="s">
        <v>21</v>
      </c>
      <c r="BA23" s="30" t="s">
        <v>21</v>
      </c>
      <c r="BB23" s="32">
        <v>35</v>
      </c>
      <c r="BC23" s="32">
        <v>6</v>
      </c>
      <c r="BD23" s="44">
        <v>2</v>
      </c>
      <c r="BE23" s="44"/>
      <c r="BF23" s="44"/>
      <c r="BG23" s="44"/>
      <c r="BH23" s="32">
        <v>9</v>
      </c>
      <c r="BI23" s="32">
        <f>SUM(BB23:BH23)</f>
        <v>52</v>
      </c>
    </row>
    <row r="24" spans="1:61" ht="12.75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 t="s">
        <v>20</v>
      </c>
      <c r="U24" s="30" t="s">
        <v>20</v>
      </c>
      <c r="V24" s="30" t="s">
        <v>20</v>
      </c>
      <c r="W24" s="30" t="s">
        <v>21</v>
      </c>
      <c r="X24" s="30" t="s">
        <v>21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 t="s">
        <v>20</v>
      </c>
      <c r="AQ24" s="30" t="s">
        <v>20</v>
      </c>
      <c r="AR24" s="30" t="s">
        <v>20</v>
      </c>
      <c r="AS24" s="31">
        <v>0</v>
      </c>
      <c r="AT24" s="31">
        <v>0</v>
      </c>
      <c r="AU24" s="31">
        <v>0</v>
      </c>
      <c r="AV24" s="30" t="s">
        <v>21</v>
      </c>
      <c r="AW24" s="30" t="s">
        <v>21</v>
      </c>
      <c r="AX24" s="30" t="s">
        <v>21</v>
      </c>
      <c r="AY24" s="30" t="s">
        <v>21</v>
      </c>
      <c r="AZ24" s="30" t="s">
        <v>21</v>
      </c>
      <c r="BA24" s="30" t="s">
        <v>21</v>
      </c>
      <c r="BB24" s="32">
        <v>35</v>
      </c>
      <c r="BC24" s="32">
        <v>6</v>
      </c>
      <c r="BD24" s="44">
        <v>3</v>
      </c>
      <c r="BE24" s="44"/>
      <c r="BF24" s="44"/>
      <c r="BG24" s="44"/>
      <c r="BH24" s="32">
        <v>8</v>
      </c>
      <c r="BI24" s="32">
        <f>SUM(BB24:BH24)</f>
        <v>52</v>
      </c>
    </row>
    <row r="25" spans="1:61" ht="12.75">
      <c r="A25" s="32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 t="s">
        <v>20</v>
      </c>
      <c r="R25" s="30" t="s">
        <v>20</v>
      </c>
      <c r="S25" s="30" t="s">
        <v>20</v>
      </c>
      <c r="T25" s="30" t="s">
        <v>21</v>
      </c>
      <c r="U25" s="30" t="s">
        <v>21</v>
      </c>
      <c r="V25" s="33" t="s">
        <v>22</v>
      </c>
      <c r="W25" s="33" t="s">
        <v>22</v>
      </c>
      <c r="X25" s="33" t="s">
        <v>22</v>
      </c>
      <c r="Y25" s="33" t="s">
        <v>22</v>
      </c>
      <c r="Z25" s="33" t="s">
        <v>22</v>
      </c>
      <c r="AA25" s="33" t="s">
        <v>22</v>
      </c>
      <c r="AB25" s="33" t="s">
        <v>22</v>
      </c>
      <c r="AC25" s="33" t="s">
        <v>22</v>
      </c>
      <c r="AD25" s="33"/>
      <c r="AE25" s="33"/>
      <c r="AF25" s="33"/>
      <c r="AG25" s="33"/>
      <c r="AH25" s="33"/>
      <c r="AI25" s="30" t="s">
        <v>20</v>
      </c>
      <c r="AJ25" s="31" t="s">
        <v>28</v>
      </c>
      <c r="AK25" s="31" t="s">
        <v>28</v>
      </c>
      <c r="AL25" s="31" t="s">
        <v>28</v>
      </c>
      <c r="AM25" s="31" t="s">
        <v>28</v>
      </c>
      <c r="AN25" s="31" t="s">
        <v>28</v>
      </c>
      <c r="AO25" s="31" t="s">
        <v>28</v>
      </c>
      <c r="AP25" s="31" t="s">
        <v>29</v>
      </c>
      <c r="AQ25" s="31" t="s">
        <v>29</v>
      </c>
      <c r="AR25" s="31" t="s">
        <v>29</v>
      </c>
      <c r="AS25" s="31" t="s">
        <v>29</v>
      </c>
      <c r="AT25" s="31"/>
      <c r="AU25" s="31"/>
      <c r="AV25" s="30"/>
      <c r="AW25" s="30"/>
      <c r="AX25" s="29"/>
      <c r="AY25" s="29"/>
      <c r="AZ25" s="29"/>
      <c r="BA25" s="29"/>
      <c r="BB25" s="32">
        <v>20</v>
      </c>
      <c r="BC25" s="32">
        <v>4</v>
      </c>
      <c r="BD25" s="44"/>
      <c r="BE25" s="43">
        <v>8</v>
      </c>
      <c r="BF25" s="43">
        <v>6</v>
      </c>
      <c r="BG25" s="32">
        <v>4</v>
      </c>
      <c r="BH25" s="32">
        <v>2</v>
      </c>
      <c r="BI25" s="32">
        <f>SUM(BB25:BH25)</f>
        <v>44</v>
      </c>
    </row>
    <row r="26" spans="54:61" ht="12.75">
      <c r="BB26" s="32">
        <f>SUM(BB22:BB25)</f>
        <v>125</v>
      </c>
      <c r="BC26" s="32">
        <f aca="true" t="shared" si="0" ref="BC26:BH26">SUM(BC22:BC25)</f>
        <v>22</v>
      </c>
      <c r="BD26" s="43">
        <f t="shared" si="0"/>
        <v>7</v>
      </c>
      <c r="BE26" s="43">
        <f t="shared" si="0"/>
        <v>8</v>
      </c>
      <c r="BF26" s="43">
        <f t="shared" si="0"/>
        <v>6</v>
      </c>
      <c r="BG26" s="32">
        <f t="shared" si="0"/>
        <v>4</v>
      </c>
      <c r="BH26" s="32">
        <f t="shared" si="0"/>
        <v>28</v>
      </c>
      <c r="BI26" s="32">
        <f>SUM(BB26:BH26)</f>
        <v>200</v>
      </c>
    </row>
    <row r="27" spans="54:61" ht="12.75">
      <c r="BB27" s="34"/>
      <c r="BC27" s="35"/>
      <c r="BD27" s="36"/>
      <c r="BE27" s="36"/>
      <c r="BF27" s="36"/>
      <c r="BG27" s="35"/>
      <c r="BH27" s="35"/>
      <c r="BI27" s="34"/>
    </row>
    <row r="28" spans="1:46" ht="12.75">
      <c r="A28" s="27" t="s">
        <v>23</v>
      </c>
      <c r="G28" s="29"/>
      <c r="H28" s="37" t="s">
        <v>26</v>
      </c>
      <c r="I28" s="27" t="s">
        <v>24</v>
      </c>
      <c r="S28" s="31">
        <v>0</v>
      </c>
      <c r="T28" s="37" t="s">
        <v>26</v>
      </c>
      <c r="U28" s="27" t="s">
        <v>75</v>
      </c>
      <c r="AF28" s="31" t="s">
        <v>28</v>
      </c>
      <c r="AG28" s="37" t="s">
        <v>26</v>
      </c>
      <c r="AH28" s="27" t="s">
        <v>76</v>
      </c>
      <c r="AT28" s="37"/>
    </row>
    <row r="30" spans="7:47" ht="12.75">
      <c r="G30" s="30" t="s">
        <v>20</v>
      </c>
      <c r="H30" s="37" t="s">
        <v>26</v>
      </c>
      <c r="I30" s="27" t="s">
        <v>25</v>
      </c>
      <c r="S30" s="33" t="s">
        <v>22</v>
      </c>
      <c r="T30" s="37" t="s">
        <v>26</v>
      </c>
      <c r="U30" s="27" t="s">
        <v>27</v>
      </c>
      <c r="AF30" s="31" t="s">
        <v>29</v>
      </c>
      <c r="AG30" s="37" t="s">
        <v>26</v>
      </c>
      <c r="AH30" s="27" t="s">
        <v>77</v>
      </c>
      <c r="AS30" s="30" t="s">
        <v>21</v>
      </c>
      <c r="AT30" s="37" t="s">
        <v>26</v>
      </c>
      <c r="AU30" s="27" t="s">
        <v>30</v>
      </c>
    </row>
    <row r="32" spans="1:62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</row>
    <row r="33" spans="1:6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</row>
    <row r="34" spans="1:6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</row>
    <row r="35" spans="1:6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</row>
    <row r="36" spans="1:6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</row>
    <row r="38" spans="1:6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</row>
    <row r="39" spans="1:6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</row>
    <row r="40" spans="1:6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</row>
    <row r="41" spans="1:6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</row>
    <row r="42" spans="1:62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</row>
    <row r="43" spans="1:6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</sheetData>
  <sheetProtection/>
  <mergeCells count="143">
    <mergeCell ref="A6:G6"/>
    <mergeCell ref="A8:G8"/>
    <mergeCell ref="H6:P6"/>
    <mergeCell ref="AR11:BI12"/>
    <mergeCell ref="R2:AW2"/>
    <mergeCell ref="R7:AW7"/>
    <mergeCell ref="P9:AX9"/>
    <mergeCell ref="AY3:BD3"/>
    <mergeCell ref="Y10:BB10"/>
    <mergeCell ref="AY6:BI6"/>
    <mergeCell ref="S16:S17"/>
    <mergeCell ref="S19:S20"/>
    <mergeCell ref="V32:AQ32"/>
    <mergeCell ref="BD14:BD21"/>
    <mergeCell ref="BE14:BE21"/>
    <mergeCell ref="AE15:AE17"/>
    <mergeCell ref="AE18:AE20"/>
    <mergeCell ref="W16:W17"/>
    <mergeCell ref="W19:W20"/>
    <mergeCell ref="U15:U17"/>
    <mergeCell ref="AZ1:BI1"/>
    <mergeCell ref="V5:AQ5"/>
    <mergeCell ref="AZ2:BI2"/>
    <mergeCell ref="AO14:AR14"/>
    <mergeCell ref="T14:V14"/>
    <mergeCell ref="AB14:AE14"/>
    <mergeCell ref="X14:Z14"/>
    <mergeCell ref="AX14:BA14"/>
    <mergeCell ref="AY5:BI5"/>
    <mergeCell ref="BB14:BB21"/>
    <mergeCell ref="B14:E14"/>
    <mergeCell ref="H15:H17"/>
    <mergeCell ref="I15:I17"/>
    <mergeCell ref="O15:O17"/>
    <mergeCell ref="P15:P17"/>
    <mergeCell ref="Q15:Q17"/>
    <mergeCell ref="B15:B17"/>
    <mergeCell ref="C15:C17"/>
    <mergeCell ref="D15:D17"/>
    <mergeCell ref="E15:E17"/>
    <mergeCell ref="B18:B20"/>
    <mergeCell ref="A3:R3"/>
    <mergeCell ref="A14:A21"/>
    <mergeCell ref="F19:F20"/>
    <mergeCell ref="G18:G20"/>
    <mergeCell ref="J16:J17"/>
    <mergeCell ref="J19:J20"/>
    <mergeCell ref="F16:F17"/>
    <mergeCell ref="C18:C20"/>
    <mergeCell ref="D18:D20"/>
    <mergeCell ref="E18:E20"/>
    <mergeCell ref="BC14:BC21"/>
    <mergeCell ref="N15:N17"/>
    <mergeCell ref="K18:K20"/>
    <mergeCell ref="L18:L20"/>
    <mergeCell ref="M18:M20"/>
    <mergeCell ref="K15:K17"/>
    <mergeCell ref="Q18:Q20"/>
    <mergeCell ref="R18:R20"/>
    <mergeCell ref="T15:T17"/>
    <mergeCell ref="BF14:BF21"/>
    <mergeCell ref="M15:M17"/>
    <mergeCell ref="R15:R17"/>
    <mergeCell ref="N18:N20"/>
    <mergeCell ref="P18:P20"/>
    <mergeCell ref="BG14:BG21"/>
    <mergeCell ref="Z15:Z17"/>
    <mergeCell ref="X18:X20"/>
    <mergeCell ref="Y18:Y20"/>
    <mergeCell ref="Z18:Z20"/>
    <mergeCell ref="BH14:BH21"/>
    <mergeCell ref="BI14:BI21"/>
    <mergeCell ref="G14:I14"/>
    <mergeCell ref="H18:H20"/>
    <mergeCell ref="I18:I20"/>
    <mergeCell ref="O14:R14"/>
    <mergeCell ref="K14:N14"/>
    <mergeCell ref="O18:O20"/>
    <mergeCell ref="L15:L17"/>
    <mergeCell ref="G15:G17"/>
    <mergeCell ref="V15:V17"/>
    <mergeCell ref="T18:T20"/>
    <mergeCell ref="U18:U20"/>
    <mergeCell ref="V18:V20"/>
    <mergeCell ref="AA16:AA17"/>
    <mergeCell ref="AA19:AA20"/>
    <mergeCell ref="X15:X17"/>
    <mergeCell ref="Y15:Y17"/>
    <mergeCell ref="AK14:AN14"/>
    <mergeCell ref="AB15:AB17"/>
    <mergeCell ref="AB18:AB20"/>
    <mergeCell ref="AC15:AC17"/>
    <mergeCell ref="AC18:AC20"/>
    <mergeCell ref="AD15:AD17"/>
    <mergeCell ref="AD18:AD20"/>
    <mergeCell ref="AJ16:AJ17"/>
    <mergeCell ref="AF16:AF17"/>
    <mergeCell ref="AF19:AF20"/>
    <mergeCell ref="AG14:AI14"/>
    <mergeCell ref="AG15:AG17"/>
    <mergeCell ref="AH15:AH17"/>
    <mergeCell ref="AI15:AI17"/>
    <mergeCell ref="AG18:AG20"/>
    <mergeCell ref="AH18:AH20"/>
    <mergeCell ref="AI18:AI20"/>
    <mergeCell ref="AJ19:AJ20"/>
    <mergeCell ref="AK15:AK17"/>
    <mergeCell ref="AL15:AL17"/>
    <mergeCell ref="AM15:AM17"/>
    <mergeCell ref="AN15:AN17"/>
    <mergeCell ref="AK18:AK20"/>
    <mergeCell ref="AL18:AL20"/>
    <mergeCell ref="AM18:AM20"/>
    <mergeCell ref="AN18:AN20"/>
    <mergeCell ref="AO18:AO20"/>
    <mergeCell ref="AP18:AP20"/>
    <mergeCell ref="AS16:AS17"/>
    <mergeCell ref="AS19:AS20"/>
    <mergeCell ref="AT15:AT17"/>
    <mergeCell ref="AO15:AO17"/>
    <mergeCell ref="AP15:AP17"/>
    <mergeCell ref="AQ15:AQ17"/>
    <mergeCell ref="AR15:AR17"/>
    <mergeCell ref="AW19:AW20"/>
    <mergeCell ref="AX15:AX17"/>
    <mergeCell ref="AY15:AY17"/>
    <mergeCell ref="AQ18:AQ20"/>
    <mergeCell ref="AZ15:AZ17"/>
    <mergeCell ref="AT14:AV14"/>
    <mergeCell ref="AV15:AV17"/>
    <mergeCell ref="AT18:AT20"/>
    <mergeCell ref="AU18:AU20"/>
    <mergeCell ref="AR18:AR20"/>
    <mergeCell ref="AU15:AU17"/>
    <mergeCell ref="AV18:AV20"/>
    <mergeCell ref="AY7:BI7"/>
    <mergeCell ref="B12:AQ12"/>
    <mergeCell ref="BA15:BA17"/>
    <mergeCell ref="AX18:AX20"/>
    <mergeCell ref="AY18:AY20"/>
    <mergeCell ref="AZ18:AZ20"/>
    <mergeCell ref="BA18:BA20"/>
    <mergeCell ref="AW16:AW17"/>
  </mergeCells>
  <printOptions horizontalCentered="1"/>
  <pageMargins left="0" right="0" top="0.1968503937007874" bottom="0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2"/>
  <sheetViews>
    <sheetView zoomScale="86" zoomScaleNormal="86" workbookViewId="0" topLeftCell="A17">
      <selection activeCell="B302" sqref="B302:H302"/>
    </sheetView>
  </sheetViews>
  <sheetFormatPr defaultColWidth="9.125" defaultRowHeight="12.75"/>
  <cols>
    <col min="1" max="1" width="5.875" style="1" customWidth="1"/>
    <col min="2" max="2" width="24.875" style="1" customWidth="1"/>
    <col min="3" max="4" width="3.00390625" style="1" customWidth="1"/>
    <col min="5" max="6" width="4.50390625" style="1" customWidth="1"/>
    <col min="7" max="7" width="4.75390625" style="1" customWidth="1"/>
    <col min="8" max="8" width="3.75390625" style="1" customWidth="1"/>
    <col min="9" max="9" width="4.375" style="1" customWidth="1"/>
    <col min="10" max="10" width="3.75390625" style="1" customWidth="1"/>
    <col min="11" max="11" width="3.375" style="1" customWidth="1"/>
    <col min="12" max="12" width="2.625" style="1" customWidth="1"/>
    <col min="13" max="13" width="4.00390625" style="1" customWidth="1"/>
    <col min="14" max="14" width="3.375" style="1" customWidth="1"/>
    <col min="15" max="15" width="2.625" style="1" customWidth="1"/>
    <col min="16" max="17" width="3.75390625" style="1" customWidth="1"/>
    <col min="18" max="18" width="2.75390625" style="1" customWidth="1"/>
    <col min="19" max="19" width="3.75390625" style="1" customWidth="1"/>
    <col min="20" max="20" width="3.375" style="1" customWidth="1"/>
    <col min="21" max="21" width="2.625" style="1" customWidth="1"/>
    <col min="22" max="23" width="3.75390625" style="1" customWidth="1"/>
    <col min="24" max="24" width="2.625" style="1" customWidth="1"/>
    <col min="25" max="25" width="3.625" style="1" customWidth="1"/>
    <col min="26" max="26" width="3.375" style="1" customWidth="1"/>
    <col min="27" max="27" width="2.625" style="1" customWidth="1"/>
    <col min="28" max="28" width="3.875" style="1" customWidth="1"/>
    <col min="29" max="29" width="3.375" style="1" customWidth="1"/>
    <col min="30" max="30" width="2.625" style="1" customWidth="1"/>
    <col min="31" max="32" width="3.375" style="1" customWidth="1"/>
    <col min="33" max="33" width="2.625" style="1" customWidth="1"/>
    <col min="34" max="34" width="3.50390625" style="1" customWidth="1"/>
    <col min="35" max="35" width="8.50390625" style="1" customWidth="1"/>
    <col min="36" max="41" width="3.50390625" style="1" customWidth="1"/>
    <col min="42" max="58" width="5.625" style="1" customWidth="1"/>
    <col min="59" max="16384" width="9.125" style="1" customWidth="1"/>
  </cols>
  <sheetData>
    <row r="1" spans="1:58" s="16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  <c r="AR1" s="17"/>
      <c r="AS1" s="17"/>
      <c r="AT1" s="17"/>
      <c r="AU1" s="17"/>
      <c r="AV1" s="17"/>
      <c r="AW1" s="479"/>
      <c r="AX1" s="479"/>
      <c r="AY1" s="479"/>
      <c r="AZ1" s="479"/>
      <c r="BA1" s="479"/>
      <c r="BB1" s="479"/>
      <c r="BC1" s="479"/>
      <c r="BD1" s="479"/>
      <c r="BE1" s="479"/>
      <c r="BF1" s="479"/>
    </row>
    <row r="2" spans="1:58" s="2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83"/>
      <c r="AX2" s="483"/>
      <c r="AY2" s="483"/>
      <c r="AZ2" s="483"/>
      <c r="BA2" s="483"/>
      <c r="BB2" s="483"/>
      <c r="BC2" s="483"/>
      <c r="BD2" s="483"/>
      <c r="BE2" s="483"/>
      <c r="BF2" s="483"/>
    </row>
    <row r="3" spans="1:58" s="16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s="19" customFormat="1" ht="18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18"/>
      <c r="AP4" s="18"/>
      <c r="AQ4" s="18"/>
      <c r="AR4" s="18"/>
      <c r="AS4" s="18"/>
      <c r="AT4" s="18"/>
      <c r="AU4" s="18"/>
      <c r="AV4" s="18"/>
      <c r="AW4" s="478"/>
      <c r="AX4" s="478"/>
      <c r="AY4" s="478"/>
      <c r="AZ4" s="478"/>
      <c r="BA4" s="478"/>
      <c r="BB4" s="478"/>
      <c r="BC4" s="478"/>
      <c r="BD4" s="478"/>
      <c r="BE4" s="478"/>
      <c r="BF4" s="478"/>
    </row>
    <row r="5" spans="1:58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16" customFormat="1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15"/>
      <c r="AP6" s="15"/>
      <c r="AQ6" s="15"/>
      <c r="AR6" s="15"/>
      <c r="AS6" s="15"/>
      <c r="AT6" s="15"/>
      <c r="AU6" s="15"/>
      <c r="AV6" s="15"/>
      <c r="AW6" s="479"/>
      <c r="AX6" s="479"/>
      <c r="AY6" s="479"/>
      <c r="AZ6" s="479"/>
      <c r="BA6" s="479"/>
      <c r="BB6" s="479"/>
      <c r="BC6" s="479"/>
      <c r="BD6" s="479"/>
      <c r="BE6" s="479"/>
      <c r="BF6" s="479"/>
    </row>
    <row r="7" spans="1:58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5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3"/>
      <c r="AP8" s="3"/>
      <c r="AQ8" s="3"/>
      <c r="AR8" s="3"/>
      <c r="AS8" s="3"/>
      <c r="AT8" s="3"/>
      <c r="AU8" s="3"/>
      <c r="AV8" s="3"/>
      <c r="AW8" s="481"/>
      <c r="AX8" s="481"/>
      <c r="AY8" s="481"/>
      <c r="AZ8" s="481"/>
      <c r="BA8" s="481"/>
      <c r="BB8" s="481"/>
      <c r="BC8" s="481"/>
      <c r="BD8" s="481"/>
      <c r="BE8" s="481"/>
      <c r="BF8" s="481"/>
    </row>
    <row r="9" spans="1:58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</row>
    <row r="12" spans="1:58" s="16" customFormat="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15"/>
      <c r="AP12" s="15"/>
      <c r="AQ12" s="15"/>
      <c r="AR12" s="15"/>
      <c r="AS12" s="15"/>
      <c r="AT12" s="15"/>
      <c r="AU12" s="15"/>
      <c r="AV12" s="15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</row>
    <row r="13" spans="1:5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2.75" customHeight="1">
      <c r="A14" s="499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4"/>
      <c r="AZ14" s="464"/>
      <c r="BA14" s="464"/>
      <c r="BB14" s="464"/>
      <c r="BC14" s="464"/>
      <c r="BD14" s="464"/>
      <c r="BE14" s="464"/>
      <c r="BF14" s="464"/>
    </row>
    <row r="15" spans="1:58" ht="30" customHeight="1">
      <c r="A15" s="49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464"/>
      <c r="AZ15" s="464"/>
      <c r="BA15" s="464"/>
      <c r="BB15" s="464"/>
      <c r="BC15" s="464"/>
      <c r="BD15" s="464"/>
      <c r="BE15" s="464"/>
      <c r="BF15" s="464"/>
    </row>
    <row r="16" spans="1:5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6"/>
      <c r="R16" s="6"/>
      <c r="S16" s="6"/>
      <c r="T16" s="6"/>
      <c r="U16" s="6"/>
      <c r="V16" s="6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3"/>
      <c r="AZ16" s="3"/>
      <c r="BA16" s="9"/>
      <c r="BB16" s="10"/>
      <c r="BC16" s="10"/>
      <c r="BD16" s="10"/>
      <c r="BE16" s="3"/>
      <c r="BF16" s="3"/>
    </row>
    <row r="17" spans="1:5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6"/>
      <c r="R17" s="6"/>
      <c r="S17" s="6"/>
      <c r="T17" s="6"/>
      <c r="U17" s="6"/>
      <c r="V17" s="6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3"/>
      <c r="AZ17" s="3"/>
      <c r="BA17" s="9"/>
      <c r="BB17" s="10"/>
      <c r="BC17" s="10"/>
      <c r="BD17" s="10"/>
      <c r="BE17" s="3"/>
      <c r="BF17" s="3"/>
    </row>
    <row r="18" spans="1:5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6"/>
      <c r="T18" s="6"/>
      <c r="U18" s="6"/>
      <c r="V18" s="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3"/>
      <c r="AZ18" s="3"/>
      <c r="BA18" s="9"/>
      <c r="BB18" s="9"/>
      <c r="BC18" s="10"/>
      <c r="BD18" s="10"/>
      <c r="BE18" s="3"/>
      <c r="BF18" s="3"/>
    </row>
    <row r="19" spans="1:5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/>
      <c r="R19" s="6"/>
      <c r="S19" s="6"/>
      <c r="T19" s="6"/>
      <c r="U19" s="6"/>
      <c r="V19" s="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3"/>
      <c r="AZ19" s="3"/>
      <c r="BA19" s="10"/>
      <c r="BB19" s="9"/>
      <c r="BC19" s="10"/>
      <c r="BD19" s="10"/>
      <c r="BE19" s="3"/>
      <c r="BF19" s="3"/>
    </row>
    <row r="20" spans="1:5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/>
      <c r="R20" s="6"/>
      <c r="S20" s="6"/>
      <c r="T20" s="6"/>
      <c r="U20" s="6"/>
      <c r="V20" s="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/>
      <c r="AR20" s="6"/>
      <c r="AS20" s="6"/>
      <c r="AT20" s="6"/>
      <c r="AU20" s="3"/>
      <c r="AV20" s="3"/>
      <c r="AW20" s="3"/>
      <c r="AX20" s="3"/>
      <c r="AY20" s="3"/>
      <c r="AZ20" s="3"/>
      <c r="BA20" s="10"/>
      <c r="BB20" s="9"/>
      <c r="BC20" s="9"/>
      <c r="BD20" s="9"/>
      <c r="BE20" s="3"/>
      <c r="BF20" s="3"/>
    </row>
    <row r="21" spans="1:5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9"/>
      <c r="BB22" s="9"/>
      <c r="BC22" s="9"/>
      <c r="BD22" s="9"/>
      <c r="BE22" s="3"/>
      <c r="BF22" s="3"/>
    </row>
    <row r="23" spans="1:5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2"/>
      <c r="R23" s="1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3"/>
      <c r="AE23" s="11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6"/>
      <c r="AQ23" s="11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1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3"/>
      <c r="AE24" s="1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6"/>
      <c r="AQ24" s="11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"/>
      <c r="R25" s="1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3"/>
      <c r="AE25" s="1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6"/>
      <c r="AQ25" s="11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1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3"/>
      <c r="AE26" s="11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6"/>
      <c r="AQ26" s="11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2"/>
      <c r="R27" s="1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3"/>
      <c r="AE27" s="11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6"/>
      <c r="AQ27" s="11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2.75">
      <c r="A29" s="3"/>
      <c r="B29" s="3"/>
      <c r="C29" s="3"/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14"/>
      <c r="R29" s="1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3"/>
      <c r="AE29" s="11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35" s="45" customFormat="1" ht="15" customHeight="1">
      <c r="A30" s="573" t="s">
        <v>81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4"/>
    </row>
    <row r="31" s="45" customFormat="1" ht="13.5" customHeight="1" thickBot="1"/>
    <row r="32" spans="1:35" s="46" customFormat="1" ht="24.75" customHeight="1" thickBot="1">
      <c r="A32" s="487" t="s">
        <v>82</v>
      </c>
      <c r="B32" s="490" t="s">
        <v>524</v>
      </c>
      <c r="C32" s="506" t="s">
        <v>83</v>
      </c>
      <c r="D32" s="509" t="s">
        <v>84</v>
      </c>
      <c r="E32" s="471" t="s">
        <v>85</v>
      </c>
      <c r="F32" s="472"/>
      <c r="G32" s="472"/>
      <c r="H32" s="472"/>
      <c r="I32" s="512"/>
      <c r="J32" s="471" t="s">
        <v>31</v>
      </c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515" t="s">
        <v>100</v>
      </c>
      <c r="AI32" s="515" t="s">
        <v>205</v>
      </c>
    </row>
    <row r="33" spans="1:35" s="46" customFormat="1" ht="13.5" customHeight="1" thickBot="1">
      <c r="A33" s="488"/>
      <c r="B33" s="491"/>
      <c r="C33" s="507"/>
      <c r="D33" s="510"/>
      <c r="E33" s="493" t="s">
        <v>13</v>
      </c>
      <c r="F33" s="496" t="s">
        <v>86</v>
      </c>
      <c r="G33" s="471" t="s">
        <v>90</v>
      </c>
      <c r="H33" s="472"/>
      <c r="I33" s="512"/>
      <c r="J33" s="471" t="s">
        <v>32</v>
      </c>
      <c r="K33" s="472"/>
      <c r="L33" s="472"/>
      <c r="M33" s="472"/>
      <c r="N33" s="472"/>
      <c r="O33" s="512"/>
      <c r="P33" s="471" t="s">
        <v>33</v>
      </c>
      <c r="Q33" s="472"/>
      <c r="R33" s="472"/>
      <c r="S33" s="472"/>
      <c r="T33" s="472"/>
      <c r="U33" s="512"/>
      <c r="V33" s="471" t="s">
        <v>34</v>
      </c>
      <c r="W33" s="472"/>
      <c r="X33" s="472"/>
      <c r="Y33" s="472"/>
      <c r="Z33" s="472"/>
      <c r="AA33" s="512"/>
      <c r="AB33" s="471" t="s">
        <v>35</v>
      </c>
      <c r="AC33" s="472"/>
      <c r="AD33" s="472"/>
      <c r="AE33" s="472"/>
      <c r="AF33" s="472"/>
      <c r="AG33" s="512"/>
      <c r="AH33" s="516"/>
      <c r="AI33" s="516"/>
    </row>
    <row r="34" spans="1:35" s="46" customFormat="1" ht="24.75" customHeight="1">
      <c r="A34" s="488"/>
      <c r="B34" s="491"/>
      <c r="C34" s="507"/>
      <c r="D34" s="510"/>
      <c r="E34" s="494"/>
      <c r="F34" s="497"/>
      <c r="G34" s="494" t="s">
        <v>87</v>
      </c>
      <c r="H34" s="513" t="s">
        <v>88</v>
      </c>
      <c r="I34" s="504" t="s">
        <v>89</v>
      </c>
      <c r="J34" s="474" t="s">
        <v>91</v>
      </c>
      <c r="K34" s="475"/>
      <c r="L34" s="475"/>
      <c r="M34" s="474" t="s">
        <v>94</v>
      </c>
      <c r="N34" s="475"/>
      <c r="O34" s="476"/>
      <c r="P34" s="475" t="s">
        <v>92</v>
      </c>
      <c r="Q34" s="475"/>
      <c r="R34" s="475"/>
      <c r="S34" s="474" t="s">
        <v>95</v>
      </c>
      <c r="T34" s="475"/>
      <c r="U34" s="476"/>
      <c r="V34" s="475" t="s">
        <v>93</v>
      </c>
      <c r="W34" s="475"/>
      <c r="X34" s="475"/>
      <c r="Y34" s="474" t="s">
        <v>96</v>
      </c>
      <c r="Z34" s="475"/>
      <c r="AA34" s="476"/>
      <c r="AB34" s="475" t="s">
        <v>253</v>
      </c>
      <c r="AC34" s="475"/>
      <c r="AD34" s="475"/>
      <c r="AE34" s="484" t="s">
        <v>254</v>
      </c>
      <c r="AF34" s="485"/>
      <c r="AG34" s="486"/>
      <c r="AH34" s="517"/>
      <c r="AI34" s="517"/>
    </row>
    <row r="35" spans="1:35" s="46" customFormat="1" ht="54.75" customHeight="1" thickBot="1">
      <c r="A35" s="489"/>
      <c r="B35" s="492"/>
      <c r="C35" s="508"/>
      <c r="D35" s="511"/>
      <c r="E35" s="495"/>
      <c r="F35" s="498"/>
      <c r="G35" s="495"/>
      <c r="H35" s="514"/>
      <c r="I35" s="505"/>
      <c r="J35" s="103" t="s">
        <v>97</v>
      </c>
      <c r="K35" s="104" t="s">
        <v>98</v>
      </c>
      <c r="L35" s="105" t="s">
        <v>99</v>
      </c>
      <c r="M35" s="103" t="s">
        <v>97</v>
      </c>
      <c r="N35" s="104" t="s">
        <v>98</v>
      </c>
      <c r="O35" s="106" t="s">
        <v>99</v>
      </c>
      <c r="P35" s="105" t="s">
        <v>97</v>
      </c>
      <c r="Q35" s="104" t="s">
        <v>98</v>
      </c>
      <c r="R35" s="105" t="s">
        <v>99</v>
      </c>
      <c r="S35" s="103" t="s">
        <v>97</v>
      </c>
      <c r="T35" s="104" t="s">
        <v>98</v>
      </c>
      <c r="U35" s="106" t="s">
        <v>99</v>
      </c>
      <c r="V35" s="105" t="s">
        <v>97</v>
      </c>
      <c r="W35" s="104" t="s">
        <v>98</v>
      </c>
      <c r="X35" s="105" t="s">
        <v>99</v>
      </c>
      <c r="Y35" s="103" t="s">
        <v>97</v>
      </c>
      <c r="Z35" s="104" t="s">
        <v>98</v>
      </c>
      <c r="AA35" s="106" t="s">
        <v>99</v>
      </c>
      <c r="AB35" s="105" t="s">
        <v>97</v>
      </c>
      <c r="AC35" s="104" t="s">
        <v>98</v>
      </c>
      <c r="AD35" s="105" t="s">
        <v>99</v>
      </c>
      <c r="AE35" s="103" t="s">
        <v>97</v>
      </c>
      <c r="AF35" s="104" t="s">
        <v>98</v>
      </c>
      <c r="AG35" s="106" t="s">
        <v>99</v>
      </c>
      <c r="AH35" s="518"/>
      <c r="AI35" s="518"/>
    </row>
    <row r="36" spans="1:35" s="121" customFormat="1" ht="15.75" customHeight="1" thickBot="1">
      <c r="A36" s="197" t="s">
        <v>40</v>
      </c>
      <c r="B36" s="198" t="s">
        <v>101</v>
      </c>
      <c r="C36" s="199"/>
      <c r="D36" s="200"/>
      <c r="E36" s="201">
        <f>SUM(E37:E83)</f>
        <v>3964</v>
      </c>
      <c r="F36" s="239">
        <f aca="true" t="shared" si="0" ref="F36:AG36">SUM(F37:F83)</f>
        <v>2186</v>
      </c>
      <c r="G36" s="201">
        <f t="shared" si="0"/>
        <v>1082</v>
      </c>
      <c r="H36" s="205">
        <f t="shared" si="0"/>
        <v>152</v>
      </c>
      <c r="I36" s="204">
        <f t="shared" si="0"/>
        <v>952</v>
      </c>
      <c r="J36" s="203">
        <f t="shared" si="0"/>
        <v>744</v>
      </c>
      <c r="K36" s="238">
        <f t="shared" si="0"/>
        <v>428</v>
      </c>
      <c r="L36" s="206">
        <f t="shared" si="0"/>
        <v>21</v>
      </c>
      <c r="M36" s="238">
        <f t="shared" si="0"/>
        <v>732</v>
      </c>
      <c r="N36" s="238">
        <f t="shared" si="0"/>
        <v>402</v>
      </c>
      <c r="O36" s="204">
        <f t="shared" si="0"/>
        <v>20</v>
      </c>
      <c r="P36" s="203">
        <f t="shared" si="0"/>
        <v>744</v>
      </c>
      <c r="Q36" s="238">
        <f t="shared" si="0"/>
        <v>420</v>
      </c>
      <c r="R36" s="206">
        <f t="shared" si="0"/>
        <v>21</v>
      </c>
      <c r="S36" s="238">
        <f t="shared" si="0"/>
        <v>826</v>
      </c>
      <c r="T36" s="238">
        <f t="shared" si="0"/>
        <v>418</v>
      </c>
      <c r="U36" s="204">
        <f t="shared" si="0"/>
        <v>22</v>
      </c>
      <c r="V36" s="203">
        <f t="shared" si="0"/>
        <v>534</v>
      </c>
      <c r="W36" s="238">
        <f t="shared" si="0"/>
        <v>316</v>
      </c>
      <c r="X36" s="206">
        <f t="shared" si="0"/>
        <v>15</v>
      </c>
      <c r="Y36" s="238">
        <f t="shared" si="0"/>
        <v>384</v>
      </c>
      <c r="Z36" s="238">
        <f t="shared" si="0"/>
        <v>202</v>
      </c>
      <c r="AA36" s="204">
        <f t="shared" si="0"/>
        <v>10</v>
      </c>
      <c r="AB36" s="203">
        <f t="shared" si="0"/>
        <v>0</v>
      </c>
      <c r="AC36" s="238">
        <f t="shared" si="0"/>
        <v>0</v>
      </c>
      <c r="AD36" s="206">
        <f t="shared" si="0"/>
        <v>0</v>
      </c>
      <c r="AE36" s="203">
        <f t="shared" si="0"/>
        <v>0</v>
      </c>
      <c r="AF36" s="238">
        <f t="shared" si="0"/>
        <v>0</v>
      </c>
      <c r="AG36" s="206">
        <f t="shared" si="0"/>
        <v>0</v>
      </c>
      <c r="AH36" s="207">
        <f>SUM(AH38:AH40,AH42,AH44:AH45,AH47:AH48,AH77:AH78,AH50:AH51,AH59:AH61,AH63:AH64,AH73:AH75,AH55:AH57,AH53,AH66:AH67,AH79,AH81:AH83)</f>
        <v>109</v>
      </c>
      <c r="AI36" s="207"/>
    </row>
    <row r="37" spans="1:35" s="121" customFormat="1" ht="22.5" customHeight="1">
      <c r="A37" s="220" t="s">
        <v>36</v>
      </c>
      <c r="B37" s="181" t="s">
        <v>439</v>
      </c>
      <c r="C37" s="154"/>
      <c r="D37" s="155"/>
      <c r="E37" s="146"/>
      <c r="F37" s="147"/>
      <c r="G37" s="163"/>
      <c r="H37" s="138"/>
      <c r="I37" s="150"/>
      <c r="J37" s="176"/>
      <c r="K37" s="150"/>
      <c r="L37" s="149"/>
      <c r="M37" s="150"/>
      <c r="N37" s="138"/>
      <c r="O37" s="148"/>
      <c r="P37" s="176"/>
      <c r="Q37" s="138"/>
      <c r="R37" s="151"/>
      <c r="S37" s="148"/>
      <c r="T37" s="138"/>
      <c r="U37" s="151"/>
      <c r="V37" s="148"/>
      <c r="W37" s="138"/>
      <c r="X37" s="151"/>
      <c r="Y37" s="148"/>
      <c r="Z37" s="138"/>
      <c r="AA37" s="151"/>
      <c r="AB37" s="148"/>
      <c r="AC37" s="138"/>
      <c r="AD37" s="151"/>
      <c r="AE37" s="148"/>
      <c r="AF37" s="138"/>
      <c r="AG37" s="151"/>
      <c r="AH37" s="151">
        <f>SUM(AH38:AH40)</f>
        <v>7</v>
      </c>
      <c r="AI37" s="151"/>
    </row>
    <row r="38" spans="1:35" s="49" customFormat="1" ht="13.5" customHeight="1">
      <c r="A38" s="122" t="s">
        <v>126</v>
      </c>
      <c r="B38" s="52" t="s">
        <v>125</v>
      </c>
      <c r="C38" s="47">
        <v>1</v>
      </c>
      <c r="D38" s="48"/>
      <c r="E38" s="73">
        <f aca="true" t="shared" si="1" ref="E38:F40">SUM(J38,M38,P38,S38,V38,Y38,AB38,AE38)</f>
        <v>144</v>
      </c>
      <c r="F38" s="70">
        <f t="shared" si="1"/>
        <v>76</v>
      </c>
      <c r="G38" s="74">
        <v>40</v>
      </c>
      <c r="H38" s="75"/>
      <c r="I38" s="76">
        <v>36</v>
      </c>
      <c r="J38" s="77">
        <v>144</v>
      </c>
      <c r="K38" s="74">
        <v>76</v>
      </c>
      <c r="L38" s="78">
        <v>4</v>
      </c>
      <c r="M38" s="77"/>
      <c r="N38" s="74"/>
      <c r="O38" s="76"/>
      <c r="P38" s="77"/>
      <c r="Q38" s="75"/>
      <c r="R38" s="78"/>
      <c r="S38" s="77"/>
      <c r="T38" s="76"/>
      <c r="U38" s="79"/>
      <c r="V38" s="80"/>
      <c r="W38" s="81"/>
      <c r="X38" s="82"/>
      <c r="Y38" s="83"/>
      <c r="Z38" s="81"/>
      <c r="AA38" s="82"/>
      <c r="AB38" s="80"/>
      <c r="AC38" s="81"/>
      <c r="AD38" s="79"/>
      <c r="AE38" s="80"/>
      <c r="AF38" s="81"/>
      <c r="AG38" s="82"/>
      <c r="AH38" s="84">
        <f>SUM(L38,O38,R38,U38,X38,AA38,AD38,AG38)</f>
        <v>4</v>
      </c>
      <c r="AI38" s="84" t="s">
        <v>420</v>
      </c>
    </row>
    <row r="39" spans="1:35" s="49" customFormat="1" ht="13.5" customHeight="1">
      <c r="A39" s="122" t="s">
        <v>127</v>
      </c>
      <c r="B39" s="52" t="s">
        <v>224</v>
      </c>
      <c r="C39" s="47"/>
      <c r="D39" s="48">
        <v>1</v>
      </c>
      <c r="E39" s="73">
        <f t="shared" si="1"/>
        <v>72</v>
      </c>
      <c r="F39" s="70">
        <f t="shared" si="1"/>
        <v>34</v>
      </c>
      <c r="G39" s="74">
        <v>18</v>
      </c>
      <c r="H39" s="75"/>
      <c r="I39" s="76">
        <v>16</v>
      </c>
      <c r="J39" s="77">
        <v>72</v>
      </c>
      <c r="K39" s="74">
        <v>34</v>
      </c>
      <c r="L39" s="78">
        <v>2</v>
      </c>
      <c r="M39" s="77"/>
      <c r="N39" s="75"/>
      <c r="O39" s="76"/>
      <c r="P39" s="77"/>
      <c r="Q39" s="75"/>
      <c r="R39" s="78"/>
      <c r="S39" s="77"/>
      <c r="T39" s="76"/>
      <c r="U39" s="79"/>
      <c r="V39" s="80"/>
      <c r="W39" s="81"/>
      <c r="X39" s="82"/>
      <c r="Y39" s="83"/>
      <c r="Z39" s="81"/>
      <c r="AA39" s="82"/>
      <c r="AB39" s="80"/>
      <c r="AC39" s="81"/>
      <c r="AD39" s="79"/>
      <c r="AE39" s="80"/>
      <c r="AF39" s="81"/>
      <c r="AG39" s="82"/>
      <c r="AH39" s="84">
        <f>SUM(L39,O39,R39,U39,X39,AA39,AD39,AG39)</f>
        <v>2</v>
      </c>
      <c r="AI39" s="84" t="s">
        <v>272</v>
      </c>
    </row>
    <row r="40" spans="1:35" s="49" customFormat="1" ht="13.5" customHeight="1">
      <c r="A40" s="122" t="s">
        <v>128</v>
      </c>
      <c r="B40" s="52" t="s">
        <v>403</v>
      </c>
      <c r="C40" s="47"/>
      <c r="D40" s="48">
        <v>2</v>
      </c>
      <c r="E40" s="73">
        <f t="shared" si="1"/>
        <v>36</v>
      </c>
      <c r="F40" s="70">
        <f t="shared" si="1"/>
        <v>18</v>
      </c>
      <c r="G40" s="74">
        <v>12</v>
      </c>
      <c r="H40" s="75"/>
      <c r="I40" s="76">
        <v>6</v>
      </c>
      <c r="J40" s="77"/>
      <c r="K40" s="74"/>
      <c r="L40" s="78"/>
      <c r="M40" s="77">
        <v>36</v>
      </c>
      <c r="N40" s="74">
        <v>18</v>
      </c>
      <c r="O40" s="76">
        <v>1</v>
      </c>
      <c r="P40" s="77"/>
      <c r="Q40" s="75"/>
      <c r="R40" s="78"/>
      <c r="S40" s="77"/>
      <c r="T40" s="76"/>
      <c r="U40" s="79"/>
      <c r="V40" s="80"/>
      <c r="W40" s="81"/>
      <c r="X40" s="82"/>
      <c r="Y40" s="83"/>
      <c r="Z40" s="81"/>
      <c r="AA40" s="82"/>
      <c r="AB40" s="80"/>
      <c r="AC40" s="81"/>
      <c r="AD40" s="79"/>
      <c r="AE40" s="80"/>
      <c r="AF40" s="81"/>
      <c r="AG40" s="82"/>
      <c r="AH40" s="84">
        <f>SUM(L40,O40,R40,U40,X40,AA40,AD40,AG40)</f>
        <v>1</v>
      </c>
      <c r="AI40" s="84" t="s">
        <v>525</v>
      </c>
    </row>
    <row r="41" spans="1:35" s="121" customFormat="1" ht="14.25" customHeight="1">
      <c r="A41" s="243" t="s">
        <v>37</v>
      </c>
      <c r="B41" s="128" t="s">
        <v>490</v>
      </c>
      <c r="C41" s="129"/>
      <c r="D41" s="130"/>
      <c r="E41" s="131"/>
      <c r="F41" s="132"/>
      <c r="G41" s="133"/>
      <c r="H41" s="134"/>
      <c r="I41" s="135"/>
      <c r="J41" s="136"/>
      <c r="K41" s="135"/>
      <c r="L41" s="137"/>
      <c r="M41" s="135"/>
      <c r="N41" s="134"/>
      <c r="O41" s="140"/>
      <c r="P41" s="136"/>
      <c r="Q41" s="134"/>
      <c r="R41" s="139"/>
      <c r="S41" s="140"/>
      <c r="T41" s="134"/>
      <c r="U41" s="139"/>
      <c r="V41" s="140"/>
      <c r="W41" s="134"/>
      <c r="X41" s="139"/>
      <c r="Y41" s="140"/>
      <c r="Z41" s="134"/>
      <c r="AA41" s="139"/>
      <c r="AB41" s="140"/>
      <c r="AC41" s="134"/>
      <c r="AD41" s="139"/>
      <c r="AE41" s="140"/>
      <c r="AF41" s="134"/>
      <c r="AG41" s="139"/>
      <c r="AH41" s="139">
        <f>SUM(AH42)</f>
        <v>6</v>
      </c>
      <c r="AI41" s="139" t="s">
        <v>268</v>
      </c>
    </row>
    <row r="42" spans="1:35" s="49" customFormat="1" ht="13.5" customHeight="1">
      <c r="A42" s="122" t="s">
        <v>132</v>
      </c>
      <c r="B42" s="52" t="s">
        <v>197</v>
      </c>
      <c r="C42" s="47">
        <v>2</v>
      </c>
      <c r="D42" s="48">
        <v>1</v>
      </c>
      <c r="E42" s="73">
        <f>SUM(J42,M42,P42,S42,V42,Y42,AB42,AE42)</f>
        <v>232</v>
      </c>
      <c r="F42" s="70">
        <f>SUM(K42,N42,Q42,T42,W42,Z42,AC42,AF42)</f>
        <v>152</v>
      </c>
      <c r="G42" s="74"/>
      <c r="H42" s="75">
        <v>152</v>
      </c>
      <c r="I42" s="76"/>
      <c r="J42" s="77">
        <v>108</v>
      </c>
      <c r="K42" s="74">
        <v>70</v>
      </c>
      <c r="L42" s="78">
        <v>3</v>
      </c>
      <c r="M42" s="74">
        <v>124</v>
      </c>
      <c r="N42" s="75">
        <v>82</v>
      </c>
      <c r="O42" s="76">
        <v>3</v>
      </c>
      <c r="P42" s="77"/>
      <c r="Q42" s="75"/>
      <c r="R42" s="78"/>
      <c r="S42" s="77"/>
      <c r="T42" s="76"/>
      <c r="U42" s="143"/>
      <c r="V42" s="80"/>
      <c r="W42" s="81"/>
      <c r="X42" s="82"/>
      <c r="Y42" s="83"/>
      <c r="Z42" s="81"/>
      <c r="AA42" s="82"/>
      <c r="AB42" s="80"/>
      <c r="AC42" s="81"/>
      <c r="AD42" s="79"/>
      <c r="AE42" s="80"/>
      <c r="AF42" s="81"/>
      <c r="AG42" s="82"/>
      <c r="AH42" s="84">
        <f>SUM(L42,O42,R42,U42,X42,AA42,AD42,AG42)</f>
        <v>6</v>
      </c>
      <c r="AI42" s="84"/>
    </row>
    <row r="43" spans="1:35" s="121" customFormat="1" ht="12" customHeight="1">
      <c r="A43" s="243" t="s">
        <v>38</v>
      </c>
      <c r="B43" s="128" t="s">
        <v>350</v>
      </c>
      <c r="C43" s="129"/>
      <c r="D43" s="130"/>
      <c r="E43" s="131"/>
      <c r="F43" s="132"/>
      <c r="G43" s="133"/>
      <c r="H43" s="134"/>
      <c r="I43" s="135"/>
      <c r="J43" s="136"/>
      <c r="K43" s="135"/>
      <c r="L43" s="137"/>
      <c r="M43" s="135"/>
      <c r="N43" s="134"/>
      <c r="O43" s="140"/>
      <c r="P43" s="136"/>
      <c r="Q43" s="134"/>
      <c r="R43" s="139"/>
      <c r="S43" s="140"/>
      <c r="T43" s="134"/>
      <c r="U43" s="139"/>
      <c r="V43" s="140"/>
      <c r="W43" s="134"/>
      <c r="X43" s="139"/>
      <c r="Y43" s="140"/>
      <c r="Z43" s="134"/>
      <c r="AA43" s="139"/>
      <c r="AB43" s="140"/>
      <c r="AC43" s="134"/>
      <c r="AD43" s="139"/>
      <c r="AE43" s="140"/>
      <c r="AF43" s="134"/>
      <c r="AG43" s="139"/>
      <c r="AH43" s="139">
        <f>SUM(AH44:AH45)</f>
        <v>12</v>
      </c>
      <c r="AI43" s="139"/>
    </row>
    <row r="44" spans="1:35" s="49" customFormat="1" ht="24" customHeight="1">
      <c r="A44" s="122" t="s">
        <v>133</v>
      </c>
      <c r="B44" s="52" t="s">
        <v>547</v>
      </c>
      <c r="C44" s="47">
        <v>1</v>
      </c>
      <c r="D44" s="48"/>
      <c r="E44" s="73">
        <f>SUM(J44,M44,P44,S44,V44,Y44,AB44,AE44)</f>
        <v>198</v>
      </c>
      <c r="F44" s="70">
        <f>SUM(K44,N44,Q44,T44,W44,Z44,AC44,AF44)</f>
        <v>96</v>
      </c>
      <c r="G44" s="74">
        <v>62</v>
      </c>
      <c r="H44" s="75"/>
      <c r="I44" s="76">
        <v>34</v>
      </c>
      <c r="J44" s="77">
        <v>198</v>
      </c>
      <c r="K44" s="74">
        <v>96</v>
      </c>
      <c r="L44" s="76">
        <v>6</v>
      </c>
      <c r="M44" s="77"/>
      <c r="N44" s="74"/>
      <c r="O44" s="76"/>
      <c r="P44" s="77"/>
      <c r="Q44" s="75"/>
      <c r="R44" s="78"/>
      <c r="S44" s="77"/>
      <c r="T44" s="76"/>
      <c r="U44" s="79"/>
      <c r="V44" s="80"/>
      <c r="W44" s="81"/>
      <c r="X44" s="82"/>
      <c r="Y44" s="83"/>
      <c r="Z44" s="81"/>
      <c r="AA44" s="82"/>
      <c r="AB44" s="80"/>
      <c r="AC44" s="81"/>
      <c r="AD44" s="79"/>
      <c r="AE44" s="80"/>
      <c r="AF44" s="81"/>
      <c r="AG44" s="82"/>
      <c r="AH44" s="84">
        <f>SUM(L44,O44,R44,U44,X44,AA44,AD44,AG44)</f>
        <v>6</v>
      </c>
      <c r="AI44" s="84" t="s">
        <v>531</v>
      </c>
    </row>
    <row r="45" spans="1:35" s="49" customFormat="1" ht="13.5" customHeight="1">
      <c r="A45" s="122" t="s">
        <v>134</v>
      </c>
      <c r="B45" s="52" t="s">
        <v>182</v>
      </c>
      <c r="C45" s="47">
        <v>2</v>
      </c>
      <c r="D45" s="48">
        <v>1</v>
      </c>
      <c r="E45" s="73">
        <f>SUM(J45,M45,P45,S45,V45,Y45,AB45,AE45)</f>
        <v>216</v>
      </c>
      <c r="F45" s="70">
        <f>SUM(K45,N45,Q45,T45,W45,Z45,AC45,AF45)</f>
        <v>140</v>
      </c>
      <c r="G45" s="74">
        <v>76</v>
      </c>
      <c r="H45" s="75"/>
      <c r="I45" s="76">
        <v>64</v>
      </c>
      <c r="J45" s="77">
        <v>114</v>
      </c>
      <c r="K45" s="74">
        <v>76</v>
      </c>
      <c r="L45" s="78">
        <v>3</v>
      </c>
      <c r="M45" s="74">
        <v>102</v>
      </c>
      <c r="N45" s="75">
        <v>64</v>
      </c>
      <c r="O45" s="76">
        <v>3</v>
      </c>
      <c r="P45" s="77"/>
      <c r="Q45" s="75"/>
      <c r="R45" s="78"/>
      <c r="S45" s="77"/>
      <c r="T45" s="76"/>
      <c r="U45" s="79"/>
      <c r="V45" s="80"/>
      <c r="W45" s="81"/>
      <c r="X45" s="82"/>
      <c r="Y45" s="83"/>
      <c r="Z45" s="81"/>
      <c r="AA45" s="82"/>
      <c r="AB45" s="80"/>
      <c r="AC45" s="81"/>
      <c r="AD45" s="79"/>
      <c r="AE45" s="80"/>
      <c r="AF45" s="81"/>
      <c r="AG45" s="82"/>
      <c r="AH45" s="84">
        <f>SUM(L45,O45,R45,U45,X45,AA45,AD45,AG45)</f>
        <v>6</v>
      </c>
      <c r="AI45" s="84" t="s">
        <v>284</v>
      </c>
    </row>
    <row r="46" spans="1:35" s="121" customFormat="1" ht="38.25" customHeight="1">
      <c r="A46" s="243" t="s">
        <v>135</v>
      </c>
      <c r="B46" s="128" t="s">
        <v>475</v>
      </c>
      <c r="C46" s="129"/>
      <c r="D46" s="130"/>
      <c r="E46" s="131"/>
      <c r="F46" s="132"/>
      <c r="G46" s="133"/>
      <c r="H46" s="134"/>
      <c r="I46" s="135"/>
      <c r="J46" s="136"/>
      <c r="K46" s="135"/>
      <c r="L46" s="137"/>
      <c r="M46" s="135"/>
      <c r="N46" s="134"/>
      <c r="O46" s="140"/>
      <c r="P46" s="136"/>
      <c r="Q46" s="134"/>
      <c r="R46" s="139"/>
      <c r="S46" s="140"/>
      <c r="T46" s="134"/>
      <c r="U46" s="139"/>
      <c r="V46" s="140"/>
      <c r="W46" s="134"/>
      <c r="X46" s="139"/>
      <c r="Y46" s="140"/>
      <c r="Z46" s="134"/>
      <c r="AA46" s="139"/>
      <c r="AB46" s="140"/>
      <c r="AC46" s="134"/>
      <c r="AD46" s="139"/>
      <c r="AE46" s="140"/>
      <c r="AF46" s="134"/>
      <c r="AG46" s="139"/>
      <c r="AH46" s="139">
        <f>SUM(AH47:AH48)</f>
        <v>9</v>
      </c>
      <c r="AI46" s="139"/>
    </row>
    <row r="47" spans="1:35" s="20" customFormat="1" ht="13.5" customHeight="1">
      <c r="A47" s="122" t="s">
        <v>136</v>
      </c>
      <c r="B47" s="52" t="s">
        <v>184</v>
      </c>
      <c r="C47" s="50">
        <v>2</v>
      </c>
      <c r="D47" s="51"/>
      <c r="E47" s="73">
        <f>SUM(J47,M47,P47,S47,V47,Y47,AB47,AE47)</f>
        <v>108</v>
      </c>
      <c r="F47" s="70">
        <f>SUM(K47,N47,Q47,T47,W47,Z47,AC47,AF24)</f>
        <v>50</v>
      </c>
      <c r="G47" s="114">
        <v>26</v>
      </c>
      <c r="H47" s="115"/>
      <c r="I47" s="116">
        <v>24</v>
      </c>
      <c r="J47" s="94"/>
      <c r="K47" s="75"/>
      <c r="L47" s="76"/>
      <c r="M47" s="94">
        <v>108</v>
      </c>
      <c r="N47" s="75">
        <v>50</v>
      </c>
      <c r="O47" s="76">
        <v>3</v>
      </c>
      <c r="P47" s="77"/>
      <c r="Q47" s="75"/>
      <c r="R47" s="78"/>
      <c r="S47" s="77"/>
      <c r="T47" s="75"/>
      <c r="U47" s="78"/>
      <c r="V47" s="77"/>
      <c r="W47" s="75"/>
      <c r="X47" s="78"/>
      <c r="Y47" s="77"/>
      <c r="Z47" s="75"/>
      <c r="AA47" s="78"/>
      <c r="AB47" s="74"/>
      <c r="AC47" s="75"/>
      <c r="AD47" s="76"/>
      <c r="AE47" s="99"/>
      <c r="AF47" s="97"/>
      <c r="AG47" s="95"/>
      <c r="AH47" s="84">
        <f>SUM(L47,O47,R47,U47,X47,AA47,AD47,AG47)</f>
        <v>3</v>
      </c>
      <c r="AI47" s="84" t="s">
        <v>285</v>
      </c>
    </row>
    <row r="48" spans="1:35" s="20" customFormat="1" ht="12.75" customHeight="1">
      <c r="A48" s="122" t="s">
        <v>137</v>
      </c>
      <c r="B48" s="52" t="s">
        <v>183</v>
      </c>
      <c r="C48" s="47">
        <v>2</v>
      </c>
      <c r="D48" s="48"/>
      <c r="E48" s="73">
        <f>SUM(J48,M48,P48,S48,V48,Y48,AB48,AE48)</f>
        <v>206</v>
      </c>
      <c r="F48" s="70">
        <f>SUM(K48,N48,Q48,T48,W48,Z48,AC48,AF48)</f>
        <v>108</v>
      </c>
      <c r="G48" s="74">
        <v>50</v>
      </c>
      <c r="H48" s="75"/>
      <c r="I48" s="76">
        <v>58</v>
      </c>
      <c r="J48" s="100"/>
      <c r="K48" s="75"/>
      <c r="L48" s="76"/>
      <c r="M48" s="77">
        <v>206</v>
      </c>
      <c r="N48" s="75">
        <v>108</v>
      </c>
      <c r="O48" s="76">
        <v>6</v>
      </c>
      <c r="P48" s="77"/>
      <c r="Q48" s="75"/>
      <c r="R48" s="78"/>
      <c r="S48" s="77"/>
      <c r="T48" s="75"/>
      <c r="U48" s="78"/>
      <c r="V48" s="77"/>
      <c r="W48" s="75"/>
      <c r="X48" s="78"/>
      <c r="Y48" s="77"/>
      <c r="Z48" s="75"/>
      <c r="AA48" s="78"/>
      <c r="AB48" s="96"/>
      <c r="AC48" s="97"/>
      <c r="AD48" s="98"/>
      <c r="AE48" s="99"/>
      <c r="AF48" s="97"/>
      <c r="AG48" s="95"/>
      <c r="AH48" s="84">
        <f>SUM(L48,O48,R48,U48,X48,AA48,AD48,AG48)</f>
        <v>6</v>
      </c>
      <c r="AI48" s="84" t="s">
        <v>286</v>
      </c>
    </row>
    <row r="49" spans="1:35" s="121" customFormat="1" ht="24.75" customHeight="1">
      <c r="A49" s="243" t="s">
        <v>138</v>
      </c>
      <c r="B49" s="128" t="s">
        <v>360</v>
      </c>
      <c r="C49" s="129"/>
      <c r="D49" s="130"/>
      <c r="E49" s="131"/>
      <c r="F49" s="132"/>
      <c r="G49" s="133"/>
      <c r="H49" s="134"/>
      <c r="I49" s="135"/>
      <c r="J49" s="136"/>
      <c r="K49" s="135"/>
      <c r="L49" s="137"/>
      <c r="M49" s="135"/>
      <c r="N49" s="134"/>
      <c r="O49" s="140"/>
      <c r="P49" s="136"/>
      <c r="Q49" s="134"/>
      <c r="R49" s="139"/>
      <c r="S49" s="140"/>
      <c r="T49" s="134"/>
      <c r="U49" s="139"/>
      <c r="V49" s="140"/>
      <c r="W49" s="134"/>
      <c r="X49" s="139"/>
      <c r="Y49" s="140"/>
      <c r="Z49" s="134"/>
      <c r="AA49" s="139"/>
      <c r="AB49" s="140"/>
      <c r="AC49" s="134"/>
      <c r="AD49" s="139"/>
      <c r="AE49" s="140"/>
      <c r="AF49" s="134"/>
      <c r="AG49" s="139"/>
      <c r="AH49" s="139">
        <f>SUM(AH50:AH51)</f>
        <v>6</v>
      </c>
      <c r="AI49" s="139"/>
    </row>
    <row r="50" spans="1:35" s="49" customFormat="1" ht="13.5" customHeight="1">
      <c r="A50" s="122" t="s">
        <v>139</v>
      </c>
      <c r="B50" s="52" t="s">
        <v>185</v>
      </c>
      <c r="C50" s="47">
        <v>3</v>
      </c>
      <c r="D50" s="48"/>
      <c r="E50" s="73">
        <f>SUM(J50,M50,P50,S50,V50,Y50,AB50,AE50)</f>
        <v>108</v>
      </c>
      <c r="F50" s="70">
        <f>SUM(K50,N50,Q50,T50,W50,Z50,AC50,AF50)</f>
        <v>64</v>
      </c>
      <c r="G50" s="74">
        <v>40</v>
      </c>
      <c r="H50" s="75"/>
      <c r="I50" s="76">
        <v>24</v>
      </c>
      <c r="J50" s="77"/>
      <c r="K50" s="74"/>
      <c r="L50" s="78"/>
      <c r="M50" s="77"/>
      <c r="N50" s="74"/>
      <c r="O50" s="76"/>
      <c r="P50" s="77">
        <v>108</v>
      </c>
      <c r="Q50" s="74">
        <v>64</v>
      </c>
      <c r="R50" s="78">
        <v>3</v>
      </c>
      <c r="S50" s="77"/>
      <c r="T50" s="75"/>
      <c r="U50" s="78"/>
      <c r="V50" s="77"/>
      <c r="W50" s="76"/>
      <c r="X50" s="82"/>
      <c r="Y50" s="83"/>
      <c r="Z50" s="81"/>
      <c r="AA50" s="82"/>
      <c r="AB50" s="80"/>
      <c r="AC50" s="81"/>
      <c r="AD50" s="79"/>
      <c r="AE50" s="80"/>
      <c r="AF50" s="81"/>
      <c r="AG50" s="82"/>
      <c r="AH50" s="84">
        <f>SUM(L50,O50,R50,U50,X50,AA50,AD50,AG50)</f>
        <v>3</v>
      </c>
      <c r="AI50" s="84" t="s">
        <v>287</v>
      </c>
    </row>
    <row r="51" spans="1:35" s="49" customFormat="1" ht="38.25" customHeight="1">
      <c r="A51" s="122" t="s">
        <v>140</v>
      </c>
      <c r="B51" s="52" t="s">
        <v>186</v>
      </c>
      <c r="C51" s="47">
        <v>3</v>
      </c>
      <c r="D51" s="48"/>
      <c r="E51" s="73">
        <f>SUM(J51,M51,P51,S51,V51,Y51,AB51,AE51)</f>
        <v>126</v>
      </c>
      <c r="F51" s="70">
        <f>SUM(K51,N51,Q51,T51,W51,Z51,AC51,AF51)</f>
        <v>84</v>
      </c>
      <c r="G51" s="74">
        <v>40</v>
      </c>
      <c r="H51" s="75"/>
      <c r="I51" s="76">
        <v>44</v>
      </c>
      <c r="J51" s="77"/>
      <c r="K51" s="74"/>
      <c r="L51" s="78"/>
      <c r="M51" s="74"/>
      <c r="N51" s="75"/>
      <c r="O51" s="76"/>
      <c r="P51" s="77">
        <v>126</v>
      </c>
      <c r="Q51" s="75">
        <v>84</v>
      </c>
      <c r="R51" s="78">
        <v>3</v>
      </c>
      <c r="S51" s="77"/>
      <c r="T51" s="76"/>
      <c r="U51" s="78"/>
      <c r="V51" s="77"/>
      <c r="W51" s="76"/>
      <c r="X51" s="78"/>
      <c r="Y51" s="83"/>
      <c r="Z51" s="81"/>
      <c r="AA51" s="82"/>
      <c r="AB51" s="80"/>
      <c r="AC51" s="81"/>
      <c r="AD51" s="79"/>
      <c r="AE51" s="80"/>
      <c r="AF51" s="81"/>
      <c r="AG51" s="82"/>
      <c r="AH51" s="84">
        <f>SUM(L51,O51,R51,U51,X51,AA51,AD51,AG51)</f>
        <v>3</v>
      </c>
      <c r="AI51" s="84" t="s">
        <v>288</v>
      </c>
    </row>
    <row r="52" spans="1:35" s="121" customFormat="1" ht="18" customHeight="1">
      <c r="A52" s="241" t="s">
        <v>141</v>
      </c>
      <c r="B52" s="128" t="s">
        <v>546</v>
      </c>
      <c r="C52" s="129"/>
      <c r="D52" s="130"/>
      <c r="E52" s="131"/>
      <c r="F52" s="132"/>
      <c r="G52" s="133"/>
      <c r="H52" s="134"/>
      <c r="I52" s="135"/>
      <c r="J52" s="136"/>
      <c r="K52" s="135"/>
      <c r="L52" s="137"/>
      <c r="M52" s="135"/>
      <c r="N52" s="134"/>
      <c r="O52" s="140"/>
      <c r="P52" s="136"/>
      <c r="Q52" s="134"/>
      <c r="R52" s="139"/>
      <c r="S52" s="140"/>
      <c r="T52" s="134"/>
      <c r="U52" s="139"/>
      <c r="V52" s="140"/>
      <c r="W52" s="134"/>
      <c r="X52" s="139"/>
      <c r="Y52" s="140"/>
      <c r="Z52" s="134"/>
      <c r="AA52" s="139"/>
      <c r="AB52" s="140"/>
      <c r="AC52" s="134"/>
      <c r="AD52" s="139"/>
      <c r="AE52" s="140"/>
      <c r="AF52" s="134"/>
      <c r="AG52" s="139"/>
      <c r="AH52" s="139">
        <f>SUM(AH53)</f>
        <v>6</v>
      </c>
      <c r="AI52" s="139" t="s">
        <v>289</v>
      </c>
    </row>
    <row r="53" spans="1:35" s="49" customFormat="1" ht="13.5" customHeight="1">
      <c r="A53" s="122" t="s">
        <v>142</v>
      </c>
      <c r="B53" s="52" t="s">
        <v>404</v>
      </c>
      <c r="C53" s="47">
        <v>3</v>
      </c>
      <c r="D53" s="48"/>
      <c r="E53" s="73">
        <f>SUM(J53,M53,P53,S53,V53,Y53,AB53,AE53)</f>
        <v>198</v>
      </c>
      <c r="F53" s="70">
        <f>SUM(K53,N53,Q53,T53,W53,Z53,AC53,AF53)</f>
        <v>94</v>
      </c>
      <c r="G53" s="74">
        <v>50</v>
      </c>
      <c r="H53" s="75"/>
      <c r="I53" s="76">
        <v>44</v>
      </c>
      <c r="J53" s="77"/>
      <c r="K53" s="74"/>
      <c r="L53" s="78"/>
      <c r="M53" s="77"/>
      <c r="N53" s="75"/>
      <c r="O53" s="76"/>
      <c r="P53" s="77">
        <v>198</v>
      </c>
      <c r="Q53" s="75">
        <v>94</v>
      </c>
      <c r="R53" s="78">
        <v>6</v>
      </c>
      <c r="S53" s="77"/>
      <c r="T53" s="75"/>
      <c r="U53" s="78"/>
      <c r="V53" s="77"/>
      <c r="W53" s="75"/>
      <c r="X53" s="78"/>
      <c r="Y53" s="77"/>
      <c r="Z53" s="75"/>
      <c r="AA53" s="78"/>
      <c r="AB53" s="80"/>
      <c r="AC53" s="81"/>
      <c r="AD53" s="79"/>
      <c r="AE53" s="80"/>
      <c r="AF53" s="81"/>
      <c r="AG53" s="82"/>
      <c r="AH53" s="84">
        <f>SUM(L53,O53,R53,U53,X53,AA53,AD53,AG53)</f>
        <v>6</v>
      </c>
      <c r="AI53" s="84"/>
    </row>
    <row r="54" spans="1:35" s="121" customFormat="1" ht="13.5" customHeight="1">
      <c r="A54" s="241" t="s">
        <v>143</v>
      </c>
      <c r="B54" s="128" t="s">
        <v>361</v>
      </c>
      <c r="C54" s="129"/>
      <c r="D54" s="130"/>
      <c r="E54" s="131"/>
      <c r="F54" s="132"/>
      <c r="G54" s="133"/>
      <c r="H54" s="134"/>
      <c r="I54" s="135"/>
      <c r="J54" s="136"/>
      <c r="K54" s="135"/>
      <c r="L54" s="137"/>
      <c r="M54" s="135"/>
      <c r="N54" s="134"/>
      <c r="O54" s="140"/>
      <c r="P54" s="136"/>
      <c r="Q54" s="134"/>
      <c r="R54" s="139"/>
      <c r="S54" s="140"/>
      <c r="T54" s="134"/>
      <c r="U54" s="139"/>
      <c r="V54" s="140"/>
      <c r="W54" s="134"/>
      <c r="X54" s="139"/>
      <c r="Y54" s="140"/>
      <c r="Z54" s="134"/>
      <c r="AA54" s="139"/>
      <c r="AB54" s="140"/>
      <c r="AC54" s="134"/>
      <c r="AD54" s="139"/>
      <c r="AE54" s="140"/>
      <c r="AF54" s="134"/>
      <c r="AG54" s="139"/>
      <c r="AH54" s="139">
        <f>SUM(AH55:AH57)</f>
        <v>9</v>
      </c>
      <c r="AI54" s="139" t="s">
        <v>290</v>
      </c>
    </row>
    <row r="55" spans="1:35" s="49" customFormat="1" ht="12.75" customHeight="1">
      <c r="A55" s="122" t="s">
        <v>362</v>
      </c>
      <c r="B55" s="52" t="s">
        <v>385</v>
      </c>
      <c r="C55" s="47"/>
      <c r="D55" s="48">
        <v>3</v>
      </c>
      <c r="E55" s="73">
        <f aca="true" t="shared" si="2" ref="E55:F57">SUM(J55,M55,P55,S55,V55,Y55,AB55,AE55)</f>
        <v>108</v>
      </c>
      <c r="F55" s="70">
        <f t="shared" si="2"/>
        <v>60</v>
      </c>
      <c r="G55" s="74">
        <v>34</v>
      </c>
      <c r="H55" s="75"/>
      <c r="I55" s="76">
        <v>26</v>
      </c>
      <c r="J55" s="77"/>
      <c r="K55" s="74"/>
      <c r="L55" s="78"/>
      <c r="M55" s="77"/>
      <c r="N55" s="75"/>
      <c r="O55" s="76"/>
      <c r="P55" s="77">
        <v>108</v>
      </c>
      <c r="Q55" s="75">
        <v>60</v>
      </c>
      <c r="R55" s="78">
        <v>3</v>
      </c>
      <c r="S55" s="77"/>
      <c r="T55" s="75"/>
      <c r="U55" s="78"/>
      <c r="V55" s="77"/>
      <c r="W55" s="75"/>
      <c r="X55" s="78"/>
      <c r="Y55" s="77"/>
      <c r="Z55" s="75"/>
      <c r="AA55" s="78"/>
      <c r="AB55" s="80"/>
      <c r="AC55" s="81"/>
      <c r="AD55" s="79"/>
      <c r="AE55" s="80"/>
      <c r="AF55" s="81"/>
      <c r="AG55" s="82"/>
      <c r="AH55" s="84">
        <v>3</v>
      </c>
      <c r="AI55" s="84"/>
    </row>
    <row r="56" spans="1:35" s="49" customFormat="1" ht="23.25" customHeight="1">
      <c r="A56" s="122" t="s">
        <v>374</v>
      </c>
      <c r="B56" s="52" t="s">
        <v>386</v>
      </c>
      <c r="C56" s="47">
        <v>4</v>
      </c>
      <c r="D56" s="48"/>
      <c r="E56" s="73">
        <f t="shared" si="2"/>
        <v>126</v>
      </c>
      <c r="F56" s="70">
        <f t="shared" si="2"/>
        <v>84</v>
      </c>
      <c r="G56" s="74">
        <v>44</v>
      </c>
      <c r="H56" s="75"/>
      <c r="I56" s="76">
        <v>40</v>
      </c>
      <c r="J56" s="77"/>
      <c r="K56" s="74"/>
      <c r="L56" s="78"/>
      <c r="M56" s="77"/>
      <c r="N56" s="75"/>
      <c r="O56" s="76"/>
      <c r="P56" s="77"/>
      <c r="Q56" s="75"/>
      <c r="R56" s="78"/>
      <c r="S56" s="77">
        <v>126</v>
      </c>
      <c r="T56" s="75">
        <v>84</v>
      </c>
      <c r="U56" s="78">
        <v>3</v>
      </c>
      <c r="V56" s="77"/>
      <c r="W56" s="75"/>
      <c r="X56" s="78"/>
      <c r="Y56" s="77"/>
      <c r="Z56" s="75"/>
      <c r="AA56" s="78"/>
      <c r="AB56" s="80"/>
      <c r="AC56" s="81"/>
      <c r="AD56" s="79"/>
      <c r="AE56" s="80"/>
      <c r="AF56" s="81"/>
      <c r="AG56" s="82"/>
      <c r="AH56" s="84">
        <v>3</v>
      </c>
      <c r="AI56" s="84"/>
    </row>
    <row r="57" spans="1:35" s="49" customFormat="1" ht="23.25" customHeight="1">
      <c r="A57" s="122" t="s">
        <v>397</v>
      </c>
      <c r="B57" s="52" t="s">
        <v>387</v>
      </c>
      <c r="C57" s="47"/>
      <c r="D57" s="48">
        <v>4</v>
      </c>
      <c r="E57" s="73">
        <f t="shared" si="2"/>
        <v>102</v>
      </c>
      <c r="F57" s="70">
        <f t="shared" si="2"/>
        <v>36</v>
      </c>
      <c r="G57" s="74">
        <v>20</v>
      </c>
      <c r="H57" s="75"/>
      <c r="I57" s="76">
        <v>16</v>
      </c>
      <c r="J57" s="77"/>
      <c r="K57" s="74"/>
      <c r="L57" s="78"/>
      <c r="M57" s="77"/>
      <c r="N57" s="75"/>
      <c r="O57" s="76"/>
      <c r="P57" s="77"/>
      <c r="Q57" s="75"/>
      <c r="R57" s="78"/>
      <c r="S57" s="77">
        <v>102</v>
      </c>
      <c r="T57" s="75">
        <v>36</v>
      </c>
      <c r="U57" s="78">
        <v>3</v>
      </c>
      <c r="V57" s="77"/>
      <c r="W57" s="75"/>
      <c r="X57" s="78"/>
      <c r="Y57" s="77"/>
      <c r="Z57" s="75"/>
      <c r="AA57" s="78"/>
      <c r="AB57" s="80"/>
      <c r="AC57" s="81"/>
      <c r="AD57" s="79"/>
      <c r="AE57" s="80"/>
      <c r="AF57" s="81"/>
      <c r="AG57" s="82"/>
      <c r="AH57" s="84">
        <v>3</v>
      </c>
      <c r="AI57" s="84"/>
    </row>
    <row r="58" spans="1:35" s="121" customFormat="1" ht="24.75" customHeight="1">
      <c r="A58" s="243" t="s">
        <v>144</v>
      </c>
      <c r="B58" s="128" t="s">
        <v>369</v>
      </c>
      <c r="C58" s="129"/>
      <c r="D58" s="130"/>
      <c r="E58" s="131"/>
      <c r="F58" s="132"/>
      <c r="G58" s="133"/>
      <c r="H58" s="134"/>
      <c r="I58" s="135"/>
      <c r="J58" s="136"/>
      <c r="K58" s="135"/>
      <c r="L58" s="137"/>
      <c r="M58" s="135"/>
      <c r="N58" s="134"/>
      <c r="O58" s="140"/>
      <c r="P58" s="136"/>
      <c r="Q58" s="134"/>
      <c r="R58" s="139"/>
      <c r="S58" s="140"/>
      <c r="T58" s="134"/>
      <c r="U58" s="139"/>
      <c r="V58" s="140"/>
      <c r="W58" s="134"/>
      <c r="X58" s="139"/>
      <c r="Y58" s="140"/>
      <c r="Z58" s="134"/>
      <c r="AA58" s="139"/>
      <c r="AB58" s="140"/>
      <c r="AC58" s="134"/>
      <c r="AD58" s="139"/>
      <c r="AE58" s="140"/>
      <c r="AF58" s="134"/>
      <c r="AG58" s="139"/>
      <c r="AH58" s="139">
        <f>SUM(AH59:AH61)</f>
        <v>12</v>
      </c>
      <c r="AI58" s="139"/>
    </row>
    <row r="59" spans="1:35" s="49" customFormat="1" ht="13.5" customHeight="1">
      <c r="A59" s="122" t="s">
        <v>145</v>
      </c>
      <c r="B59" s="52" t="s">
        <v>349</v>
      </c>
      <c r="C59" s="47">
        <v>2</v>
      </c>
      <c r="D59" s="48">
        <v>1</v>
      </c>
      <c r="E59" s="73">
        <f aca="true" t="shared" si="3" ref="E59:F61">SUM(J59,M59,P59,S59,V59,Y59,AB59,AE59)</f>
        <v>228</v>
      </c>
      <c r="F59" s="70">
        <f t="shared" si="3"/>
        <v>156</v>
      </c>
      <c r="G59" s="74">
        <v>80</v>
      </c>
      <c r="H59" s="75"/>
      <c r="I59" s="76">
        <v>76</v>
      </c>
      <c r="J59" s="77">
        <v>108</v>
      </c>
      <c r="K59" s="74">
        <v>76</v>
      </c>
      <c r="L59" s="78">
        <v>3</v>
      </c>
      <c r="M59" s="77">
        <v>120</v>
      </c>
      <c r="N59" s="74">
        <v>80</v>
      </c>
      <c r="O59" s="76">
        <v>3</v>
      </c>
      <c r="P59" s="77"/>
      <c r="Q59" s="75"/>
      <c r="R59" s="78"/>
      <c r="S59" s="77"/>
      <c r="T59" s="76"/>
      <c r="U59" s="79"/>
      <c r="V59" s="80"/>
      <c r="W59" s="81"/>
      <c r="X59" s="82"/>
      <c r="Y59" s="83"/>
      <c r="Z59" s="81"/>
      <c r="AA59" s="82"/>
      <c r="AB59" s="80"/>
      <c r="AC59" s="81"/>
      <c r="AD59" s="79"/>
      <c r="AE59" s="80"/>
      <c r="AF59" s="81"/>
      <c r="AG59" s="82"/>
      <c r="AH59" s="84">
        <f>SUM(L59,O59,R59,U59,X59,AA59,AD59,AG59)</f>
        <v>6</v>
      </c>
      <c r="AI59" s="84" t="s">
        <v>536</v>
      </c>
    </row>
    <row r="60" spans="1:35" s="49" customFormat="1" ht="13.5" customHeight="1">
      <c r="A60" s="122" t="s">
        <v>146</v>
      </c>
      <c r="B60" s="52" t="s">
        <v>357</v>
      </c>
      <c r="C60" s="47">
        <v>3</v>
      </c>
      <c r="D60" s="48"/>
      <c r="E60" s="73">
        <f t="shared" si="3"/>
        <v>102</v>
      </c>
      <c r="F60" s="70">
        <f t="shared" si="3"/>
        <v>50</v>
      </c>
      <c r="G60" s="74">
        <v>30</v>
      </c>
      <c r="H60" s="75"/>
      <c r="I60" s="76">
        <v>20</v>
      </c>
      <c r="J60" s="77"/>
      <c r="K60" s="74"/>
      <c r="L60" s="78"/>
      <c r="M60" s="74"/>
      <c r="N60" s="75"/>
      <c r="O60" s="76"/>
      <c r="P60" s="165">
        <v>102</v>
      </c>
      <c r="Q60" s="166">
        <v>50</v>
      </c>
      <c r="R60" s="167">
        <v>3</v>
      </c>
      <c r="S60" s="170"/>
      <c r="T60" s="166"/>
      <c r="U60" s="167"/>
      <c r="V60" s="77"/>
      <c r="W60" s="76"/>
      <c r="X60" s="78"/>
      <c r="Y60" s="170"/>
      <c r="Z60" s="166"/>
      <c r="AA60" s="167"/>
      <c r="AB60" s="80"/>
      <c r="AC60" s="81"/>
      <c r="AD60" s="79"/>
      <c r="AE60" s="80"/>
      <c r="AF60" s="81"/>
      <c r="AG60" s="82"/>
      <c r="AH60" s="84">
        <f>SUM(L60,O60,R60,U60,X60,AA60,AD60,AG60)</f>
        <v>3</v>
      </c>
      <c r="AI60" s="84" t="s">
        <v>537</v>
      </c>
    </row>
    <row r="61" spans="1:35" s="20" customFormat="1" ht="25.5" customHeight="1">
      <c r="A61" s="122" t="s">
        <v>398</v>
      </c>
      <c r="B61" s="52" t="s">
        <v>388</v>
      </c>
      <c r="C61" s="47"/>
      <c r="D61" s="48">
        <v>4</v>
      </c>
      <c r="E61" s="73">
        <f t="shared" si="3"/>
        <v>108</v>
      </c>
      <c r="F61" s="70">
        <f t="shared" si="3"/>
        <v>46</v>
      </c>
      <c r="G61" s="74">
        <v>26</v>
      </c>
      <c r="H61" s="75"/>
      <c r="I61" s="76">
        <v>20</v>
      </c>
      <c r="J61" s="100"/>
      <c r="K61" s="75"/>
      <c r="L61" s="76"/>
      <c r="M61" s="77"/>
      <c r="N61" s="75"/>
      <c r="O61" s="76"/>
      <c r="P61" s="77"/>
      <c r="Q61" s="75"/>
      <c r="R61" s="78"/>
      <c r="S61" s="77">
        <v>108</v>
      </c>
      <c r="T61" s="75">
        <v>46</v>
      </c>
      <c r="U61" s="78">
        <v>3</v>
      </c>
      <c r="V61" s="77"/>
      <c r="W61" s="75"/>
      <c r="X61" s="78"/>
      <c r="Y61" s="77"/>
      <c r="Z61" s="75"/>
      <c r="AA61" s="78"/>
      <c r="AB61" s="74"/>
      <c r="AC61" s="75"/>
      <c r="AD61" s="76"/>
      <c r="AE61" s="99"/>
      <c r="AF61" s="97"/>
      <c r="AG61" s="95"/>
      <c r="AH61" s="84">
        <f>SUM(L61,O61,R61,U61,X61,AA61,AD61,AG61)</f>
        <v>3</v>
      </c>
      <c r="AI61" s="84" t="s">
        <v>293</v>
      </c>
    </row>
    <row r="62" spans="1:35" s="121" customFormat="1" ht="14.25" customHeight="1">
      <c r="A62" s="241" t="s">
        <v>201</v>
      </c>
      <c r="B62" s="128" t="s">
        <v>414</v>
      </c>
      <c r="C62" s="129"/>
      <c r="D62" s="130"/>
      <c r="E62" s="131"/>
      <c r="F62" s="132"/>
      <c r="G62" s="133"/>
      <c r="H62" s="134"/>
      <c r="I62" s="135"/>
      <c r="J62" s="136"/>
      <c r="K62" s="135"/>
      <c r="L62" s="137"/>
      <c r="M62" s="135"/>
      <c r="N62" s="134"/>
      <c r="O62" s="140"/>
      <c r="P62" s="136"/>
      <c r="Q62" s="134"/>
      <c r="R62" s="139"/>
      <c r="S62" s="140"/>
      <c r="T62" s="134"/>
      <c r="U62" s="139"/>
      <c r="V62" s="140"/>
      <c r="W62" s="134"/>
      <c r="X62" s="139"/>
      <c r="Y62" s="140"/>
      <c r="Z62" s="134"/>
      <c r="AA62" s="139"/>
      <c r="AB62" s="140"/>
      <c r="AC62" s="134"/>
      <c r="AD62" s="139"/>
      <c r="AE62" s="140"/>
      <c r="AF62" s="134"/>
      <c r="AG62" s="139"/>
      <c r="AH62" s="139">
        <f>SUM(AH63:AH64)</f>
        <v>12</v>
      </c>
      <c r="AI62" s="139"/>
    </row>
    <row r="63" spans="1:35" s="49" customFormat="1" ht="13.5" customHeight="1">
      <c r="A63" s="122" t="s">
        <v>202</v>
      </c>
      <c r="B63" s="52" t="s">
        <v>207</v>
      </c>
      <c r="C63" s="47">
        <v>4</v>
      </c>
      <c r="D63" s="48">
        <v>3</v>
      </c>
      <c r="E63" s="73">
        <f>SUM(J63,M63,P63,S63,V63,Y63,AB63,AE63)</f>
        <v>214</v>
      </c>
      <c r="F63" s="70">
        <f>SUM(K63,N63,Q63,T63,W63,Z63,AC63,AF63)</f>
        <v>134</v>
      </c>
      <c r="G63" s="74">
        <v>64</v>
      </c>
      <c r="H63" s="75"/>
      <c r="I63" s="76">
        <v>70</v>
      </c>
      <c r="J63" s="77"/>
      <c r="K63" s="74"/>
      <c r="L63" s="78"/>
      <c r="M63" s="74"/>
      <c r="N63" s="75"/>
      <c r="O63" s="76"/>
      <c r="P63" s="77">
        <v>102</v>
      </c>
      <c r="Q63" s="76">
        <v>68</v>
      </c>
      <c r="R63" s="78">
        <v>3</v>
      </c>
      <c r="S63" s="77">
        <v>112</v>
      </c>
      <c r="T63" s="76">
        <v>66</v>
      </c>
      <c r="U63" s="78">
        <v>3</v>
      </c>
      <c r="V63" s="80"/>
      <c r="W63" s="81"/>
      <c r="X63" s="82"/>
      <c r="Y63" s="83"/>
      <c r="Z63" s="81"/>
      <c r="AA63" s="82"/>
      <c r="AB63" s="80"/>
      <c r="AC63" s="81"/>
      <c r="AD63" s="79"/>
      <c r="AE63" s="80"/>
      <c r="AF63" s="81"/>
      <c r="AG63" s="82"/>
      <c r="AH63" s="84">
        <f>SUM(L63,O63,R63,U63,X63,AA63,AD63,AG63)</f>
        <v>6</v>
      </c>
      <c r="AI63" s="84" t="s">
        <v>294</v>
      </c>
    </row>
    <row r="64" spans="1:35" s="49" customFormat="1" ht="13.5" customHeight="1">
      <c r="A64" s="122" t="s">
        <v>240</v>
      </c>
      <c r="B64" s="52" t="s">
        <v>206</v>
      </c>
      <c r="C64" s="47">
        <v>6</v>
      </c>
      <c r="D64" s="48">
        <v>5</v>
      </c>
      <c r="E64" s="73">
        <f>SUM(J64,M64,P64,S64,V64,Y64,AB64,AE64)</f>
        <v>228</v>
      </c>
      <c r="F64" s="70">
        <f>SUM(K64,N64,Q64,T64,W64,Z64,AC64,AF64)</f>
        <v>138</v>
      </c>
      <c r="G64" s="74">
        <v>68</v>
      </c>
      <c r="H64" s="75"/>
      <c r="I64" s="76">
        <v>70</v>
      </c>
      <c r="J64" s="77"/>
      <c r="K64" s="74"/>
      <c r="L64" s="78"/>
      <c r="M64" s="74"/>
      <c r="N64" s="75"/>
      <c r="O64" s="76"/>
      <c r="P64" s="77"/>
      <c r="Q64" s="75"/>
      <c r="R64" s="78"/>
      <c r="S64" s="77"/>
      <c r="T64" s="76"/>
      <c r="U64" s="78"/>
      <c r="V64" s="77">
        <v>108</v>
      </c>
      <c r="W64" s="75">
        <v>68</v>
      </c>
      <c r="X64" s="78">
        <v>3</v>
      </c>
      <c r="Y64" s="77">
        <v>120</v>
      </c>
      <c r="Z64" s="75">
        <v>70</v>
      </c>
      <c r="AA64" s="78">
        <v>3</v>
      </c>
      <c r="AB64" s="80"/>
      <c r="AC64" s="81"/>
      <c r="AD64" s="79"/>
      <c r="AE64" s="80"/>
      <c r="AF64" s="81"/>
      <c r="AG64" s="82"/>
      <c r="AH64" s="84">
        <f>SUM(L64,O64,R64,U64,X64,AA64,AD64,AG64)</f>
        <v>6</v>
      </c>
      <c r="AI64" s="84" t="s">
        <v>295</v>
      </c>
    </row>
    <row r="65" spans="1:35" s="121" customFormat="1" ht="22.5" customHeight="1">
      <c r="A65" s="243" t="s">
        <v>200</v>
      </c>
      <c r="B65" s="128" t="s">
        <v>363</v>
      </c>
      <c r="C65" s="129"/>
      <c r="D65" s="130"/>
      <c r="E65" s="131"/>
      <c r="F65" s="132"/>
      <c r="G65" s="133"/>
      <c r="H65" s="134"/>
      <c r="I65" s="135"/>
      <c r="J65" s="136"/>
      <c r="K65" s="135"/>
      <c r="L65" s="137"/>
      <c r="M65" s="135"/>
      <c r="N65" s="134"/>
      <c r="O65" s="140"/>
      <c r="P65" s="136"/>
      <c r="Q65" s="134"/>
      <c r="R65" s="139"/>
      <c r="S65" s="140"/>
      <c r="T65" s="134"/>
      <c r="U65" s="139"/>
      <c r="V65" s="140"/>
      <c r="W65" s="134"/>
      <c r="X65" s="139"/>
      <c r="Y65" s="140"/>
      <c r="Z65" s="134"/>
      <c r="AA65" s="139"/>
      <c r="AB65" s="140"/>
      <c r="AC65" s="134"/>
      <c r="AD65" s="139"/>
      <c r="AE65" s="140"/>
      <c r="AF65" s="134"/>
      <c r="AG65" s="139"/>
      <c r="AH65" s="139">
        <f>SUM(AH66:AH67)</f>
        <v>9</v>
      </c>
      <c r="AI65" s="139" t="s">
        <v>296</v>
      </c>
    </row>
    <row r="66" spans="1:35" s="49" customFormat="1" ht="13.5" customHeight="1">
      <c r="A66" s="122" t="s">
        <v>249</v>
      </c>
      <c r="B66" s="52" t="s">
        <v>189</v>
      </c>
      <c r="C66" s="47">
        <v>6</v>
      </c>
      <c r="D66" s="48">
        <v>5</v>
      </c>
      <c r="E66" s="73">
        <f>SUM(J66,M66,P66,S66,V66,Y66,AB66,AE66)</f>
        <v>222</v>
      </c>
      <c r="F66" s="70">
        <f>SUM(K66,N66,Q66,T66,W66,Z66,AC66,AF66)</f>
        <v>142</v>
      </c>
      <c r="G66" s="74">
        <v>66</v>
      </c>
      <c r="H66" s="75"/>
      <c r="I66" s="76">
        <v>76</v>
      </c>
      <c r="J66" s="77"/>
      <c r="K66" s="74"/>
      <c r="L66" s="78"/>
      <c r="M66" s="74"/>
      <c r="N66" s="75"/>
      <c r="O66" s="76"/>
      <c r="P66" s="77"/>
      <c r="Q66" s="75"/>
      <c r="R66" s="78"/>
      <c r="S66" s="77"/>
      <c r="T66" s="76"/>
      <c r="U66" s="79"/>
      <c r="V66" s="77">
        <v>102</v>
      </c>
      <c r="W66" s="75">
        <v>64</v>
      </c>
      <c r="X66" s="78">
        <v>3</v>
      </c>
      <c r="Y66" s="170">
        <v>120</v>
      </c>
      <c r="Z66" s="166">
        <v>78</v>
      </c>
      <c r="AA66" s="167">
        <v>3</v>
      </c>
      <c r="AB66" s="80"/>
      <c r="AC66" s="81"/>
      <c r="AD66" s="79"/>
      <c r="AE66" s="80"/>
      <c r="AF66" s="81"/>
      <c r="AG66" s="82"/>
      <c r="AH66" s="84">
        <f>SUM(L66,O66,R66,U66,X66,AA66,AD66,AG66)</f>
        <v>6</v>
      </c>
      <c r="AI66" s="84" t="s">
        <v>297</v>
      </c>
    </row>
    <row r="67" spans="1:35" s="49" customFormat="1" ht="13.5" customHeight="1" thickBot="1">
      <c r="A67" s="221" t="s">
        <v>255</v>
      </c>
      <c r="B67" s="222" t="s">
        <v>188</v>
      </c>
      <c r="C67" s="223">
        <v>4</v>
      </c>
      <c r="D67" s="224"/>
      <c r="E67" s="318">
        <f>SUM(J67,M67,P67,S67,V67,Y67,AB67,AE67)</f>
        <v>126</v>
      </c>
      <c r="F67" s="225">
        <f>SUM(K67,N67,Q67,T67,W67,Z67,AC67,AF67)</f>
        <v>84</v>
      </c>
      <c r="G67" s="226">
        <v>40</v>
      </c>
      <c r="H67" s="178"/>
      <c r="I67" s="227">
        <v>44</v>
      </c>
      <c r="J67" s="177"/>
      <c r="K67" s="226"/>
      <c r="L67" s="179"/>
      <c r="M67" s="177"/>
      <c r="N67" s="178"/>
      <c r="O67" s="227"/>
      <c r="P67" s="177"/>
      <c r="Q67" s="178"/>
      <c r="R67" s="179"/>
      <c r="S67" s="177">
        <v>126</v>
      </c>
      <c r="T67" s="178">
        <v>84</v>
      </c>
      <c r="U67" s="179">
        <v>3</v>
      </c>
      <c r="V67" s="177"/>
      <c r="W67" s="178"/>
      <c r="X67" s="179"/>
      <c r="Y67" s="177"/>
      <c r="Z67" s="178"/>
      <c r="AA67" s="179"/>
      <c r="AB67" s="229"/>
      <c r="AC67" s="230"/>
      <c r="AD67" s="228"/>
      <c r="AE67" s="229"/>
      <c r="AF67" s="230"/>
      <c r="AG67" s="231"/>
      <c r="AH67" s="232">
        <f>SUM(L67,O67,R67,U67,X67,AA67,AD67,AG67)</f>
        <v>3</v>
      </c>
      <c r="AI67" s="232" t="s">
        <v>299</v>
      </c>
    </row>
    <row r="68" spans="1:35" s="46" customFormat="1" ht="24.75" customHeight="1" thickBot="1">
      <c r="A68" s="487" t="s">
        <v>82</v>
      </c>
      <c r="B68" s="490" t="s">
        <v>524</v>
      </c>
      <c r="C68" s="506" t="s">
        <v>83</v>
      </c>
      <c r="D68" s="509" t="s">
        <v>84</v>
      </c>
      <c r="E68" s="471" t="s">
        <v>85</v>
      </c>
      <c r="F68" s="472"/>
      <c r="G68" s="472"/>
      <c r="H68" s="472"/>
      <c r="I68" s="512"/>
      <c r="J68" s="471" t="s">
        <v>31</v>
      </c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515" t="s">
        <v>100</v>
      </c>
      <c r="AI68" s="515" t="s">
        <v>205</v>
      </c>
    </row>
    <row r="69" spans="1:35" s="46" customFormat="1" ht="13.5" customHeight="1" thickBot="1">
      <c r="A69" s="488"/>
      <c r="B69" s="491"/>
      <c r="C69" s="507"/>
      <c r="D69" s="510"/>
      <c r="E69" s="493" t="s">
        <v>13</v>
      </c>
      <c r="F69" s="496" t="s">
        <v>86</v>
      </c>
      <c r="G69" s="471" t="s">
        <v>90</v>
      </c>
      <c r="H69" s="472"/>
      <c r="I69" s="512"/>
      <c r="J69" s="471" t="s">
        <v>32</v>
      </c>
      <c r="K69" s="472"/>
      <c r="L69" s="472"/>
      <c r="M69" s="472"/>
      <c r="N69" s="472"/>
      <c r="O69" s="512"/>
      <c r="P69" s="471" t="s">
        <v>33</v>
      </c>
      <c r="Q69" s="472"/>
      <c r="R69" s="472"/>
      <c r="S69" s="472"/>
      <c r="T69" s="472"/>
      <c r="U69" s="512"/>
      <c r="V69" s="471" t="s">
        <v>34</v>
      </c>
      <c r="W69" s="472"/>
      <c r="X69" s="472"/>
      <c r="Y69" s="472"/>
      <c r="Z69" s="472"/>
      <c r="AA69" s="512"/>
      <c r="AB69" s="471" t="s">
        <v>35</v>
      </c>
      <c r="AC69" s="472"/>
      <c r="AD69" s="472"/>
      <c r="AE69" s="472"/>
      <c r="AF69" s="472"/>
      <c r="AG69" s="512"/>
      <c r="AH69" s="516"/>
      <c r="AI69" s="516"/>
    </row>
    <row r="70" spans="1:35" s="46" customFormat="1" ht="24.75" customHeight="1">
      <c r="A70" s="488"/>
      <c r="B70" s="491"/>
      <c r="C70" s="507"/>
      <c r="D70" s="510"/>
      <c r="E70" s="494"/>
      <c r="F70" s="497"/>
      <c r="G70" s="494" t="s">
        <v>87</v>
      </c>
      <c r="H70" s="513" t="s">
        <v>88</v>
      </c>
      <c r="I70" s="504" t="s">
        <v>89</v>
      </c>
      <c r="J70" s="474" t="s">
        <v>91</v>
      </c>
      <c r="K70" s="475"/>
      <c r="L70" s="475"/>
      <c r="M70" s="474" t="s">
        <v>94</v>
      </c>
      <c r="N70" s="475"/>
      <c r="O70" s="476"/>
      <c r="P70" s="475" t="s">
        <v>92</v>
      </c>
      <c r="Q70" s="475"/>
      <c r="R70" s="475"/>
      <c r="S70" s="474" t="s">
        <v>95</v>
      </c>
      <c r="T70" s="475"/>
      <c r="U70" s="476"/>
      <c r="V70" s="475" t="s">
        <v>93</v>
      </c>
      <c r="W70" s="475"/>
      <c r="X70" s="475"/>
      <c r="Y70" s="474" t="s">
        <v>96</v>
      </c>
      <c r="Z70" s="475"/>
      <c r="AA70" s="476"/>
      <c r="AB70" s="475" t="s">
        <v>253</v>
      </c>
      <c r="AC70" s="475"/>
      <c r="AD70" s="475"/>
      <c r="AE70" s="484" t="s">
        <v>254</v>
      </c>
      <c r="AF70" s="485"/>
      <c r="AG70" s="486"/>
      <c r="AH70" s="517"/>
      <c r="AI70" s="517"/>
    </row>
    <row r="71" spans="1:35" s="46" customFormat="1" ht="52.5" customHeight="1" thickBot="1">
      <c r="A71" s="489"/>
      <c r="B71" s="492"/>
      <c r="C71" s="508"/>
      <c r="D71" s="511"/>
      <c r="E71" s="495"/>
      <c r="F71" s="498"/>
      <c r="G71" s="495"/>
      <c r="H71" s="514"/>
      <c r="I71" s="505"/>
      <c r="J71" s="103" t="s">
        <v>97</v>
      </c>
      <c r="K71" s="104" t="s">
        <v>98</v>
      </c>
      <c r="L71" s="105" t="s">
        <v>99</v>
      </c>
      <c r="M71" s="103" t="s">
        <v>97</v>
      </c>
      <c r="N71" s="104" t="s">
        <v>98</v>
      </c>
      <c r="O71" s="106" t="s">
        <v>99</v>
      </c>
      <c r="P71" s="105" t="s">
        <v>97</v>
      </c>
      <c r="Q71" s="104" t="s">
        <v>98</v>
      </c>
      <c r="R71" s="105" t="s">
        <v>99</v>
      </c>
      <c r="S71" s="103" t="s">
        <v>97</v>
      </c>
      <c r="T71" s="104" t="s">
        <v>98</v>
      </c>
      <c r="U71" s="106" t="s">
        <v>99</v>
      </c>
      <c r="V71" s="105" t="s">
        <v>97</v>
      </c>
      <c r="W71" s="104" t="s">
        <v>98</v>
      </c>
      <c r="X71" s="105" t="s">
        <v>99</v>
      </c>
      <c r="Y71" s="103" t="s">
        <v>97</v>
      </c>
      <c r="Z71" s="104" t="s">
        <v>98</v>
      </c>
      <c r="AA71" s="106" t="s">
        <v>99</v>
      </c>
      <c r="AB71" s="105" t="s">
        <v>97</v>
      </c>
      <c r="AC71" s="104" t="s">
        <v>98</v>
      </c>
      <c r="AD71" s="105" t="s">
        <v>99</v>
      </c>
      <c r="AE71" s="103" t="s">
        <v>97</v>
      </c>
      <c r="AF71" s="104" t="s">
        <v>98</v>
      </c>
      <c r="AG71" s="106" t="s">
        <v>99</v>
      </c>
      <c r="AH71" s="518"/>
      <c r="AI71" s="518"/>
    </row>
    <row r="72" spans="1:35" s="121" customFormat="1" ht="15.75" customHeight="1">
      <c r="A72" s="241" t="s">
        <v>243</v>
      </c>
      <c r="B72" s="128" t="s">
        <v>380</v>
      </c>
      <c r="C72" s="129"/>
      <c r="D72" s="130"/>
      <c r="E72" s="131"/>
      <c r="F72" s="132"/>
      <c r="G72" s="133"/>
      <c r="H72" s="134"/>
      <c r="I72" s="135"/>
      <c r="J72" s="136"/>
      <c r="K72" s="135"/>
      <c r="L72" s="137"/>
      <c r="M72" s="135"/>
      <c r="N72" s="134"/>
      <c r="O72" s="140"/>
      <c r="P72" s="136"/>
      <c r="Q72" s="134"/>
      <c r="R72" s="139"/>
      <c r="S72" s="140"/>
      <c r="T72" s="134"/>
      <c r="U72" s="139"/>
      <c r="V72" s="140"/>
      <c r="W72" s="134"/>
      <c r="X72" s="139"/>
      <c r="Y72" s="140"/>
      <c r="Z72" s="134"/>
      <c r="AA72" s="139"/>
      <c r="AB72" s="140"/>
      <c r="AC72" s="134"/>
      <c r="AD72" s="139"/>
      <c r="AE72" s="140"/>
      <c r="AF72" s="134"/>
      <c r="AG72" s="139"/>
      <c r="AH72" s="139">
        <f>SUM(AH73:AH75)</f>
        <v>9</v>
      </c>
      <c r="AI72" s="139"/>
    </row>
    <row r="73" spans="1:35" s="49" customFormat="1" ht="13.5" customHeight="1">
      <c r="A73" s="122" t="s">
        <v>250</v>
      </c>
      <c r="B73" s="52" t="s">
        <v>192</v>
      </c>
      <c r="C73" s="47">
        <v>5</v>
      </c>
      <c r="D73" s="48"/>
      <c r="E73" s="73">
        <f aca="true" t="shared" si="4" ref="E73:F75">SUM(J73,M73,P73,S73,V73,Y73,AB73,AE73)</f>
        <v>102</v>
      </c>
      <c r="F73" s="70">
        <f t="shared" si="4"/>
        <v>54</v>
      </c>
      <c r="G73" s="74">
        <v>36</v>
      </c>
      <c r="H73" s="75"/>
      <c r="I73" s="76">
        <v>18</v>
      </c>
      <c r="J73" s="77"/>
      <c r="K73" s="74"/>
      <c r="L73" s="78"/>
      <c r="M73" s="74"/>
      <c r="N73" s="75"/>
      <c r="O73" s="76"/>
      <c r="P73" s="77"/>
      <c r="Q73" s="75"/>
      <c r="R73" s="78"/>
      <c r="S73" s="77"/>
      <c r="T73" s="75"/>
      <c r="U73" s="78"/>
      <c r="V73" s="77">
        <v>102</v>
      </c>
      <c r="W73" s="75">
        <v>54</v>
      </c>
      <c r="X73" s="78">
        <v>3</v>
      </c>
      <c r="Y73" s="83"/>
      <c r="Z73" s="81"/>
      <c r="AA73" s="82"/>
      <c r="AB73" s="80"/>
      <c r="AC73" s="81"/>
      <c r="AD73" s="79"/>
      <c r="AE73" s="80"/>
      <c r="AF73" s="81"/>
      <c r="AG73" s="82"/>
      <c r="AH73" s="84">
        <f>SUM(L73,O73,R73,U73,X73,AA73,AD73,AG73)</f>
        <v>3</v>
      </c>
      <c r="AI73" s="84" t="s">
        <v>300</v>
      </c>
    </row>
    <row r="74" spans="1:35" s="49" customFormat="1" ht="13.5" customHeight="1">
      <c r="A74" s="122" t="s">
        <v>251</v>
      </c>
      <c r="B74" s="52" t="s">
        <v>356</v>
      </c>
      <c r="C74" s="47">
        <v>5</v>
      </c>
      <c r="D74" s="48"/>
      <c r="E74" s="73">
        <f t="shared" si="4"/>
        <v>102</v>
      </c>
      <c r="F74" s="70">
        <f t="shared" si="4"/>
        <v>56</v>
      </c>
      <c r="G74" s="74">
        <v>30</v>
      </c>
      <c r="H74" s="75"/>
      <c r="I74" s="76">
        <v>26</v>
      </c>
      <c r="J74" s="77"/>
      <c r="K74" s="74"/>
      <c r="L74" s="78"/>
      <c r="M74" s="74"/>
      <c r="N74" s="75"/>
      <c r="O74" s="76"/>
      <c r="P74" s="77"/>
      <c r="Q74" s="75"/>
      <c r="R74" s="78"/>
      <c r="S74" s="77"/>
      <c r="T74" s="76"/>
      <c r="U74" s="79"/>
      <c r="V74" s="77">
        <v>102</v>
      </c>
      <c r="W74" s="75">
        <v>56</v>
      </c>
      <c r="X74" s="78">
        <v>3</v>
      </c>
      <c r="Y74" s="77"/>
      <c r="Z74" s="75"/>
      <c r="AA74" s="78"/>
      <c r="AB74" s="80"/>
      <c r="AC74" s="81"/>
      <c r="AD74" s="79"/>
      <c r="AE74" s="80"/>
      <c r="AF74" s="81"/>
      <c r="AG74" s="82"/>
      <c r="AH74" s="84">
        <f>SUM(L74,O74,R74,U74,X74,AA74,AD74,AG74)</f>
        <v>3</v>
      </c>
      <c r="AI74" s="84" t="s">
        <v>301</v>
      </c>
    </row>
    <row r="75" spans="1:35" s="49" customFormat="1" ht="12" customHeight="1">
      <c r="A75" s="122" t="s">
        <v>410</v>
      </c>
      <c r="B75" s="52" t="s">
        <v>241</v>
      </c>
      <c r="C75" s="47">
        <v>6</v>
      </c>
      <c r="D75" s="48"/>
      <c r="E75" s="73">
        <f t="shared" si="4"/>
        <v>108</v>
      </c>
      <c r="F75" s="70">
        <f t="shared" si="4"/>
        <v>54</v>
      </c>
      <c r="G75" s="74">
        <v>30</v>
      </c>
      <c r="H75" s="75"/>
      <c r="I75" s="76">
        <v>24</v>
      </c>
      <c r="J75" s="77"/>
      <c r="K75" s="74"/>
      <c r="L75" s="78"/>
      <c r="M75" s="74"/>
      <c r="N75" s="75"/>
      <c r="O75" s="76"/>
      <c r="P75" s="77"/>
      <c r="Q75" s="75"/>
      <c r="R75" s="78"/>
      <c r="S75" s="77"/>
      <c r="T75" s="75"/>
      <c r="U75" s="78"/>
      <c r="V75" s="77"/>
      <c r="W75" s="75"/>
      <c r="X75" s="78"/>
      <c r="Y75" s="77">
        <v>108</v>
      </c>
      <c r="Z75" s="75">
        <v>54</v>
      </c>
      <c r="AA75" s="78">
        <v>3</v>
      </c>
      <c r="AB75" s="77"/>
      <c r="AC75" s="75"/>
      <c r="AD75" s="78"/>
      <c r="AE75" s="80"/>
      <c r="AF75" s="81"/>
      <c r="AG75" s="82"/>
      <c r="AH75" s="84">
        <f>SUM(L75,O75,R75,U75,X75,AA75,AD75,AG75)</f>
        <v>3</v>
      </c>
      <c r="AI75" s="84" t="s">
        <v>302</v>
      </c>
    </row>
    <row r="76" spans="1:35" s="121" customFormat="1" ht="21.75" customHeight="1">
      <c r="A76" s="241" t="s">
        <v>225</v>
      </c>
      <c r="B76" s="128" t="s">
        <v>407</v>
      </c>
      <c r="C76" s="129"/>
      <c r="D76" s="130"/>
      <c r="E76" s="131"/>
      <c r="F76" s="132"/>
      <c r="G76" s="133"/>
      <c r="H76" s="134"/>
      <c r="I76" s="135"/>
      <c r="J76" s="136"/>
      <c r="K76" s="135"/>
      <c r="L76" s="137"/>
      <c r="M76" s="135"/>
      <c r="N76" s="134"/>
      <c r="O76" s="140"/>
      <c r="P76" s="136"/>
      <c r="Q76" s="134"/>
      <c r="R76" s="139"/>
      <c r="S76" s="140"/>
      <c r="T76" s="134"/>
      <c r="U76" s="139"/>
      <c r="V76" s="140"/>
      <c r="W76" s="134"/>
      <c r="X76" s="139"/>
      <c r="Y76" s="140"/>
      <c r="Z76" s="134"/>
      <c r="AA76" s="139"/>
      <c r="AB76" s="140"/>
      <c r="AC76" s="134"/>
      <c r="AD76" s="139"/>
      <c r="AE76" s="140"/>
      <c r="AF76" s="134"/>
      <c r="AG76" s="139"/>
      <c r="AH76" s="139">
        <f>SUM(AH77:AH79)</f>
        <v>9</v>
      </c>
      <c r="AI76" s="139"/>
    </row>
    <row r="77" spans="1:35" s="49" customFormat="1" ht="13.5" customHeight="1">
      <c r="A77" s="122" t="s">
        <v>226</v>
      </c>
      <c r="B77" s="52" t="s">
        <v>413</v>
      </c>
      <c r="C77" s="47"/>
      <c r="D77" s="48">
        <v>4</v>
      </c>
      <c r="E77" s="73">
        <f aca="true" t="shared" si="5" ref="E77:F79">SUM(J77,M77,P77,S77,V77,Y77,AB77,AE77)</f>
        <v>108</v>
      </c>
      <c r="F77" s="70">
        <f t="shared" si="5"/>
        <v>40</v>
      </c>
      <c r="G77" s="74">
        <v>22</v>
      </c>
      <c r="H77" s="75"/>
      <c r="I77" s="76">
        <v>18</v>
      </c>
      <c r="J77" s="77"/>
      <c r="K77" s="74"/>
      <c r="L77" s="78"/>
      <c r="M77" s="74"/>
      <c r="N77" s="75"/>
      <c r="O77" s="76"/>
      <c r="P77" s="77"/>
      <c r="Q77" s="75"/>
      <c r="R77" s="78"/>
      <c r="S77" s="77">
        <v>108</v>
      </c>
      <c r="T77" s="75">
        <v>40</v>
      </c>
      <c r="U77" s="78">
        <v>3</v>
      </c>
      <c r="V77" s="77"/>
      <c r="W77" s="75"/>
      <c r="X77" s="78"/>
      <c r="Y77" s="77"/>
      <c r="Z77" s="75"/>
      <c r="AA77" s="78"/>
      <c r="AB77" s="80"/>
      <c r="AC77" s="81"/>
      <c r="AD77" s="79"/>
      <c r="AE77" s="80"/>
      <c r="AF77" s="81"/>
      <c r="AG77" s="82"/>
      <c r="AH77" s="84">
        <f>SUM(L77,O77,R77,U77,X77,AA77,AD77,AG77)</f>
        <v>3</v>
      </c>
      <c r="AI77" s="84" t="s">
        <v>303</v>
      </c>
    </row>
    <row r="78" spans="1:35" s="49" customFormat="1" ht="13.5" customHeight="1">
      <c r="A78" s="122" t="s">
        <v>227</v>
      </c>
      <c r="B78" s="240" t="s">
        <v>564</v>
      </c>
      <c r="C78" s="47">
        <v>4</v>
      </c>
      <c r="D78" s="48"/>
      <c r="E78" s="73">
        <f t="shared" si="5"/>
        <v>108</v>
      </c>
      <c r="F78" s="70">
        <f t="shared" si="5"/>
        <v>62</v>
      </c>
      <c r="G78" s="74">
        <v>34</v>
      </c>
      <c r="H78" s="75"/>
      <c r="I78" s="76">
        <v>28</v>
      </c>
      <c r="J78" s="77"/>
      <c r="K78" s="74"/>
      <c r="L78" s="78"/>
      <c r="M78" s="77"/>
      <c r="N78" s="75"/>
      <c r="O78" s="76"/>
      <c r="P78" s="77"/>
      <c r="Q78" s="75"/>
      <c r="R78" s="78"/>
      <c r="S78" s="77">
        <v>108</v>
      </c>
      <c r="T78" s="75">
        <v>62</v>
      </c>
      <c r="U78" s="78">
        <v>3</v>
      </c>
      <c r="V78" s="77"/>
      <c r="W78" s="75"/>
      <c r="X78" s="78"/>
      <c r="Y78" s="83"/>
      <c r="Z78" s="81"/>
      <c r="AA78" s="82"/>
      <c r="AB78" s="80"/>
      <c r="AC78" s="81"/>
      <c r="AD78" s="79"/>
      <c r="AE78" s="80"/>
      <c r="AF78" s="81"/>
      <c r="AG78" s="82"/>
      <c r="AH78" s="84">
        <f>SUM(L78,O78,R78,U78,X78,AA78,AD78,AG78)</f>
        <v>3</v>
      </c>
      <c r="AI78" s="84" t="s">
        <v>304</v>
      </c>
    </row>
    <row r="79" spans="1:35" s="49" customFormat="1" ht="13.5" customHeight="1">
      <c r="A79" s="245" t="s">
        <v>519</v>
      </c>
      <c r="B79" s="240" t="s">
        <v>191</v>
      </c>
      <c r="C79" s="50">
        <v>5</v>
      </c>
      <c r="D79" s="51"/>
      <c r="E79" s="246">
        <f t="shared" si="5"/>
        <v>120</v>
      </c>
      <c r="F79" s="244">
        <f t="shared" si="5"/>
        <v>74</v>
      </c>
      <c r="G79" s="114">
        <v>44</v>
      </c>
      <c r="H79" s="115"/>
      <c r="I79" s="116">
        <v>30</v>
      </c>
      <c r="J79" s="183"/>
      <c r="K79" s="114"/>
      <c r="L79" s="184"/>
      <c r="M79" s="114"/>
      <c r="N79" s="115"/>
      <c r="O79" s="116"/>
      <c r="P79" s="183"/>
      <c r="Q79" s="116"/>
      <c r="R79" s="184"/>
      <c r="S79" s="183"/>
      <c r="T79" s="116"/>
      <c r="U79" s="184"/>
      <c r="V79" s="183">
        <v>120</v>
      </c>
      <c r="W79" s="116">
        <v>74</v>
      </c>
      <c r="X79" s="184">
        <v>3</v>
      </c>
      <c r="Y79" s="250"/>
      <c r="Z79" s="248"/>
      <c r="AA79" s="249"/>
      <c r="AB79" s="247"/>
      <c r="AC79" s="248"/>
      <c r="AD79" s="251"/>
      <c r="AE79" s="247"/>
      <c r="AF79" s="248"/>
      <c r="AG79" s="249"/>
      <c r="AH79" s="164">
        <f>SUM(L79,O79,R79,U79,X79,AA79,AD79,AG79)</f>
        <v>3</v>
      </c>
      <c r="AI79" s="164" t="s">
        <v>305</v>
      </c>
    </row>
    <row r="80" spans="1:35" s="121" customFormat="1" ht="18.75" customHeight="1">
      <c r="A80" s="241" t="s">
        <v>399</v>
      </c>
      <c r="B80" s="128" t="s">
        <v>548</v>
      </c>
      <c r="C80" s="129"/>
      <c r="D80" s="130"/>
      <c r="E80" s="131"/>
      <c r="F80" s="132"/>
      <c r="G80" s="133"/>
      <c r="H80" s="134"/>
      <c r="I80" s="135"/>
      <c r="J80" s="136"/>
      <c r="K80" s="135"/>
      <c r="L80" s="137"/>
      <c r="M80" s="135"/>
      <c r="N80" s="134"/>
      <c r="O80" s="140"/>
      <c r="P80" s="136"/>
      <c r="Q80" s="134"/>
      <c r="R80" s="139"/>
      <c r="S80" s="140"/>
      <c r="T80" s="134"/>
      <c r="U80" s="139"/>
      <c r="V80" s="140"/>
      <c r="W80" s="134"/>
      <c r="X80" s="139"/>
      <c r="Y80" s="140"/>
      <c r="Z80" s="134"/>
      <c r="AA80" s="139"/>
      <c r="AB80" s="140"/>
      <c r="AC80" s="134"/>
      <c r="AD80" s="139"/>
      <c r="AE80" s="140"/>
      <c r="AF80" s="134"/>
      <c r="AG80" s="139"/>
      <c r="AH80" s="139">
        <f>SUM(AH81:AH83)</f>
        <v>3</v>
      </c>
      <c r="AI80" s="312" t="s">
        <v>570</v>
      </c>
    </row>
    <row r="81" spans="1:35" s="49" customFormat="1" ht="13.5" customHeight="1">
      <c r="A81" s="122" t="s">
        <v>400</v>
      </c>
      <c r="B81" s="52" t="s">
        <v>129</v>
      </c>
      <c r="C81" s="47"/>
      <c r="D81" s="48"/>
      <c r="E81" s="73">
        <f>SUM(J81,M81,P81,S81,V81,Y81,AB81,AE81)</f>
        <v>36</v>
      </c>
      <c r="F81" s="70"/>
      <c r="G81" s="74"/>
      <c r="H81" s="75"/>
      <c r="I81" s="76"/>
      <c r="J81" s="77"/>
      <c r="K81" s="74"/>
      <c r="L81" s="78"/>
      <c r="M81" s="74">
        <v>36</v>
      </c>
      <c r="N81" s="75"/>
      <c r="O81" s="76">
        <v>1</v>
      </c>
      <c r="P81" s="77"/>
      <c r="Q81" s="75"/>
      <c r="R81" s="78"/>
      <c r="S81" s="77"/>
      <c r="T81" s="76"/>
      <c r="U81" s="79"/>
      <c r="V81" s="80"/>
      <c r="W81" s="81"/>
      <c r="X81" s="82"/>
      <c r="Y81" s="83"/>
      <c r="Z81" s="81"/>
      <c r="AA81" s="82"/>
      <c r="AB81" s="80"/>
      <c r="AC81" s="81"/>
      <c r="AD81" s="79"/>
      <c r="AE81" s="80"/>
      <c r="AF81" s="81"/>
      <c r="AG81" s="82"/>
      <c r="AH81" s="84">
        <f>SUM(L81,O81,R81,U81,X81,AA81,AD81,AG81)</f>
        <v>1</v>
      </c>
      <c r="AI81" s="84"/>
    </row>
    <row r="82" spans="1:35" s="49" customFormat="1" ht="13.5" customHeight="1">
      <c r="A82" s="122" t="s">
        <v>520</v>
      </c>
      <c r="B82" s="52" t="s">
        <v>130</v>
      </c>
      <c r="C82" s="47"/>
      <c r="D82" s="48"/>
      <c r="E82" s="73">
        <f>SUM(J82,M82,P82,S82,V82,Y82,AB82,AE82)</f>
        <v>36</v>
      </c>
      <c r="F82" s="70"/>
      <c r="G82" s="74"/>
      <c r="H82" s="75"/>
      <c r="I82" s="76"/>
      <c r="J82" s="77"/>
      <c r="K82" s="74"/>
      <c r="L82" s="78"/>
      <c r="M82" s="74"/>
      <c r="N82" s="75"/>
      <c r="O82" s="76"/>
      <c r="P82" s="77"/>
      <c r="Q82" s="75"/>
      <c r="R82" s="78"/>
      <c r="S82" s="77">
        <v>36</v>
      </c>
      <c r="T82" s="76"/>
      <c r="U82" s="143">
        <v>1</v>
      </c>
      <c r="V82" s="165"/>
      <c r="W82" s="166"/>
      <c r="X82" s="167"/>
      <c r="Y82" s="83"/>
      <c r="Z82" s="81"/>
      <c r="AA82" s="82"/>
      <c r="AB82" s="80"/>
      <c r="AC82" s="81"/>
      <c r="AD82" s="79"/>
      <c r="AE82" s="80"/>
      <c r="AF82" s="81"/>
      <c r="AG82" s="82"/>
      <c r="AH82" s="84">
        <f>SUM(L82,O82,R82,U82,X82,AA82,AD82,AG82)</f>
        <v>1</v>
      </c>
      <c r="AI82" s="84"/>
    </row>
    <row r="83" spans="1:35" s="49" customFormat="1" ht="13.5" customHeight="1" thickBot="1">
      <c r="A83" s="141" t="s">
        <v>521</v>
      </c>
      <c r="B83" s="142" t="s">
        <v>131</v>
      </c>
      <c r="C83" s="125"/>
      <c r="D83" s="126"/>
      <c r="E83" s="144">
        <f>SUM(J83,M83,P83,S83,V83,Y83,AB83,AE83)</f>
        <v>36</v>
      </c>
      <c r="F83" s="127"/>
      <c r="G83" s="86"/>
      <c r="H83" s="88"/>
      <c r="I83" s="89"/>
      <c r="J83" s="85"/>
      <c r="K83" s="86"/>
      <c r="L83" s="87"/>
      <c r="M83" s="86"/>
      <c r="N83" s="88"/>
      <c r="O83" s="89"/>
      <c r="P83" s="177"/>
      <c r="Q83" s="178"/>
      <c r="R83" s="179"/>
      <c r="S83" s="85"/>
      <c r="T83" s="89"/>
      <c r="U83" s="90"/>
      <c r="V83" s="91"/>
      <c r="W83" s="92"/>
      <c r="X83" s="93"/>
      <c r="Y83" s="85">
        <v>36</v>
      </c>
      <c r="Z83" s="89"/>
      <c r="AA83" s="145">
        <v>1</v>
      </c>
      <c r="AB83" s="168"/>
      <c r="AC83" s="169"/>
      <c r="AD83" s="145"/>
      <c r="AE83" s="91"/>
      <c r="AF83" s="92"/>
      <c r="AG83" s="93"/>
      <c r="AH83" s="101">
        <f>SUM(L83,O83,R83,U83,X83,AA83,AD83,AG83)</f>
        <v>1</v>
      </c>
      <c r="AI83" s="101"/>
    </row>
    <row r="84" spans="1:35" s="49" customFormat="1" ht="23.25" customHeight="1" thickBot="1">
      <c r="A84" s="197" t="s">
        <v>39</v>
      </c>
      <c r="B84" s="198" t="s">
        <v>102</v>
      </c>
      <c r="C84" s="199"/>
      <c r="D84" s="200"/>
      <c r="E84" s="201">
        <f>SUM(E85:E153)</f>
        <v>3462</v>
      </c>
      <c r="F84" s="202">
        <f aca="true" t="shared" si="6" ref="F84:AG84">SUM(F85:F153)</f>
        <v>1708</v>
      </c>
      <c r="G84" s="203">
        <f t="shared" si="6"/>
        <v>902</v>
      </c>
      <c r="H84" s="205">
        <f t="shared" si="6"/>
        <v>140</v>
      </c>
      <c r="I84" s="204">
        <f t="shared" si="6"/>
        <v>666</v>
      </c>
      <c r="J84" s="201">
        <f t="shared" si="6"/>
        <v>270</v>
      </c>
      <c r="K84" s="205">
        <f t="shared" si="6"/>
        <v>130</v>
      </c>
      <c r="L84" s="204">
        <f t="shared" si="6"/>
        <v>8</v>
      </c>
      <c r="M84" s="201">
        <f t="shared" si="6"/>
        <v>276</v>
      </c>
      <c r="N84" s="205">
        <f t="shared" si="6"/>
        <v>132</v>
      </c>
      <c r="O84" s="204">
        <f t="shared" si="6"/>
        <v>8</v>
      </c>
      <c r="P84" s="201">
        <f t="shared" si="6"/>
        <v>304</v>
      </c>
      <c r="Q84" s="205">
        <f t="shared" si="6"/>
        <v>146</v>
      </c>
      <c r="R84" s="204">
        <f t="shared" si="6"/>
        <v>8</v>
      </c>
      <c r="S84" s="201">
        <f t="shared" si="6"/>
        <v>216</v>
      </c>
      <c r="T84" s="205">
        <f t="shared" si="6"/>
        <v>116</v>
      </c>
      <c r="U84" s="204">
        <f t="shared" si="6"/>
        <v>6</v>
      </c>
      <c r="V84" s="201">
        <f t="shared" si="6"/>
        <v>560</v>
      </c>
      <c r="W84" s="205">
        <f t="shared" si="6"/>
        <v>250</v>
      </c>
      <c r="X84" s="204">
        <f t="shared" si="6"/>
        <v>16</v>
      </c>
      <c r="Y84" s="201">
        <f t="shared" si="6"/>
        <v>576</v>
      </c>
      <c r="Z84" s="205">
        <f t="shared" si="6"/>
        <v>332</v>
      </c>
      <c r="AA84" s="204">
        <f t="shared" si="6"/>
        <v>15</v>
      </c>
      <c r="AB84" s="201">
        <f t="shared" si="6"/>
        <v>972</v>
      </c>
      <c r="AC84" s="205">
        <f t="shared" si="6"/>
        <v>472</v>
      </c>
      <c r="AD84" s="204">
        <f t="shared" si="6"/>
        <v>31</v>
      </c>
      <c r="AE84" s="201">
        <f t="shared" si="6"/>
        <v>288</v>
      </c>
      <c r="AF84" s="205">
        <f t="shared" si="6"/>
        <v>130</v>
      </c>
      <c r="AG84" s="206">
        <f t="shared" si="6"/>
        <v>9</v>
      </c>
      <c r="AH84" s="207">
        <f>SUM(AH86:AH91,AH105,AH93:AH95,AH102:AH103,AH125:AH130,AH114:AH115,AH121:AH123,AH106:AH112,AH117:AH119,AH97:AH100,AH143:AH145,AH147:AH153)</f>
        <v>101</v>
      </c>
      <c r="AI84" s="207"/>
    </row>
    <row r="85" spans="1:35" s="20" customFormat="1" ht="24" customHeight="1">
      <c r="A85" s="153" t="s">
        <v>41</v>
      </c>
      <c r="B85" s="181" t="s">
        <v>438</v>
      </c>
      <c r="C85" s="154"/>
      <c r="D85" s="155"/>
      <c r="E85" s="146"/>
      <c r="F85" s="171"/>
      <c r="G85" s="173"/>
      <c r="H85" s="174"/>
      <c r="I85" s="172"/>
      <c r="J85" s="146"/>
      <c r="K85" s="174"/>
      <c r="L85" s="172"/>
      <c r="M85" s="146"/>
      <c r="N85" s="174"/>
      <c r="O85" s="172"/>
      <c r="P85" s="146"/>
      <c r="Q85" s="174"/>
      <c r="R85" s="172"/>
      <c r="S85" s="146"/>
      <c r="T85" s="174"/>
      <c r="U85" s="172"/>
      <c r="V85" s="146"/>
      <c r="W85" s="174"/>
      <c r="X85" s="172"/>
      <c r="Y85" s="146"/>
      <c r="Z85" s="174"/>
      <c r="AA85" s="172"/>
      <c r="AB85" s="146"/>
      <c r="AC85" s="174"/>
      <c r="AD85" s="172"/>
      <c r="AE85" s="146"/>
      <c r="AF85" s="174"/>
      <c r="AG85" s="172"/>
      <c r="AH85" s="175">
        <f>SUM(AH86:AH91)</f>
        <v>4</v>
      </c>
      <c r="AI85" s="175"/>
    </row>
    <row r="86" spans="1:35" s="20" customFormat="1" ht="21" customHeight="1">
      <c r="A86" s="191" t="s">
        <v>147</v>
      </c>
      <c r="B86" s="192" t="s">
        <v>523</v>
      </c>
      <c r="C86" s="50"/>
      <c r="D86" s="51"/>
      <c r="E86" s="193"/>
      <c r="F86" s="71"/>
      <c r="G86" s="107"/>
      <c r="H86" s="72"/>
      <c r="I86" s="156"/>
      <c r="J86" s="193"/>
      <c r="K86" s="72"/>
      <c r="L86" s="156"/>
      <c r="M86" s="193"/>
      <c r="N86" s="72"/>
      <c r="O86" s="156"/>
      <c r="P86" s="193"/>
      <c r="Q86" s="72"/>
      <c r="R86" s="156"/>
      <c r="S86" s="193"/>
      <c r="T86" s="72"/>
      <c r="U86" s="156"/>
      <c r="V86" s="193"/>
      <c r="W86" s="72"/>
      <c r="X86" s="156"/>
      <c r="Y86" s="193"/>
      <c r="Z86" s="72"/>
      <c r="AA86" s="156"/>
      <c r="AB86" s="193"/>
      <c r="AC86" s="72"/>
      <c r="AD86" s="156"/>
      <c r="AE86" s="193"/>
      <c r="AF86" s="72"/>
      <c r="AG86" s="156"/>
      <c r="AH86" s="152"/>
      <c r="AI86" s="152"/>
    </row>
    <row r="87" spans="1:35" s="20" customFormat="1" ht="10.5" customHeight="1">
      <c r="A87" s="122" t="s">
        <v>229</v>
      </c>
      <c r="B87" s="52" t="s">
        <v>418</v>
      </c>
      <c r="C87" s="402"/>
      <c r="D87" s="400">
        <v>1</v>
      </c>
      <c r="E87" s="404">
        <f>SUM(J87,M87,P87,S87,V87,Y87,AB87,AE87)</f>
        <v>72</v>
      </c>
      <c r="F87" s="406">
        <f>SUM(K87,N87,Q87,T87,W87,Z87,AC87,AF4)</f>
        <v>34</v>
      </c>
      <c r="G87" s="396">
        <v>22</v>
      </c>
      <c r="H87" s="398">
        <v>12</v>
      </c>
      <c r="I87" s="394"/>
      <c r="J87" s="396">
        <v>72</v>
      </c>
      <c r="K87" s="398">
        <v>34</v>
      </c>
      <c r="L87" s="394">
        <v>2</v>
      </c>
      <c r="M87" s="396"/>
      <c r="N87" s="398"/>
      <c r="O87" s="394"/>
      <c r="P87" s="396"/>
      <c r="Q87" s="398"/>
      <c r="R87" s="394"/>
      <c r="S87" s="396"/>
      <c r="T87" s="398"/>
      <c r="U87" s="394"/>
      <c r="V87" s="396"/>
      <c r="W87" s="398"/>
      <c r="X87" s="394"/>
      <c r="Y87" s="396"/>
      <c r="Z87" s="398"/>
      <c r="AA87" s="394"/>
      <c r="AB87" s="396"/>
      <c r="AC87" s="398"/>
      <c r="AD87" s="394"/>
      <c r="AE87" s="396"/>
      <c r="AF87" s="398"/>
      <c r="AG87" s="394"/>
      <c r="AH87" s="550">
        <f>SUM(L87,O87,R87,U87,X87,AA87,AD87,AG87)</f>
        <v>2</v>
      </c>
      <c r="AI87" s="164" t="s">
        <v>528</v>
      </c>
    </row>
    <row r="88" spans="1:35" s="20" customFormat="1" ht="23.25" customHeight="1">
      <c r="A88" s="122" t="s">
        <v>230</v>
      </c>
      <c r="B88" s="52" t="s">
        <v>375</v>
      </c>
      <c r="C88" s="403"/>
      <c r="D88" s="401"/>
      <c r="E88" s="405"/>
      <c r="F88" s="407"/>
      <c r="G88" s="397"/>
      <c r="H88" s="399"/>
      <c r="I88" s="395"/>
      <c r="J88" s="397"/>
      <c r="K88" s="399"/>
      <c r="L88" s="395"/>
      <c r="M88" s="397"/>
      <c r="N88" s="399"/>
      <c r="O88" s="395"/>
      <c r="P88" s="397"/>
      <c r="Q88" s="399"/>
      <c r="R88" s="395"/>
      <c r="S88" s="397"/>
      <c r="T88" s="399"/>
      <c r="U88" s="395"/>
      <c r="V88" s="397"/>
      <c r="W88" s="399"/>
      <c r="X88" s="395"/>
      <c r="Y88" s="397"/>
      <c r="Z88" s="399"/>
      <c r="AA88" s="395"/>
      <c r="AB88" s="397"/>
      <c r="AC88" s="399"/>
      <c r="AD88" s="395"/>
      <c r="AE88" s="397"/>
      <c r="AF88" s="399"/>
      <c r="AG88" s="395"/>
      <c r="AH88" s="551"/>
      <c r="AI88" s="164" t="s">
        <v>529</v>
      </c>
    </row>
    <row r="89" spans="1:35" s="20" customFormat="1" ht="21" customHeight="1">
      <c r="A89" s="191" t="s">
        <v>148</v>
      </c>
      <c r="B89" s="192" t="s">
        <v>523</v>
      </c>
      <c r="C89" s="50"/>
      <c r="D89" s="51"/>
      <c r="E89" s="193"/>
      <c r="F89" s="71"/>
      <c r="G89" s="107"/>
      <c r="H89" s="72"/>
      <c r="I89" s="156"/>
      <c r="J89" s="193"/>
      <c r="K89" s="72"/>
      <c r="L89" s="156"/>
      <c r="M89" s="193"/>
      <c r="N89" s="72"/>
      <c r="O89" s="156"/>
      <c r="P89" s="193"/>
      <c r="Q89" s="72"/>
      <c r="R89" s="156"/>
      <c r="S89" s="193"/>
      <c r="T89" s="72"/>
      <c r="U89" s="156"/>
      <c r="V89" s="193"/>
      <c r="W89" s="72"/>
      <c r="X89" s="156"/>
      <c r="Y89" s="193"/>
      <c r="Z89" s="72"/>
      <c r="AA89" s="156"/>
      <c r="AB89" s="193"/>
      <c r="AC89" s="72"/>
      <c r="AD89" s="156"/>
      <c r="AE89" s="193"/>
      <c r="AF89" s="72"/>
      <c r="AG89" s="156"/>
      <c r="AH89" s="152"/>
      <c r="AI89" s="152"/>
    </row>
    <row r="90" spans="1:35" s="20" customFormat="1" ht="23.25" customHeight="1">
      <c r="A90" s="122" t="s">
        <v>233</v>
      </c>
      <c r="B90" s="52" t="s">
        <v>231</v>
      </c>
      <c r="C90" s="402"/>
      <c r="D90" s="400">
        <v>2</v>
      </c>
      <c r="E90" s="404">
        <f>SUM(J90,M90,P90,S90,V90,Y90,AB90,AE90)</f>
        <v>72</v>
      </c>
      <c r="F90" s="406">
        <f>SUM(K90,N90,Q90,T90,W90,Z90,AC90,AF5)</f>
        <v>34</v>
      </c>
      <c r="G90" s="396">
        <v>18</v>
      </c>
      <c r="H90" s="398"/>
      <c r="I90" s="394">
        <v>16</v>
      </c>
      <c r="J90" s="396"/>
      <c r="K90" s="398"/>
      <c r="L90" s="394"/>
      <c r="M90" s="396">
        <v>72</v>
      </c>
      <c r="N90" s="398">
        <v>34</v>
      </c>
      <c r="O90" s="394">
        <v>2</v>
      </c>
      <c r="P90" s="396"/>
      <c r="Q90" s="398"/>
      <c r="R90" s="394"/>
      <c r="S90" s="396"/>
      <c r="T90" s="398"/>
      <c r="U90" s="394"/>
      <c r="V90" s="396"/>
      <c r="W90" s="398"/>
      <c r="X90" s="394"/>
      <c r="Y90" s="396"/>
      <c r="Z90" s="398"/>
      <c r="AA90" s="394"/>
      <c r="AB90" s="396"/>
      <c r="AC90" s="398"/>
      <c r="AD90" s="394"/>
      <c r="AE90" s="396"/>
      <c r="AF90" s="398"/>
      <c r="AG90" s="394"/>
      <c r="AH90" s="550">
        <f>SUM(L90,O90,R90,U90,X90,AA90,AD90,AG90)</f>
        <v>2</v>
      </c>
      <c r="AI90" s="84" t="s">
        <v>307</v>
      </c>
    </row>
    <row r="91" spans="1:35" s="20" customFormat="1" ht="12" customHeight="1">
      <c r="A91" s="141" t="s">
        <v>234</v>
      </c>
      <c r="B91" s="142" t="s">
        <v>232</v>
      </c>
      <c r="C91" s="552"/>
      <c r="D91" s="553"/>
      <c r="E91" s="554"/>
      <c r="F91" s="555"/>
      <c r="G91" s="548"/>
      <c r="H91" s="549"/>
      <c r="I91" s="547"/>
      <c r="J91" s="548"/>
      <c r="K91" s="549"/>
      <c r="L91" s="547"/>
      <c r="M91" s="548"/>
      <c r="N91" s="549"/>
      <c r="O91" s="547"/>
      <c r="P91" s="548"/>
      <c r="Q91" s="549"/>
      <c r="R91" s="547"/>
      <c r="S91" s="548"/>
      <c r="T91" s="549"/>
      <c r="U91" s="547"/>
      <c r="V91" s="548"/>
      <c r="W91" s="549"/>
      <c r="X91" s="547"/>
      <c r="Y91" s="548"/>
      <c r="Z91" s="549"/>
      <c r="AA91" s="547"/>
      <c r="AB91" s="548"/>
      <c r="AC91" s="549"/>
      <c r="AD91" s="547"/>
      <c r="AE91" s="548"/>
      <c r="AF91" s="549"/>
      <c r="AG91" s="547"/>
      <c r="AH91" s="556"/>
      <c r="AI91" s="257" t="s">
        <v>483</v>
      </c>
    </row>
    <row r="92" spans="1:35" s="20" customFormat="1" ht="12.75" customHeight="1">
      <c r="A92" s="243" t="s">
        <v>42</v>
      </c>
      <c r="B92" s="258" t="s">
        <v>370</v>
      </c>
      <c r="C92" s="259"/>
      <c r="D92" s="260"/>
      <c r="E92" s="261"/>
      <c r="F92" s="262"/>
      <c r="G92" s="265"/>
      <c r="H92" s="268"/>
      <c r="I92" s="267"/>
      <c r="J92" s="264"/>
      <c r="K92" s="268"/>
      <c r="L92" s="265"/>
      <c r="M92" s="271"/>
      <c r="N92" s="268"/>
      <c r="O92" s="267"/>
      <c r="P92" s="263"/>
      <c r="Q92" s="268"/>
      <c r="R92" s="267"/>
      <c r="S92" s="264"/>
      <c r="T92" s="268"/>
      <c r="U92" s="267"/>
      <c r="V92" s="264"/>
      <c r="W92" s="268"/>
      <c r="X92" s="267"/>
      <c r="Y92" s="265"/>
      <c r="Z92" s="264"/>
      <c r="AA92" s="269"/>
      <c r="AB92" s="264"/>
      <c r="AC92" s="268"/>
      <c r="AD92" s="267"/>
      <c r="AE92" s="265"/>
      <c r="AF92" s="264"/>
      <c r="AG92" s="269"/>
      <c r="AH92" s="269">
        <f>SUM(AH93:AH95)</f>
        <v>12</v>
      </c>
      <c r="AI92" s="269"/>
    </row>
    <row r="93" spans="1:35" s="20" customFormat="1" ht="24.75" customHeight="1">
      <c r="A93" s="122" t="s">
        <v>149</v>
      </c>
      <c r="B93" s="52" t="s">
        <v>549</v>
      </c>
      <c r="C93" s="50">
        <v>1</v>
      </c>
      <c r="D93" s="51"/>
      <c r="E93" s="73">
        <f>SUM(J93,M93,P93,S93,V93,Y93,AB93,AE93)</f>
        <v>198</v>
      </c>
      <c r="F93" s="70">
        <f>SUM(K93,N93,Q93,T93,W93,Z93,AC93,AF7)</f>
        <v>96</v>
      </c>
      <c r="G93" s="114">
        <v>46</v>
      </c>
      <c r="H93" s="115"/>
      <c r="I93" s="116">
        <v>50</v>
      </c>
      <c r="J93" s="77">
        <v>198</v>
      </c>
      <c r="K93" s="75">
        <v>96</v>
      </c>
      <c r="L93" s="78">
        <v>6</v>
      </c>
      <c r="M93" s="77"/>
      <c r="N93" s="75"/>
      <c r="O93" s="78"/>
      <c r="P93" s="74"/>
      <c r="Q93" s="75"/>
      <c r="R93" s="76"/>
      <c r="S93" s="77"/>
      <c r="T93" s="75"/>
      <c r="U93" s="95"/>
      <c r="V93" s="96"/>
      <c r="W93" s="97"/>
      <c r="X93" s="98"/>
      <c r="Y93" s="99"/>
      <c r="Z93" s="97"/>
      <c r="AA93" s="95"/>
      <c r="AB93" s="96"/>
      <c r="AC93" s="97"/>
      <c r="AD93" s="98"/>
      <c r="AE93" s="99"/>
      <c r="AF93" s="97"/>
      <c r="AG93" s="95"/>
      <c r="AH93" s="84">
        <f>SUM(L93,O93,R93,U93,X93,AA93,AD93,AG93)</f>
        <v>6</v>
      </c>
      <c r="AI93" s="84" t="s">
        <v>484</v>
      </c>
    </row>
    <row r="94" spans="1:35" s="20" customFormat="1" ht="14.25" customHeight="1">
      <c r="A94" s="122" t="s">
        <v>491</v>
      </c>
      <c r="B94" s="52" t="s">
        <v>198</v>
      </c>
      <c r="C94" s="50"/>
      <c r="D94" s="51">
        <v>2</v>
      </c>
      <c r="E94" s="73">
        <f>SUM(J94,M94,P94,S94,V94,Y94,AB94,AE94)</f>
        <v>102</v>
      </c>
      <c r="F94" s="70">
        <f>SUM(K94,N94,Q94,T94,W94,Z94,AC94,AF8)</f>
        <v>42</v>
      </c>
      <c r="G94" s="114">
        <v>24</v>
      </c>
      <c r="H94" s="115"/>
      <c r="I94" s="116">
        <v>18</v>
      </c>
      <c r="J94" s="77"/>
      <c r="K94" s="75"/>
      <c r="L94" s="78"/>
      <c r="M94" s="77">
        <v>102</v>
      </c>
      <c r="N94" s="75">
        <v>42</v>
      </c>
      <c r="O94" s="78">
        <v>3</v>
      </c>
      <c r="P94" s="74"/>
      <c r="Q94" s="75"/>
      <c r="R94" s="76"/>
      <c r="S94" s="77"/>
      <c r="T94" s="75"/>
      <c r="U94" s="95"/>
      <c r="V94" s="96"/>
      <c r="W94" s="97"/>
      <c r="X94" s="98"/>
      <c r="Y94" s="99"/>
      <c r="Z94" s="97"/>
      <c r="AA94" s="95"/>
      <c r="AB94" s="96"/>
      <c r="AC94" s="97"/>
      <c r="AD94" s="98"/>
      <c r="AE94" s="99"/>
      <c r="AF94" s="97"/>
      <c r="AG94" s="95"/>
      <c r="AH94" s="84">
        <f>SUM(L94,O94,R94,U94,X94,AA94,AD94,AG94)</f>
        <v>3</v>
      </c>
      <c r="AI94" s="84" t="s">
        <v>309</v>
      </c>
    </row>
    <row r="95" spans="1:35" s="20" customFormat="1" ht="23.25" customHeight="1">
      <c r="A95" s="122" t="s">
        <v>492</v>
      </c>
      <c r="B95" s="52" t="s">
        <v>204</v>
      </c>
      <c r="C95" s="47"/>
      <c r="D95" s="51">
        <v>2</v>
      </c>
      <c r="E95" s="73">
        <f>SUM(J95,M95,P95,S95,V95,Y95,AB95,AE95)</f>
        <v>102</v>
      </c>
      <c r="F95" s="70">
        <f>SUM(K95,N95,Q95,T95,W95,Z95,AC95,AF8)</f>
        <v>56</v>
      </c>
      <c r="G95" s="74">
        <v>44</v>
      </c>
      <c r="H95" s="75"/>
      <c r="I95" s="76">
        <v>12</v>
      </c>
      <c r="J95" s="100"/>
      <c r="K95" s="75"/>
      <c r="L95" s="76"/>
      <c r="M95" s="183">
        <v>102</v>
      </c>
      <c r="N95" s="115">
        <v>56</v>
      </c>
      <c r="O95" s="184">
        <v>3</v>
      </c>
      <c r="P95" s="183"/>
      <c r="Q95" s="115"/>
      <c r="R95" s="184"/>
      <c r="S95" s="183"/>
      <c r="T95" s="115"/>
      <c r="U95" s="184"/>
      <c r="V95" s="96"/>
      <c r="W95" s="97"/>
      <c r="X95" s="98"/>
      <c r="Y95" s="99"/>
      <c r="Z95" s="97"/>
      <c r="AA95" s="95"/>
      <c r="AB95" s="96"/>
      <c r="AC95" s="97"/>
      <c r="AD95" s="98"/>
      <c r="AE95" s="99"/>
      <c r="AF95" s="97"/>
      <c r="AG95" s="95"/>
      <c r="AH95" s="84">
        <f>SUM(L95,O95,R95,U95,X95,AA95,AD95,AG95)</f>
        <v>3</v>
      </c>
      <c r="AI95" s="84" t="s">
        <v>310</v>
      </c>
    </row>
    <row r="96" spans="1:35" s="20" customFormat="1" ht="24" customHeight="1">
      <c r="A96" s="241" t="s">
        <v>256</v>
      </c>
      <c r="B96" s="128" t="s">
        <v>252</v>
      </c>
      <c r="C96" s="129"/>
      <c r="D96" s="130"/>
      <c r="E96" s="131"/>
      <c r="F96" s="132"/>
      <c r="G96" s="135"/>
      <c r="H96" s="134"/>
      <c r="I96" s="137"/>
      <c r="J96" s="134"/>
      <c r="K96" s="140"/>
      <c r="L96" s="135"/>
      <c r="M96" s="208"/>
      <c r="N96" s="140"/>
      <c r="O96" s="137"/>
      <c r="P96" s="133"/>
      <c r="Q96" s="140"/>
      <c r="R96" s="137"/>
      <c r="S96" s="134"/>
      <c r="T96" s="140"/>
      <c r="U96" s="137"/>
      <c r="V96" s="134"/>
      <c r="W96" s="140"/>
      <c r="X96" s="137"/>
      <c r="Y96" s="135"/>
      <c r="Z96" s="134"/>
      <c r="AA96" s="139"/>
      <c r="AB96" s="134"/>
      <c r="AC96" s="140"/>
      <c r="AD96" s="137"/>
      <c r="AE96" s="135"/>
      <c r="AF96" s="134"/>
      <c r="AG96" s="139"/>
      <c r="AH96" s="139">
        <f>SUM(AH97:AH100)</f>
        <v>4</v>
      </c>
      <c r="AI96" s="139"/>
    </row>
    <row r="97" spans="1:35" s="20" customFormat="1" ht="21" customHeight="1">
      <c r="A97" s="122" t="s">
        <v>228</v>
      </c>
      <c r="B97" s="240" t="s">
        <v>355</v>
      </c>
      <c r="C97" s="47"/>
      <c r="D97" s="48">
        <v>3</v>
      </c>
      <c r="E97" s="180">
        <f>SUM(J97,M97,P97,S97,V97,Y97,AB97,AE97)</f>
        <v>72</v>
      </c>
      <c r="F97" s="70">
        <f>SUM(K97,N97,Q97,T97,W97,Z97,AC97,AF32)</f>
        <v>32</v>
      </c>
      <c r="G97" s="77">
        <v>18</v>
      </c>
      <c r="H97" s="75"/>
      <c r="I97" s="78">
        <v>14</v>
      </c>
      <c r="J97" s="77"/>
      <c r="K97" s="75"/>
      <c r="L97" s="78"/>
      <c r="M97" s="77"/>
      <c r="N97" s="75"/>
      <c r="O97" s="78"/>
      <c r="P97" s="77">
        <v>72</v>
      </c>
      <c r="Q97" s="75">
        <v>32</v>
      </c>
      <c r="R97" s="78">
        <v>2</v>
      </c>
      <c r="S97" s="77"/>
      <c r="T97" s="75"/>
      <c r="U97" s="78"/>
      <c r="V97" s="77"/>
      <c r="W97" s="75"/>
      <c r="X97" s="78"/>
      <c r="Y97" s="77"/>
      <c r="Z97" s="75"/>
      <c r="AA97" s="78"/>
      <c r="AB97" s="77"/>
      <c r="AC97" s="75"/>
      <c r="AD97" s="78"/>
      <c r="AE97" s="77"/>
      <c r="AF97" s="75"/>
      <c r="AG97" s="78"/>
      <c r="AH97" s="84">
        <f>SUM(L97,O97,R97,U97,X97,AA97,AD97,AG97)</f>
        <v>2</v>
      </c>
      <c r="AI97" s="84" t="s">
        <v>311</v>
      </c>
    </row>
    <row r="98" spans="1:35" s="20" customFormat="1" ht="21" customHeight="1">
      <c r="A98" s="191" t="s">
        <v>203</v>
      </c>
      <c r="B98" s="192" t="s">
        <v>523</v>
      </c>
      <c r="C98" s="50"/>
      <c r="D98" s="51"/>
      <c r="E98" s="193"/>
      <c r="F98" s="71"/>
      <c r="G98" s="107"/>
      <c r="H98" s="72"/>
      <c r="I98" s="156"/>
      <c r="J98" s="193"/>
      <c r="K98" s="72"/>
      <c r="L98" s="156"/>
      <c r="M98" s="193"/>
      <c r="N98" s="72"/>
      <c r="O98" s="156"/>
      <c r="P98" s="193"/>
      <c r="Q98" s="72"/>
      <c r="R98" s="156"/>
      <c r="S98" s="193"/>
      <c r="T98" s="72"/>
      <c r="U98" s="156"/>
      <c r="V98" s="193"/>
      <c r="W98" s="72"/>
      <c r="X98" s="156"/>
      <c r="Y98" s="193"/>
      <c r="Z98" s="72"/>
      <c r="AA98" s="156"/>
      <c r="AB98" s="193"/>
      <c r="AC98" s="72"/>
      <c r="AD98" s="156"/>
      <c r="AE98" s="193"/>
      <c r="AF98" s="72"/>
      <c r="AG98" s="156"/>
      <c r="AH98" s="152"/>
      <c r="AI98" s="152"/>
    </row>
    <row r="99" spans="1:35" s="20" customFormat="1" ht="13.5" customHeight="1">
      <c r="A99" s="122" t="s">
        <v>495</v>
      </c>
      <c r="B99" s="52" t="s">
        <v>416</v>
      </c>
      <c r="C99" s="402"/>
      <c r="D99" s="400">
        <v>3</v>
      </c>
      <c r="E99" s="404">
        <f>SUM(J99,M99,P99,S99,V99,Y99,AB99,AE99)</f>
        <v>72</v>
      </c>
      <c r="F99" s="406">
        <f>SUM(K99,N99,Q99,T99,W99,Z99,AC99,AF6)</f>
        <v>32</v>
      </c>
      <c r="G99" s="396">
        <v>20</v>
      </c>
      <c r="H99" s="398"/>
      <c r="I99" s="394">
        <v>12</v>
      </c>
      <c r="J99" s="396"/>
      <c r="K99" s="398"/>
      <c r="L99" s="394"/>
      <c r="M99" s="396"/>
      <c r="N99" s="398"/>
      <c r="O99" s="394"/>
      <c r="P99" s="396">
        <v>72</v>
      </c>
      <c r="Q99" s="398">
        <v>32</v>
      </c>
      <c r="R99" s="394">
        <v>2</v>
      </c>
      <c r="S99" s="396"/>
      <c r="T99" s="398"/>
      <c r="U99" s="394"/>
      <c r="V99" s="396"/>
      <c r="W99" s="398"/>
      <c r="X99" s="394"/>
      <c r="Y99" s="396"/>
      <c r="Z99" s="398"/>
      <c r="AA99" s="394"/>
      <c r="AB99" s="396"/>
      <c r="AC99" s="398"/>
      <c r="AD99" s="394"/>
      <c r="AE99" s="396"/>
      <c r="AF99" s="398"/>
      <c r="AG99" s="394"/>
      <c r="AH99" s="550">
        <f>SUM(L99,O99,R99,U99,X99,AA99,AD99,AG99)</f>
        <v>2</v>
      </c>
      <c r="AI99" s="84" t="s">
        <v>312</v>
      </c>
    </row>
    <row r="100" spans="1:35" s="20" customFormat="1" ht="12" customHeight="1">
      <c r="A100" s="122" t="s">
        <v>496</v>
      </c>
      <c r="B100" s="52" t="s">
        <v>516</v>
      </c>
      <c r="C100" s="403"/>
      <c r="D100" s="401"/>
      <c r="E100" s="405"/>
      <c r="F100" s="407"/>
      <c r="G100" s="397"/>
      <c r="H100" s="399"/>
      <c r="I100" s="395"/>
      <c r="J100" s="397"/>
      <c r="K100" s="399"/>
      <c r="L100" s="395"/>
      <c r="M100" s="397"/>
      <c r="N100" s="399"/>
      <c r="O100" s="395"/>
      <c r="P100" s="397"/>
      <c r="Q100" s="399"/>
      <c r="R100" s="395"/>
      <c r="S100" s="397"/>
      <c r="T100" s="399"/>
      <c r="U100" s="395"/>
      <c r="V100" s="397"/>
      <c r="W100" s="399"/>
      <c r="X100" s="395"/>
      <c r="Y100" s="397"/>
      <c r="Z100" s="399"/>
      <c r="AA100" s="395"/>
      <c r="AB100" s="397"/>
      <c r="AC100" s="399"/>
      <c r="AD100" s="395"/>
      <c r="AE100" s="397"/>
      <c r="AF100" s="399"/>
      <c r="AG100" s="395"/>
      <c r="AH100" s="551"/>
      <c r="AI100" s="84" t="s">
        <v>313</v>
      </c>
    </row>
    <row r="101" spans="1:35" s="20" customFormat="1" ht="22.5" customHeight="1">
      <c r="A101" s="241" t="s">
        <v>43</v>
      </c>
      <c r="B101" s="128" t="s">
        <v>391</v>
      </c>
      <c r="C101" s="129"/>
      <c r="D101" s="130"/>
      <c r="E101" s="131"/>
      <c r="F101" s="132"/>
      <c r="G101" s="135"/>
      <c r="H101" s="264"/>
      <c r="I101" s="137"/>
      <c r="J101" s="134"/>
      <c r="K101" s="140"/>
      <c r="L101" s="137"/>
      <c r="M101" s="134"/>
      <c r="N101" s="140"/>
      <c r="O101" s="137"/>
      <c r="P101" s="134"/>
      <c r="Q101" s="140"/>
      <c r="R101" s="137"/>
      <c r="S101" s="134"/>
      <c r="T101" s="140"/>
      <c r="U101" s="137"/>
      <c r="V101" s="134"/>
      <c r="W101" s="140"/>
      <c r="X101" s="137"/>
      <c r="Y101" s="135"/>
      <c r="Z101" s="134"/>
      <c r="AA101" s="139"/>
      <c r="AB101" s="134"/>
      <c r="AC101" s="140"/>
      <c r="AD101" s="137"/>
      <c r="AE101" s="135"/>
      <c r="AF101" s="134"/>
      <c r="AG101" s="139"/>
      <c r="AH101" s="139">
        <f>SUM(AH102:AH103)</f>
        <v>6</v>
      </c>
      <c r="AI101" s="139"/>
    </row>
    <row r="102" spans="1:35" s="49" customFormat="1" ht="13.5" customHeight="1">
      <c r="A102" s="122" t="s">
        <v>150</v>
      </c>
      <c r="B102" s="52" t="s">
        <v>190</v>
      </c>
      <c r="C102" s="47"/>
      <c r="D102" s="48">
        <v>6</v>
      </c>
      <c r="E102" s="73">
        <f>SUM(J102,M102,P102,S102,V102,Y102,AB102,AE102)</f>
        <v>120</v>
      </c>
      <c r="F102" s="70">
        <f>SUM(K102,N102,Q102,T102,W102,Z102,AC102,AF102)</f>
        <v>66</v>
      </c>
      <c r="G102" s="74">
        <v>38</v>
      </c>
      <c r="H102" s="75"/>
      <c r="I102" s="76">
        <v>28</v>
      </c>
      <c r="J102" s="77"/>
      <c r="K102" s="74"/>
      <c r="L102" s="78"/>
      <c r="M102" s="74"/>
      <c r="N102" s="75"/>
      <c r="O102" s="76"/>
      <c r="P102" s="77"/>
      <c r="Q102" s="75"/>
      <c r="R102" s="78"/>
      <c r="S102" s="77"/>
      <c r="T102" s="76"/>
      <c r="U102" s="79"/>
      <c r="V102" s="77"/>
      <c r="W102" s="75"/>
      <c r="X102" s="78"/>
      <c r="Y102" s="77">
        <v>120</v>
      </c>
      <c r="Z102" s="75">
        <v>66</v>
      </c>
      <c r="AA102" s="78">
        <v>3</v>
      </c>
      <c r="AB102" s="77"/>
      <c r="AC102" s="75"/>
      <c r="AD102" s="78"/>
      <c r="AE102" s="80"/>
      <c r="AF102" s="81"/>
      <c r="AG102" s="82"/>
      <c r="AH102" s="84">
        <f>SUM(L102,O102,R102,U102,X102,AA102,AD102,AG102)</f>
        <v>3</v>
      </c>
      <c r="AI102" s="84" t="s">
        <v>314</v>
      </c>
    </row>
    <row r="103" spans="1:35" s="49" customFormat="1" ht="13.5" customHeight="1">
      <c r="A103" s="141" t="s">
        <v>151</v>
      </c>
      <c r="B103" s="142" t="s">
        <v>390</v>
      </c>
      <c r="C103" s="125"/>
      <c r="D103" s="126">
        <v>7</v>
      </c>
      <c r="E103" s="144">
        <f>SUM(J103,M103,P103,S103,V103,Y103,AB103,AE103)</f>
        <v>90</v>
      </c>
      <c r="F103" s="127">
        <f>SUM(K103,N103,Q103,T103,W103,Z103,AC103,AF103)</f>
        <v>40</v>
      </c>
      <c r="G103" s="86">
        <v>22</v>
      </c>
      <c r="H103" s="88"/>
      <c r="I103" s="89">
        <v>18</v>
      </c>
      <c r="J103" s="85"/>
      <c r="K103" s="86"/>
      <c r="L103" s="87"/>
      <c r="M103" s="86"/>
      <c r="N103" s="88"/>
      <c r="O103" s="89"/>
      <c r="P103" s="85"/>
      <c r="Q103" s="89"/>
      <c r="R103" s="87"/>
      <c r="S103" s="85"/>
      <c r="T103" s="89"/>
      <c r="U103" s="87"/>
      <c r="V103" s="91"/>
      <c r="W103" s="92"/>
      <c r="X103" s="93"/>
      <c r="Y103" s="270"/>
      <c r="Z103" s="92"/>
      <c r="AA103" s="93"/>
      <c r="AB103" s="85">
        <v>90</v>
      </c>
      <c r="AC103" s="88">
        <v>40</v>
      </c>
      <c r="AD103" s="89">
        <v>3</v>
      </c>
      <c r="AE103" s="91"/>
      <c r="AF103" s="92"/>
      <c r="AG103" s="93"/>
      <c r="AH103" s="101">
        <f>SUM(L103,O103,R103,U103,X103,AA103,AD103,AG103)</f>
        <v>3</v>
      </c>
      <c r="AI103" s="101" t="s">
        <v>315</v>
      </c>
    </row>
    <row r="104" spans="1:35" s="20" customFormat="1" ht="24" customHeight="1">
      <c r="A104" s="243" t="s">
        <v>55</v>
      </c>
      <c r="B104" s="258" t="s">
        <v>364</v>
      </c>
      <c r="C104" s="259"/>
      <c r="D104" s="260"/>
      <c r="E104" s="261"/>
      <c r="F104" s="262"/>
      <c r="G104" s="265"/>
      <c r="H104" s="264"/>
      <c r="I104" s="267"/>
      <c r="J104" s="264"/>
      <c r="K104" s="268"/>
      <c r="L104" s="267"/>
      <c r="M104" s="264"/>
      <c r="N104" s="268"/>
      <c r="O104" s="267"/>
      <c r="P104" s="264"/>
      <c r="Q104" s="268"/>
      <c r="R104" s="265"/>
      <c r="S104" s="271"/>
      <c r="T104" s="268"/>
      <c r="U104" s="267"/>
      <c r="V104" s="263"/>
      <c r="W104" s="268"/>
      <c r="X104" s="265"/>
      <c r="Y104" s="266"/>
      <c r="Z104" s="264"/>
      <c r="AA104" s="269"/>
      <c r="AB104" s="263"/>
      <c r="AC104" s="268"/>
      <c r="AD104" s="267"/>
      <c r="AE104" s="265"/>
      <c r="AF104" s="264"/>
      <c r="AG104" s="269"/>
      <c r="AH104" s="269">
        <f>SUM(AH105:AH112)</f>
        <v>15</v>
      </c>
      <c r="AI104" s="269"/>
    </row>
    <row r="105" spans="1:35" s="49" customFormat="1" ht="26.25" customHeight="1">
      <c r="A105" s="141" t="s">
        <v>152</v>
      </c>
      <c r="B105" s="142" t="s">
        <v>351</v>
      </c>
      <c r="C105" s="47">
        <v>3</v>
      </c>
      <c r="D105" s="48"/>
      <c r="E105" s="73">
        <f>SUM(J105,M105,P105,S105,V105,Y105,AB105,AE105)</f>
        <v>124</v>
      </c>
      <c r="F105" s="70">
        <f>SUM(K105,N105,Q105,T105,W105,Z105,AC105,AF105)</f>
        <v>82</v>
      </c>
      <c r="G105" s="74"/>
      <c r="H105" s="75">
        <v>82</v>
      </c>
      <c r="I105" s="76"/>
      <c r="J105" s="77"/>
      <c r="K105" s="74"/>
      <c r="L105" s="78"/>
      <c r="M105" s="74"/>
      <c r="N105" s="75"/>
      <c r="O105" s="76"/>
      <c r="P105" s="77">
        <v>124</v>
      </c>
      <c r="Q105" s="88">
        <v>82</v>
      </c>
      <c r="R105" s="87">
        <v>3</v>
      </c>
      <c r="S105" s="85"/>
      <c r="T105" s="89"/>
      <c r="U105" s="145"/>
      <c r="V105" s="91"/>
      <c r="W105" s="92"/>
      <c r="X105" s="93"/>
      <c r="Y105" s="270"/>
      <c r="Z105" s="92"/>
      <c r="AA105" s="93"/>
      <c r="AB105" s="91"/>
      <c r="AC105" s="92"/>
      <c r="AD105" s="90"/>
      <c r="AE105" s="91"/>
      <c r="AF105" s="92"/>
      <c r="AG105" s="93"/>
      <c r="AH105" s="101">
        <f>SUM(L105,O105,R105,U105,X105,AA105,AD105,AG105)</f>
        <v>3</v>
      </c>
      <c r="AI105" s="101" t="s">
        <v>268</v>
      </c>
    </row>
    <row r="106" spans="1:35" s="20" customFormat="1" ht="13.5" customHeight="1">
      <c r="A106" s="122" t="s">
        <v>244</v>
      </c>
      <c r="B106" s="52" t="s">
        <v>194</v>
      </c>
      <c r="C106" s="50">
        <v>4</v>
      </c>
      <c r="D106" s="51"/>
      <c r="E106" s="246">
        <f>SUM(J106,M106,P106,S106,V106,Y106,AB106,AE106)</f>
        <v>108</v>
      </c>
      <c r="F106" s="244">
        <f>SUM(K106,N106,Q106,T106,W106,Z106,AC106,AF18)</f>
        <v>72</v>
      </c>
      <c r="G106" s="114">
        <v>40</v>
      </c>
      <c r="H106" s="115"/>
      <c r="I106" s="116">
        <v>32</v>
      </c>
      <c r="J106" s="94"/>
      <c r="K106" s="115"/>
      <c r="L106" s="116"/>
      <c r="M106" s="183"/>
      <c r="N106" s="115"/>
      <c r="O106" s="184"/>
      <c r="P106" s="114"/>
      <c r="Q106" s="75"/>
      <c r="R106" s="76"/>
      <c r="S106" s="77">
        <v>108</v>
      </c>
      <c r="T106" s="75">
        <v>72</v>
      </c>
      <c r="U106" s="78">
        <v>3</v>
      </c>
      <c r="V106" s="77"/>
      <c r="W106" s="75"/>
      <c r="X106" s="78"/>
      <c r="Y106" s="99"/>
      <c r="Z106" s="97"/>
      <c r="AA106" s="95"/>
      <c r="AB106" s="74"/>
      <c r="AC106" s="75"/>
      <c r="AD106" s="76"/>
      <c r="AE106" s="99"/>
      <c r="AF106" s="97"/>
      <c r="AG106" s="95"/>
      <c r="AH106" s="84">
        <f>SUM(L106,O106,R106,U106,X106,AA106,AD106,AG106)</f>
        <v>3</v>
      </c>
      <c r="AI106" s="84" t="s">
        <v>316</v>
      </c>
    </row>
    <row r="107" spans="1:35" s="49" customFormat="1" ht="13.5" customHeight="1">
      <c r="A107" s="122" t="s">
        <v>497</v>
      </c>
      <c r="B107" s="52" t="s">
        <v>371</v>
      </c>
      <c r="C107" s="47">
        <v>5</v>
      </c>
      <c r="D107" s="48"/>
      <c r="E107" s="73">
        <f>SUM(J107,M107,P107,S107,V107,Y107,AB107,AE107)</f>
        <v>108</v>
      </c>
      <c r="F107" s="70">
        <f>SUM(K107,N107,Q107,T107,W107,Z107,AC107,AF107)</f>
        <v>44</v>
      </c>
      <c r="G107" s="74">
        <v>22</v>
      </c>
      <c r="H107" s="75"/>
      <c r="I107" s="76">
        <v>22</v>
      </c>
      <c r="J107" s="77"/>
      <c r="K107" s="74"/>
      <c r="L107" s="78"/>
      <c r="M107" s="74"/>
      <c r="N107" s="75"/>
      <c r="O107" s="76"/>
      <c r="P107" s="77"/>
      <c r="Q107" s="75"/>
      <c r="R107" s="78"/>
      <c r="S107" s="77"/>
      <c r="T107" s="76"/>
      <c r="U107" s="79"/>
      <c r="V107" s="77">
        <v>108</v>
      </c>
      <c r="W107" s="75">
        <v>44</v>
      </c>
      <c r="X107" s="78">
        <v>3</v>
      </c>
      <c r="Y107" s="77"/>
      <c r="Z107" s="75"/>
      <c r="AA107" s="78"/>
      <c r="AB107" s="80"/>
      <c r="AC107" s="81"/>
      <c r="AD107" s="79"/>
      <c r="AE107" s="80"/>
      <c r="AF107" s="81"/>
      <c r="AG107" s="82"/>
      <c r="AH107" s="84">
        <f>SUM(L107,O107,R107,U107,X107,AA107,AD107,AG107)</f>
        <v>3</v>
      </c>
      <c r="AI107" s="84" t="s">
        <v>317</v>
      </c>
    </row>
    <row r="108" spans="1:35" s="20" customFormat="1" ht="30.75" customHeight="1">
      <c r="A108" s="543" t="s">
        <v>498</v>
      </c>
      <c r="B108" s="52" t="s">
        <v>486</v>
      </c>
      <c r="C108" s="402">
        <v>6</v>
      </c>
      <c r="D108" s="400"/>
      <c r="E108" s="404">
        <f>SUM(J108,M108,P108,S108,V108,Y108,AB108,AE108)</f>
        <v>120</v>
      </c>
      <c r="F108" s="406">
        <f>SUM(K108,N108,Q108,T108,W108,Z108,AC108,AF18)</f>
        <v>66</v>
      </c>
      <c r="G108" s="396">
        <v>34</v>
      </c>
      <c r="H108" s="398"/>
      <c r="I108" s="394">
        <v>32</v>
      </c>
      <c r="J108" s="396"/>
      <c r="K108" s="398"/>
      <c r="L108" s="394"/>
      <c r="M108" s="396"/>
      <c r="N108" s="398"/>
      <c r="O108" s="394"/>
      <c r="P108" s="396"/>
      <c r="Q108" s="398"/>
      <c r="R108" s="394"/>
      <c r="S108" s="396"/>
      <c r="T108" s="398"/>
      <c r="U108" s="394"/>
      <c r="V108" s="396"/>
      <c r="W108" s="398"/>
      <c r="X108" s="394"/>
      <c r="Y108" s="396">
        <v>120</v>
      </c>
      <c r="Z108" s="398">
        <v>66</v>
      </c>
      <c r="AA108" s="394">
        <v>3</v>
      </c>
      <c r="AB108" s="396"/>
      <c r="AC108" s="398"/>
      <c r="AD108" s="394"/>
      <c r="AE108" s="396"/>
      <c r="AF108" s="398"/>
      <c r="AG108" s="394"/>
      <c r="AH108" s="550">
        <f>SUM(L108,O108,R108,U108,X108,AA108,AD108,AG108)</f>
        <v>3</v>
      </c>
      <c r="AI108" s="84" t="s">
        <v>318</v>
      </c>
    </row>
    <row r="109" spans="1:35" s="20" customFormat="1" ht="22.5" customHeight="1">
      <c r="A109" s="544"/>
      <c r="B109" s="52" t="s">
        <v>417</v>
      </c>
      <c r="C109" s="403">
        <v>5</v>
      </c>
      <c r="D109" s="401"/>
      <c r="E109" s="419"/>
      <c r="F109" s="420"/>
      <c r="G109" s="397"/>
      <c r="H109" s="399"/>
      <c r="I109" s="395"/>
      <c r="J109" s="397"/>
      <c r="K109" s="399"/>
      <c r="L109" s="395"/>
      <c r="M109" s="397"/>
      <c r="N109" s="399"/>
      <c r="O109" s="395"/>
      <c r="P109" s="397"/>
      <c r="Q109" s="399"/>
      <c r="R109" s="395"/>
      <c r="S109" s="397"/>
      <c r="T109" s="399"/>
      <c r="U109" s="395"/>
      <c r="V109" s="397"/>
      <c r="W109" s="399"/>
      <c r="X109" s="395"/>
      <c r="Y109" s="397"/>
      <c r="Z109" s="399"/>
      <c r="AA109" s="395"/>
      <c r="AB109" s="397"/>
      <c r="AC109" s="399"/>
      <c r="AD109" s="395"/>
      <c r="AE109" s="397"/>
      <c r="AF109" s="399"/>
      <c r="AG109" s="395"/>
      <c r="AH109" s="557"/>
      <c r="AI109" s="84" t="s">
        <v>319</v>
      </c>
    </row>
    <row r="110" spans="1:35" s="20" customFormat="1" ht="21" customHeight="1">
      <c r="A110" s="191" t="s">
        <v>499</v>
      </c>
      <c r="B110" s="192" t="s">
        <v>523</v>
      </c>
      <c r="C110" s="50"/>
      <c r="D110" s="51"/>
      <c r="E110" s="193"/>
      <c r="F110" s="71"/>
      <c r="G110" s="107"/>
      <c r="H110" s="72"/>
      <c r="I110" s="156"/>
      <c r="J110" s="193"/>
      <c r="K110" s="72"/>
      <c r="L110" s="156"/>
      <c r="M110" s="193"/>
      <c r="N110" s="72"/>
      <c r="O110" s="156"/>
      <c r="P110" s="193"/>
      <c r="Q110" s="72"/>
      <c r="R110" s="156"/>
      <c r="S110" s="193"/>
      <c r="T110" s="72"/>
      <c r="U110" s="156"/>
      <c r="V110" s="193"/>
      <c r="W110" s="72"/>
      <c r="X110" s="156"/>
      <c r="Y110" s="193"/>
      <c r="Z110" s="72"/>
      <c r="AA110" s="156"/>
      <c r="AB110" s="193"/>
      <c r="AC110" s="72"/>
      <c r="AD110" s="156"/>
      <c r="AE110" s="193"/>
      <c r="AF110" s="72"/>
      <c r="AG110" s="156"/>
      <c r="AH110" s="152"/>
      <c r="AI110" s="152"/>
    </row>
    <row r="111" spans="1:35" s="20" customFormat="1" ht="21.75" customHeight="1">
      <c r="A111" s="122" t="s">
        <v>500</v>
      </c>
      <c r="B111" s="52" t="s">
        <v>394</v>
      </c>
      <c r="C111" s="402"/>
      <c r="D111" s="400">
        <v>6</v>
      </c>
      <c r="E111" s="404">
        <f>SUM(J111,M111,P111,S111,V111,Y111,AB111,AE111)</f>
        <v>108</v>
      </c>
      <c r="F111" s="406">
        <f>SUM(K111,N111,Q111,T111,W111,Z111,AC111,AF22)</f>
        <v>50</v>
      </c>
      <c r="G111" s="396">
        <v>28</v>
      </c>
      <c r="H111" s="398"/>
      <c r="I111" s="394">
        <v>22</v>
      </c>
      <c r="J111" s="396"/>
      <c r="K111" s="398"/>
      <c r="L111" s="394"/>
      <c r="M111" s="396"/>
      <c r="N111" s="398"/>
      <c r="O111" s="394"/>
      <c r="P111" s="396"/>
      <c r="Q111" s="398"/>
      <c r="R111" s="394"/>
      <c r="S111" s="396"/>
      <c r="T111" s="398"/>
      <c r="U111" s="394"/>
      <c r="V111" s="396"/>
      <c r="W111" s="398"/>
      <c r="X111" s="394"/>
      <c r="Y111" s="396">
        <v>108</v>
      </c>
      <c r="Z111" s="398">
        <v>50</v>
      </c>
      <c r="AA111" s="394">
        <v>3</v>
      </c>
      <c r="AB111" s="396"/>
      <c r="AC111" s="398"/>
      <c r="AD111" s="394"/>
      <c r="AE111" s="396"/>
      <c r="AF111" s="398"/>
      <c r="AG111" s="394"/>
      <c r="AH111" s="550">
        <f>SUM(L111,O111,R111,U111,X111,AA111,AD111,AG111)</f>
        <v>3</v>
      </c>
      <c r="AI111" s="84" t="s">
        <v>320</v>
      </c>
    </row>
    <row r="112" spans="1:35" s="20" customFormat="1" ht="21.75" customHeight="1">
      <c r="A112" s="122" t="s">
        <v>501</v>
      </c>
      <c r="B112" s="52" t="s">
        <v>372</v>
      </c>
      <c r="C112" s="403"/>
      <c r="D112" s="401"/>
      <c r="E112" s="405"/>
      <c r="F112" s="407"/>
      <c r="G112" s="397"/>
      <c r="H112" s="399"/>
      <c r="I112" s="395"/>
      <c r="J112" s="397"/>
      <c r="K112" s="399"/>
      <c r="L112" s="395"/>
      <c r="M112" s="397"/>
      <c r="N112" s="399"/>
      <c r="O112" s="395"/>
      <c r="P112" s="397"/>
      <c r="Q112" s="399"/>
      <c r="R112" s="395"/>
      <c r="S112" s="397"/>
      <c r="T112" s="399"/>
      <c r="U112" s="395"/>
      <c r="V112" s="397"/>
      <c r="W112" s="399"/>
      <c r="X112" s="395"/>
      <c r="Y112" s="397"/>
      <c r="Z112" s="399"/>
      <c r="AA112" s="395"/>
      <c r="AB112" s="397"/>
      <c r="AC112" s="399"/>
      <c r="AD112" s="395"/>
      <c r="AE112" s="397"/>
      <c r="AF112" s="399"/>
      <c r="AG112" s="395"/>
      <c r="AH112" s="551">
        <f>SUM(L112,O112,R112,U112,X112,AA112,AD112,AG112)</f>
        <v>0</v>
      </c>
      <c r="AI112" s="84" t="s">
        <v>321</v>
      </c>
    </row>
    <row r="113" spans="1:35" s="20" customFormat="1" ht="14.25" customHeight="1">
      <c r="A113" s="241" t="s">
        <v>365</v>
      </c>
      <c r="B113" s="128" t="s">
        <v>389</v>
      </c>
      <c r="C113" s="129"/>
      <c r="D113" s="130"/>
      <c r="E113" s="131"/>
      <c r="F113" s="132"/>
      <c r="G113" s="135"/>
      <c r="H113" s="264"/>
      <c r="I113" s="137"/>
      <c r="J113" s="134"/>
      <c r="K113" s="140"/>
      <c r="L113" s="137"/>
      <c r="M113" s="134"/>
      <c r="N113" s="140"/>
      <c r="O113" s="137"/>
      <c r="P113" s="134"/>
      <c r="Q113" s="140"/>
      <c r="R113" s="137"/>
      <c r="S113" s="134"/>
      <c r="T113" s="140"/>
      <c r="U113" s="137"/>
      <c r="V113" s="134"/>
      <c r="W113" s="140"/>
      <c r="X113" s="137"/>
      <c r="Y113" s="135"/>
      <c r="Z113" s="134"/>
      <c r="AA113" s="139"/>
      <c r="AB113" s="134"/>
      <c r="AC113" s="140"/>
      <c r="AD113" s="137"/>
      <c r="AE113" s="135"/>
      <c r="AF113" s="134"/>
      <c r="AG113" s="139"/>
      <c r="AH113" s="139">
        <f>SUM(AH114:AH115)</f>
        <v>6</v>
      </c>
      <c r="AI113" s="139"/>
    </row>
    <row r="114" spans="1:35" s="20" customFormat="1" ht="13.5" customHeight="1">
      <c r="A114" s="122" t="s">
        <v>153</v>
      </c>
      <c r="B114" s="52" t="s">
        <v>352</v>
      </c>
      <c r="C114" s="50"/>
      <c r="D114" s="51">
        <v>5</v>
      </c>
      <c r="E114" s="73">
        <f>SUM(J114,M114,P114,S114,V114,Y114,AB114,AE114)</f>
        <v>102</v>
      </c>
      <c r="F114" s="70">
        <f>SUM(K114,N114,Q114,T114,W114,Z114,AC114,AF27)</f>
        <v>60</v>
      </c>
      <c r="G114" s="114">
        <v>36</v>
      </c>
      <c r="H114" s="115"/>
      <c r="I114" s="116">
        <v>24</v>
      </c>
      <c r="J114" s="94"/>
      <c r="K114" s="75"/>
      <c r="L114" s="76"/>
      <c r="M114" s="77"/>
      <c r="N114" s="75"/>
      <c r="O114" s="78"/>
      <c r="P114" s="74"/>
      <c r="Q114" s="75"/>
      <c r="R114" s="76"/>
      <c r="S114" s="77"/>
      <c r="T114" s="75"/>
      <c r="U114" s="78"/>
      <c r="V114" s="77">
        <v>102</v>
      </c>
      <c r="W114" s="75">
        <v>60</v>
      </c>
      <c r="X114" s="78">
        <v>3</v>
      </c>
      <c r="Y114" s="77"/>
      <c r="Z114" s="75"/>
      <c r="AA114" s="78"/>
      <c r="AB114" s="96"/>
      <c r="AC114" s="97"/>
      <c r="AD114" s="98"/>
      <c r="AE114" s="99"/>
      <c r="AF114" s="97"/>
      <c r="AG114" s="95"/>
      <c r="AH114" s="84">
        <f>SUM(L114,O114,R114,U114,X114,AA114,AD114,AG114)</f>
        <v>3</v>
      </c>
      <c r="AI114" s="84" t="s">
        <v>322</v>
      </c>
    </row>
    <row r="115" spans="1:35" s="20" customFormat="1" ht="13.5" customHeight="1">
      <c r="A115" s="141" t="s">
        <v>451</v>
      </c>
      <c r="B115" s="142" t="s">
        <v>193</v>
      </c>
      <c r="C115" s="125">
        <v>5</v>
      </c>
      <c r="D115" s="126"/>
      <c r="E115" s="144">
        <f>SUM(J115,M115,P115,S115,V115,Y115,AB115,AE115)</f>
        <v>98</v>
      </c>
      <c r="F115" s="127">
        <f>SUM(K115,N115,Q115,T115,W115,Z115,AC115,AF29)</f>
        <v>42</v>
      </c>
      <c r="G115" s="86">
        <v>22</v>
      </c>
      <c r="H115" s="88"/>
      <c r="I115" s="89">
        <v>20</v>
      </c>
      <c r="J115" s="272"/>
      <c r="K115" s="88"/>
      <c r="L115" s="89"/>
      <c r="M115" s="85"/>
      <c r="N115" s="88"/>
      <c r="O115" s="87"/>
      <c r="P115" s="86"/>
      <c r="Q115" s="88"/>
      <c r="R115" s="89"/>
      <c r="S115" s="85"/>
      <c r="T115" s="88"/>
      <c r="U115" s="87"/>
      <c r="V115" s="85">
        <v>98</v>
      </c>
      <c r="W115" s="88">
        <v>42</v>
      </c>
      <c r="X115" s="87">
        <v>3</v>
      </c>
      <c r="Y115" s="85"/>
      <c r="Z115" s="88"/>
      <c r="AA115" s="87"/>
      <c r="AB115" s="85"/>
      <c r="AC115" s="88"/>
      <c r="AD115" s="87"/>
      <c r="AE115" s="273"/>
      <c r="AF115" s="274"/>
      <c r="AG115" s="275"/>
      <c r="AH115" s="101">
        <f>SUM(L115,O115,R115,U115,X115,AA115,AD115,AG115)</f>
        <v>3</v>
      </c>
      <c r="AI115" s="101" t="s">
        <v>323</v>
      </c>
    </row>
    <row r="116" spans="1:35" s="20" customFormat="1" ht="13.5" customHeight="1">
      <c r="A116" s="243" t="s">
        <v>121</v>
      </c>
      <c r="B116" s="258" t="s">
        <v>415</v>
      </c>
      <c r="C116" s="259"/>
      <c r="D116" s="260"/>
      <c r="E116" s="261"/>
      <c r="F116" s="262"/>
      <c r="G116" s="265"/>
      <c r="H116" s="268"/>
      <c r="I116" s="267"/>
      <c r="J116" s="264"/>
      <c r="K116" s="268"/>
      <c r="L116" s="267"/>
      <c r="M116" s="264"/>
      <c r="N116" s="268"/>
      <c r="O116" s="267"/>
      <c r="P116" s="264"/>
      <c r="Q116" s="268"/>
      <c r="R116" s="267"/>
      <c r="S116" s="264"/>
      <c r="T116" s="268"/>
      <c r="U116" s="267"/>
      <c r="V116" s="264"/>
      <c r="W116" s="268"/>
      <c r="X116" s="265"/>
      <c r="Y116" s="266"/>
      <c r="Z116" s="264"/>
      <c r="AA116" s="269"/>
      <c r="AB116" s="263"/>
      <c r="AC116" s="268"/>
      <c r="AD116" s="267"/>
      <c r="AE116" s="265"/>
      <c r="AF116" s="264"/>
      <c r="AG116" s="269"/>
      <c r="AH116" s="269">
        <f>SUM(AH117:AH119)</f>
        <v>9</v>
      </c>
      <c r="AI116" s="269"/>
    </row>
    <row r="117" spans="1:35" s="20" customFormat="1" ht="12" customHeight="1">
      <c r="A117" s="122" t="s">
        <v>154</v>
      </c>
      <c r="B117" s="52" t="s">
        <v>187</v>
      </c>
      <c r="C117" s="50"/>
      <c r="D117" s="51">
        <v>5</v>
      </c>
      <c r="E117" s="73">
        <f>SUM(J117,M117,P117,S117,V117,Y117,AB117,AE117)</f>
        <v>108</v>
      </c>
      <c r="F117" s="70">
        <f>SUM(K117,N117,Q117,T117,W117,Z117,AC117,AF34)</f>
        <v>50</v>
      </c>
      <c r="G117" s="114">
        <v>30</v>
      </c>
      <c r="H117" s="115"/>
      <c r="I117" s="116">
        <v>20</v>
      </c>
      <c r="J117" s="94"/>
      <c r="K117" s="75"/>
      <c r="L117" s="76"/>
      <c r="M117" s="77"/>
      <c r="N117" s="75"/>
      <c r="O117" s="78"/>
      <c r="P117" s="74"/>
      <c r="Q117" s="75"/>
      <c r="R117" s="76"/>
      <c r="S117" s="77"/>
      <c r="T117" s="75"/>
      <c r="U117" s="95"/>
      <c r="V117" s="77">
        <v>108</v>
      </c>
      <c r="W117" s="75">
        <v>50</v>
      </c>
      <c r="X117" s="78">
        <v>3</v>
      </c>
      <c r="Y117" s="77"/>
      <c r="Z117" s="75"/>
      <c r="AA117" s="78"/>
      <c r="AB117" s="77"/>
      <c r="AC117" s="75"/>
      <c r="AD117" s="78"/>
      <c r="AE117" s="99"/>
      <c r="AF117" s="97"/>
      <c r="AG117" s="95"/>
      <c r="AH117" s="84">
        <f>SUM(L117,O117,R117,U117,X117,AA117,AD117,AG117)</f>
        <v>3</v>
      </c>
      <c r="AI117" s="84" t="s">
        <v>324</v>
      </c>
    </row>
    <row r="118" spans="1:35" s="20" customFormat="1" ht="24.75" customHeight="1">
      <c r="A118" s="122" t="s">
        <v>248</v>
      </c>
      <c r="B118" s="52" t="s">
        <v>551</v>
      </c>
      <c r="C118" s="47"/>
      <c r="D118" s="48">
        <v>7</v>
      </c>
      <c r="E118" s="73">
        <f>SUM(J118,M118,P118,S118,V118,Y118,AB118,AE118)</f>
        <v>90</v>
      </c>
      <c r="F118" s="70">
        <f>SUM(K118,N118,Q118,T118,W118,Z118,AC118,AF118)</f>
        <v>36</v>
      </c>
      <c r="G118" s="74">
        <v>22</v>
      </c>
      <c r="H118" s="75"/>
      <c r="I118" s="76">
        <v>14</v>
      </c>
      <c r="J118" s="100"/>
      <c r="K118" s="75"/>
      <c r="L118" s="76"/>
      <c r="M118" s="77"/>
      <c r="N118" s="75"/>
      <c r="O118" s="78"/>
      <c r="P118" s="74"/>
      <c r="Q118" s="75"/>
      <c r="R118" s="76"/>
      <c r="S118" s="77"/>
      <c r="T118" s="75"/>
      <c r="U118" s="78"/>
      <c r="V118" s="96"/>
      <c r="W118" s="97"/>
      <c r="X118" s="98"/>
      <c r="Y118" s="99"/>
      <c r="Z118" s="97"/>
      <c r="AA118" s="95"/>
      <c r="AB118" s="74">
        <v>90</v>
      </c>
      <c r="AC118" s="75">
        <v>36</v>
      </c>
      <c r="AD118" s="76">
        <v>3</v>
      </c>
      <c r="AE118" s="99"/>
      <c r="AF118" s="97"/>
      <c r="AG118" s="95"/>
      <c r="AH118" s="84">
        <f>SUM(L118,O118,R118,U118,X118,AA118,AD118,AG118)</f>
        <v>3</v>
      </c>
      <c r="AI118" s="84" t="s">
        <v>325</v>
      </c>
    </row>
    <row r="119" spans="1:35" s="20" customFormat="1" ht="13.5" customHeight="1">
      <c r="A119" s="122" t="s">
        <v>502</v>
      </c>
      <c r="B119" s="52" t="s">
        <v>199</v>
      </c>
      <c r="C119" s="47">
        <v>7</v>
      </c>
      <c r="D119" s="48"/>
      <c r="E119" s="73">
        <f>SUM(J119,M119,P119,S119,V119,Y119,AB119,AE119)</f>
        <v>102</v>
      </c>
      <c r="F119" s="70">
        <f>SUM(K119,N119,Q119,T119,W119,Z119,AC119,AF18)</f>
        <v>72</v>
      </c>
      <c r="G119" s="74">
        <v>40</v>
      </c>
      <c r="H119" s="75"/>
      <c r="I119" s="76">
        <v>32</v>
      </c>
      <c r="J119" s="100"/>
      <c r="K119" s="75"/>
      <c r="L119" s="76"/>
      <c r="M119" s="77"/>
      <c r="N119" s="75"/>
      <c r="O119" s="78"/>
      <c r="P119" s="74"/>
      <c r="Q119" s="75"/>
      <c r="R119" s="76"/>
      <c r="S119" s="77"/>
      <c r="T119" s="75"/>
      <c r="U119" s="78"/>
      <c r="V119" s="96"/>
      <c r="W119" s="97"/>
      <c r="X119" s="98"/>
      <c r="Y119" s="99"/>
      <c r="Z119" s="97"/>
      <c r="AA119" s="95"/>
      <c r="AB119" s="74">
        <v>102</v>
      </c>
      <c r="AC119" s="75">
        <v>72</v>
      </c>
      <c r="AD119" s="76">
        <v>3</v>
      </c>
      <c r="AE119" s="99"/>
      <c r="AF119" s="97"/>
      <c r="AG119" s="95"/>
      <c r="AH119" s="84">
        <f>SUM(L119,O119,R119,U119,X119,AA119,AD119,AG119)</f>
        <v>3</v>
      </c>
      <c r="AI119" s="84" t="s">
        <v>326</v>
      </c>
    </row>
    <row r="120" spans="1:35" s="20" customFormat="1" ht="23.25" customHeight="1">
      <c r="A120" s="241" t="s">
        <v>155</v>
      </c>
      <c r="B120" s="128" t="s">
        <v>392</v>
      </c>
      <c r="C120" s="129"/>
      <c r="D120" s="130"/>
      <c r="E120" s="131"/>
      <c r="F120" s="132"/>
      <c r="G120" s="135"/>
      <c r="H120" s="264"/>
      <c r="I120" s="137"/>
      <c r="J120" s="134"/>
      <c r="K120" s="140"/>
      <c r="L120" s="137"/>
      <c r="M120" s="134"/>
      <c r="N120" s="140"/>
      <c r="O120" s="137"/>
      <c r="P120" s="134"/>
      <c r="Q120" s="140"/>
      <c r="R120" s="137"/>
      <c r="S120" s="134"/>
      <c r="T120" s="140"/>
      <c r="U120" s="137"/>
      <c r="V120" s="134"/>
      <c r="W120" s="140"/>
      <c r="X120" s="137"/>
      <c r="Y120" s="136"/>
      <c r="Z120" s="134"/>
      <c r="AA120" s="139"/>
      <c r="AB120" s="133"/>
      <c r="AC120" s="140"/>
      <c r="AD120" s="137"/>
      <c r="AE120" s="135"/>
      <c r="AF120" s="134"/>
      <c r="AG120" s="139"/>
      <c r="AH120" s="139">
        <f>SUM(AH121:AH123)</f>
        <v>9</v>
      </c>
      <c r="AI120" s="139"/>
    </row>
    <row r="121" spans="1:35" s="20" customFormat="1" ht="13.5" customHeight="1">
      <c r="A121" s="122" t="s">
        <v>156</v>
      </c>
      <c r="B121" s="52" t="s">
        <v>353</v>
      </c>
      <c r="C121" s="47"/>
      <c r="D121" s="48">
        <v>5</v>
      </c>
      <c r="E121" s="73">
        <f>SUM(J121,M121,P121,S121,V121,Y121,AB121,AE121)</f>
        <v>108</v>
      </c>
      <c r="F121" s="70">
        <f>SUM(K121,N121,Q121,T121,W121,Z121,AC121,AF29)</f>
        <v>54</v>
      </c>
      <c r="G121" s="74">
        <v>28</v>
      </c>
      <c r="H121" s="75"/>
      <c r="I121" s="76">
        <v>26</v>
      </c>
      <c r="J121" s="100"/>
      <c r="K121" s="75"/>
      <c r="L121" s="76"/>
      <c r="M121" s="77"/>
      <c r="N121" s="75"/>
      <c r="O121" s="78"/>
      <c r="P121" s="77"/>
      <c r="Q121" s="75"/>
      <c r="R121" s="78"/>
      <c r="S121" s="77"/>
      <c r="T121" s="75"/>
      <c r="U121" s="78"/>
      <c r="V121" s="77">
        <v>108</v>
      </c>
      <c r="W121" s="75">
        <v>54</v>
      </c>
      <c r="X121" s="78">
        <v>3</v>
      </c>
      <c r="Y121" s="77"/>
      <c r="Z121" s="75"/>
      <c r="AA121" s="78"/>
      <c r="AB121" s="77"/>
      <c r="AC121" s="75"/>
      <c r="AD121" s="78"/>
      <c r="AE121" s="99"/>
      <c r="AF121" s="97"/>
      <c r="AG121" s="95"/>
      <c r="AH121" s="84">
        <f>SUM(L121,O121,R121,U121,X121,AA121,AD121,AG121)</f>
        <v>3</v>
      </c>
      <c r="AI121" s="84" t="s">
        <v>327</v>
      </c>
    </row>
    <row r="122" spans="1:35" s="20" customFormat="1" ht="13.5" customHeight="1">
      <c r="A122" s="122" t="s">
        <v>157</v>
      </c>
      <c r="B122" s="52" t="s">
        <v>195</v>
      </c>
      <c r="C122" s="50"/>
      <c r="D122" s="51">
        <v>6</v>
      </c>
      <c r="E122" s="73">
        <f>SUM(J122,M122,P122,S122,V122,Y122,AB122,AE122)</f>
        <v>108</v>
      </c>
      <c r="F122" s="70">
        <f>SUM(K122,N122,Q122,T122,W122,Z122,AC122,AF23)</f>
        <v>72</v>
      </c>
      <c r="G122" s="114">
        <v>26</v>
      </c>
      <c r="H122" s="115">
        <v>46</v>
      </c>
      <c r="I122" s="116"/>
      <c r="J122" s="94"/>
      <c r="K122" s="75"/>
      <c r="L122" s="76"/>
      <c r="M122" s="77"/>
      <c r="N122" s="75"/>
      <c r="O122" s="78"/>
      <c r="P122" s="74"/>
      <c r="Q122" s="75"/>
      <c r="R122" s="76"/>
      <c r="S122" s="77"/>
      <c r="T122" s="75"/>
      <c r="U122" s="95"/>
      <c r="V122" s="77"/>
      <c r="W122" s="75"/>
      <c r="X122" s="78"/>
      <c r="Y122" s="77">
        <v>108</v>
      </c>
      <c r="Z122" s="75">
        <v>72</v>
      </c>
      <c r="AA122" s="78">
        <v>3</v>
      </c>
      <c r="AB122" s="77"/>
      <c r="AC122" s="75"/>
      <c r="AD122" s="78"/>
      <c r="AE122" s="99"/>
      <c r="AF122" s="97"/>
      <c r="AG122" s="95"/>
      <c r="AH122" s="84">
        <f>SUM(L122,O122,R122,U122,X122,AA122,AD122,AG122)</f>
        <v>3</v>
      </c>
      <c r="AI122" s="84" t="s">
        <v>328</v>
      </c>
    </row>
    <row r="123" spans="1:35" s="20" customFormat="1" ht="13.5" customHeight="1">
      <c r="A123" s="122" t="s">
        <v>411</v>
      </c>
      <c r="B123" s="52" t="s">
        <v>196</v>
      </c>
      <c r="C123" s="47"/>
      <c r="D123" s="48">
        <v>7</v>
      </c>
      <c r="E123" s="73">
        <f>SUM(J123,M123,P123,S123,V123,Y123,AB123,AE123)</f>
        <v>90</v>
      </c>
      <c r="F123" s="70">
        <f>SUM(K123,N123,Q123,T123,W123,Z123,AC123,AF24)</f>
        <v>46</v>
      </c>
      <c r="G123" s="74">
        <v>28</v>
      </c>
      <c r="H123" s="75"/>
      <c r="I123" s="76">
        <v>18</v>
      </c>
      <c r="J123" s="100"/>
      <c r="K123" s="75"/>
      <c r="L123" s="76"/>
      <c r="M123" s="77"/>
      <c r="N123" s="75"/>
      <c r="O123" s="78"/>
      <c r="P123" s="77"/>
      <c r="Q123" s="75"/>
      <c r="R123" s="78"/>
      <c r="S123" s="77"/>
      <c r="T123" s="75"/>
      <c r="U123" s="78"/>
      <c r="V123" s="77"/>
      <c r="W123" s="75"/>
      <c r="X123" s="78"/>
      <c r="Y123" s="77"/>
      <c r="Z123" s="75"/>
      <c r="AA123" s="78"/>
      <c r="AB123" s="77">
        <v>90</v>
      </c>
      <c r="AC123" s="75">
        <v>46</v>
      </c>
      <c r="AD123" s="78">
        <v>3</v>
      </c>
      <c r="AE123" s="99"/>
      <c r="AF123" s="97"/>
      <c r="AG123" s="95"/>
      <c r="AH123" s="84">
        <f>SUM(L123,O123,R123,U123,X123,AA123,AD123,AG123)</f>
        <v>3</v>
      </c>
      <c r="AI123" s="84" t="s">
        <v>329</v>
      </c>
    </row>
    <row r="124" spans="1:35" s="20" customFormat="1" ht="12" customHeight="1">
      <c r="A124" s="241" t="s">
        <v>257</v>
      </c>
      <c r="B124" s="128" t="s">
        <v>508</v>
      </c>
      <c r="C124" s="129"/>
      <c r="D124" s="130"/>
      <c r="E124" s="131"/>
      <c r="F124" s="132"/>
      <c r="G124" s="135"/>
      <c r="H124" s="134"/>
      <c r="I124" s="137"/>
      <c r="J124" s="134"/>
      <c r="K124" s="140"/>
      <c r="L124" s="137"/>
      <c r="M124" s="134"/>
      <c r="N124" s="140"/>
      <c r="O124" s="137"/>
      <c r="P124" s="134"/>
      <c r="Q124" s="140"/>
      <c r="R124" s="137"/>
      <c r="S124" s="134"/>
      <c r="T124" s="140"/>
      <c r="U124" s="137"/>
      <c r="V124" s="134"/>
      <c r="W124" s="140"/>
      <c r="X124" s="137"/>
      <c r="Y124" s="135"/>
      <c r="Z124" s="134"/>
      <c r="AA124" s="139"/>
      <c r="AB124" s="134"/>
      <c r="AC124" s="140"/>
      <c r="AD124" s="137"/>
      <c r="AE124" s="135"/>
      <c r="AF124" s="134"/>
      <c r="AG124" s="139"/>
      <c r="AH124" s="139">
        <f>SUM(AH125:AH130)</f>
        <v>12</v>
      </c>
      <c r="AI124" s="139"/>
    </row>
    <row r="125" spans="1:35" s="49" customFormat="1" ht="13.5" customHeight="1">
      <c r="A125" s="122" t="s">
        <v>238</v>
      </c>
      <c r="B125" s="52" t="s">
        <v>408</v>
      </c>
      <c r="C125" s="47">
        <v>6</v>
      </c>
      <c r="D125" s="48"/>
      <c r="E125" s="73">
        <f aca="true" t="shared" si="7" ref="E125:F127">SUM(J125,M125,P125,S125,V125,Y125,AB125,AE125)</f>
        <v>120</v>
      </c>
      <c r="F125" s="70">
        <f t="shared" si="7"/>
        <v>78</v>
      </c>
      <c r="G125" s="74">
        <v>42</v>
      </c>
      <c r="H125" s="75"/>
      <c r="I125" s="76">
        <v>36</v>
      </c>
      <c r="J125" s="77"/>
      <c r="K125" s="74"/>
      <c r="L125" s="78"/>
      <c r="M125" s="74"/>
      <c r="N125" s="75"/>
      <c r="O125" s="76"/>
      <c r="P125" s="77"/>
      <c r="Q125" s="75"/>
      <c r="R125" s="78"/>
      <c r="S125" s="77"/>
      <c r="T125" s="75"/>
      <c r="U125" s="78"/>
      <c r="V125" s="77"/>
      <c r="W125" s="75"/>
      <c r="X125" s="78"/>
      <c r="Y125" s="77">
        <v>120</v>
      </c>
      <c r="Z125" s="75">
        <v>78</v>
      </c>
      <c r="AA125" s="78">
        <v>3</v>
      </c>
      <c r="AB125" s="77"/>
      <c r="AC125" s="75"/>
      <c r="AD125" s="78"/>
      <c r="AE125" s="80"/>
      <c r="AF125" s="81"/>
      <c r="AG125" s="82"/>
      <c r="AH125" s="84">
        <f>SUM(L125,O125,R125,U125,X125,AA125,AD125,AG125)</f>
        <v>3</v>
      </c>
      <c r="AI125" s="84" t="s">
        <v>333</v>
      </c>
    </row>
    <row r="126" spans="1:35" s="49" customFormat="1" ht="13.5" customHeight="1">
      <c r="A126" s="141" t="s">
        <v>239</v>
      </c>
      <c r="B126" s="52" t="s">
        <v>359</v>
      </c>
      <c r="C126" s="125">
        <v>7</v>
      </c>
      <c r="D126" s="126"/>
      <c r="E126" s="144">
        <f t="shared" si="7"/>
        <v>102</v>
      </c>
      <c r="F126" s="127">
        <f t="shared" si="7"/>
        <v>60</v>
      </c>
      <c r="G126" s="86">
        <v>34</v>
      </c>
      <c r="H126" s="88"/>
      <c r="I126" s="89">
        <v>26</v>
      </c>
      <c r="J126" s="85"/>
      <c r="K126" s="86"/>
      <c r="L126" s="87"/>
      <c r="M126" s="86"/>
      <c r="N126" s="88"/>
      <c r="O126" s="89"/>
      <c r="P126" s="85"/>
      <c r="Q126" s="88"/>
      <c r="R126" s="87"/>
      <c r="S126" s="85"/>
      <c r="T126" s="88"/>
      <c r="U126" s="87"/>
      <c r="V126" s="85"/>
      <c r="W126" s="88"/>
      <c r="X126" s="87"/>
      <c r="Y126" s="85"/>
      <c r="Z126" s="88"/>
      <c r="AA126" s="87"/>
      <c r="AB126" s="85">
        <v>102</v>
      </c>
      <c r="AC126" s="88">
        <v>60</v>
      </c>
      <c r="AD126" s="87">
        <v>3</v>
      </c>
      <c r="AE126" s="91"/>
      <c r="AF126" s="92"/>
      <c r="AG126" s="93"/>
      <c r="AH126" s="101">
        <f>SUM(L126,O126,R126,U126,X126,AA126,AD126,AG126)</f>
        <v>3</v>
      </c>
      <c r="AI126" s="101" t="s">
        <v>334</v>
      </c>
    </row>
    <row r="127" spans="1:35" s="20" customFormat="1" ht="13.5" customHeight="1">
      <c r="A127" s="122" t="s">
        <v>258</v>
      </c>
      <c r="B127" s="52" t="s">
        <v>409</v>
      </c>
      <c r="C127" s="47"/>
      <c r="D127" s="48">
        <v>8</v>
      </c>
      <c r="E127" s="73">
        <f t="shared" si="7"/>
        <v>90</v>
      </c>
      <c r="F127" s="70">
        <f t="shared" si="7"/>
        <v>34</v>
      </c>
      <c r="G127" s="74">
        <v>20</v>
      </c>
      <c r="H127" s="75"/>
      <c r="I127" s="76">
        <v>14</v>
      </c>
      <c r="J127" s="100"/>
      <c r="K127" s="75"/>
      <c r="L127" s="76"/>
      <c r="M127" s="77"/>
      <c r="N127" s="75"/>
      <c r="O127" s="78"/>
      <c r="P127" s="74"/>
      <c r="Q127" s="75"/>
      <c r="R127" s="76"/>
      <c r="S127" s="77"/>
      <c r="T127" s="75"/>
      <c r="U127" s="78"/>
      <c r="V127" s="96"/>
      <c r="W127" s="97"/>
      <c r="X127" s="98"/>
      <c r="Y127" s="99"/>
      <c r="Z127" s="97"/>
      <c r="AA127" s="95"/>
      <c r="AB127" s="74"/>
      <c r="AC127" s="75"/>
      <c r="AD127" s="76"/>
      <c r="AE127" s="77">
        <v>90</v>
      </c>
      <c r="AF127" s="75">
        <v>34</v>
      </c>
      <c r="AG127" s="78">
        <v>3</v>
      </c>
      <c r="AH127" s="84">
        <f>SUM(L127,O127,R127,U127,X127,AA127,AD127,AG127)</f>
        <v>3</v>
      </c>
      <c r="AI127" s="84" t="s">
        <v>335</v>
      </c>
    </row>
    <row r="128" spans="1:35" s="20" customFormat="1" ht="21" customHeight="1">
      <c r="A128" s="191" t="s">
        <v>509</v>
      </c>
      <c r="B128" s="192" t="s">
        <v>523</v>
      </c>
      <c r="C128" s="50"/>
      <c r="D128" s="51"/>
      <c r="E128" s="193"/>
      <c r="F128" s="71"/>
      <c r="G128" s="107"/>
      <c r="H128" s="72"/>
      <c r="I128" s="156"/>
      <c r="J128" s="193"/>
      <c r="K128" s="72"/>
      <c r="L128" s="156"/>
      <c r="M128" s="193"/>
      <c r="N128" s="72"/>
      <c r="O128" s="156"/>
      <c r="P128" s="193"/>
      <c r="Q128" s="72"/>
      <c r="R128" s="156"/>
      <c r="S128" s="193"/>
      <c r="T128" s="72"/>
      <c r="U128" s="156"/>
      <c r="V128" s="193"/>
      <c r="W128" s="72"/>
      <c r="X128" s="156"/>
      <c r="Y128" s="193"/>
      <c r="Z128" s="72"/>
      <c r="AA128" s="156"/>
      <c r="AB128" s="193"/>
      <c r="AC128" s="72"/>
      <c r="AD128" s="156"/>
      <c r="AE128" s="193"/>
      <c r="AF128" s="72"/>
      <c r="AG128" s="156"/>
      <c r="AH128" s="152"/>
      <c r="AI128" s="152"/>
    </row>
    <row r="129" spans="1:35" s="20" customFormat="1" ht="12" customHeight="1">
      <c r="A129" s="122" t="s">
        <v>510</v>
      </c>
      <c r="B129" s="52" t="s">
        <v>507</v>
      </c>
      <c r="C129" s="402"/>
      <c r="D129" s="400">
        <v>4</v>
      </c>
      <c r="E129" s="404">
        <f>SUM(J129,M129,P129,S129,V129,Y129,AB129,AE129)</f>
        <v>108</v>
      </c>
      <c r="F129" s="406">
        <f>SUM(K129,N129,Q129,T129,W129,Z129,AC129,AF40)</f>
        <v>44</v>
      </c>
      <c r="G129" s="396">
        <v>24</v>
      </c>
      <c r="H129" s="398"/>
      <c r="I129" s="394">
        <v>20</v>
      </c>
      <c r="J129" s="396"/>
      <c r="K129" s="398"/>
      <c r="L129" s="394"/>
      <c r="M129" s="396"/>
      <c r="N129" s="398"/>
      <c r="O129" s="394"/>
      <c r="P129" s="396"/>
      <c r="Q129" s="398"/>
      <c r="R129" s="394"/>
      <c r="S129" s="396">
        <v>108</v>
      </c>
      <c r="T129" s="398">
        <v>44</v>
      </c>
      <c r="U129" s="394">
        <v>3</v>
      </c>
      <c r="V129" s="396"/>
      <c r="W129" s="398"/>
      <c r="X129" s="394"/>
      <c r="Y129" s="396"/>
      <c r="Z129" s="398"/>
      <c r="AA129" s="394"/>
      <c r="AB129" s="396"/>
      <c r="AC129" s="398"/>
      <c r="AD129" s="394"/>
      <c r="AE129" s="396"/>
      <c r="AF129" s="398"/>
      <c r="AG129" s="394"/>
      <c r="AH129" s="550">
        <f>SUM(L129,O129,R129,U129,X129,AA129,AD129,AG129)</f>
        <v>3</v>
      </c>
      <c r="AI129" s="84" t="s">
        <v>336</v>
      </c>
    </row>
    <row r="130" spans="1:35" s="20" customFormat="1" ht="21" thickBot="1">
      <c r="A130" s="221" t="s">
        <v>511</v>
      </c>
      <c r="B130" s="222" t="s">
        <v>406</v>
      </c>
      <c r="C130" s="566"/>
      <c r="D130" s="567"/>
      <c r="E130" s="568"/>
      <c r="F130" s="569"/>
      <c r="G130" s="570"/>
      <c r="H130" s="571"/>
      <c r="I130" s="572"/>
      <c r="J130" s="570"/>
      <c r="K130" s="571"/>
      <c r="L130" s="572"/>
      <c r="M130" s="570"/>
      <c r="N130" s="571"/>
      <c r="O130" s="572"/>
      <c r="P130" s="570"/>
      <c r="Q130" s="571"/>
      <c r="R130" s="572"/>
      <c r="S130" s="570"/>
      <c r="T130" s="571"/>
      <c r="U130" s="572"/>
      <c r="V130" s="570"/>
      <c r="W130" s="571"/>
      <c r="X130" s="572"/>
      <c r="Y130" s="570"/>
      <c r="Z130" s="571"/>
      <c r="AA130" s="572"/>
      <c r="AB130" s="570"/>
      <c r="AC130" s="571"/>
      <c r="AD130" s="572"/>
      <c r="AE130" s="570"/>
      <c r="AF130" s="571"/>
      <c r="AG130" s="572"/>
      <c r="AH130" s="575">
        <f>SUM(L130,O130,R130,U130,X130,AA130,AD130,AG130)</f>
        <v>0</v>
      </c>
      <c r="AI130" s="232" t="s">
        <v>337</v>
      </c>
    </row>
    <row r="131" spans="1:35" s="20" customFormat="1" ht="12.75">
      <c r="A131" s="215"/>
      <c r="B131" s="280"/>
      <c r="C131" s="57"/>
      <c r="D131" s="57"/>
      <c r="E131" s="196"/>
      <c r="F131" s="196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</row>
    <row r="132" spans="1:35" s="216" customFormat="1" ht="12" customHeight="1">
      <c r="A132" s="215"/>
      <c r="B132" s="280" t="s">
        <v>54</v>
      </c>
      <c r="C132" s="280"/>
      <c r="D132" s="280"/>
      <c r="E132" s="280"/>
      <c r="F132" s="280"/>
      <c r="G132" s="280"/>
      <c r="H132" s="280"/>
      <c r="I132" s="280"/>
      <c r="J132" s="280"/>
      <c r="O132" s="408" t="s">
        <v>54</v>
      </c>
      <c r="P132" s="408"/>
      <c r="Q132" s="408"/>
      <c r="R132" s="408"/>
      <c r="S132" s="408"/>
      <c r="T132" s="408"/>
      <c r="U132" s="408"/>
      <c r="V132" s="57"/>
      <c r="W132" s="57"/>
      <c r="X132" s="57"/>
      <c r="Y132" s="57"/>
      <c r="Z132" s="57"/>
      <c r="AA132" s="57"/>
      <c r="AH132" s="57"/>
      <c r="AI132" s="57"/>
    </row>
    <row r="133" spans="1:35" s="216" customFormat="1" ht="12" customHeight="1">
      <c r="A133" s="215"/>
      <c r="B133" s="219" t="s">
        <v>161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 t="s">
        <v>342</v>
      </c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</row>
    <row r="134" spans="1:35" s="216" customFormat="1" ht="12" customHeight="1">
      <c r="A134" s="215"/>
      <c r="B134" s="219" t="s">
        <v>110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7" t="s">
        <v>111</v>
      </c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9"/>
      <c r="AC134" s="219"/>
      <c r="AD134" s="219"/>
      <c r="AE134" s="219"/>
      <c r="AF134" s="219"/>
      <c r="AG134" s="219"/>
      <c r="AH134" s="219"/>
      <c r="AI134" s="219"/>
    </row>
    <row r="135" spans="1:35" s="216" customFormat="1" ht="12" customHeight="1">
      <c r="A135" s="215"/>
      <c r="B135" s="217" t="s">
        <v>171</v>
      </c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 t="s">
        <v>113</v>
      </c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</row>
    <row r="136" spans="1:35" s="216" customFormat="1" ht="12" customHeight="1">
      <c r="A136" s="215"/>
      <c r="B136" s="409" t="s">
        <v>160</v>
      </c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218"/>
      <c r="O136" s="219" t="s">
        <v>160</v>
      </c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409"/>
      <c r="AC136" s="409"/>
      <c r="AD136" s="409"/>
      <c r="AE136" s="409"/>
      <c r="AF136" s="409"/>
      <c r="AG136" s="409"/>
      <c r="AH136" s="409"/>
      <c r="AI136" s="409"/>
    </row>
    <row r="137" spans="1:35" s="216" customFormat="1" ht="14.25" customHeight="1" thickBot="1">
      <c r="A137" s="565" t="s">
        <v>402</v>
      </c>
      <c r="B137" s="565"/>
      <c r="C137" s="565"/>
      <c r="D137" s="565"/>
      <c r="E137" s="565"/>
      <c r="F137" s="565"/>
      <c r="G137" s="565"/>
      <c r="H137" s="565"/>
      <c r="I137" s="565"/>
      <c r="J137" s="565"/>
      <c r="K137" s="565"/>
      <c r="L137" s="565"/>
      <c r="M137" s="565"/>
      <c r="N137" s="565"/>
      <c r="O137" s="565"/>
      <c r="P137" s="565"/>
      <c r="Q137" s="565"/>
      <c r="R137" s="565"/>
      <c r="S137" s="565"/>
      <c r="T137" s="565"/>
      <c r="U137" s="565"/>
      <c r="V137" s="565"/>
      <c r="W137" s="565"/>
      <c r="X137" s="565"/>
      <c r="Y137" s="565"/>
      <c r="Z137" s="565"/>
      <c r="AA137" s="565"/>
      <c r="AB137" s="565"/>
      <c r="AC137" s="565"/>
      <c r="AD137" s="565"/>
      <c r="AE137" s="565"/>
      <c r="AF137" s="565"/>
      <c r="AG137" s="565"/>
      <c r="AH137" s="565"/>
      <c r="AI137" s="217"/>
    </row>
    <row r="138" spans="1:35" s="46" customFormat="1" ht="24.75" customHeight="1" thickBot="1">
      <c r="A138" s="487" t="s">
        <v>82</v>
      </c>
      <c r="B138" s="490" t="s">
        <v>524</v>
      </c>
      <c r="C138" s="506" t="s">
        <v>83</v>
      </c>
      <c r="D138" s="509" t="s">
        <v>84</v>
      </c>
      <c r="E138" s="471" t="s">
        <v>85</v>
      </c>
      <c r="F138" s="472"/>
      <c r="G138" s="472"/>
      <c r="H138" s="472"/>
      <c r="I138" s="512"/>
      <c r="J138" s="471" t="s">
        <v>31</v>
      </c>
      <c r="K138" s="472"/>
      <c r="L138" s="472"/>
      <c r="M138" s="472"/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515" t="s">
        <v>100</v>
      </c>
      <c r="AI138" s="515" t="s">
        <v>205</v>
      </c>
    </row>
    <row r="139" spans="1:35" s="46" customFormat="1" ht="13.5" customHeight="1" thickBot="1">
      <c r="A139" s="488"/>
      <c r="B139" s="491"/>
      <c r="C139" s="507"/>
      <c r="D139" s="510"/>
      <c r="E139" s="493" t="s">
        <v>13</v>
      </c>
      <c r="F139" s="496" t="s">
        <v>86</v>
      </c>
      <c r="G139" s="471" t="s">
        <v>90</v>
      </c>
      <c r="H139" s="472"/>
      <c r="I139" s="512"/>
      <c r="J139" s="471" t="s">
        <v>32</v>
      </c>
      <c r="K139" s="472"/>
      <c r="L139" s="472"/>
      <c r="M139" s="472"/>
      <c r="N139" s="472"/>
      <c r="O139" s="512"/>
      <c r="P139" s="471" t="s">
        <v>33</v>
      </c>
      <c r="Q139" s="472"/>
      <c r="R139" s="472"/>
      <c r="S139" s="472"/>
      <c r="T139" s="472"/>
      <c r="U139" s="512"/>
      <c r="V139" s="471" t="s">
        <v>34</v>
      </c>
      <c r="W139" s="472"/>
      <c r="X139" s="472"/>
      <c r="Y139" s="472"/>
      <c r="Z139" s="472"/>
      <c r="AA139" s="512"/>
      <c r="AB139" s="471" t="s">
        <v>35</v>
      </c>
      <c r="AC139" s="472"/>
      <c r="AD139" s="472"/>
      <c r="AE139" s="472"/>
      <c r="AF139" s="472"/>
      <c r="AG139" s="512"/>
      <c r="AH139" s="516"/>
      <c r="AI139" s="516"/>
    </row>
    <row r="140" spans="1:35" s="46" customFormat="1" ht="24.75" customHeight="1">
      <c r="A140" s="488"/>
      <c r="B140" s="491"/>
      <c r="C140" s="507"/>
      <c r="D140" s="510"/>
      <c r="E140" s="494"/>
      <c r="F140" s="497"/>
      <c r="G140" s="494" t="s">
        <v>87</v>
      </c>
      <c r="H140" s="513" t="s">
        <v>88</v>
      </c>
      <c r="I140" s="504" t="s">
        <v>89</v>
      </c>
      <c r="J140" s="474" t="s">
        <v>91</v>
      </c>
      <c r="K140" s="475"/>
      <c r="L140" s="475"/>
      <c r="M140" s="474" t="s">
        <v>94</v>
      </c>
      <c r="N140" s="475"/>
      <c r="O140" s="476"/>
      <c r="P140" s="475" t="s">
        <v>92</v>
      </c>
      <c r="Q140" s="475"/>
      <c r="R140" s="475"/>
      <c r="S140" s="474" t="s">
        <v>95</v>
      </c>
      <c r="T140" s="475"/>
      <c r="U140" s="476"/>
      <c r="V140" s="475" t="s">
        <v>93</v>
      </c>
      <c r="W140" s="475"/>
      <c r="X140" s="475"/>
      <c r="Y140" s="474" t="s">
        <v>96</v>
      </c>
      <c r="Z140" s="475"/>
      <c r="AA140" s="476"/>
      <c r="AB140" s="475" t="s">
        <v>253</v>
      </c>
      <c r="AC140" s="475"/>
      <c r="AD140" s="475"/>
      <c r="AE140" s="484" t="s">
        <v>254</v>
      </c>
      <c r="AF140" s="485"/>
      <c r="AG140" s="486"/>
      <c r="AH140" s="517"/>
      <c r="AI140" s="517"/>
    </row>
    <row r="141" spans="1:35" s="46" customFormat="1" ht="52.5" customHeight="1" thickBot="1">
      <c r="A141" s="489"/>
      <c r="B141" s="492"/>
      <c r="C141" s="508"/>
      <c r="D141" s="511"/>
      <c r="E141" s="495"/>
      <c r="F141" s="498"/>
      <c r="G141" s="495"/>
      <c r="H141" s="514"/>
      <c r="I141" s="505"/>
      <c r="J141" s="103" t="s">
        <v>97</v>
      </c>
      <c r="K141" s="104" t="s">
        <v>98</v>
      </c>
      <c r="L141" s="105" t="s">
        <v>99</v>
      </c>
      <c r="M141" s="103" t="s">
        <v>97</v>
      </c>
      <c r="N141" s="104" t="s">
        <v>98</v>
      </c>
      <c r="O141" s="106" t="s">
        <v>99</v>
      </c>
      <c r="P141" s="105" t="s">
        <v>97</v>
      </c>
      <c r="Q141" s="104" t="s">
        <v>98</v>
      </c>
      <c r="R141" s="105" t="s">
        <v>99</v>
      </c>
      <c r="S141" s="103" t="s">
        <v>97</v>
      </c>
      <c r="T141" s="104" t="s">
        <v>98</v>
      </c>
      <c r="U141" s="106" t="s">
        <v>99</v>
      </c>
      <c r="V141" s="105" t="s">
        <v>97</v>
      </c>
      <c r="W141" s="104" t="s">
        <v>98</v>
      </c>
      <c r="X141" s="105" t="s">
        <v>99</v>
      </c>
      <c r="Y141" s="103" t="s">
        <v>97</v>
      </c>
      <c r="Z141" s="104" t="s">
        <v>98</v>
      </c>
      <c r="AA141" s="106" t="s">
        <v>99</v>
      </c>
      <c r="AB141" s="105" t="s">
        <v>97</v>
      </c>
      <c r="AC141" s="104" t="s">
        <v>98</v>
      </c>
      <c r="AD141" s="105" t="s">
        <v>99</v>
      </c>
      <c r="AE141" s="103" t="s">
        <v>97</v>
      </c>
      <c r="AF141" s="104" t="s">
        <v>98</v>
      </c>
      <c r="AG141" s="106" t="s">
        <v>99</v>
      </c>
      <c r="AH141" s="518"/>
      <c r="AI141" s="518"/>
    </row>
    <row r="142" spans="1:35" s="121" customFormat="1" ht="18.75" customHeight="1">
      <c r="A142" s="241" t="s">
        <v>208</v>
      </c>
      <c r="B142" s="128" t="s">
        <v>550</v>
      </c>
      <c r="C142" s="129"/>
      <c r="D142" s="130"/>
      <c r="E142" s="131"/>
      <c r="F142" s="132"/>
      <c r="G142" s="133"/>
      <c r="H142" s="134"/>
      <c r="I142" s="135"/>
      <c r="J142" s="136"/>
      <c r="K142" s="135"/>
      <c r="L142" s="137"/>
      <c r="M142" s="135"/>
      <c r="N142" s="134"/>
      <c r="O142" s="140"/>
      <c r="P142" s="136"/>
      <c r="Q142" s="134"/>
      <c r="R142" s="139"/>
      <c r="S142" s="140"/>
      <c r="T142" s="134"/>
      <c r="U142" s="140"/>
      <c r="V142" s="136"/>
      <c r="W142" s="134"/>
      <c r="X142" s="139"/>
      <c r="Y142" s="140"/>
      <c r="Z142" s="134"/>
      <c r="AA142" s="140"/>
      <c r="AB142" s="136"/>
      <c r="AC142" s="134"/>
      <c r="AD142" s="140"/>
      <c r="AE142" s="136"/>
      <c r="AF142" s="134"/>
      <c r="AG142" s="139"/>
      <c r="AH142" s="139">
        <f>SUM(AH143:AH145)</f>
        <v>3</v>
      </c>
      <c r="AI142" s="311" t="s">
        <v>570</v>
      </c>
    </row>
    <row r="143" spans="1:35" s="49" customFormat="1" ht="13.5" customHeight="1">
      <c r="A143" s="122" t="s">
        <v>209</v>
      </c>
      <c r="B143" s="52" t="s">
        <v>211</v>
      </c>
      <c r="C143" s="47"/>
      <c r="D143" s="48"/>
      <c r="E143" s="73">
        <f aca="true" t="shared" si="8" ref="E143:F145">SUM(J143,M143,P143,S143,V143,Y143,AB143,AE143)</f>
        <v>36</v>
      </c>
      <c r="F143" s="70">
        <f t="shared" si="8"/>
        <v>0</v>
      </c>
      <c r="G143" s="74"/>
      <c r="H143" s="75"/>
      <c r="I143" s="76"/>
      <c r="J143" s="77"/>
      <c r="K143" s="74"/>
      <c r="L143" s="78"/>
      <c r="M143" s="74"/>
      <c r="N143" s="75"/>
      <c r="O143" s="76"/>
      <c r="P143" s="77">
        <v>36</v>
      </c>
      <c r="Q143" s="75"/>
      <c r="R143" s="78">
        <v>1</v>
      </c>
      <c r="S143" s="77"/>
      <c r="T143" s="76"/>
      <c r="U143" s="79"/>
      <c r="V143" s="80"/>
      <c r="W143" s="81"/>
      <c r="X143" s="82"/>
      <c r="Y143" s="83"/>
      <c r="Z143" s="81"/>
      <c r="AA143" s="79"/>
      <c r="AB143" s="80"/>
      <c r="AC143" s="81"/>
      <c r="AD143" s="79"/>
      <c r="AE143" s="80"/>
      <c r="AF143" s="81"/>
      <c r="AG143" s="82"/>
      <c r="AH143" s="84">
        <f>SUM(L143,O143,R143,U143,X143,AA143,AD143,AG143)</f>
        <v>1</v>
      </c>
      <c r="AI143" s="84"/>
    </row>
    <row r="144" spans="1:35" s="49" customFormat="1" ht="13.5" customHeight="1">
      <c r="A144" s="122" t="s">
        <v>210</v>
      </c>
      <c r="B144" s="52" t="s">
        <v>212</v>
      </c>
      <c r="C144" s="47"/>
      <c r="D144" s="48"/>
      <c r="E144" s="73">
        <f t="shared" si="8"/>
        <v>36</v>
      </c>
      <c r="F144" s="70">
        <f t="shared" si="8"/>
        <v>0</v>
      </c>
      <c r="G144" s="74"/>
      <c r="H144" s="75"/>
      <c r="I144" s="76"/>
      <c r="J144" s="77"/>
      <c r="K144" s="74"/>
      <c r="L144" s="78"/>
      <c r="M144" s="74"/>
      <c r="N144" s="75"/>
      <c r="O144" s="76"/>
      <c r="P144" s="77"/>
      <c r="Q144" s="75"/>
      <c r="R144" s="78"/>
      <c r="S144" s="77"/>
      <c r="T144" s="76"/>
      <c r="U144" s="79"/>
      <c r="V144" s="165">
        <v>36</v>
      </c>
      <c r="W144" s="166"/>
      <c r="X144" s="167">
        <v>1</v>
      </c>
      <c r="Y144" s="83"/>
      <c r="Z144" s="81"/>
      <c r="AA144" s="79"/>
      <c r="AB144" s="80"/>
      <c r="AC144" s="81"/>
      <c r="AD144" s="79"/>
      <c r="AE144" s="80"/>
      <c r="AF144" s="81"/>
      <c r="AG144" s="82"/>
      <c r="AH144" s="84">
        <f>SUM(L144,O144,R144,U144,X144,AA144,AD144,AG144)</f>
        <v>1</v>
      </c>
      <c r="AI144" s="84"/>
    </row>
    <row r="145" spans="1:35" s="49" customFormat="1" ht="13.5" customHeight="1">
      <c r="A145" s="53" t="s">
        <v>401</v>
      </c>
      <c r="B145" s="52" t="s">
        <v>358</v>
      </c>
      <c r="C145" s="47"/>
      <c r="D145" s="48"/>
      <c r="E145" s="73">
        <f t="shared" si="8"/>
        <v>36</v>
      </c>
      <c r="F145" s="70">
        <f t="shared" si="8"/>
        <v>0</v>
      </c>
      <c r="G145" s="74"/>
      <c r="H145" s="75"/>
      <c r="I145" s="76"/>
      <c r="J145" s="77"/>
      <c r="K145" s="74"/>
      <c r="L145" s="78"/>
      <c r="M145" s="74"/>
      <c r="N145" s="75"/>
      <c r="O145" s="76"/>
      <c r="P145" s="77"/>
      <c r="Q145" s="75"/>
      <c r="R145" s="78"/>
      <c r="S145" s="77"/>
      <c r="T145" s="76"/>
      <c r="U145" s="143"/>
      <c r="V145" s="77"/>
      <c r="W145" s="75"/>
      <c r="X145" s="78"/>
      <c r="Y145" s="83"/>
      <c r="Z145" s="81"/>
      <c r="AA145" s="79"/>
      <c r="AB145" s="165">
        <v>36</v>
      </c>
      <c r="AC145" s="166"/>
      <c r="AD145" s="143">
        <v>1</v>
      </c>
      <c r="AE145" s="80"/>
      <c r="AF145" s="81"/>
      <c r="AG145" s="82"/>
      <c r="AH145" s="84">
        <f>SUM(L145,O145,R145,U145,X145,AA145,AD145,AG145)</f>
        <v>1</v>
      </c>
      <c r="AI145" s="84"/>
    </row>
    <row r="146" spans="1:35" s="20" customFormat="1" ht="45" customHeight="1">
      <c r="A146" s="242" t="s">
        <v>366</v>
      </c>
      <c r="B146" s="319" t="s">
        <v>567</v>
      </c>
      <c r="C146" s="129"/>
      <c r="D146" s="130"/>
      <c r="E146" s="276"/>
      <c r="F146" s="277"/>
      <c r="G146" s="136"/>
      <c r="H146" s="134"/>
      <c r="I146" s="135"/>
      <c r="J146" s="208"/>
      <c r="K146" s="140"/>
      <c r="L146" s="137"/>
      <c r="M146" s="133"/>
      <c r="N146" s="134"/>
      <c r="O146" s="135"/>
      <c r="P146" s="208"/>
      <c r="Q146" s="134"/>
      <c r="R146" s="137"/>
      <c r="S146" s="133"/>
      <c r="T146" s="134"/>
      <c r="U146" s="135"/>
      <c r="V146" s="208"/>
      <c r="W146" s="134"/>
      <c r="X146" s="137"/>
      <c r="Y146" s="133"/>
      <c r="Z146" s="134"/>
      <c r="AA146" s="135"/>
      <c r="AB146" s="208"/>
      <c r="AC146" s="134"/>
      <c r="AD146" s="139"/>
      <c r="AE146" s="208"/>
      <c r="AF146" s="140"/>
      <c r="AG146" s="135"/>
      <c r="AH146" s="278">
        <f>SUM(AH147:AH153)</f>
        <v>21</v>
      </c>
      <c r="AI146" s="278"/>
    </row>
    <row r="147" spans="1:35" s="20" customFormat="1" ht="13.5" customHeight="1">
      <c r="A147" s="53" t="s">
        <v>367</v>
      </c>
      <c r="B147" s="52" t="s">
        <v>395</v>
      </c>
      <c r="C147" s="47"/>
      <c r="D147" s="48">
        <v>7</v>
      </c>
      <c r="E147" s="73">
        <f>SUM(J147,M147,P147,S147,V147,Y147,AB147,AE147)</f>
        <v>90</v>
      </c>
      <c r="F147" s="70">
        <f>SUM(K147,N147,Q147,T147,W147,Z147,AC147,AF147)</f>
        <v>34</v>
      </c>
      <c r="G147" s="74">
        <v>20</v>
      </c>
      <c r="H147" s="75"/>
      <c r="I147" s="76">
        <v>14</v>
      </c>
      <c r="J147" s="100"/>
      <c r="K147" s="75"/>
      <c r="L147" s="78"/>
      <c r="M147" s="74"/>
      <c r="N147" s="75"/>
      <c r="O147" s="76"/>
      <c r="P147" s="77"/>
      <c r="Q147" s="75"/>
      <c r="R147" s="78"/>
      <c r="S147" s="74"/>
      <c r="T147" s="75"/>
      <c r="U147" s="76"/>
      <c r="V147" s="77"/>
      <c r="W147" s="75"/>
      <c r="X147" s="78"/>
      <c r="Y147" s="74"/>
      <c r="Z147" s="75"/>
      <c r="AA147" s="76"/>
      <c r="AB147" s="77">
        <v>90</v>
      </c>
      <c r="AC147" s="75">
        <v>34</v>
      </c>
      <c r="AD147" s="78">
        <v>3</v>
      </c>
      <c r="AE147" s="77"/>
      <c r="AF147" s="75"/>
      <c r="AG147" s="78"/>
      <c r="AH147" s="84">
        <f aca="true" t="shared" si="9" ref="AH147:AH153">SUM(L147,O147,R147,U147,X147,AA147,AD147,AG147)</f>
        <v>3</v>
      </c>
      <c r="AI147" s="84" t="s">
        <v>338</v>
      </c>
    </row>
    <row r="148" spans="1:35" s="20" customFormat="1" ht="12.75" customHeight="1">
      <c r="A148" s="53" t="s">
        <v>368</v>
      </c>
      <c r="B148" s="142" t="s">
        <v>382</v>
      </c>
      <c r="C148" s="47"/>
      <c r="D148" s="48">
        <v>7</v>
      </c>
      <c r="E148" s="73">
        <f>SUM(J148,M148,P148,S148,V148,Y148,AB148,AE148)</f>
        <v>90</v>
      </c>
      <c r="F148" s="70">
        <f>SUM(K148,N148,Q148,T148,W148,Z148,AC148,AF148)</f>
        <v>34</v>
      </c>
      <c r="G148" s="74">
        <v>20</v>
      </c>
      <c r="H148" s="75"/>
      <c r="I148" s="76">
        <v>14</v>
      </c>
      <c r="J148" s="100"/>
      <c r="K148" s="75"/>
      <c r="L148" s="78"/>
      <c r="M148" s="74"/>
      <c r="N148" s="75"/>
      <c r="O148" s="76"/>
      <c r="P148" s="77"/>
      <c r="Q148" s="75"/>
      <c r="R148" s="78"/>
      <c r="S148" s="74"/>
      <c r="T148" s="75"/>
      <c r="U148" s="76"/>
      <c r="V148" s="77"/>
      <c r="W148" s="75"/>
      <c r="X148" s="78"/>
      <c r="Y148" s="74"/>
      <c r="Z148" s="75"/>
      <c r="AA148" s="76"/>
      <c r="AB148" s="77">
        <v>90</v>
      </c>
      <c r="AC148" s="75">
        <v>34</v>
      </c>
      <c r="AD148" s="78">
        <v>3</v>
      </c>
      <c r="AE148" s="77"/>
      <c r="AF148" s="75"/>
      <c r="AG148" s="78"/>
      <c r="AH148" s="84">
        <f t="shared" si="9"/>
        <v>3</v>
      </c>
      <c r="AI148" s="84" t="s">
        <v>339</v>
      </c>
    </row>
    <row r="149" spans="1:35" s="20" customFormat="1" ht="22.5" customHeight="1">
      <c r="A149" s="53" t="s">
        <v>412</v>
      </c>
      <c r="B149" s="52" t="s">
        <v>373</v>
      </c>
      <c r="C149" s="47">
        <v>7</v>
      </c>
      <c r="D149" s="48"/>
      <c r="E149" s="73">
        <f aca="true" t="shared" si="10" ref="E149:F153">SUM(J149,M149,P149,S149,V149,Y149,AB149,AE149)</f>
        <v>94</v>
      </c>
      <c r="F149" s="70">
        <f t="shared" si="10"/>
        <v>50</v>
      </c>
      <c r="G149" s="74">
        <v>26</v>
      </c>
      <c r="H149" s="75"/>
      <c r="I149" s="76">
        <v>24</v>
      </c>
      <c r="J149" s="100"/>
      <c r="K149" s="75"/>
      <c r="L149" s="78"/>
      <c r="M149" s="74"/>
      <c r="N149" s="75"/>
      <c r="O149" s="76"/>
      <c r="P149" s="77"/>
      <c r="Q149" s="75"/>
      <c r="R149" s="78"/>
      <c r="S149" s="74"/>
      <c r="T149" s="75"/>
      <c r="U149" s="76"/>
      <c r="V149" s="77"/>
      <c r="W149" s="75"/>
      <c r="X149" s="78"/>
      <c r="Y149" s="74"/>
      <c r="Z149" s="75"/>
      <c r="AA149" s="76"/>
      <c r="AB149" s="77">
        <v>94</v>
      </c>
      <c r="AC149" s="75">
        <v>50</v>
      </c>
      <c r="AD149" s="78">
        <v>3</v>
      </c>
      <c r="AE149" s="77"/>
      <c r="AF149" s="75"/>
      <c r="AG149" s="76"/>
      <c r="AH149" s="84">
        <f t="shared" si="9"/>
        <v>3</v>
      </c>
      <c r="AI149" s="84" t="s">
        <v>340</v>
      </c>
    </row>
    <row r="150" spans="1:35" s="20" customFormat="1" ht="12.75" customHeight="1">
      <c r="A150" s="53" t="s">
        <v>503</v>
      </c>
      <c r="B150" s="52" t="s">
        <v>393</v>
      </c>
      <c r="C150" s="47">
        <v>7</v>
      </c>
      <c r="D150" s="48"/>
      <c r="E150" s="73">
        <f>SUM(J150,M150,P150,S150,V150,Y150,AB150,AE150)</f>
        <v>94</v>
      </c>
      <c r="F150" s="70">
        <f>SUM(K150,N150,Q150,T150,W150,Z150,AC150,AF150)</f>
        <v>50</v>
      </c>
      <c r="G150" s="74">
        <v>28</v>
      </c>
      <c r="H150" s="75"/>
      <c r="I150" s="76">
        <v>22</v>
      </c>
      <c r="J150" s="100"/>
      <c r="K150" s="75"/>
      <c r="L150" s="78"/>
      <c r="M150" s="74"/>
      <c r="N150" s="75"/>
      <c r="O150" s="76"/>
      <c r="P150" s="77"/>
      <c r="Q150" s="75"/>
      <c r="R150" s="78"/>
      <c r="S150" s="74"/>
      <c r="T150" s="75"/>
      <c r="U150" s="76"/>
      <c r="V150" s="77"/>
      <c r="W150" s="75"/>
      <c r="X150" s="78"/>
      <c r="Y150" s="77"/>
      <c r="Z150" s="75"/>
      <c r="AA150" s="78"/>
      <c r="AB150" s="77">
        <v>94</v>
      </c>
      <c r="AC150" s="75">
        <v>50</v>
      </c>
      <c r="AD150" s="78">
        <v>3</v>
      </c>
      <c r="AE150" s="77"/>
      <c r="AF150" s="75"/>
      <c r="AG150" s="76"/>
      <c r="AH150" s="84">
        <f t="shared" si="9"/>
        <v>3</v>
      </c>
      <c r="AI150" s="84" t="s">
        <v>341</v>
      </c>
    </row>
    <row r="151" spans="1:35" s="20" customFormat="1" ht="11.25" customHeight="1">
      <c r="A151" s="53" t="s">
        <v>504</v>
      </c>
      <c r="B151" s="52" t="s">
        <v>384</v>
      </c>
      <c r="C151" s="47">
        <v>7</v>
      </c>
      <c r="D151" s="48"/>
      <c r="E151" s="73">
        <f>SUM(J151,M151,P151,S151,V151,Y151,AB151,AE151)</f>
        <v>94</v>
      </c>
      <c r="F151" s="70">
        <f>SUM(K151,N151,Q151,T151,W151,Z151,AC151,AF151)</f>
        <v>50</v>
      </c>
      <c r="G151" s="74">
        <v>28</v>
      </c>
      <c r="H151" s="75"/>
      <c r="I151" s="76">
        <v>22</v>
      </c>
      <c r="J151" s="100"/>
      <c r="K151" s="75"/>
      <c r="L151" s="78"/>
      <c r="M151" s="74"/>
      <c r="N151" s="75"/>
      <c r="O151" s="76"/>
      <c r="P151" s="77"/>
      <c r="Q151" s="75"/>
      <c r="R151" s="78"/>
      <c r="S151" s="74"/>
      <c r="T151" s="75"/>
      <c r="U151" s="76"/>
      <c r="V151" s="77"/>
      <c r="W151" s="75"/>
      <c r="X151" s="78"/>
      <c r="Y151" s="74"/>
      <c r="Z151" s="75"/>
      <c r="AA151" s="76"/>
      <c r="AB151" s="77">
        <v>94</v>
      </c>
      <c r="AC151" s="75">
        <v>50</v>
      </c>
      <c r="AD151" s="78">
        <v>3</v>
      </c>
      <c r="AE151" s="77"/>
      <c r="AF151" s="75"/>
      <c r="AG151" s="78"/>
      <c r="AH151" s="84">
        <f t="shared" si="9"/>
        <v>3</v>
      </c>
      <c r="AI151" s="84" t="s">
        <v>344</v>
      </c>
    </row>
    <row r="152" spans="1:35" s="20" customFormat="1" ht="12" customHeight="1">
      <c r="A152" s="53" t="s">
        <v>505</v>
      </c>
      <c r="B152" s="52" t="s">
        <v>381</v>
      </c>
      <c r="C152" s="47">
        <v>8</v>
      </c>
      <c r="D152" s="48"/>
      <c r="E152" s="73">
        <f t="shared" si="10"/>
        <v>108</v>
      </c>
      <c r="F152" s="70">
        <f t="shared" si="10"/>
        <v>62</v>
      </c>
      <c r="G152" s="74">
        <v>34</v>
      </c>
      <c r="H152" s="75"/>
      <c r="I152" s="76">
        <v>28</v>
      </c>
      <c r="J152" s="100"/>
      <c r="K152" s="75"/>
      <c r="L152" s="78"/>
      <c r="M152" s="74"/>
      <c r="N152" s="75"/>
      <c r="O152" s="76"/>
      <c r="P152" s="77"/>
      <c r="Q152" s="75"/>
      <c r="R152" s="78"/>
      <c r="S152" s="74"/>
      <c r="T152" s="75"/>
      <c r="U152" s="76"/>
      <c r="V152" s="77"/>
      <c r="W152" s="75"/>
      <c r="X152" s="78"/>
      <c r="Y152" s="74"/>
      <c r="Z152" s="75"/>
      <c r="AA152" s="76"/>
      <c r="AB152" s="77"/>
      <c r="AC152" s="75"/>
      <c r="AD152" s="78"/>
      <c r="AE152" s="77">
        <v>108</v>
      </c>
      <c r="AF152" s="75">
        <v>62</v>
      </c>
      <c r="AG152" s="78">
        <v>3</v>
      </c>
      <c r="AH152" s="84">
        <f t="shared" si="9"/>
        <v>3</v>
      </c>
      <c r="AI152" s="84" t="s">
        <v>345</v>
      </c>
    </row>
    <row r="153" spans="1:35" s="20" customFormat="1" ht="54.75" customHeight="1">
      <c r="A153" s="53" t="s">
        <v>506</v>
      </c>
      <c r="B153" s="52" t="s">
        <v>396</v>
      </c>
      <c r="C153" s="125"/>
      <c r="D153" s="126">
        <v>8</v>
      </c>
      <c r="E153" s="306">
        <f t="shared" si="10"/>
        <v>90</v>
      </c>
      <c r="F153" s="127">
        <f t="shared" si="10"/>
        <v>34</v>
      </c>
      <c r="G153" s="85">
        <v>18</v>
      </c>
      <c r="H153" s="88"/>
      <c r="I153" s="87">
        <v>16</v>
      </c>
      <c r="J153" s="85"/>
      <c r="K153" s="88"/>
      <c r="L153" s="87"/>
      <c r="M153" s="85"/>
      <c r="N153" s="88"/>
      <c r="O153" s="87"/>
      <c r="P153" s="85"/>
      <c r="Q153" s="88"/>
      <c r="R153" s="87"/>
      <c r="S153" s="85"/>
      <c r="T153" s="88"/>
      <c r="U153" s="87"/>
      <c r="V153" s="85"/>
      <c r="W153" s="88"/>
      <c r="X153" s="87"/>
      <c r="Y153" s="85"/>
      <c r="Z153" s="88"/>
      <c r="AA153" s="87"/>
      <c r="AB153" s="85"/>
      <c r="AC153" s="88"/>
      <c r="AD153" s="87"/>
      <c r="AE153" s="85">
        <v>90</v>
      </c>
      <c r="AF153" s="88">
        <v>34</v>
      </c>
      <c r="AG153" s="87">
        <v>3</v>
      </c>
      <c r="AH153" s="101">
        <f t="shared" si="9"/>
        <v>3</v>
      </c>
      <c r="AI153" s="84" t="s">
        <v>465</v>
      </c>
    </row>
    <row r="154" spans="1:35" s="20" customFormat="1" ht="27" customHeight="1">
      <c r="A154" s="305" t="s">
        <v>44</v>
      </c>
      <c r="B154" s="289" t="s">
        <v>163</v>
      </c>
      <c r="C154" s="259"/>
      <c r="D154" s="260"/>
      <c r="E154" s="290"/>
      <c r="F154" s="291"/>
      <c r="G154" s="292"/>
      <c r="H154" s="293"/>
      <c r="I154" s="294"/>
      <c r="J154" s="295"/>
      <c r="K154" s="293"/>
      <c r="L154" s="296"/>
      <c r="M154" s="292"/>
      <c r="N154" s="293"/>
      <c r="O154" s="294"/>
      <c r="P154" s="295"/>
      <c r="Q154" s="293"/>
      <c r="R154" s="296"/>
      <c r="S154" s="292"/>
      <c r="T154" s="293"/>
      <c r="U154" s="294"/>
      <c r="V154" s="295"/>
      <c r="W154" s="293"/>
      <c r="X154" s="296"/>
      <c r="Y154" s="292"/>
      <c r="Z154" s="293"/>
      <c r="AA154" s="294"/>
      <c r="AB154" s="295"/>
      <c r="AC154" s="293"/>
      <c r="AD154" s="296"/>
      <c r="AE154" s="292"/>
      <c r="AF154" s="293"/>
      <c r="AG154" s="294"/>
      <c r="AH154" s="297"/>
      <c r="AI154" s="297"/>
    </row>
    <row r="155" spans="1:35" s="20" customFormat="1" ht="14.25" customHeight="1">
      <c r="A155" s="186" t="s">
        <v>45</v>
      </c>
      <c r="B155" s="187" t="s">
        <v>223</v>
      </c>
      <c r="C155" s="50"/>
      <c r="D155" s="51" t="s">
        <v>215</v>
      </c>
      <c r="E155" s="188" t="s">
        <v>242</v>
      </c>
      <c r="F155" s="189" t="s">
        <v>235</v>
      </c>
      <c r="G155" s="183"/>
      <c r="H155" s="115" t="s">
        <v>235</v>
      </c>
      <c r="I155" s="184"/>
      <c r="J155" s="190"/>
      <c r="K155" s="189"/>
      <c r="L155" s="116"/>
      <c r="M155" s="190" t="s">
        <v>242</v>
      </c>
      <c r="N155" s="189" t="s">
        <v>235</v>
      </c>
      <c r="O155" s="116"/>
      <c r="P155" s="183"/>
      <c r="Q155" s="115"/>
      <c r="R155" s="184"/>
      <c r="S155" s="183"/>
      <c r="T155" s="114"/>
      <c r="U155" s="184"/>
      <c r="V155" s="188"/>
      <c r="W155" s="189"/>
      <c r="X155" s="116"/>
      <c r="Y155" s="94"/>
      <c r="Z155" s="115"/>
      <c r="AA155" s="184"/>
      <c r="AB155" s="188"/>
      <c r="AC155" s="189"/>
      <c r="AD155" s="116"/>
      <c r="AE155" s="183"/>
      <c r="AF155" s="115"/>
      <c r="AG155" s="184"/>
      <c r="AH155" s="185"/>
      <c r="AI155" s="185" t="s">
        <v>467</v>
      </c>
    </row>
    <row r="156" spans="1:35" s="20" customFormat="1" ht="15" customHeight="1">
      <c r="A156" s="158" t="s">
        <v>376</v>
      </c>
      <c r="B156" s="159" t="s">
        <v>246</v>
      </c>
      <c r="C156" s="47"/>
      <c r="D156" s="48" t="s">
        <v>219</v>
      </c>
      <c r="E156" s="160" t="s">
        <v>237</v>
      </c>
      <c r="F156" s="161" t="s">
        <v>245</v>
      </c>
      <c r="G156" s="77"/>
      <c r="H156" s="189" t="s">
        <v>245</v>
      </c>
      <c r="I156" s="78"/>
      <c r="J156" s="115"/>
      <c r="K156" s="115"/>
      <c r="L156" s="116"/>
      <c r="M156" s="190"/>
      <c r="N156" s="189"/>
      <c r="O156" s="116"/>
      <c r="P156" s="190"/>
      <c r="Q156" s="189"/>
      <c r="R156" s="184"/>
      <c r="S156" s="190" t="s">
        <v>237</v>
      </c>
      <c r="T156" s="189" t="s">
        <v>245</v>
      </c>
      <c r="U156" s="184"/>
      <c r="V156" s="190"/>
      <c r="W156" s="189"/>
      <c r="X156" s="184"/>
      <c r="Y156" s="190"/>
      <c r="Z156" s="189"/>
      <c r="AA156" s="184"/>
      <c r="AB156" s="188"/>
      <c r="AC156" s="189"/>
      <c r="AD156" s="116"/>
      <c r="AE156" s="183"/>
      <c r="AF156" s="115"/>
      <c r="AG156" s="78"/>
      <c r="AH156" s="162"/>
      <c r="AI156" s="162" t="s">
        <v>268</v>
      </c>
    </row>
    <row r="157" spans="1:35" s="20" customFormat="1" ht="23.25" customHeight="1">
      <c r="A157" s="158" t="s">
        <v>377</v>
      </c>
      <c r="B157" s="159" t="s">
        <v>179</v>
      </c>
      <c r="C157" s="47"/>
      <c r="D157" s="48" t="s">
        <v>247</v>
      </c>
      <c r="E157" s="160" t="s">
        <v>166</v>
      </c>
      <c r="F157" s="161" t="s">
        <v>176</v>
      </c>
      <c r="G157" s="77" t="s">
        <v>180</v>
      </c>
      <c r="H157" s="75" t="s">
        <v>168</v>
      </c>
      <c r="I157" s="78"/>
      <c r="J157" s="75"/>
      <c r="K157" s="75"/>
      <c r="L157" s="76"/>
      <c r="M157" s="100"/>
      <c r="N157" s="75"/>
      <c r="O157" s="76"/>
      <c r="P157" s="77"/>
      <c r="Q157" s="75"/>
      <c r="R157" s="78"/>
      <c r="S157" s="74"/>
      <c r="T157" s="74"/>
      <c r="U157" s="78"/>
      <c r="V157" s="77" t="s">
        <v>166</v>
      </c>
      <c r="W157" s="75" t="s">
        <v>176</v>
      </c>
      <c r="X157" s="78"/>
      <c r="Y157" s="77"/>
      <c r="Z157" s="75"/>
      <c r="AA157" s="78"/>
      <c r="AB157" s="77"/>
      <c r="AC157" s="75"/>
      <c r="AD157" s="78"/>
      <c r="AE157" s="77"/>
      <c r="AF157" s="75"/>
      <c r="AG157" s="78"/>
      <c r="AH157" s="162"/>
      <c r="AI157" s="162" t="s">
        <v>468</v>
      </c>
    </row>
    <row r="158" spans="1:35" s="20" customFormat="1" ht="13.5" customHeight="1">
      <c r="A158" s="186" t="s">
        <v>378</v>
      </c>
      <c r="B158" s="187" t="s">
        <v>165</v>
      </c>
      <c r="C158" s="50"/>
      <c r="D158" s="51" t="s">
        <v>178</v>
      </c>
      <c r="E158" s="188" t="s">
        <v>166</v>
      </c>
      <c r="F158" s="189" t="s">
        <v>167</v>
      </c>
      <c r="G158" s="183" t="s">
        <v>298</v>
      </c>
      <c r="H158" s="115"/>
      <c r="I158" s="184" t="s">
        <v>217</v>
      </c>
      <c r="J158" s="115"/>
      <c r="K158" s="115"/>
      <c r="L158" s="116"/>
      <c r="M158" s="94"/>
      <c r="N158" s="115"/>
      <c r="O158" s="116"/>
      <c r="P158" s="183"/>
      <c r="Q158" s="115"/>
      <c r="R158" s="184"/>
      <c r="S158" s="190"/>
      <c r="T158" s="189"/>
      <c r="U158" s="184"/>
      <c r="V158" s="190"/>
      <c r="W158" s="189"/>
      <c r="X158" s="184"/>
      <c r="Y158" s="190" t="s">
        <v>166</v>
      </c>
      <c r="Z158" s="189" t="s">
        <v>167</v>
      </c>
      <c r="AA158" s="184"/>
      <c r="AB158" s="190"/>
      <c r="AC158" s="189"/>
      <c r="AD158" s="184"/>
      <c r="AE158" s="183"/>
      <c r="AF158" s="115"/>
      <c r="AG158" s="184"/>
      <c r="AH158" s="185"/>
      <c r="AI158" s="185" t="s">
        <v>469</v>
      </c>
    </row>
    <row r="159" spans="1:35" s="20" customFormat="1" ht="14.25" customHeight="1">
      <c r="A159" s="281" t="s">
        <v>379</v>
      </c>
      <c r="B159" s="282" t="s">
        <v>106</v>
      </c>
      <c r="C159" s="252"/>
      <c r="D159" s="253"/>
      <c r="E159" s="283" t="s">
        <v>175</v>
      </c>
      <c r="F159" s="284" t="s">
        <v>175</v>
      </c>
      <c r="G159" s="254"/>
      <c r="H159" s="255" t="s">
        <v>175</v>
      </c>
      <c r="I159" s="256"/>
      <c r="J159" s="255"/>
      <c r="K159" s="255"/>
      <c r="L159" s="285"/>
      <c r="M159" s="286"/>
      <c r="N159" s="255"/>
      <c r="O159" s="285"/>
      <c r="P159" s="254"/>
      <c r="Q159" s="255"/>
      <c r="R159" s="256"/>
      <c r="S159" s="254"/>
      <c r="T159" s="287"/>
      <c r="U159" s="256"/>
      <c r="V159" s="287" t="s">
        <v>172</v>
      </c>
      <c r="W159" s="255" t="s">
        <v>172</v>
      </c>
      <c r="X159" s="285"/>
      <c r="Y159" s="286" t="s">
        <v>176</v>
      </c>
      <c r="Z159" s="255" t="s">
        <v>176</v>
      </c>
      <c r="AA159" s="256"/>
      <c r="AB159" s="287"/>
      <c r="AC159" s="255"/>
      <c r="AD159" s="285"/>
      <c r="AE159" s="254"/>
      <c r="AF159" s="255"/>
      <c r="AG159" s="256"/>
      <c r="AH159" s="288"/>
      <c r="AI159" s="288"/>
    </row>
    <row r="160" spans="1:35" s="20" customFormat="1" ht="23.25" customHeight="1">
      <c r="A160" s="305" t="s">
        <v>115</v>
      </c>
      <c r="B160" s="289" t="s">
        <v>56</v>
      </c>
      <c r="C160" s="259"/>
      <c r="D160" s="260"/>
      <c r="E160" s="290"/>
      <c r="F160" s="291"/>
      <c r="G160" s="292"/>
      <c r="H160" s="293"/>
      <c r="I160" s="294"/>
      <c r="J160" s="295"/>
      <c r="K160" s="293"/>
      <c r="L160" s="296"/>
      <c r="M160" s="292"/>
      <c r="N160" s="293"/>
      <c r="O160" s="294"/>
      <c r="P160" s="295"/>
      <c r="Q160" s="293"/>
      <c r="R160" s="296"/>
      <c r="S160" s="292"/>
      <c r="T160" s="293"/>
      <c r="U160" s="294"/>
      <c r="V160" s="295"/>
      <c r="W160" s="293"/>
      <c r="X160" s="296"/>
      <c r="Y160" s="292"/>
      <c r="Z160" s="293"/>
      <c r="AA160" s="294"/>
      <c r="AB160" s="295"/>
      <c r="AC160" s="293"/>
      <c r="AD160" s="296"/>
      <c r="AE160" s="292"/>
      <c r="AF160" s="293"/>
      <c r="AG160" s="294"/>
      <c r="AH160" s="297"/>
      <c r="AI160" s="297"/>
    </row>
    <row r="161" spans="1:35" s="20" customFormat="1" ht="18" customHeight="1">
      <c r="A161" s="186" t="s">
        <v>164</v>
      </c>
      <c r="B161" s="187" t="s">
        <v>106</v>
      </c>
      <c r="C161" s="50"/>
      <c r="D161" s="51" t="s">
        <v>107</v>
      </c>
      <c r="E161" s="188" t="s">
        <v>177</v>
      </c>
      <c r="F161" s="189" t="s">
        <v>177</v>
      </c>
      <c r="G161" s="183"/>
      <c r="H161" s="115" t="s">
        <v>177</v>
      </c>
      <c r="I161" s="184"/>
      <c r="J161" s="115" t="s">
        <v>108</v>
      </c>
      <c r="K161" s="115" t="s">
        <v>108</v>
      </c>
      <c r="L161" s="116"/>
      <c r="M161" s="94" t="s">
        <v>109</v>
      </c>
      <c r="N161" s="115" t="s">
        <v>109</v>
      </c>
      <c r="O161" s="184"/>
      <c r="P161" s="115" t="s">
        <v>108</v>
      </c>
      <c r="Q161" s="115" t="s">
        <v>108</v>
      </c>
      <c r="R161" s="184"/>
      <c r="S161" s="114" t="s">
        <v>109</v>
      </c>
      <c r="T161" s="114" t="s">
        <v>109</v>
      </c>
      <c r="U161" s="184"/>
      <c r="V161" s="115" t="s">
        <v>172</v>
      </c>
      <c r="W161" s="115" t="s">
        <v>172</v>
      </c>
      <c r="X161" s="116"/>
      <c r="Y161" s="94" t="s">
        <v>176</v>
      </c>
      <c r="Z161" s="115" t="s">
        <v>176</v>
      </c>
      <c r="AA161" s="184"/>
      <c r="AB161" s="114"/>
      <c r="AC161" s="115"/>
      <c r="AD161" s="116"/>
      <c r="AE161" s="183"/>
      <c r="AF161" s="115"/>
      <c r="AG161" s="184"/>
      <c r="AH161" s="185"/>
      <c r="AI161" s="185" t="s">
        <v>482</v>
      </c>
    </row>
    <row r="162" spans="1:35" s="20" customFormat="1" ht="24.75" customHeight="1">
      <c r="A162" s="245" t="s">
        <v>169</v>
      </c>
      <c r="B162" s="240" t="s">
        <v>266</v>
      </c>
      <c r="C162" s="50"/>
      <c r="D162" s="51" t="s">
        <v>181</v>
      </c>
      <c r="E162" s="188" t="s">
        <v>245</v>
      </c>
      <c r="F162" s="189" t="s">
        <v>176</v>
      </c>
      <c r="G162" s="183" t="s">
        <v>173</v>
      </c>
      <c r="H162" s="115" t="s">
        <v>167</v>
      </c>
      <c r="I162" s="184"/>
      <c r="J162" s="190" t="s">
        <v>245</v>
      </c>
      <c r="K162" s="189" t="s">
        <v>176</v>
      </c>
      <c r="L162" s="184"/>
      <c r="M162" s="190"/>
      <c r="N162" s="189"/>
      <c r="O162" s="116"/>
      <c r="P162" s="190"/>
      <c r="Q162" s="189"/>
      <c r="R162" s="184"/>
      <c r="S162" s="183"/>
      <c r="T162" s="115"/>
      <c r="U162" s="298"/>
      <c r="V162" s="299"/>
      <c r="W162" s="279"/>
      <c r="X162" s="300"/>
      <c r="Y162" s="301"/>
      <c r="Z162" s="279"/>
      <c r="AA162" s="298"/>
      <c r="AB162" s="299"/>
      <c r="AC162" s="279"/>
      <c r="AD162" s="300"/>
      <c r="AE162" s="301"/>
      <c r="AF162" s="279"/>
      <c r="AG162" s="298"/>
      <c r="AH162" s="164"/>
      <c r="AI162" s="164" t="s">
        <v>512</v>
      </c>
    </row>
    <row r="163" spans="1:35" s="20" customFormat="1" ht="22.5" customHeight="1">
      <c r="A163" s="158" t="s">
        <v>174</v>
      </c>
      <c r="B163" s="159" t="s">
        <v>552</v>
      </c>
      <c r="C163" s="47"/>
      <c r="D163" s="48" t="s">
        <v>215</v>
      </c>
      <c r="E163" s="160" t="s">
        <v>237</v>
      </c>
      <c r="F163" s="161" t="s">
        <v>236</v>
      </c>
      <c r="G163" s="77"/>
      <c r="H163" s="75" t="s">
        <v>236</v>
      </c>
      <c r="I163" s="78"/>
      <c r="J163" s="77"/>
      <c r="K163" s="75"/>
      <c r="L163" s="76"/>
      <c r="M163" s="180" t="s">
        <v>237</v>
      </c>
      <c r="N163" s="161" t="s">
        <v>236</v>
      </c>
      <c r="O163" s="78"/>
      <c r="P163" s="75"/>
      <c r="Q163" s="75"/>
      <c r="R163" s="78"/>
      <c r="S163" s="180"/>
      <c r="T163" s="161"/>
      <c r="U163" s="78"/>
      <c r="V163" s="180"/>
      <c r="W163" s="161"/>
      <c r="X163" s="78"/>
      <c r="Y163" s="100"/>
      <c r="Z163" s="75"/>
      <c r="AA163" s="78"/>
      <c r="AB163" s="160"/>
      <c r="AC163" s="161"/>
      <c r="AD163" s="76"/>
      <c r="AE163" s="77"/>
      <c r="AF163" s="75"/>
      <c r="AG163" s="78"/>
      <c r="AH163" s="162"/>
      <c r="AI163" s="162" t="s">
        <v>513</v>
      </c>
    </row>
    <row r="164" spans="1:35" s="20" customFormat="1" ht="27.75" customHeight="1">
      <c r="A164" s="158" t="s">
        <v>220</v>
      </c>
      <c r="B164" s="159" t="s">
        <v>103</v>
      </c>
      <c r="C164" s="47"/>
      <c r="D164" s="48" t="s">
        <v>218</v>
      </c>
      <c r="E164" s="160" t="s">
        <v>166</v>
      </c>
      <c r="F164" s="161" t="s">
        <v>176</v>
      </c>
      <c r="G164" s="77" t="s">
        <v>178</v>
      </c>
      <c r="H164" s="75" t="s">
        <v>354</v>
      </c>
      <c r="I164" s="78"/>
      <c r="J164" s="180"/>
      <c r="K164" s="161"/>
      <c r="L164" s="78"/>
      <c r="M164" s="180"/>
      <c r="N164" s="161"/>
      <c r="O164" s="78"/>
      <c r="P164" s="180" t="s">
        <v>166</v>
      </c>
      <c r="Q164" s="161" t="s">
        <v>176</v>
      </c>
      <c r="R164" s="78"/>
      <c r="S164" s="180"/>
      <c r="T164" s="161"/>
      <c r="U164" s="78"/>
      <c r="V164" s="75"/>
      <c r="W164" s="75"/>
      <c r="X164" s="76"/>
      <c r="Y164" s="100"/>
      <c r="Z164" s="75"/>
      <c r="AA164" s="78"/>
      <c r="AB164" s="74"/>
      <c r="AC164" s="75"/>
      <c r="AD164" s="76"/>
      <c r="AE164" s="77"/>
      <c r="AF164" s="75"/>
      <c r="AG164" s="78"/>
      <c r="AH164" s="162"/>
      <c r="AI164" s="162" t="s">
        <v>330</v>
      </c>
    </row>
    <row r="165" spans="1:35" s="20" customFormat="1" ht="16.5" customHeight="1">
      <c r="A165" s="158" t="s">
        <v>222</v>
      </c>
      <c r="B165" s="159" t="s">
        <v>553</v>
      </c>
      <c r="C165" s="47"/>
      <c r="D165" s="48" t="s">
        <v>218</v>
      </c>
      <c r="E165" s="160" t="s">
        <v>166</v>
      </c>
      <c r="F165" s="161" t="s">
        <v>221</v>
      </c>
      <c r="G165" s="77"/>
      <c r="H165" s="161" t="s">
        <v>221</v>
      </c>
      <c r="I165" s="78"/>
      <c r="J165" s="75"/>
      <c r="K165" s="75"/>
      <c r="L165" s="76"/>
      <c r="M165" s="100"/>
      <c r="N165" s="75"/>
      <c r="O165" s="78"/>
      <c r="P165" s="180" t="s">
        <v>166</v>
      </c>
      <c r="Q165" s="161" t="s">
        <v>221</v>
      </c>
      <c r="R165" s="78"/>
      <c r="S165" s="180"/>
      <c r="T165" s="161"/>
      <c r="U165" s="78"/>
      <c r="V165" s="160"/>
      <c r="W165" s="161"/>
      <c r="X165" s="76"/>
      <c r="Y165" s="100"/>
      <c r="Z165" s="75"/>
      <c r="AA165" s="78"/>
      <c r="AB165" s="160"/>
      <c r="AC165" s="161"/>
      <c r="AD165" s="76"/>
      <c r="AE165" s="77"/>
      <c r="AF165" s="75"/>
      <c r="AG165" s="78"/>
      <c r="AH165" s="162"/>
      <c r="AI165" s="162" t="s">
        <v>514</v>
      </c>
    </row>
    <row r="166" spans="1:35" s="20" customFormat="1" ht="50.25" customHeight="1" thickBot="1">
      <c r="A166" s="158" t="s">
        <v>405</v>
      </c>
      <c r="B166" s="159" t="s">
        <v>583</v>
      </c>
      <c r="C166" s="47"/>
      <c r="D166" s="48" t="s">
        <v>219</v>
      </c>
      <c r="E166" s="160" t="s">
        <v>245</v>
      </c>
      <c r="F166" s="161" t="s">
        <v>176</v>
      </c>
      <c r="G166" s="77" t="s">
        <v>216</v>
      </c>
      <c r="H166" s="75" t="s">
        <v>217</v>
      </c>
      <c r="I166" s="78"/>
      <c r="J166" s="180"/>
      <c r="K166" s="161"/>
      <c r="L166" s="78"/>
      <c r="M166" s="180"/>
      <c r="N166" s="161"/>
      <c r="O166" s="78"/>
      <c r="P166" s="180"/>
      <c r="Q166" s="161"/>
      <c r="R166" s="78"/>
      <c r="S166" s="180" t="s">
        <v>245</v>
      </c>
      <c r="T166" s="161" t="s">
        <v>176</v>
      </c>
      <c r="U166" s="78"/>
      <c r="V166" s="180"/>
      <c r="W166" s="161"/>
      <c r="X166" s="78"/>
      <c r="Y166" s="100"/>
      <c r="Z166" s="75"/>
      <c r="AA166" s="78"/>
      <c r="AB166" s="74"/>
      <c r="AC166" s="75"/>
      <c r="AD166" s="76"/>
      <c r="AE166" s="77"/>
      <c r="AF166" s="75"/>
      <c r="AG166" s="78"/>
      <c r="AH166" s="162"/>
      <c r="AI166" s="162" t="s">
        <v>532</v>
      </c>
    </row>
    <row r="167" spans="1:35" s="20" customFormat="1" ht="18.75" customHeight="1" thickBot="1">
      <c r="A167" s="500" t="s">
        <v>46</v>
      </c>
      <c r="B167" s="501"/>
      <c r="C167" s="501"/>
      <c r="D167" s="501"/>
      <c r="E167" s="117">
        <f>SUM(E36,E84)</f>
        <v>7426</v>
      </c>
      <c r="F167" s="182">
        <f>SUM(F36,F84)</f>
        <v>3894</v>
      </c>
      <c r="G167" s="117">
        <f>SUM(G36,G84)</f>
        <v>1984</v>
      </c>
      <c r="H167" s="157">
        <f>SUM(H36,H84)</f>
        <v>292</v>
      </c>
      <c r="I167" s="194">
        <f>SUM(I36,I84)</f>
        <v>1618</v>
      </c>
      <c r="J167" s="120">
        <f>SUM(J37:J79,J80:J83,J86:J153)</f>
        <v>1014</v>
      </c>
      <c r="K167" s="118">
        <f>SUM(K37:K79,K80:K83,K86:K153)</f>
        <v>558</v>
      </c>
      <c r="L167" s="119">
        <f>SUM(L37:L79,L80:L83,L86:L153)</f>
        <v>29</v>
      </c>
      <c r="M167" s="120">
        <f>SUM(M37:M79,M80:M83,M86:M153)</f>
        <v>1008</v>
      </c>
      <c r="N167" s="118">
        <f>SUM(N37:N79,N80:N83,N87:N153)</f>
        <v>534</v>
      </c>
      <c r="O167" s="119">
        <f>SUM(O37:O79,O80:O83,O86:O153)</f>
        <v>28</v>
      </c>
      <c r="P167" s="120">
        <f>SUM(P37:P79,P80:P83,P86:P153)</f>
        <v>1048</v>
      </c>
      <c r="Q167" s="118">
        <f>SUM(Q37:Q78,Q80:Q83,Q86:Q153)</f>
        <v>566</v>
      </c>
      <c r="R167" s="119">
        <f>SUM(R37:R78,R80:R83,R86:R153)</f>
        <v>29</v>
      </c>
      <c r="S167" s="120">
        <f aca="true" t="shared" si="11" ref="S167:Y167">SUM(S37:S79,S80:S83,S86:S153)</f>
        <v>1042</v>
      </c>
      <c r="T167" s="118">
        <f t="shared" si="11"/>
        <v>534</v>
      </c>
      <c r="U167" s="119">
        <f>SUM(U37:U79,U80:U83,U86:U153)</f>
        <v>28</v>
      </c>
      <c r="V167" s="120">
        <f t="shared" si="11"/>
        <v>1094</v>
      </c>
      <c r="W167" s="118">
        <f t="shared" si="11"/>
        <v>566</v>
      </c>
      <c r="X167" s="119">
        <f t="shared" si="11"/>
        <v>31</v>
      </c>
      <c r="Y167" s="120">
        <f t="shared" si="11"/>
        <v>960</v>
      </c>
      <c r="Z167" s="118">
        <f>SUM(Z37:Z79,Z80:Z83,Z86:Z146,Z147:Z153)</f>
        <v>534</v>
      </c>
      <c r="AA167" s="119">
        <f>SUM(AA37:AA79,AA80:AA83,AA86:AA145,AA146:AA153)</f>
        <v>25</v>
      </c>
      <c r="AB167" s="120">
        <f>SUM(AB37:AB79,AB80:AB83,AB86:AB153)</f>
        <v>972</v>
      </c>
      <c r="AC167" s="118">
        <f>SUM(AC37:AC79,AC80:AC83,AC86:AC145,AC146:AC153)</f>
        <v>472</v>
      </c>
      <c r="AD167" s="119">
        <f>SUM(AD37:AD79,AD80:AD83,AD86:AD145,AD146:AD153)</f>
        <v>31</v>
      </c>
      <c r="AE167" s="120">
        <f>SUM(AE37:AE79,AE80:AE83,AE86:AE153)</f>
        <v>288</v>
      </c>
      <c r="AF167" s="118">
        <f>SUM(AF37:AF79,AF80:AF83,AF86:AF145,AF146:AF153)</f>
        <v>130</v>
      </c>
      <c r="AG167" s="119">
        <f>SUM(AG37:AG79,AG80:AG83,AG86:AG145,AG146:AG153)</f>
        <v>9</v>
      </c>
      <c r="AH167" s="102">
        <f>SUM(AH36,AH84)</f>
        <v>210</v>
      </c>
      <c r="AI167" s="102"/>
    </row>
    <row r="168" spans="1:35" s="20" customFormat="1" ht="13.5" customHeight="1">
      <c r="A168" s="459" t="s">
        <v>120</v>
      </c>
      <c r="B168" s="460"/>
      <c r="C168" s="460"/>
      <c r="D168" s="461"/>
      <c r="E168" s="466"/>
      <c r="F168" s="467"/>
      <c r="G168" s="107"/>
      <c r="H168" s="72"/>
      <c r="I168" s="71"/>
      <c r="J168" s="456">
        <f>K167/18</f>
        <v>31</v>
      </c>
      <c r="K168" s="457"/>
      <c r="L168" s="458"/>
      <c r="M168" s="456">
        <f>N167/17</f>
        <v>31.41176470588235</v>
      </c>
      <c r="N168" s="457"/>
      <c r="O168" s="458"/>
      <c r="P168" s="456">
        <f>Q167/18</f>
        <v>31.444444444444443</v>
      </c>
      <c r="Q168" s="457"/>
      <c r="R168" s="458"/>
      <c r="S168" s="456">
        <f>T167/17</f>
        <v>31.41176470588235</v>
      </c>
      <c r="T168" s="457"/>
      <c r="U168" s="458"/>
      <c r="V168" s="456">
        <f>W167/18</f>
        <v>31.444444444444443</v>
      </c>
      <c r="W168" s="457"/>
      <c r="X168" s="458"/>
      <c r="Y168" s="456">
        <f>Z167/17</f>
        <v>31.41176470588235</v>
      </c>
      <c r="Z168" s="457"/>
      <c r="AA168" s="458"/>
      <c r="AB168" s="456">
        <f>AC167/15</f>
        <v>31.466666666666665</v>
      </c>
      <c r="AC168" s="457"/>
      <c r="AD168" s="458"/>
      <c r="AE168" s="456">
        <f>AF167/5</f>
        <v>26</v>
      </c>
      <c r="AF168" s="457"/>
      <c r="AG168" s="458"/>
      <c r="AH168" s="54"/>
      <c r="AI168" s="54"/>
    </row>
    <row r="169" spans="1:35" s="20" customFormat="1" ht="13.5" customHeight="1">
      <c r="A169" s="462" t="s">
        <v>122</v>
      </c>
      <c r="B169" s="463"/>
      <c r="C169" s="463"/>
      <c r="D169" s="463"/>
      <c r="E169" s="432">
        <f>SUM(J169:AG169)</f>
        <v>6</v>
      </c>
      <c r="F169" s="433"/>
      <c r="G169" s="107"/>
      <c r="H169" s="72"/>
      <c r="I169" s="71"/>
      <c r="J169" s="432"/>
      <c r="K169" s="440"/>
      <c r="L169" s="433"/>
      <c r="M169" s="432">
        <v>1</v>
      </c>
      <c r="N169" s="440"/>
      <c r="O169" s="433"/>
      <c r="P169" s="432">
        <v>1</v>
      </c>
      <c r="Q169" s="440"/>
      <c r="R169" s="433"/>
      <c r="S169" s="432">
        <v>1</v>
      </c>
      <c r="T169" s="440"/>
      <c r="U169" s="433"/>
      <c r="V169" s="432">
        <v>1</v>
      </c>
      <c r="W169" s="440"/>
      <c r="X169" s="433"/>
      <c r="Y169" s="432">
        <v>1</v>
      </c>
      <c r="Z169" s="440"/>
      <c r="AA169" s="433"/>
      <c r="AB169" s="432">
        <v>1</v>
      </c>
      <c r="AC169" s="440"/>
      <c r="AD169" s="433"/>
      <c r="AE169" s="432"/>
      <c r="AF169" s="440"/>
      <c r="AG169" s="433"/>
      <c r="AH169" s="54"/>
      <c r="AI169" s="54"/>
    </row>
    <row r="170" spans="1:35" s="20" customFormat="1" ht="13.5" customHeight="1">
      <c r="A170" s="462" t="s">
        <v>53</v>
      </c>
      <c r="B170" s="463"/>
      <c r="C170" s="463"/>
      <c r="D170" s="463"/>
      <c r="E170" s="432">
        <f>SUM(J170:AG170)</f>
        <v>34</v>
      </c>
      <c r="F170" s="433"/>
      <c r="G170" s="108"/>
      <c r="H170" s="109"/>
      <c r="I170" s="110"/>
      <c r="J170" s="432">
        <v>3</v>
      </c>
      <c r="K170" s="440"/>
      <c r="L170" s="433"/>
      <c r="M170" s="432">
        <v>5</v>
      </c>
      <c r="N170" s="440"/>
      <c r="O170" s="433"/>
      <c r="P170" s="432">
        <v>5</v>
      </c>
      <c r="Q170" s="440"/>
      <c r="R170" s="433"/>
      <c r="S170" s="432">
        <v>5</v>
      </c>
      <c r="T170" s="440"/>
      <c r="U170" s="433"/>
      <c r="V170" s="432">
        <v>5</v>
      </c>
      <c r="W170" s="440"/>
      <c r="X170" s="433"/>
      <c r="Y170" s="432">
        <v>5</v>
      </c>
      <c r="Z170" s="440"/>
      <c r="AA170" s="433"/>
      <c r="AB170" s="432">
        <v>5</v>
      </c>
      <c r="AC170" s="440"/>
      <c r="AD170" s="433"/>
      <c r="AE170" s="432">
        <v>1</v>
      </c>
      <c r="AF170" s="440"/>
      <c r="AG170" s="433"/>
      <c r="AH170" s="55"/>
      <c r="AI170" s="55"/>
    </row>
    <row r="171" spans="1:35" s="20" customFormat="1" ht="13.5" customHeight="1" thickBot="1">
      <c r="A171" s="502" t="s">
        <v>47</v>
      </c>
      <c r="B171" s="503"/>
      <c r="C171" s="503"/>
      <c r="D171" s="503"/>
      <c r="E171" s="430">
        <v>32</v>
      </c>
      <c r="F171" s="431"/>
      <c r="G171" s="111"/>
      <c r="H171" s="112"/>
      <c r="I171" s="113"/>
      <c r="J171" s="468" t="s">
        <v>213</v>
      </c>
      <c r="K171" s="469"/>
      <c r="L171" s="470"/>
      <c r="M171" s="468" t="s">
        <v>383</v>
      </c>
      <c r="N171" s="469"/>
      <c r="O171" s="470"/>
      <c r="P171" s="468" t="s">
        <v>383</v>
      </c>
      <c r="Q171" s="469"/>
      <c r="R171" s="470"/>
      <c r="S171" s="468" t="s">
        <v>383</v>
      </c>
      <c r="T171" s="469"/>
      <c r="U171" s="470"/>
      <c r="V171" s="468" t="s">
        <v>213</v>
      </c>
      <c r="W171" s="469"/>
      <c r="X171" s="470"/>
      <c r="Y171" s="468" t="s">
        <v>214</v>
      </c>
      <c r="Z171" s="469"/>
      <c r="AA171" s="470"/>
      <c r="AB171" s="468" t="s">
        <v>213</v>
      </c>
      <c r="AC171" s="469"/>
      <c r="AD171" s="470"/>
      <c r="AE171" s="430">
        <v>2</v>
      </c>
      <c r="AF171" s="535"/>
      <c r="AG171" s="431"/>
      <c r="AH171" s="56"/>
      <c r="AI171" s="56"/>
    </row>
    <row r="172" spans="1:35" s="20" customFormat="1" ht="11.25" customHeight="1" thickBot="1">
      <c r="A172" s="123"/>
      <c r="B172" s="195"/>
      <c r="C172" s="57"/>
      <c r="D172" s="57"/>
      <c r="E172" s="196"/>
      <c r="F172" s="196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</row>
    <row r="173" spans="1:35" s="20" customFormat="1" ht="30" customHeight="1" thickBot="1">
      <c r="A173" s="365" t="s">
        <v>259</v>
      </c>
      <c r="B173" s="366"/>
      <c r="C173" s="366"/>
      <c r="D173" s="366"/>
      <c r="E173" s="366"/>
      <c r="F173" s="366"/>
      <c r="G173" s="366"/>
      <c r="H173" s="367"/>
      <c r="I173" s="366" t="s">
        <v>260</v>
      </c>
      <c r="J173" s="449"/>
      <c r="K173" s="449"/>
      <c r="L173" s="449"/>
      <c r="M173" s="449"/>
      <c r="N173" s="449"/>
      <c r="O173" s="449"/>
      <c r="P173" s="449"/>
      <c r="Q173" s="449"/>
      <c r="R173" s="367"/>
      <c r="S173" s="365" t="s">
        <v>261</v>
      </c>
      <c r="T173" s="366"/>
      <c r="U173" s="366"/>
      <c r="V173" s="366"/>
      <c r="W173" s="366"/>
      <c r="X173" s="366"/>
      <c r="Y173" s="366"/>
      <c r="Z173" s="366"/>
      <c r="AA173" s="545"/>
      <c r="AB173" s="453" t="s">
        <v>262</v>
      </c>
      <c r="AC173" s="454"/>
      <c r="AD173" s="454"/>
      <c r="AE173" s="454"/>
      <c r="AF173" s="454"/>
      <c r="AG173" s="454"/>
      <c r="AH173" s="454"/>
      <c r="AI173" s="455"/>
    </row>
    <row r="174" spans="1:35" s="20" customFormat="1" ht="27" customHeight="1" thickBot="1">
      <c r="A174" s="540" t="s">
        <v>48</v>
      </c>
      <c r="B174" s="541"/>
      <c r="C174" s="531" t="s">
        <v>104</v>
      </c>
      <c r="D174" s="532"/>
      <c r="E174" s="531" t="s">
        <v>105</v>
      </c>
      <c r="F174" s="532"/>
      <c r="G174" s="368" t="s">
        <v>118</v>
      </c>
      <c r="H174" s="369"/>
      <c r="I174" s="450" t="s">
        <v>48</v>
      </c>
      <c r="J174" s="451"/>
      <c r="K174" s="451"/>
      <c r="L174" s="452"/>
      <c r="M174" s="531" t="s">
        <v>104</v>
      </c>
      <c r="N174" s="546"/>
      <c r="O174" s="531" t="s">
        <v>105</v>
      </c>
      <c r="P174" s="532"/>
      <c r="Q174" s="368" t="s">
        <v>118</v>
      </c>
      <c r="R174" s="523"/>
      <c r="S174" s="441" t="s">
        <v>104</v>
      </c>
      <c r="T174" s="442"/>
      <c r="U174" s="442"/>
      <c r="V174" s="525" t="s">
        <v>105</v>
      </c>
      <c r="W174" s="442"/>
      <c r="X174" s="526"/>
      <c r="Y174" s="536" t="s">
        <v>118</v>
      </c>
      <c r="Z174" s="536"/>
      <c r="AA174" s="537"/>
      <c r="AB174" s="378" t="s">
        <v>476</v>
      </c>
      <c r="AC174" s="379"/>
      <c r="AD174" s="379"/>
      <c r="AE174" s="379"/>
      <c r="AF174" s="379"/>
      <c r="AG174" s="379"/>
      <c r="AH174" s="379"/>
      <c r="AI174" s="380"/>
    </row>
    <row r="175" spans="1:35" s="20" customFormat="1" ht="15" customHeight="1">
      <c r="A175" s="533" t="s">
        <v>57</v>
      </c>
      <c r="B175" s="534"/>
      <c r="C175" s="370">
        <v>2</v>
      </c>
      <c r="D175" s="389"/>
      <c r="E175" s="538">
        <v>2</v>
      </c>
      <c r="F175" s="539"/>
      <c r="G175" s="370">
        <v>3</v>
      </c>
      <c r="H175" s="371"/>
      <c r="I175" s="423" t="s">
        <v>49</v>
      </c>
      <c r="J175" s="424"/>
      <c r="K175" s="424"/>
      <c r="L175" s="425"/>
      <c r="M175" s="434">
        <v>8</v>
      </c>
      <c r="N175" s="435"/>
      <c r="O175" s="434">
        <v>8</v>
      </c>
      <c r="P175" s="435"/>
      <c r="Q175" s="443">
        <v>12</v>
      </c>
      <c r="R175" s="444"/>
      <c r="S175" s="378">
        <v>8</v>
      </c>
      <c r="T175" s="379"/>
      <c r="U175" s="379"/>
      <c r="V175" s="434">
        <v>6</v>
      </c>
      <c r="W175" s="443"/>
      <c r="X175" s="435"/>
      <c r="Y175" s="434">
        <v>8</v>
      </c>
      <c r="Z175" s="443"/>
      <c r="AA175" s="444"/>
      <c r="AB175" s="381"/>
      <c r="AC175" s="382"/>
      <c r="AD175" s="382"/>
      <c r="AE175" s="382"/>
      <c r="AF175" s="382"/>
      <c r="AG175" s="382"/>
      <c r="AH175" s="382"/>
      <c r="AI175" s="383"/>
    </row>
    <row r="176" spans="1:35" s="20" customFormat="1" ht="15" customHeight="1">
      <c r="A176" s="387" t="s">
        <v>431</v>
      </c>
      <c r="B176" s="388"/>
      <c r="C176" s="390">
        <v>4</v>
      </c>
      <c r="D176" s="391"/>
      <c r="E176" s="421">
        <v>2</v>
      </c>
      <c r="F176" s="422"/>
      <c r="G176" s="372">
        <v>3</v>
      </c>
      <c r="H176" s="373"/>
      <c r="I176" s="426"/>
      <c r="J176" s="426"/>
      <c r="K176" s="426"/>
      <c r="L176" s="427"/>
      <c r="M176" s="436"/>
      <c r="N176" s="437"/>
      <c r="O176" s="436"/>
      <c r="P176" s="437"/>
      <c r="Q176" s="445"/>
      <c r="R176" s="446"/>
      <c r="S176" s="381"/>
      <c r="T176" s="382"/>
      <c r="U176" s="382"/>
      <c r="V176" s="436"/>
      <c r="W176" s="445"/>
      <c r="X176" s="437"/>
      <c r="Y176" s="436"/>
      <c r="Z176" s="445"/>
      <c r="AA176" s="446"/>
      <c r="AB176" s="381"/>
      <c r="AC176" s="382"/>
      <c r="AD176" s="382"/>
      <c r="AE176" s="382"/>
      <c r="AF176" s="382"/>
      <c r="AG176" s="382"/>
      <c r="AH176" s="382"/>
      <c r="AI176" s="383"/>
    </row>
    <row r="177" spans="1:35" s="20" customFormat="1" ht="15" customHeight="1">
      <c r="A177" s="527" t="s">
        <v>347</v>
      </c>
      <c r="B177" s="528"/>
      <c r="C177" s="436">
        <v>6</v>
      </c>
      <c r="D177" s="437"/>
      <c r="E177" s="542">
        <v>3</v>
      </c>
      <c r="F177" s="382"/>
      <c r="G177" s="374">
        <v>4</v>
      </c>
      <c r="H177" s="375"/>
      <c r="I177" s="426"/>
      <c r="J177" s="426"/>
      <c r="K177" s="426"/>
      <c r="L177" s="427"/>
      <c r="M177" s="436"/>
      <c r="N177" s="437"/>
      <c r="O177" s="436"/>
      <c r="P177" s="437"/>
      <c r="Q177" s="445"/>
      <c r="R177" s="446"/>
      <c r="S177" s="381"/>
      <c r="T177" s="382"/>
      <c r="U177" s="382"/>
      <c r="V177" s="436"/>
      <c r="W177" s="445"/>
      <c r="X177" s="437"/>
      <c r="Y177" s="436"/>
      <c r="Z177" s="445"/>
      <c r="AA177" s="446"/>
      <c r="AB177" s="381"/>
      <c r="AC177" s="382"/>
      <c r="AD177" s="382"/>
      <c r="AE177" s="382"/>
      <c r="AF177" s="382"/>
      <c r="AG177" s="382"/>
      <c r="AH177" s="382"/>
      <c r="AI177" s="383"/>
    </row>
    <row r="178" spans="1:35" s="20" customFormat="1" ht="21.75" customHeight="1" thickBot="1">
      <c r="A178" s="529"/>
      <c r="B178" s="530"/>
      <c r="C178" s="438"/>
      <c r="D178" s="439"/>
      <c r="E178" s="376"/>
      <c r="F178" s="385"/>
      <c r="G178" s="376"/>
      <c r="H178" s="377"/>
      <c r="I178" s="428"/>
      <c r="J178" s="428"/>
      <c r="K178" s="428"/>
      <c r="L178" s="429"/>
      <c r="M178" s="438"/>
      <c r="N178" s="439"/>
      <c r="O178" s="438"/>
      <c r="P178" s="439"/>
      <c r="Q178" s="447"/>
      <c r="R178" s="448"/>
      <c r="S178" s="384"/>
      <c r="T178" s="385"/>
      <c r="U178" s="385"/>
      <c r="V178" s="438"/>
      <c r="W178" s="447"/>
      <c r="X178" s="439"/>
      <c r="Y178" s="438"/>
      <c r="Z178" s="447"/>
      <c r="AA178" s="448"/>
      <c r="AB178" s="384"/>
      <c r="AC178" s="385"/>
      <c r="AD178" s="385"/>
      <c r="AE178" s="385"/>
      <c r="AF178" s="385"/>
      <c r="AG178" s="385"/>
      <c r="AH178" s="385"/>
      <c r="AI178" s="386"/>
    </row>
    <row r="179" spans="1:35" s="20" customFormat="1" ht="11.25" customHeight="1">
      <c r="A179" s="123"/>
      <c r="B179" s="195"/>
      <c r="C179" s="57"/>
      <c r="D179" s="57"/>
      <c r="E179" s="196"/>
      <c r="F179" s="196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</row>
    <row r="180" spans="1:35" s="20" customFormat="1" ht="18" customHeight="1">
      <c r="A180" s="209"/>
      <c r="B180" s="561" t="s">
        <v>346</v>
      </c>
      <c r="C180" s="561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561"/>
      <c r="W180" s="561"/>
      <c r="X180" s="561"/>
      <c r="Y180" s="561"/>
      <c r="Z180" s="561"/>
      <c r="AA180" s="561"/>
      <c r="AB180" s="561"/>
      <c r="AC180" s="561"/>
      <c r="AD180" s="561"/>
      <c r="AE180" s="561"/>
      <c r="AF180" s="561"/>
      <c r="AG180" s="561"/>
      <c r="AH180" s="561"/>
      <c r="AI180" s="209"/>
    </row>
    <row r="181" spans="1:35" s="20" customFormat="1" ht="30" customHeight="1">
      <c r="A181" s="209"/>
      <c r="B181" s="211" t="s">
        <v>205</v>
      </c>
      <c r="C181" s="562" t="s">
        <v>263</v>
      </c>
      <c r="D181" s="562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562"/>
      <c r="P181" s="562"/>
      <c r="Q181" s="562"/>
      <c r="R181" s="562"/>
      <c r="S181" s="562"/>
      <c r="T181" s="562"/>
      <c r="U181" s="562"/>
      <c r="V181" s="562"/>
      <c r="W181" s="562"/>
      <c r="X181" s="562"/>
      <c r="Y181" s="562"/>
      <c r="Z181" s="562"/>
      <c r="AA181" s="562"/>
      <c r="AB181" s="562"/>
      <c r="AC181" s="562"/>
      <c r="AD181" s="562"/>
      <c r="AE181" s="560" t="s">
        <v>264</v>
      </c>
      <c r="AF181" s="560"/>
      <c r="AG181" s="560"/>
      <c r="AH181" s="560"/>
      <c r="AI181" s="210"/>
    </row>
    <row r="182" spans="1:35" s="20" customFormat="1" ht="19.5" customHeight="1">
      <c r="A182" s="209"/>
      <c r="B182" s="315" t="s">
        <v>265</v>
      </c>
      <c r="C182" s="392" t="s">
        <v>515</v>
      </c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558" t="s">
        <v>522</v>
      </c>
      <c r="AF182" s="559"/>
      <c r="AG182" s="559"/>
      <c r="AH182" s="559"/>
      <c r="AI182" s="210"/>
    </row>
    <row r="183" spans="1:35" s="20" customFormat="1" ht="20.25" customHeight="1">
      <c r="A183" s="209"/>
      <c r="B183" s="316" t="s">
        <v>267</v>
      </c>
      <c r="C183" s="362" t="s">
        <v>275</v>
      </c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8"/>
      <c r="AD183" s="359"/>
      <c r="AE183" s="558" t="s">
        <v>565</v>
      </c>
      <c r="AF183" s="559"/>
      <c r="AG183" s="559"/>
      <c r="AH183" s="559"/>
      <c r="AI183" s="210"/>
    </row>
    <row r="184" spans="1:35" s="20" customFormat="1" ht="19.5" customHeight="1">
      <c r="A184" s="209"/>
      <c r="B184" s="316" t="s">
        <v>268</v>
      </c>
      <c r="C184" s="392" t="s">
        <v>280</v>
      </c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558" t="s">
        <v>566</v>
      </c>
      <c r="AF184" s="559"/>
      <c r="AG184" s="559"/>
      <c r="AH184" s="559"/>
      <c r="AI184" s="210"/>
    </row>
    <row r="185" spans="1:35" s="20" customFormat="1" ht="19.5" customHeight="1">
      <c r="A185" s="209"/>
      <c r="B185" s="316" t="s">
        <v>269</v>
      </c>
      <c r="C185" s="392" t="s">
        <v>276</v>
      </c>
      <c r="D185" s="393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558" t="s">
        <v>419</v>
      </c>
      <c r="AF185" s="559"/>
      <c r="AG185" s="559"/>
      <c r="AH185" s="559"/>
      <c r="AI185" s="210"/>
    </row>
    <row r="186" spans="1:35" s="20" customFormat="1" ht="19.5" customHeight="1">
      <c r="A186" s="209"/>
      <c r="B186" s="316" t="s">
        <v>270</v>
      </c>
      <c r="C186" s="392" t="s">
        <v>481</v>
      </c>
      <c r="D186" s="393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  <c r="AA186" s="393"/>
      <c r="AB186" s="393"/>
      <c r="AC186" s="393"/>
      <c r="AD186" s="393"/>
      <c r="AE186" s="558" t="s">
        <v>568</v>
      </c>
      <c r="AF186" s="559"/>
      <c r="AG186" s="559"/>
      <c r="AH186" s="559"/>
      <c r="AI186" s="210"/>
    </row>
    <row r="187" spans="1:35" s="20" customFormat="1" ht="21" customHeight="1">
      <c r="A187" s="209"/>
      <c r="B187" s="316" t="s">
        <v>271</v>
      </c>
      <c r="C187" s="392" t="s">
        <v>277</v>
      </c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558" t="s">
        <v>569</v>
      </c>
      <c r="AF187" s="559"/>
      <c r="AG187" s="559"/>
      <c r="AH187" s="559"/>
      <c r="AI187" s="210"/>
    </row>
    <row r="188" spans="1:35" s="20" customFormat="1" ht="19.5" customHeight="1">
      <c r="A188" s="209"/>
      <c r="B188" s="316" t="s">
        <v>272</v>
      </c>
      <c r="C188" s="392" t="s">
        <v>477</v>
      </c>
      <c r="D188" s="393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3"/>
      <c r="AD188" s="393"/>
      <c r="AE188" s="558" t="s">
        <v>127</v>
      </c>
      <c r="AF188" s="559"/>
      <c r="AG188" s="559"/>
      <c r="AH188" s="559"/>
      <c r="AI188" s="210"/>
    </row>
    <row r="189" spans="1:35" s="20" customFormat="1" ht="21" customHeight="1">
      <c r="A189" s="209"/>
      <c r="B189" s="316" t="s">
        <v>273</v>
      </c>
      <c r="C189" s="392" t="s">
        <v>278</v>
      </c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  <c r="AA189" s="393"/>
      <c r="AB189" s="393"/>
      <c r="AC189" s="393"/>
      <c r="AD189" s="393"/>
      <c r="AE189" s="558" t="s">
        <v>126</v>
      </c>
      <c r="AF189" s="559"/>
      <c r="AG189" s="559"/>
      <c r="AH189" s="559"/>
      <c r="AI189" s="210"/>
    </row>
    <row r="190" spans="1:35" s="20" customFormat="1" ht="19.5" customHeight="1">
      <c r="A190" s="209"/>
      <c r="B190" s="316" t="s">
        <v>274</v>
      </c>
      <c r="C190" s="392" t="s">
        <v>279</v>
      </c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3"/>
      <c r="AD190" s="393"/>
      <c r="AE190" s="558" t="s">
        <v>493</v>
      </c>
      <c r="AF190" s="559"/>
      <c r="AG190" s="559"/>
      <c r="AH190" s="559"/>
      <c r="AI190" s="210"/>
    </row>
    <row r="191" spans="1:35" s="20" customFormat="1" ht="19.5" customHeight="1">
      <c r="A191" s="209"/>
      <c r="B191" s="316" t="s">
        <v>281</v>
      </c>
      <c r="C191" s="362" t="s">
        <v>479</v>
      </c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58"/>
      <c r="AC191" s="358"/>
      <c r="AD191" s="359"/>
      <c r="AE191" s="558" t="s">
        <v>562</v>
      </c>
      <c r="AF191" s="559"/>
      <c r="AG191" s="559"/>
      <c r="AH191" s="559"/>
      <c r="AI191" s="210"/>
    </row>
    <row r="192" spans="1:35" s="20" customFormat="1" ht="30" customHeight="1">
      <c r="A192" s="209"/>
      <c r="B192" s="316" t="s">
        <v>282</v>
      </c>
      <c r="C192" s="392" t="s">
        <v>526</v>
      </c>
      <c r="D192" s="393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558" t="s">
        <v>563</v>
      </c>
      <c r="AF192" s="559"/>
      <c r="AG192" s="559"/>
      <c r="AH192" s="559"/>
      <c r="AI192" s="210"/>
    </row>
    <row r="193" spans="1:35" s="20" customFormat="1" ht="19.5" customHeight="1">
      <c r="A193" s="209"/>
      <c r="B193" s="316" t="s">
        <v>330</v>
      </c>
      <c r="C193" s="362" t="s">
        <v>332</v>
      </c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8"/>
      <c r="AC193" s="358"/>
      <c r="AD193" s="359"/>
      <c r="AE193" s="360" t="s">
        <v>220</v>
      </c>
      <c r="AF193" s="360"/>
      <c r="AG193" s="360"/>
      <c r="AH193" s="360"/>
      <c r="AI193" s="210"/>
    </row>
    <row r="194" spans="1:35" s="20" customFormat="1" ht="19.5" customHeight="1">
      <c r="A194" s="209"/>
      <c r="B194" s="316" t="s">
        <v>331</v>
      </c>
      <c r="C194" s="392" t="s">
        <v>441</v>
      </c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558" t="s">
        <v>229</v>
      </c>
      <c r="AF194" s="559"/>
      <c r="AG194" s="559"/>
      <c r="AH194" s="559"/>
      <c r="AI194" s="210"/>
    </row>
    <row r="195" spans="1:35" s="20" customFormat="1" ht="25.5" customHeight="1">
      <c r="A195" s="209"/>
      <c r="B195" s="316" t="s">
        <v>440</v>
      </c>
      <c r="C195" s="392" t="s">
        <v>527</v>
      </c>
      <c r="D195" s="393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3"/>
      <c r="AD195" s="393"/>
      <c r="AE195" s="558" t="s">
        <v>230</v>
      </c>
      <c r="AF195" s="559"/>
      <c r="AG195" s="559"/>
      <c r="AH195" s="559"/>
      <c r="AI195" s="210"/>
    </row>
    <row r="196" spans="1:35" s="20" customFormat="1" ht="19.5" customHeight="1">
      <c r="A196" s="209"/>
      <c r="B196" s="316" t="s">
        <v>482</v>
      </c>
      <c r="C196" s="392" t="s">
        <v>421</v>
      </c>
      <c r="D196" s="393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60" t="s">
        <v>164</v>
      </c>
      <c r="AF196" s="360"/>
      <c r="AG196" s="360"/>
      <c r="AH196" s="360"/>
      <c r="AI196" s="210"/>
    </row>
    <row r="197" spans="1:35" s="20" customFormat="1" ht="30.75" customHeight="1">
      <c r="A197" s="209"/>
      <c r="B197" s="316" t="s">
        <v>283</v>
      </c>
      <c r="C197" s="416" t="s">
        <v>530</v>
      </c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17"/>
      <c r="T197" s="417"/>
      <c r="U197" s="417"/>
      <c r="V197" s="417"/>
      <c r="W197" s="417"/>
      <c r="X197" s="417"/>
      <c r="Y197" s="417"/>
      <c r="Z197" s="417"/>
      <c r="AA197" s="417"/>
      <c r="AB197" s="417"/>
      <c r="AC197" s="417"/>
      <c r="AD197" s="418"/>
      <c r="AE197" s="354" t="s">
        <v>133</v>
      </c>
      <c r="AF197" s="355"/>
      <c r="AG197" s="355"/>
      <c r="AH197" s="356"/>
      <c r="AI197" s="210"/>
    </row>
    <row r="198" spans="1:35" s="20" customFormat="1" ht="36" customHeight="1">
      <c r="A198" s="209"/>
      <c r="B198" s="316" t="s">
        <v>284</v>
      </c>
      <c r="C198" s="362" t="s">
        <v>422</v>
      </c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8"/>
      <c r="AC198" s="358"/>
      <c r="AD198" s="359"/>
      <c r="AE198" s="558" t="s">
        <v>134</v>
      </c>
      <c r="AF198" s="559"/>
      <c r="AG198" s="559"/>
      <c r="AH198" s="559"/>
      <c r="AI198" s="210"/>
    </row>
    <row r="199" spans="1:35" s="20" customFormat="1" ht="36" customHeight="1">
      <c r="A199" s="209"/>
      <c r="B199" s="316" t="s">
        <v>285</v>
      </c>
      <c r="C199" s="362" t="s">
        <v>423</v>
      </c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58"/>
      <c r="AC199" s="358"/>
      <c r="AD199" s="359"/>
      <c r="AE199" s="558" t="s">
        <v>136</v>
      </c>
      <c r="AF199" s="559"/>
      <c r="AG199" s="559"/>
      <c r="AH199" s="559"/>
      <c r="AI199" s="210"/>
    </row>
    <row r="200" spans="1:35" s="20" customFormat="1" ht="29.25" customHeight="1">
      <c r="A200" s="209"/>
      <c r="B200" s="313" t="s">
        <v>286</v>
      </c>
      <c r="C200" s="361" t="s">
        <v>533</v>
      </c>
      <c r="D200" s="363"/>
      <c r="E200" s="363"/>
      <c r="F200" s="363"/>
      <c r="G200" s="363"/>
      <c r="H200" s="363"/>
      <c r="I200" s="36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4"/>
      <c r="AE200" s="360" t="s">
        <v>137</v>
      </c>
      <c r="AF200" s="360"/>
      <c r="AG200" s="360"/>
      <c r="AH200" s="360"/>
      <c r="AI200" s="210"/>
    </row>
    <row r="201" spans="1:35" s="20" customFormat="1" ht="36.75" customHeight="1">
      <c r="A201" s="209"/>
      <c r="B201" s="314" t="s">
        <v>287</v>
      </c>
      <c r="C201" s="361" t="s">
        <v>478</v>
      </c>
      <c r="D201" s="363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  <c r="V201" s="363"/>
      <c r="W201" s="363"/>
      <c r="X201" s="363"/>
      <c r="Y201" s="363"/>
      <c r="Z201" s="363"/>
      <c r="AA201" s="363"/>
      <c r="AB201" s="363"/>
      <c r="AC201" s="363"/>
      <c r="AD201" s="364"/>
      <c r="AE201" s="413" t="s">
        <v>139</v>
      </c>
      <c r="AF201" s="413"/>
      <c r="AG201" s="413"/>
      <c r="AH201" s="413"/>
      <c r="AI201" s="210"/>
    </row>
    <row r="202" spans="1:35" s="20" customFormat="1" ht="38.25" customHeight="1">
      <c r="A202" s="209"/>
      <c r="B202" s="313" t="s">
        <v>288</v>
      </c>
      <c r="C202" s="361" t="s">
        <v>424</v>
      </c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  <c r="R202" s="363"/>
      <c r="S202" s="363"/>
      <c r="T202" s="363"/>
      <c r="U202" s="363"/>
      <c r="V202" s="363"/>
      <c r="W202" s="363"/>
      <c r="X202" s="363"/>
      <c r="Y202" s="363"/>
      <c r="Z202" s="363"/>
      <c r="AA202" s="363"/>
      <c r="AB202" s="363"/>
      <c r="AC202" s="363"/>
      <c r="AD202" s="364"/>
      <c r="AE202" s="360" t="s">
        <v>140</v>
      </c>
      <c r="AF202" s="360"/>
      <c r="AG202" s="360"/>
      <c r="AH202" s="360"/>
      <c r="AI202" s="210"/>
    </row>
    <row r="203" spans="1:35" s="20" customFormat="1" ht="27" customHeight="1">
      <c r="A203" s="209"/>
      <c r="B203" s="313" t="s">
        <v>289</v>
      </c>
      <c r="C203" s="357" t="s">
        <v>425</v>
      </c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4"/>
      <c r="AA203" s="414"/>
      <c r="AB203" s="414"/>
      <c r="AC203" s="414"/>
      <c r="AD203" s="415"/>
      <c r="AE203" s="360" t="s">
        <v>141</v>
      </c>
      <c r="AF203" s="360"/>
      <c r="AG203" s="360"/>
      <c r="AH203" s="360"/>
      <c r="AI203" s="210"/>
    </row>
    <row r="204" spans="1:35" s="20" customFormat="1" ht="50.25" customHeight="1">
      <c r="A204" s="209"/>
      <c r="B204" s="313" t="s">
        <v>290</v>
      </c>
      <c r="C204" s="361" t="s">
        <v>426</v>
      </c>
      <c r="D204" s="363"/>
      <c r="E204" s="363"/>
      <c r="F204" s="363"/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3"/>
      <c r="U204" s="363"/>
      <c r="V204" s="363"/>
      <c r="W204" s="363"/>
      <c r="X204" s="363"/>
      <c r="Y204" s="363"/>
      <c r="Z204" s="363"/>
      <c r="AA204" s="363"/>
      <c r="AB204" s="363"/>
      <c r="AC204" s="363"/>
      <c r="AD204" s="364"/>
      <c r="AE204" s="360" t="s">
        <v>143</v>
      </c>
      <c r="AF204" s="360"/>
      <c r="AG204" s="360"/>
      <c r="AH204" s="360"/>
      <c r="AI204" s="210"/>
    </row>
    <row r="205" spans="1:35" s="20" customFormat="1" ht="21" customHeight="1">
      <c r="A205" s="209"/>
      <c r="B205" s="313" t="s">
        <v>291</v>
      </c>
      <c r="C205" s="361" t="s">
        <v>535</v>
      </c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  <c r="AA205" s="358"/>
      <c r="AB205" s="358"/>
      <c r="AC205" s="358"/>
      <c r="AD205" s="359"/>
      <c r="AE205" s="354" t="s">
        <v>145</v>
      </c>
      <c r="AF205" s="355"/>
      <c r="AG205" s="355"/>
      <c r="AH205" s="356"/>
      <c r="AI205" s="210"/>
    </row>
    <row r="206" spans="1:35" s="20" customFormat="1" ht="16.5" customHeight="1">
      <c r="A206" s="209"/>
      <c r="B206" s="313" t="s">
        <v>292</v>
      </c>
      <c r="C206" s="361" t="s">
        <v>485</v>
      </c>
      <c r="D206" s="363"/>
      <c r="E206" s="363"/>
      <c r="F206" s="363"/>
      <c r="G206" s="363"/>
      <c r="H206" s="363"/>
      <c r="I206" s="36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3"/>
      <c r="U206" s="363"/>
      <c r="V206" s="363"/>
      <c r="W206" s="363"/>
      <c r="X206" s="363"/>
      <c r="Y206" s="363"/>
      <c r="Z206" s="363"/>
      <c r="AA206" s="363"/>
      <c r="AB206" s="363"/>
      <c r="AC206" s="363"/>
      <c r="AD206" s="364"/>
      <c r="AE206" s="360" t="s">
        <v>146</v>
      </c>
      <c r="AF206" s="360"/>
      <c r="AG206" s="360"/>
      <c r="AH206" s="360"/>
      <c r="AI206" s="210"/>
    </row>
    <row r="207" spans="1:35" s="20" customFormat="1" ht="35.25" customHeight="1">
      <c r="A207" s="209"/>
      <c r="B207" s="313" t="s">
        <v>293</v>
      </c>
      <c r="C207" s="361" t="s">
        <v>427</v>
      </c>
      <c r="D207" s="363"/>
      <c r="E207" s="363"/>
      <c r="F207" s="363"/>
      <c r="G207" s="363"/>
      <c r="H207" s="363"/>
      <c r="I207" s="36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3"/>
      <c r="U207" s="363"/>
      <c r="V207" s="363"/>
      <c r="W207" s="363"/>
      <c r="X207" s="363"/>
      <c r="Y207" s="363"/>
      <c r="Z207" s="363"/>
      <c r="AA207" s="363"/>
      <c r="AB207" s="363"/>
      <c r="AC207" s="363"/>
      <c r="AD207" s="364"/>
      <c r="AE207" s="360" t="s">
        <v>398</v>
      </c>
      <c r="AF207" s="360"/>
      <c r="AG207" s="360"/>
      <c r="AH207" s="360"/>
      <c r="AI207" s="210"/>
    </row>
    <row r="208" spans="1:35" s="20" customFormat="1" ht="27" customHeight="1">
      <c r="A208" s="209"/>
      <c r="B208" s="313" t="s">
        <v>294</v>
      </c>
      <c r="C208" s="357" t="s">
        <v>577</v>
      </c>
      <c r="D208" s="414"/>
      <c r="E208" s="414"/>
      <c r="F208" s="414"/>
      <c r="G208" s="414"/>
      <c r="H208" s="414"/>
      <c r="I208" s="414"/>
      <c r="J208" s="414"/>
      <c r="K208" s="414"/>
      <c r="L208" s="414"/>
      <c r="M208" s="414"/>
      <c r="N208" s="414"/>
      <c r="O208" s="414"/>
      <c r="P208" s="414"/>
      <c r="Q208" s="414"/>
      <c r="R208" s="414"/>
      <c r="S208" s="414"/>
      <c r="T208" s="414"/>
      <c r="U208" s="414"/>
      <c r="V208" s="414"/>
      <c r="W208" s="414"/>
      <c r="X208" s="414"/>
      <c r="Y208" s="414"/>
      <c r="Z208" s="414"/>
      <c r="AA208" s="414"/>
      <c r="AB208" s="414"/>
      <c r="AC208" s="414"/>
      <c r="AD208" s="415"/>
      <c r="AE208" s="360" t="s">
        <v>202</v>
      </c>
      <c r="AF208" s="360"/>
      <c r="AG208" s="360"/>
      <c r="AH208" s="360"/>
      <c r="AI208" s="210"/>
    </row>
    <row r="209" spans="1:35" s="20" customFormat="1" ht="35.25" customHeight="1">
      <c r="A209" s="209"/>
      <c r="B209" s="313" t="s">
        <v>295</v>
      </c>
      <c r="C209" s="361" t="s">
        <v>428</v>
      </c>
      <c r="D209" s="363"/>
      <c r="E209" s="363"/>
      <c r="F209" s="363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3"/>
      <c r="U209" s="363"/>
      <c r="V209" s="363"/>
      <c r="W209" s="363"/>
      <c r="X209" s="363"/>
      <c r="Y209" s="363"/>
      <c r="Z209" s="363"/>
      <c r="AA209" s="363"/>
      <c r="AB209" s="363"/>
      <c r="AC209" s="363"/>
      <c r="AD209" s="364"/>
      <c r="AE209" s="360" t="s">
        <v>240</v>
      </c>
      <c r="AF209" s="360"/>
      <c r="AG209" s="360"/>
      <c r="AH209" s="360"/>
      <c r="AI209" s="210"/>
    </row>
    <row r="210" spans="1:35" s="20" customFormat="1" ht="22.5" customHeight="1">
      <c r="A210" s="209"/>
      <c r="B210" s="313" t="s">
        <v>296</v>
      </c>
      <c r="C210" s="357" t="s">
        <v>429</v>
      </c>
      <c r="D210" s="414"/>
      <c r="E210" s="414"/>
      <c r="F210" s="414"/>
      <c r="G210" s="414"/>
      <c r="H210" s="414"/>
      <c r="I210" s="414"/>
      <c r="J210" s="414"/>
      <c r="K210" s="414"/>
      <c r="L210" s="414"/>
      <c r="M210" s="414"/>
      <c r="N210" s="414"/>
      <c r="O210" s="414"/>
      <c r="P210" s="414"/>
      <c r="Q210" s="414"/>
      <c r="R210" s="414"/>
      <c r="S210" s="414"/>
      <c r="T210" s="414"/>
      <c r="U210" s="414"/>
      <c r="V210" s="414"/>
      <c r="W210" s="414"/>
      <c r="X210" s="414"/>
      <c r="Y210" s="414"/>
      <c r="Z210" s="414"/>
      <c r="AA210" s="414"/>
      <c r="AB210" s="414"/>
      <c r="AC210" s="414"/>
      <c r="AD210" s="415"/>
      <c r="AE210" s="360" t="s">
        <v>200</v>
      </c>
      <c r="AF210" s="360"/>
      <c r="AG210" s="360"/>
      <c r="AH210" s="360"/>
      <c r="AI210" s="210"/>
    </row>
    <row r="211" spans="1:35" s="20" customFormat="1" ht="22.5" customHeight="1">
      <c r="A211" s="209"/>
      <c r="B211" s="313" t="s">
        <v>297</v>
      </c>
      <c r="C211" s="357" t="s">
        <v>534</v>
      </c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8"/>
      <c r="AC211" s="358"/>
      <c r="AD211" s="359"/>
      <c r="AE211" s="360" t="s">
        <v>249</v>
      </c>
      <c r="AF211" s="360"/>
      <c r="AG211" s="360"/>
      <c r="AH211" s="360"/>
      <c r="AI211" s="210"/>
    </row>
    <row r="212" spans="1:35" s="20" customFormat="1" ht="23.25" customHeight="1">
      <c r="A212" s="209"/>
      <c r="B212" s="313" t="s">
        <v>299</v>
      </c>
      <c r="C212" s="357" t="s">
        <v>432</v>
      </c>
      <c r="D212" s="414"/>
      <c r="E212" s="414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4"/>
      <c r="AA212" s="414"/>
      <c r="AB212" s="414"/>
      <c r="AC212" s="414"/>
      <c r="AD212" s="415"/>
      <c r="AE212" s="360" t="s">
        <v>255</v>
      </c>
      <c r="AF212" s="360"/>
      <c r="AG212" s="360"/>
      <c r="AH212" s="360"/>
      <c r="AI212" s="210"/>
    </row>
    <row r="213" spans="1:35" s="20" customFormat="1" ht="24" customHeight="1">
      <c r="A213" s="209"/>
      <c r="B213" s="313" t="s">
        <v>300</v>
      </c>
      <c r="C213" s="357" t="s">
        <v>433</v>
      </c>
      <c r="D213" s="414"/>
      <c r="E213" s="414"/>
      <c r="F213" s="414"/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  <c r="AA213" s="414"/>
      <c r="AB213" s="414"/>
      <c r="AC213" s="414"/>
      <c r="AD213" s="415"/>
      <c r="AE213" s="360" t="s">
        <v>250</v>
      </c>
      <c r="AF213" s="360"/>
      <c r="AG213" s="360"/>
      <c r="AH213" s="360"/>
      <c r="AI213" s="210"/>
    </row>
    <row r="214" spans="1:35" s="20" customFormat="1" ht="39.75" customHeight="1">
      <c r="A214" s="209"/>
      <c r="B214" s="313" t="s">
        <v>301</v>
      </c>
      <c r="C214" s="361" t="s">
        <v>434</v>
      </c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  <c r="X214" s="363"/>
      <c r="Y214" s="363"/>
      <c r="Z214" s="363"/>
      <c r="AA214" s="363"/>
      <c r="AB214" s="363"/>
      <c r="AC214" s="363"/>
      <c r="AD214" s="364"/>
      <c r="AE214" s="360" t="s">
        <v>251</v>
      </c>
      <c r="AF214" s="360"/>
      <c r="AG214" s="360"/>
      <c r="AH214" s="360"/>
      <c r="AI214" s="210"/>
    </row>
    <row r="215" spans="1:35" s="20" customFormat="1" ht="22.5" customHeight="1">
      <c r="A215" s="209"/>
      <c r="B215" s="313" t="s">
        <v>302</v>
      </c>
      <c r="C215" s="357" t="s">
        <v>343</v>
      </c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  <c r="AA215" s="414"/>
      <c r="AB215" s="414"/>
      <c r="AC215" s="414"/>
      <c r="AD215" s="415"/>
      <c r="AE215" s="360" t="s">
        <v>410</v>
      </c>
      <c r="AF215" s="360"/>
      <c r="AG215" s="360"/>
      <c r="AH215" s="360"/>
      <c r="AI215" s="210"/>
    </row>
    <row r="216" spans="1:35" s="20" customFormat="1" ht="33" customHeight="1">
      <c r="A216" s="209"/>
      <c r="B216" s="313" t="s">
        <v>303</v>
      </c>
      <c r="C216" s="357" t="s">
        <v>435</v>
      </c>
      <c r="D216" s="414"/>
      <c r="E216" s="414"/>
      <c r="F216" s="414"/>
      <c r="G216" s="414"/>
      <c r="H216" s="414"/>
      <c r="I216" s="414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4"/>
      <c r="AA216" s="414"/>
      <c r="AB216" s="414"/>
      <c r="AC216" s="414"/>
      <c r="AD216" s="415"/>
      <c r="AE216" s="360" t="s">
        <v>226</v>
      </c>
      <c r="AF216" s="360"/>
      <c r="AG216" s="360"/>
      <c r="AH216" s="360"/>
      <c r="AI216" s="210"/>
    </row>
    <row r="217" spans="1:35" s="20" customFormat="1" ht="33" customHeight="1">
      <c r="A217" s="209"/>
      <c r="B217" s="313" t="s">
        <v>304</v>
      </c>
      <c r="C217" s="361" t="s">
        <v>437</v>
      </c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3"/>
      <c r="Q217" s="363"/>
      <c r="R217" s="363"/>
      <c r="S217" s="363"/>
      <c r="T217" s="363"/>
      <c r="U217" s="363"/>
      <c r="V217" s="363"/>
      <c r="W217" s="363"/>
      <c r="X217" s="363"/>
      <c r="Y217" s="363"/>
      <c r="Z217" s="363"/>
      <c r="AA217" s="363"/>
      <c r="AB217" s="363"/>
      <c r="AC217" s="363"/>
      <c r="AD217" s="364"/>
      <c r="AE217" s="360" t="s">
        <v>227</v>
      </c>
      <c r="AF217" s="360"/>
      <c r="AG217" s="360"/>
      <c r="AH217" s="360"/>
      <c r="AI217" s="210"/>
    </row>
    <row r="218" spans="1:35" s="20" customFormat="1" ht="23.25" customHeight="1">
      <c r="A218" s="209"/>
      <c r="B218" s="313" t="s">
        <v>305</v>
      </c>
      <c r="C218" s="361" t="s">
        <v>436</v>
      </c>
      <c r="D218" s="363"/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63"/>
      <c r="T218" s="363"/>
      <c r="U218" s="363"/>
      <c r="V218" s="363"/>
      <c r="W218" s="363"/>
      <c r="X218" s="363"/>
      <c r="Y218" s="363"/>
      <c r="Z218" s="363"/>
      <c r="AA218" s="363"/>
      <c r="AB218" s="363"/>
      <c r="AC218" s="363"/>
      <c r="AD218" s="364"/>
      <c r="AE218" s="360" t="s">
        <v>519</v>
      </c>
      <c r="AF218" s="360"/>
      <c r="AG218" s="360"/>
      <c r="AH218" s="360"/>
      <c r="AI218" s="210"/>
    </row>
    <row r="219" spans="1:35" s="20" customFormat="1" ht="34.5" customHeight="1">
      <c r="A219" s="209"/>
      <c r="B219" s="313" t="s">
        <v>306</v>
      </c>
      <c r="C219" s="361" t="s">
        <v>466</v>
      </c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  <c r="V219" s="363"/>
      <c r="W219" s="363"/>
      <c r="X219" s="363"/>
      <c r="Y219" s="363"/>
      <c r="Z219" s="363"/>
      <c r="AA219" s="363"/>
      <c r="AB219" s="363"/>
      <c r="AC219" s="363"/>
      <c r="AD219" s="364"/>
      <c r="AE219" s="360" t="s">
        <v>522</v>
      </c>
      <c r="AF219" s="360"/>
      <c r="AG219" s="360"/>
      <c r="AH219" s="360"/>
      <c r="AI219" s="210"/>
    </row>
    <row r="220" spans="1:35" s="20" customFormat="1" ht="27" customHeight="1">
      <c r="A220" s="209"/>
      <c r="B220" s="313" t="s">
        <v>532</v>
      </c>
      <c r="C220" s="361" t="s">
        <v>538</v>
      </c>
      <c r="D220" s="363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  <c r="V220" s="363"/>
      <c r="W220" s="363"/>
      <c r="X220" s="363"/>
      <c r="Y220" s="363"/>
      <c r="Z220" s="363"/>
      <c r="AA220" s="363"/>
      <c r="AB220" s="363"/>
      <c r="AC220" s="363"/>
      <c r="AD220" s="364"/>
      <c r="AE220" s="360" t="s">
        <v>405</v>
      </c>
      <c r="AF220" s="360"/>
      <c r="AG220" s="360"/>
      <c r="AH220" s="360"/>
      <c r="AI220" s="210"/>
    </row>
    <row r="221" spans="1:35" s="20" customFormat="1" ht="23.25" customHeight="1">
      <c r="A221" s="209"/>
      <c r="B221" s="313" t="s">
        <v>307</v>
      </c>
      <c r="C221" s="361" t="s">
        <v>443</v>
      </c>
      <c r="D221" s="363"/>
      <c r="E221" s="363"/>
      <c r="F221" s="363"/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  <c r="V221" s="363"/>
      <c r="W221" s="363"/>
      <c r="X221" s="363"/>
      <c r="Y221" s="363"/>
      <c r="Z221" s="363"/>
      <c r="AA221" s="363"/>
      <c r="AB221" s="363"/>
      <c r="AC221" s="363"/>
      <c r="AD221" s="364"/>
      <c r="AE221" s="360" t="s">
        <v>233</v>
      </c>
      <c r="AF221" s="360"/>
      <c r="AG221" s="360"/>
      <c r="AH221" s="360"/>
      <c r="AI221" s="210"/>
    </row>
    <row r="222" spans="1:35" s="20" customFormat="1" ht="24" customHeight="1">
      <c r="A222" s="209"/>
      <c r="B222" s="313" t="s">
        <v>308</v>
      </c>
      <c r="C222" s="361" t="s">
        <v>442</v>
      </c>
      <c r="D222" s="363"/>
      <c r="E222" s="363"/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  <c r="V222" s="363"/>
      <c r="W222" s="363"/>
      <c r="X222" s="363"/>
      <c r="Y222" s="363"/>
      <c r="Z222" s="363"/>
      <c r="AA222" s="363"/>
      <c r="AB222" s="363"/>
      <c r="AC222" s="363"/>
      <c r="AD222" s="364"/>
      <c r="AE222" s="360" t="s">
        <v>234</v>
      </c>
      <c r="AF222" s="360"/>
      <c r="AG222" s="360"/>
      <c r="AH222" s="360"/>
      <c r="AI222" s="210"/>
    </row>
    <row r="223" spans="1:35" s="20" customFormat="1" ht="36.75" customHeight="1">
      <c r="A223" s="209"/>
      <c r="B223" s="313" t="s">
        <v>309</v>
      </c>
      <c r="C223" s="361" t="s">
        <v>444</v>
      </c>
      <c r="D223" s="363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  <c r="V223" s="363"/>
      <c r="W223" s="363"/>
      <c r="X223" s="363"/>
      <c r="Y223" s="363"/>
      <c r="Z223" s="363"/>
      <c r="AA223" s="363"/>
      <c r="AB223" s="363"/>
      <c r="AC223" s="363"/>
      <c r="AD223" s="364"/>
      <c r="AE223" s="360" t="s">
        <v>494</v>
      </c>
      <c r="AF223" s="360"/>
      <c r="AG223" s="360"/>
      <c r="AH223" s="360"/>
      <c r="AI223" s="210"/>
    </row>
    <row r="224" spans="1:35" s="20" customFormat="1" ht="24.75" customHeight="1">
      <c r="A224" s="209"/>
      <c r="B224" s="313" t="s">
        <v>310</v>
      </c>
      <c r="C224" s="361" t="s">
        <v>445</v>
      </c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  <c r="X224" s="363"/>
      <c r="Y224" s="363"/>
      <c r="Z224" s="363"/>
      <c r="AA224" s="363"/>
      <c r="AB224" s="363"/>
      <c r="AC224" s="363"/>
      <c r="AD224" s="364"/>
      <c r="AE224" s="360" t="s">
        <v>492</v>
      </c>
      <c r="AF224" s="360"/>
      <c r="AG224" s="360"/>
      <c r="AH224" s="360"/>
      <c r="AI224" s="210"/>
    </row>
    <row r="225" spans="1:35" s="20" customFormat="1" ht="27.75" customHeight="1">
      <c r="A225" s="209"/>
      <c r="B225" s="313" t="s">
        <v>311</v>
      </c>
      <c r="C225" s="361" t="s">
        <v>446</v>
      </c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  <c r="X225" s="363"/>
      <c r="Y225" s="363"/>
      <c r="Z225" s="363"/>
      <c r="AA225" s="363"/>
      <c r="AB225" s="363"/>
      <c r="AC225" s="363"/>
      <c r="AD225" s="364"/>
      <c r="AE225" s="360" t="s">
        <v>228</v>
      </c>
      <c r="AF225" s="360"/>
      <c r="AG225" s="360"/>
      <c r="AH225" s="360"/>
      <c r="AI225" s="210"/>
    </row>
    <row r="226" spans="1:35" s="20" customFormat="1" ht="27" customHeight="1">
      <c r="A226" s="209"/>
      <c r="B226" s="313" t="s">
        <v>312</v>
      </c>
      <c r="C226" s="357" t="s">
        <v>447</v>
      </c>
      <c r="D226" s="414"/>
      <c r="E226" s="414"/>
      <c r="F226" s="414"/>
      <c r="G226" s="414"/>
      <c r="H226" s="414"/>
      <c r="I226" s="414"/>
      <c r="J226" s="414"/>
      <c r="K226" s="414"/>
      <c r="L226" s="414"/>
      <c r="M226" s="414"/>
      <c r="N226" s="414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4"/>
      <c r="AA226" s="414"/>
      <c r="AB226" s="414"/>
      <c r="AC226" s="414"/>
      <c r="AD226" s="415"/>
      <c r="AE226" s="360" t="s">
        <v>495</v>
      </c>
      <c r="AF226" s="360"/>
      <c r="AG226" s="360"/>
      <c r="AH226" s="360"/>
      <c r="AI226" s="210"/>
    </row>
    <row r="227" spans="1:35" s="20" customFormat="1" ht="23.25" customHeight="1">
      <c r="A227" s="209"/>
      <c r="B227" s="313" t="s">
        <v>313</v>
      </c>
      <c r="C227" s="361" t="s">
        <v>517</v>
      </c>
      <c r="D227" s="363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363"/>
      <c r="AB227" s="363"/>
      <c r="AC227" s="363"/>
      <c r="AD227" s="364"/>
      <c r="AE227" s="360" t="s">
        <v>496</v>
      </c>
      <c r="AF227" s="360"/>
      <c r="AG227" s="360"/>
      <c r="AH227" s="360"/>
      <c r="AI227" s="210"/>
    </row>
    <row r="228" spans="1:35" s="20" customFormat="1" ht="23.25" customHeight="1">
      <c r="A228" s="209"/>
      <c r="B228" s="313" t="s">
        <v>314</v>
      </c>
      <c r="C228" s="357" t="s">
        <v>448</v>
      </c>
      <c r="D228" s="414"/>
      <c r="E228" s="414"/>
      <c r="F228" s="414"/>
      <c r="G228" s="414"/>
      <c r="H228" s="414"/>
      <c r="I228" s="414"/>
      <c r="J228" s="414"/>
      <c r="K228" s="414"/>
      <c r="L228" s="414"/>
      <c r="M228" s="414"/>
      <c r="N228" s="414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4"/>
      <c r="AA228" s="414"/>
      <c r="AB228" s="414"/>
      <c r="AC228" s="414"/>
      <c r="AD228" s="415"/>
      <c r="AE228" s="360" t="s">
        <v>150</v>
      </c>
      <c r="AF228" s="360"/>
      <c r="AG228" s="360"/>
      <c r="AH228" s="360"/>
      <c r="AI228" s="210"/>
    </row>
    <row r="229" spans="1:35" s="20" customFormat="1" ht="35.25" customHeight="1">
      <c r="A229" s="209"/>
      <c r="B229" s="313" t="s">
        <v>315</v>
      </c>
      <c r="C229" s="361" t="s">
        <v>449</v>
      </c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4"/>
      <c r="AE229" s="360" t="s">
        <v>151</v>
      </c>
      <c r="AF229" s="360"/>
      <c r="AG229" s="360"/>
      <c r="AH229" s="360"/>
      <c r="AI229" s="210"/>
    </row>
    <row r="230" spans="1:35" s="20" customFormat="1" ht="26.25" customHeight="1">
      <c r="A230" s="209"/>
      <c r="B230" s="313" t="s">
        <v>316</v>
      </c>
      <c r="C230" s="361" t="s">
        <v>450</v>
      </c>
      <c r="D230" s="363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  <c r="X230" s="363"/>
      <c r="Y230" s="363"/>
      <c r="Z230" s="363"/>
      <c r="AA230" s="363"/>
      <c r="AB230" s="363"/>
      <c r="AC230" s="363"/>
      <c r="AD230" s="364"/>
      <c r="AE230" s="360" t="s">
        <v>244</v>
      </c>
      <c r="AF230" s="360"/>
      <c r="AG230" s="360"/>
      <c r="AH230" s="360"/>
      <c r="AI230" s="210"/>
    </row>
    <row r="231" spans="1:35" s="20" customFormat="1" ht="13.5" customHeight="1">
      <c r="A231" s="209"/>
      <c r="B231" s="313" t="s">
        <v>317</v>
      </c>
      <c r="C231" s="361" t="s">
        <v>452</v>
      </c>
      <c r="D231" s="363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63"/>
      <c r="Y231" s="363"/>
      <c r="Z231" s="363"/>
      <c r="AA231" s="363"/>
      <c r="AB231" s="363"/>
      <c r="AC231" s="363"/>
      <c r="AD231" s="364"/>
      <c r="AE231" s="360" t="s">
        <v>497</v>
      </c>
      <c r="AF231" s="360"/>
      <c r="AG231" s="360"/>
      <c r="AH231" s="360"/>
      <c r="AI231" s="210"/>
    </row>
    <row r="232" spans="1:35" s="20" customFormat="1" ht="31.5" customHeight="1">
      <c r="A232" s="209"/>
      <c r="B232" s="313" t="s">
        <v>318</v>
      </c>
      <c r="C232" s="361" t="s">
        <v>539</v>
      </c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363"/>
      <c r="AB232" s="363"/>
      <c r="AC232" s="363"/>
      <c r="AD232" s="364"/>
      <c r="AE232" s="360" t="s">
        <v>498</v>
      </c>
      <c r="AF232" s="360"/>
      <c r="AG232" s="360"/>
      <c r="AH232" s="360"/>
      <c r="AI232" s="210"/>
    </row>
    <row r="233" spans="1:35" s="20" customFormat="1" ht="35.25" customHeight="1">
      <c r="A233" s="209"/>
      <c r="B233" s="313" t="s">
        <v>319</v>
      </c>
      <c r="C233" s="361" t="s">
        <v>540</v>
      </c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63"/>
      <c r="X233" s="363"/>
      <c r="Y233" s="363"/>
      <c r="Z233" s="363"/>
      <c r="AA233" s="363"/>
      <c r="AB233" s="363"/>
      <c r="AC233" s="363"/>
      <c r="AD233" s="364"/>
      <c r="AE233" s="360" t="s">
        <v>498</v>
      </c>
      <c r="AF233" s="360"/>
      <c r="AG233" s="360"/>
      <c r="AH233" s="360"/>
      <c r="AI233" s="210"/>
    </row>
    <row r="234" spans="1:35" s="20" customFormat="1" ht="24" customHeight="1">
      <c r="A234" s="209"/>
      <c r="B234" s="313" t="s">
        <v>320</v>
      </c>
      <c r="C234" s="361" t="s">
        <v>461</v>
      </c>
      <c r="D234" s="363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63"/>
      <c r="X234" s="363"/>
      <c r="Y234" s="363"/>
      <c r="Z234" s="363"/>
      <c r="AA234" s="363"/>
      <c r="AB234" s="363"/>
      <c r="AC234" s="363"/>
      <c r="AD234" s="364"/>
      <c r="AE234" s="360" t="s">
        <v>500</v>
      </c>
      <c r="AF234" s="360"/>
      <c r="AG234" s="360"/>
      <c r="AH234" s="360"/>
      <c r="AI234" s="210"/>
    </row>
    <row r="235" spans="1:35" s="20" customFormat="1" ht="22.5" customHeight="1">
      <c r="A235" s="209"/>
      <c r="B235" s="313" t="s">
        <v>321</v>
      </c>
      <c r="C235" s="361" t="s">
        <v>541</v>
      </c>
      <c r="D235" s="363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63"/>
      <c r="X235" s="363"/>
      <c r="Y235" s="363"/>
      <c r="Z235" s="363"/>
      <c r="AA235" s="363"/>
      <c r="AB235" s="363"/>
      <c r="AC235" s="363"/>
      <c r="AD235" s="364"/>
      <c r="AE235" s="360" t="s">
        <v>501</v>
      </c>
      <c r="AF235" s="360"/>
      <c r="AG235" s="360"/>
      <c r="AH235" s="360"/>
      <c r="AI235" s="210"/>
    </row>
    <row r="236" spans="1:35" s="20" customFormat="1" ht="20.25" customHeight="1">
      <c r="A236" s="209"/>
      <c r="B236" s="313" t="s">
        <v>322</v>
      </c>
      <c r="C236" s="361" t="s">
        <v>487</v>
      </c>
      <c r="D236" s="363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63"/>
      <c r="X236" s="363"/>
      <c r="Y236" s="363"/>
      <c r="Z236" s="363"/>
      <c r="AA236" s="363"/>
      <c r="AB236" s="363"/>
      <c r="AC236" s="363"/>
      <c r="AD236" s="364"/>
      <c r="AE236" s="360" t="s">
        <v>153</v>
      </c>
      <c r="AF236" s="360"/>
      <c r="AG236" s="360"/>
      <c r="AH236" s="360"/>
      <c r="AI236" s="210"/>
    </row>
    <row r="237" spans="1:35" s="20" customFormat="1" ht="34.5" customHeight="1">
      <c r="A237" s="209"/>
      <c r="B237" s="313" t="s">
        <v>323</v>
      </c>
      <c r="C237" s="361" t="s">
        <v>578</v>
      </c>
      <c r="D237" s="363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  <c r="X237" s="363"/>
      <c r="Y237" s="363"/>
      <c r="Z237" s="363"/>
      <c r="AA237" s="363"/>
      <c r="AB237" s="363"/>
      <c r="AC237" s="363"/>
      <c r="AD237" s="364"/>
      <c r="AE237" s="360" t="s">
        <v>451</v>
      </c>
      <c r="AF237" s="360"/>
      <c r="AG237" s="360"/>
      <c r="AH237" s="360"/>
      <c r="AI237" s="210"/>
    </row>
    <row r="238" spans="1:35" s="20" customFormat="1" ht="12.75" customHeight="1">
      <c r="A238" s="209"/>
      <c r="B238" s="313" t="s">
        <v>324</v>
      </c>
      <c r="C238" s="361" t="s">
        <v>453</v>
      </c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  <c r="X238" s="363"/>
      <c r="Y238" s="363"/>
      <c r="Z238" s="363"/>
      <c r="AA238" s="363"/>
      <c r="AB238" s="363"/>
      <c r="AC238" s="363"/>
      <c r="AD238" s="364"/>
      <c r="AE238" s="360" t="s">
        <v>154</v>
      </c>
      <c r="AF238" s="360"/>
      <c r="AG238" s="360"/>
      <c r="AH238" s="360"/>
      <c r="AI238" s="210"/>
    </row>
    <row r="239" spans="1:35" s="20" customFormat="1" ht="22.5" customHeight="1">
      <c r="A239" s="209"/>
      <c r="B239" s="313" t="s">
        <v>325</v>
      </c>
      <c r="C239" s="361" t="s">
        <v>454</v>
      </c>
      <c r="D239" s="363"/>
      <c r="E239" s="363"/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  <c r="V239" s="363"/>
      <c r="W239" s="363"/>
      <c r="X239" s="363"/>
      <c r="Y239" s="363"/>
      <c r="Z239" s="363"/>
      <c r="AA239" s="363"/>
      <c r="AB239" s="363"/>
      <c r="AC239" s="363"/>
      <c r="AD239" s="364"/>
      <c r="AE239" s="360" t="s">
        <v>248</v>
      </c>
      <c r="AF239" s="360"/>
      <c r="AG239" s="360"/>
      <c r="AH239" s="360"/>
      <c r="AI239" s="210"/>
    </row>
    <row r="240" spans="1:35" s="20" customFormat="1" ht="23.25" customHeight="1">
      <c r="A240" s="209"/>
      <c r="B240" s="313" t="s">
        <v>326</v>
      </c>
      <c r="C240" s="361" t="s">
        <v>455</v>
      </c>
      <c r="D240" s="363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363"/>
      <c r="X240" s="363"/>
      <c r="Y240" s="363"/>
      <c r="Z240" s="363"/>
      <c r="AA240" s="363"/>
      <c r="AB240" s="363"/>
      <c r="AC240" s="363"/>
      <c r="AD240" s="364"/>
      <c r="AE240" s="360" t="s">
        <v>502</v>
      </c>
      <c r="AF240" s="360"/>
      <c r="AG240" s="360"/>
      <c r="AH240" s="360"/>
      <c r="AI240" s="210"/>
    </row>
    <row r="241" spans="1:35" s="20" customFormat="1" ht="10.5" customHeight="1">
      <c r="A241" s="209"/>
      <c r="B241" s="21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2"/>
      <c r="AD241" s="302"/>
      <c r="AE241" s="214"/>
      <c r="AF241" s="214"/>
      <c r="AG241" s="214"/>
      <c r="AH241" s="214"/>
      <c r="AI241" s="210"/>
    </row>
    <row r="242" spans="1:35" s="216" customFormat="1" ht="12" customHeight="1">
      <c r="A242" s="215"/>
      <c r="B242" s="280" t="s">
        <v>54</v>
      </c>
      <c r="C242" s="280"/>
      <c r="D242" s="280"/>
      <c r="E242" s="280"/>
      <c r="F242" s="280"/>
      <c r="G242" s="280"/>
      <c r="H242" s="280"/>
      <c r="I242" s="280"/>
      <c r="J242" s="280"/>
      <c r="O242" s="408" t="s">
        <v>54</v>
      </c>
      <c r="P242" s="408"/>
      <c r="Q242" s="408"/>
      <c r="R242" s="408"/>
      <c r="S242" s="408"/>
      <c r="T242" s="408"/>
      <c r="U242" s="408"/>
      <c r="V242" s="57"/>
      <c r="W242" s="57"/>
      <c r="X242" s="57"/>
      <c r="Y242" s="57"/>
      <c r="Z242" s="57"/>
      <c r="AA242" s="57"/>
      <c r="AH242" s="57"/>
      <c r="AI242" s="57"/>
    </row>
    <row r="243" spans="1:35" s="216" customFormat="1" ht="12" customHeight="1">
      <c r="A243" s="215"/>
      <c r="B243" s="219" t="s">
        <v>161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 t="s">
        <v>342</v>
      </c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</row>
    <row r="244" spans="1:35" s="216" customFormat="1" ht="12" customHeight="1">
      <c r="A244" s="215"/>
      <c r="B244" s="219" t="s">
        <v>110</v>
      </c>
      <c r="C244" s="219"/>
      <c r="D244" s="219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7" t="s">
        <v>111</v>
      </c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9"/>
      <c r="AC244" s="219"/>
      <c r="AD244" s="219"/>
      <c r="AE244" s="219"/>
      <c r="AF244" s="219"/>
      <c r="AG244" s="219"/>
      <c r="AH244" s="219"/>
      <c r="AI244" s="219"/>
    </row>
    <row r="245" spans="1:35" s="216" customFormat="1" ht="12" customHeight="1">
      <c r="A245" s="215"/>
      <c r="B245" s="217" t="s">
        <v>171</v>
      </c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 t="s">
        <v>113</v>
      </c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</row>
    <row r="246" spans="1:35" s="216" customFormat="1" ht="12" customHeight="1">
      <c r="A246" s="215"/>
      <c r="B246" s="409" t="s">
        <v>160</v>
      </c>
      <c r="C246" s="409"/>
      <c r="D246" s="409"/>
      <c r="E246" s="409"/>
      <c r="F246" s="409"/>
      <c r="G246" s="409"/>
      <c r="H246" s="409"/>
      <c r="I246" s="409"/>
      <c r="J246" s="409"/>
      <c r="K246" s="409"/>
      <c r="L246" s="409"/>
      <c r="M246" s="409"/>
      <c r="N246" s="218"/>
      <c r="O246" s="219" t="s">
        <v>160</v>
      </c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409"/>
      <c r="AC246" s="409"/>
      <c r="AD246" s="409"/>
      <c r="AE246" s="409"/>
      <c r="AF246" s="409"/>
      <c r="AG246" s="409"/>
      <c r="AH246" s="409"/>
      <c r="AI246" s="409"/>
    </row>
    <row r="247" spans="1:35" s="216" customFormat="1" ht="14.25" customHeight="1">
      <c r="A247" s="304"/>
      <c r="B247" s="303" t="s">
        <v>518</v>
      </c>
      <c r="C247" s="303"/>
      <c r="D247" s="303"/>
      <c r="E247" s="303"/>
      <c r="F247" s="303"/>
      <c r="G247" s="303"/>
      <c r="H247" s="303"/>
      <c r="I247" s="303"/>
      <c r="J247" s="303"/>
      <c r="K247" s="303"/>
      <c r="L247" s="303"/>
      <c r="M247" s="303"/>
      <c r="N247" s="303"/>
      <c r="O247" s="303"/>
      <c r="P247" s="303"/>
      <c r="Q247" s="303"/>
      <c r="R247" s="303"/>
      <c r="S247" s="303"/>
      <c r="T247" s="303"/>
      <c r="U247" s="303"/>
      <c r="V247" s="303"/>
      <c r="W247" s="303"/>
      <c r="X247" s="303"/>
      <c r="Y247" s="303"/>
      <c r="Z247" s="303"/>
      <c r="AA247" s="303"/>
      <c r="AB247" s="303"/>
      <c r="AC247" s="303"/>
      <c r="AD247" s="303"/>
      <c r="AE247" s="303"/>
      <c r="AF247" s="303"/>
      <c r="AG247" s="303"/>
      <c r="AH247" s="303"/>
      <c r="AI247" s="217"/>
    </row>
    <row r="248" spans="1:35" s="20" customFormat="1" ht="24" customHeight="1">
      <c r="A248" s="209"/>
      <c r="B248" s="313" t="s">
        <v>327</v>
      </c>
      <c r="C248" s="361" t="s">
        <v>456</v>
      </c>
      <c r="D248" s="363"/>
      <c r="E248" s="363"/>
      <c r="F248" s="363"/>
      <c r="G248" s="363"/>
      <c r="H248" s="363"/>
      <c r="I248" s="363"/>
      <c r="J248" s="363"/>
      <c r="K248" s="363"/>
      <c r="L248" s="363"/>
      <c r="M248" s="363"/>
      <c r="N248" s="363"/>
      <c r="O248" s="363"/>
      <c r="P248" s="363"/>
      <c r="Q248" s="363"/>
      <c r="R248" s="363"/>
      <c r="S248" s="363"/>
      <c r="T248" s="363"/>
      <c r="U248" s="363"/>
      <c r="V248" s="363"/>
      <c r="W248" s="363"/>
      <c r="X248" s="363"/>
      <c r="Y248" s="363"/>
      <c r="Z248" s="363"/>
      <c r="AA248" s="363"/>
      <c r="AB248" s="363"/>
      <c r="AC248" s="363"/>
      <c r="AD248" s="364"/>
      <c r="AE248" s="360" t="s">
        <v>156</v>
      </c>
      <c r="AF248" s="360"/>
      <c r="AG248" s="360"/>
      <c r="AH248" s="360"/>
      <c r="AI248" s="210"/>
    </row>
    <row r="249" spans="1:35" s="20" customFormat="1" ht="22.5" customHeight="1">
      <c r="A249" s="209"/>
      <c r="B249" s="313" t="s">
        <v>328</v>
      </c>
      <c r="C249" s="361" t="s">
        <v>457</v>
      </c>
      <c r="D249" s="363"/>
      <c r="E249" s="363"/>
      <c r="F249" s="363"/>
      <c r="G249" s="363"/>
      <c r="H249" s="363"/>
      <c r="I249" s="363"/>
      <c r="J249" s="363"/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  <c r="X249" s="363"/>
      <c r="Y249" s="363"/>
      <c r="Z249" s="363"/>
      <c r="AA249" s="363"/>
      <c r="AB249" s="363"/>
      <c r="AC249" s="363"/>
      <c r="AD249" s="364"/>
      <c r="AE249" s="360" t="s">
        <v>157</v>
      </c>
      <c r="AF249" s="360"/>
      <c r="AG249" s="360"/>
      <c r="AH249" s="360"/>
      <c r="AI249" s="210"/>
    </row>
    <row r="250" spans="1:35" s="20" customFormat="1" ht="21.75" customHeight="1">
      <c r="A250" s="209"/>
      <c r="B250" s="313" t="s">
        <v>329</v>
      </c>
      <c r="C250" s="361" t="s">
        <v>458</v>
      </c>
      <c r="D250" s="363"/>
      <c r="E250" s="363"/>
      <c r="F250" s="363"/>
      <c r="G250" s="363"/>
      <c r="H250" s="363"/>
      <c r="I250" s="363"/>
      <c r="J250" s="363"/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63"/>
      <c r="X250" s="363"/>
      <c r="Y250" s="363"/>
      <c r="Z250" s="363"/>
      <c r="AA250" s="363"/>
      <c r="AB250" s="363"/>
      <c r="AC250" s="363"/>
      <c r="AD250" s="364"/>
      <c r="AE250" s="360" t="s">
        <v>411</v>
      </c>
      <c r="AF250" s="360"/>
      <c r="AG250" s="360"/>
      <c r="AH250" s="360"/>
      <c r="AI250" s="210"/>
    </row>
    <row r="251" spans="1:35" s="20" customFormat="1" ht="34.5" customHeight="1">
      <c r="A251" s="209"/>
      <c r="B251" s="313" t="s">
        <v>333</v>
      </c>
      <c r="C251" s="361" t="s">
        <v>542</v>
      </c>
      <c r="D251" s="363"/>
      <c r="E251" s="363"/>
      <c r="F251" s="363"/>
      <c r="G251" s="363"/>
      <c r="H251" s="363"/>
      <c r="I251" s="363"/>
      <c r="J251" s="363"/>
      <c r="K251" s="363"/>
      <c r="L251" s="363"/>
      <c r="M251" s="363"/>
      <c r="N251" s="363"/>
      <c r="O251" s="363"/>
      <c r="P251" s="363"/>
      <c r="Q251" s="363"/>
      <c r="R251" s="363"/>
      <c r="S251" s="363"/>
      <c r="T251" s="363"/>
      <c r="U251" s="363"/>
      <c r="V251" s="363"/>
      <c r="W251" s="363"/>
      <c r="X251" s="363"/>
      <c r="Y251" s="363"/>
      <c r="Z251" s="363"/>
      <c r="AA251" s="363"/>
      <c r="AB251" s="363"/>
      <c r="AC251" s="363"/>
      <c r="AD251" s="364"/>
      <c r="AE251" s="360" t="s">
        <v>238</v>
      </c>
      <c r="AF251" s="360"/>
      <c r="AG251" s="360"/>
      <c r="AH251" s="360"/>
      <c r="AI251" s="210"/>
    </row>
    <row r="252" spans="1:35" s="20" customFormat="1" ht="25.5" customHeight="1">
      <c r="A252" s="209"/>
      <c r="B252" s="314" t="s">
        <v>334</v>
      </c>
      <c r="C252" s="410" t="s">
        <v>459</v>
      </c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411"/>
      <c r="W252" s="411"/>
      <c r="X252" s="411"/>
      <c r="Y252" s="411"/>
      <c r="Z252" s="411"/>
      <c r="AA252" s="411"/>
      <c r="AB252" s="411"/>
      <c r="AC252" s="411"/>
      <c r="AD252" s="412"/>
      <c r="AE252" s="413" t="s">
        <v>239</v>
      </c>
      <c r="AF252" s="413"/>
      <c r="AG252" s="413"/>
      <c r="AH252" s="413"/>
      <c r="AI252" s="210"/>
    </row>
    <row r="253" spans="1:35" s="20" customFormat="1" ht="27" customHeight="1">
      <c r="A253" s="209"/>
      <c r="B253" s="313" t="s">
        <v>335</v>
      </c>
      <c r="C253" s="361" t="s">
        <v>463</v>
      </c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  <c r="X253" s="363"/>
      <c r="Y253" s="363"/>
      <c r="Z253" s="363"/>
      <c r="AA253" s="363"/>
      <c r="AB253" s="363"/>
      <c r="AC253" s="363"/>
      <c r="AD253" s="364"/>
      <c r="AE253" s="360" t="s">
        <v>258</v>
      </c>
      <c r="AF253" s="360"/>
      <c r="AG253" s="360"/>
      <c r="AH253" s="360"/>
      <c r="AI253" s="210"/>
    </row>
    <row r="254" spans="1:35" s="20" customFormat="1" ht="30" customHeight="1">
      <c r="A254" s="209"/>
      <c r="B254" s="313" t="s">
        <v>336</v>
      </c>
      <c r="C254" s="361" t="s">
        <v>581</v>
      </c>
      <c r="D254" s="363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  <c r="U254" s="363"/>
      <c r="V254" s="363"/>
      <c r="W254" s="363"/>
      <c r="X254" s="363"/>
      <c r="Y254" s="363"/>
      <c r="Z254" s="363"/>
      <c r="AA254" s="363"/>
      <c r="AB254" s="363"/>
      <c r="AC254" s="363"/>
      <c r="AD254" s="364"/>
      <c r="AE254" s="360" t="s">
        <v>510</v>
      </c>
      <c r="AF254" s="360"/>
      <c r="AG254" s="360"/>
      <c r="AH254" s="360"/>
      <c r="AI254" s="210"/>
    </row>
    <row r="255" spans="1:35" s="20" customFormat="1" ht="33" customHeight="1">
      <c r="A255" s="209"/>
      <c r="B255" s="313" t="s">
        <v>337</v>
      </c>
      <c r="C255" s="361" t="s">
        <v>582</v>
      </c>
      <c r="D255" s="363"/>
      <c r="E255" s="363"/>
      <c r="F255" s="363"/>
      <c r="G255" s="363"/>
      <c r="H255" s="363"/>
      <c r="I255" s="363"/>
      <c r="J255" s="363"/>
      <c r="K255" s="363"/>
      <c r="L255" s="363"/>
      <c r="M255" s="363"/>
      <c r="N255" s="363"/>
      <c r="O255" s="363"/>
      <c r="P255" s="363"/>
      <c r="Q255" s="363"/>
      <c r="R255" s="363"/>
      <c r="S255" s="363"/>
      <c r="T255" s="363"/>
      <c r="U255" s="363"/>
      <c r="V255" s="363"/>
      <c r="W255" s="363"/>
      <c r="X255" s="363"/>
      <c r="Y255" s="363"/>
      <c r="Z255" s="363"/>
      <c r="AA255" s="363"/>
      <c r="AB255" s="363"/>
      <c r="AC255" s="363"/>
      <c r="AD255" s="364"/>
      <c r="AE255" s="360" t="s">
        <v>511</v>
      </c>
      <c r="AF255" s="360"/>
      <c r="AG255" s="360"/>
      <c r="AH255" s="360"/>
      <c r="AI255" s="210"/>
    </row>
    <row r="256" spans="1:35" s="20" customFormat="1" ht="25.5" customHeight="1">
      <c r="A256" s="209"/>
      <c r="B256" s="313" t="s">
        <v>338</v>
      </c>
      <c r="C256" s="361" t="s">
        <v>460</v>
      </c>
      <c r="D256" s="363"/>
      <c r="E256" s="363"/>
      <c r="F256" s="363"/>
      <c r="G256" s="363"/>
      <c r="H256" s="363"/>
      <c r="I256" s="363"/>
      <c r="J256" s="363"/>
      <c r="K256" s="363"/>
      <c r="L256" s="363"/>
      <c r="M256" s="363"/>
      <c r="N256" s="363"/>
      <c r="O256" s="363"/>
      <c r="P256" s="363"/>
      <c r="Q256" s="363"/>
      <c r="R256" s="363"/>
      <c r="S256" s="363"/>
      <c r="T256" s="363"/>
      <c r="U256" s="363"/>
      <c r="V256" s="363"/>
      <c r="W256" s="363"/>
      <c r="X256" s="363"/>
      <c r="Y256" s="363"/>
      <c r="Z256" s="363"/>
      <c r="AA256" s="363"/>
      <c r="AB256" s="363"/>
      <c r="AC256" s="363"/>
      <c r="AD256" s="364"/>
      <c r="AE256" s="360" t="s">
        <v>367</v>
      </c>
      <c r="AF256" s="360"/>
      <c r="AG256" s="360"/>
      <c r="AH256" s="360"/>
      <c r="AI256" s="210"/>
    </row>
    <row r="257" spans="1:35" s="20" customFormat="1" ht="22.5" customHeight="1">
      <c r="A257" s="209"/>
      <c r="B257" s="313" t="s">
        <v>339</v>
      </c>
      <c r="C257" s="361" t="s">
        <v>579</v>
      </c>
      <c r="D257" s="363"/>
      <c r="E257" s="363"/>
      <c r="F257" s="363"/>
      <c r="G257" s="363"/>
      <c r="H257" s="363"/>
      <c r="I257" s="363"/>
      <c r="J257" s="363"/>
      <c r="K257" s="363"/>
      <c r="L257" s="363"/>
      <c r="M257" s="363"/>
      <c r="N257" s="363"/>
      <c r="O257" s="363"/>
      <c r="P257" s="363"/>
      <c r="Q257" s="363"/>
      <c r="R257" s="363"/>
      <c r="S257" s="363"/>
      <c r="T257" s="363"/>
      <c r="U257" s="363"/>
      <c r="V257" s="363"/>
      <c r="W257" s="363"/>
      <c r="X257" s="363"/>
      <c r="Y257" s="363"/>
      <c r="Z257" s="363"/>
      <c r="AA257" s="363"/>
      <c r="AB257" s="363"/>
      <c r="AC257" s="363"/>
      <c r="AD257" s="364"/>
      <c r="AE257" s="360" t="s">
        <v>368</v>
      </c>
      <c r="AF257" s="360"/>
      <c r="AG257" s="360"/>
      <c r="AH257" s="360"/>
      <c r="AI257" s="210"/>
    </row>
    <row r="258" spans="1:35" s="20" customFormat="1" ht="23.25" customHeight="1">
      <c r="A258" s="209"/>
      <c r="B258" s="313" t="s">
        <v>340</v>
      </c>
      <c r="C258" s="361" t="s">
        <v>543</v>
      </c>
      <c r="D258" s="363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63"/>
      <c r="X258" s="363"/>
      <c r="Y258" s="363"/>
      <c r="Z258" s="363"/>
      <c r="AA258" s="363"/>
      <c r="AB258" s="363"/>
      <c r="AC258" s="363"/>
      <c r="AD258" s="364"/>
      <c r="AE258" s="360" t="s">
        <v>412</v>
      </c>
      <c r="AF258" s="360"/>
      <c r="AG258" s="360"/>
      <c r="AH258" s="360"/>
      <c r="AI258" s="210"/>
    </row>
    <row r="259" spans="1:35" s="20" customFormat="1" ht="22.5" customHeight="1">
      <c r="A259" s="209"/>
      <c r="B259" s="313" t="s">
        <v>341</v>
      </c>
      <c r="C259" s="361" t="s">
        <v>488</v>
      </c>
      <c r="D259" s="363"/>
      <c r="E259" s="363"/>
      <c r="F259" s="363"/>
      <c r="G259" s="363"/>
      <c r="H259" s="363"/>
      <c r="I259" s="363"/>
      <c r="J259" s="363"/>
      <c r="K259" s="363"/>
      <c r="L259" s="363"/>
      <c r="M259" s="363"/>
      <c r="N259" s="363"/>
      <c r="O259" s="363"/>
      <c r="P259" s="363"/>
      <c r="Q259" s="363"/>
      <c r="R259" s="363"/>
      <c r="S259" s="363"/>
      <c r="T259" s="363"/>
      <c r="U259" s="363"/>
      <c r="V259" s="363"/>
      <c r="W259" s="363"/>
      <c r="X259" s="363"/>
      <c r="Y259" s="363"/>
      <c r="Z259" s="363"/>
      <c r="AA259" s="363"/>
      <c r="AB259" s="363"/>
      <c r="AC259" s="363"/>
      <c r="AD259" s="364"/>
      <c r="AE259" s="360" t="s">
        <v>503</v>
      </c>
      <c r="AF259" s="360"/>
      <c r="AG259" s="360"/>
      <c r="AH259" s="360"/>
      <c r="AI259" s="210"/>
    </row>
    <row r="260" spans="1:35" s="20" customFormat="1" ht="23.25" customHeight="1">
      <c r="A260" s="209"/>
      <c r="B260" s="313" t="s">
        <v>344</v>
      </c>
      <c r="C260" s="361" t="s">
        <v>462</v>
      </c>
      <c r="D260" s="363"/>
      <c r="E260" s="363"/>
      <c r="F260" s="363"/>
      <c r="G260" s="363"/>
      <c r="H260" s="363"/>
      <c r="I260" s="363"/>
      <c r="J260" s="363"/>
      <c r="K260" s="363"/>
      <c r="L260" s="363"/>
      <c r="M260" s="363"/>
      <c r="N260" s="363"/>
      <c r="O260" s="363"/>
      <c r="P260" s="363"/>
      <c r="Q260" s="363"/>
      <c r="R260" s="363"/>
      <c r="S260" s="363"/>
      <c r="T260" s="363"/>
      <c r="U260" s="363"/>
      <c r="V260" s="363"/>
      <c r="W260" s="363"/>
      <c r="X260" s="363"/>
      <c r="Y260" s="363"/>
      <c r="Z260" s="363"/>
      <c r="AA260" s="363"/>
      <c r="AB260" s="363"/>
      <c r="AC260" s="363"/>
      <c r="AD260" s="364"/>
      <c r="AE260" s="360" t="s">
        <v>504</v>
      </c>
      <c r="AF260" s="360"/>
      <c r="AG260" s="360"/>
      <c r="AH260" s="360"/>
      <c r="AI260" s="210"/>
    </row>
    <row r="261" spans="1:35" s="20" customFormat="1" ht="35.25" customHeight="1">
      <c r="A261" s="209"/>
      <c r="B261" s="313" t="s">
        <v>345</v>
      </c>
      <c r="C261" s="361" t="s">
        <v>489</v>
      </c>
      <c r="D261" s="363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  <c r="U261" s="363"/>
      <c r="V261" s="363"/>
      <c r="W261" s="363"/>
      <c r="X261" s="363"/>
      <c r="Y261" s="363"/>
      <c r="Z261" s="363"/>
      <c r="AA261" s="363"/>
      <c r="AB261" s="363"/>
      <c r="AC261" s="363"/>
      <c r="AD261" s="364"/>
      <c r="AE261" s="360" t="s">
        <v>505</v>
      </c>
      <c r="AF261" s="360"/>
      <c r="AG261" s="360"/>
      <c r="AH261" s="360"/>
      <c r="AI261" s="210"/>
    </row>
    <row r="262" spans="1:35" s="20" customFormat="1" ht="34.5" customHeight="1">
      <c r="A262" s="209"/>
      <c r="B262" s="313" t="s">
        <v>465</v>
      </c>
      <c r="C262" s="361" t="s">
        <v>544</v>
      </c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  <c r="U262" s="363"/>
      <c r="V262" s="363"/>
      <c r="W262" s="363"/>
      <c r="X262" s="363"/>
      <c r="Y262" s="363"/>
      <c r="Z262" s="363"/>
      <c r="AA262" s="363"/>
      <c r="AB262" s="363"/>
      <c r="AC262" s="363"/>
      <c r="AD262" s="364"/>
      <c r="AE262" s="360" t="s">
        <v>506</v>
      </c>
      <c r="AF262" s="360"/>
      <c r="AG262" s="360"/>
      <c r="AH262" s="360"/>
      <c r="AI262" s="210"/>
    </row>
    <row r="263" spans="1:35" s="20" customFormat="1" ht="22.5" customHeight="1">
      <c r="A263" s="209"/>
      <c r="B263" s="313" t="s">
        <v>467</v>
      </c>
      <c r="C263" s="361" t="s">
        <v>464</v>
      </c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  <c r="X263" s="363"/>
      <c r="Y263" s="363"/>
      <c r="Z263" s="363"/>
      <c r="AA263" s="363"/>
      <c r="AB263" s="363"/>
      <c r="AC263" s="363"/>
      <c r="AD263" s="364"/>
      <c r="AE263" s="360" t="s">
        <v>45</v>
      </c>
      <c r="AF263" s="360"/>
      <c r="AG263" s="360"/>
      <c r="AH263" s="360"/>
      <c r="AI263" s="210"/>
    </row>
    <row r="264" spans="1:35" s="20" customFormat="1" ht="30" customHeight="1">
      <c r="A264" s="209"/>
      <c r="B264" s="313" t="s">
        <v>468</v>
      </c>
      <c r="C264" s="357" t="s">
        <v>545</v>
      </c>
      <c r="D264" s="414"/>
      <c r="E264" s="414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4"/>
      <c r="Z264" s="414"/>
      <c r="AA264" s="414"/>
      <c r="AB264" s="414"/>
      <c r="AC264" s="414"/>
      <c r="AD264" s="415"/>
      <c r="AE264" s="360" t="s">
        <v>377</v>
      </c>
      <c r="AF264" s="360"/>
      <c r="AG264" s="360"/>
      <c r="AH264" s="360"/>
      <c r="AI264" s="210"/>
    </row>
    <row r="265" spans="1:35" s="20" customFormat="1" ht="15" customHeight="1">
      <c r="A265" s="209"/>
      <c r="B265" s="313" t="s">
        <v>469</v>
      </c>
      <c r="C265" s="361" t="s">
        <v>580</v>
      </c>
      <c r="D265" s="363"/>
      <c r="E265" s="363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3"/>
      <c r="AC265" s="363"/>
      <c r="AD265" s="364"/>
      <c r="AE265" s="360" t="s">
        <v>378</v>
      </c>
      <c r="AF265" s="360"/>
      <c r="AG265" s="360"/>
      <c r="AH265" s="360"/>
      <c r="AI265" s="210"/>
    </row>
    <row r="266" spans="1:35" s="20" customFormat="1" ht="22.5" customHeight="1">
      <c r="A266" s="209"/>
      <c r="B266" s="313" t="s">
        <v>472</v>
      </c>
      <c r="C266" s="357" t="s">
        <v>471</v>
      </c>
      <c r="D266" s="414"/>
      <c r="E266" s="414"/>
      <c r="F266" s="414"/>
      <c r="G266" s="414"/>
      <c r="H266" s="414"/>
      <c r="I266" s="414"/>
      <c r="J266" s="414"/>
      <c r="K266" s="414"/>
      <c r="L266" s="414"/>
      <c r="M266" s="414"/>
      <c r="N266" s="414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4"/>
      <c r="Z266" s="414"/>
      <c r="AA266" s="414"/>
      <c r="AB266" s="414"/>
      <c r="AC266" s="414"/>
      <c r="AD266" s="415"/>
      <c r="AE266" s="360" t="s">
        <v>169</v>
      </c>
      <c r="AF266" s="360"/>
      <c r="AG266" s="360"/>
      <c r="AH266" s="360"/>
      <c r="AI266" s="210"/>
    </row>
    <row r="267" spans="1:35" s="20" customFormat="1" ht="24" customHeight="1">
      <c r="A267" s="209"/>
      <c r="B267" s="313" t="s">
        <v>513</v>
      </c>
      <c r="C267" s="357" t="s">
        <v>470</v>
      </c>
      <c r="D267" s="414"/>
      <c r="E267" s="414"/>
      <c r="F267" s="414"/>
      <c r="G267" s="414"/>
      <c r="H267" s="414"/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  <c r="AA267" s="414"/>
      <c r="AB267" s="414"/>
      <c r="AC267" s="414"/>
      <c r="AD267" s="415"/>
      <c r="AE267" s="360" t="s">
        <v>174</v>
      </c>
      <c r="AF267" s="360"/>
      <c r="AG267" s="360"/>
      <c r="AH267" s="360"/>
      <c r="AI267" s="210"/>
    </row>
    <row r="268" spans="1:35" s="20" customFormat="1" ht="27" customHeight="1">
      <c r="A268" s="209"/>
      <c r="B268" s="313" t="s">
        <v>514</v>
      </c>
      <c r="C268" s="361" t="s">
        <v>480</v>
      </c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  <c r="V268" s="363"/>
      <c r="W268" s="363"/>
      <c r="X268" s="363"/>
      <c r="Y268" s="363"/>
      <c r="Z268" s="363"/>
      <c r="AA268" s="363"/>
      <c r="AB268" s="363"/>
      <c r="AC268" s="363"/>
      <c r="AD268" s="364"/>
      <c r="AE268" s="360" t="s">
        <v>222</v>
      </c>
      <c r="AF268" s="360"/>
      <c r="AG268" s="360"/>
      <c r="AH268" s="360"/>
      <c r="AI268" s="210"/>
    </row>
    <row r="269" spans="1:35" s="20" customFormat="1" ht="12.75" customHeight="1">
      <c r="A269" s="209"/>
      <c r="B269" s="21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214"/>
      <c r="AF269" s="214"/>
      <c r="AG269" s="214"/>
      <c r="AH269" s="214"/>
      <c r="AI269" s="210"/>
    </row>
    <row r="270" spans="1:35" s="20" customFormat="1" ht="12" customHeight="1">
      <c r="A270" s="209"/>
      <c r="B270" s="563" t="s">
        <v>473</v>
      </c>
      <c r="C270" s="563"/>
      <c r="D270" s="563"/>
      <c r="E270" s="563"/>
      <c r="F270" s="563"/>
      <c r="G270" s="563"/>
      <c r="H270" s="563"/>
      <c r="I270" s="563"/>
      <c r="J270" s="563"/>
      <c r="K270" s="563"/>
      <c r="L270" s="563"/>
      <c r="M270" s="563"/>
      <c r="N270" s="563"/>
      <c r="O270" s="563"/>
      <c r="P270" s="563"/>
      <c r="Q270" s="563"/>
      <c r="R270" s="563"/>
      <c r="S270" s="563"/>
      <c r="T270" s="563"/>
      <c r="U270" s="563"/>
      <c r="V270" s="563"/>
      <c r="W270" s="563"/>
      <c r="X270" s="563"/>
      <c r="Y270" s="563"/>
      <c r="Z270" s="563"/>
      <c r="AA270" s="563"/>
      <c r="AB270" s="563"/>
      <c r="AC270" s="563"/>
      <c r="AD270" s="563"/>
      <c r="AE270" s="563"/>
      <c r="AF270" s="563"/>
      <c r="AG270" s="563"/>
      <c r="AH270" s="563"/>
      <c r="AI270" s="210"/>
    </row>
    <row r="271" spans="1:35" s="20" customFormat="1" ht="12" customHeight="1">
      <c r="A271" s="209"/>
      <c r="B271" s="563" t="s">
        <v>554</v>
      </c>
      <c r="C271" s="563"/>
      <c r="D271" s="563"/>
      <c r="E271" s="563"/>
      <c r="F271" s="563"/>
      <c r="G271" s="563"/>
      <c r="H271" s="563"/>
      <c r="I271" s="563"/>
      <c r="J271" s="563"/>
      <c r="K271" s="563"/>
      <c r="L271" s="563"/>
      <c r="M271" s="563"/>
      <c r="N271" s="563"/>
      <c r="O271" s="563"/>
      <c r="P271" s="563"/>
      <c r="Q271" s="563"/>
      <c r="R271" s="563"/>
      <c r="S271" s="563"/>
      <c r="T271" s="563"/>
      <c r="U271" s="563"/>
      <c r="V271" s="563"/>
      <c r="W271" s="563"/>
      <c r="X271" s="563"/>
      <c r="Y271" s="563"/>
      <c r="Z271" s="563"/>
      <c r="AA271" s="563"/>
      <c r="AB271" s="563"/>
      <c r="AC271" s="563"/>
      <c r="AD271" s="563"/>
      <c r="AE271" s="563"/>
      <c r="AF271" s="563"/>
      <c r="AG271" s="563"/>
      <c r="AH271" s="563"/>
      <c r="AI271" s="210"/>
    </row>
    <row r="272" spans="1:35" s="20" customFormat="1" ht="12" customHeight="1">
      <c r="A272" s="209"/>
      <c r="B272" s="563" t="s">
        <v>555</v>
      </c>
      <c r="C272" s="563"/>
      <c r="D272" s="563"/>
      <c r="E272" s="563"/>
      <c r="F272" s="563"/>
      <c r="G272" s="563"/>
      <c r="H272" s="563"/>
      <c r="I272" s="563"/>
      <c r="J272" s="563"/>
      <c r="K272" s="563"/>
      <c r="L272" s="563"/>
      <c r="M272" s="563"/>
      <c r="N272" s="563"/>
      <c r="O272" s="563"/>
      <c r="P272" s="563"/>
      <c r="Q272" s="563"/>
      <c r="R272" s="563"/>
      <c r="S272" s="563"/>
      <c r="T272" s="563"/>
      <c r="U272" s="563"/>
      <c r="V272" s="563"/>
      <c r="W272" s="563"/>
      <c r="X272" s="563"/>
      <c r="Y272" s="563"/>
      <c r="Z272" s="563"/>
      <c r="AA272" s="563"/>
      <c r="AB272" s="563"/>
      <c r="AC272" s="563"/>
      <c r="AD272" s="563"/>
      <c r="AE272" s="563"/>
      <c r="AF272" s="563"/>
      <c r="AG272" s="563"/>
      <c r="AH272" s="563"/>
      <c r="AI272" s="210"/>
    </row>
    <row r="273" spans="1:35" s="20" customFormat="1" ht="12" customHeight="1">
      <c r="A273" s="209"/>
      <c r="B273" s="563" t="s">
        <v>556</v>
      </c>
      <c r="C273" s="563"/>
      <c r="D273" s="563"/>
      <c r="E273" s="563"/>
      <c r="F273" s="563"/>
      <c r="G273" s="563"/>
      <c r="H273" s="563"/>
      <c r="I273" s="563"/>
      <c r="J273" s="563"/>
      <c r="K273" s="563"/>
      <c r="L273" s="563"/>
      <c r="M273" s="563"/>
      <c r="N273" s="563"/>
      <c r="O273" s="563"/>
      <c r="P273" s="563"/>
      <c r="Q273" s="563"/>
      <c r="R273" s="563"/>
      <c r="S273" s="563"/>
      <c r="T273" s="563"/>
      <c r="U273" s="563"/>
      <c r="V273" s="563"/>
      <c r="W273" s="563"/>
      <c r="X273" s="563"/>
      <c r="Y273" s="563"/>
      <c r="Z273" s="563"/>
      <c r="AA273" s="563"/>
      <c r="AB273" s="563"/>
      <c r="AC273" s="563"/>
      <c r="AD273" s="563"/>
      <c r="AE273" s="563"/>
      <c r="AF273" s="563"/>
      <c r="AG273" s="563"/>
      <c r="AH273" s="563"/>
      <c r="AI273" s="210"/>
    </row>
    <row r="274" spans="1:35" s="20" customFormat="1" ht="12" customHeight="1">
      <c r="A274" s="209"/>
      <c r="B274" s="563" t="s">
        <v>557</v>
      </c>
      <c r="C274" s="563"/>
      <c r="D274" s="563"/>
      <c r="E274" s="563"/>
      <c r="F274" s="563"/>
      <c r="G274" s="563"/>
      <c r="H274" s="563"/>
      <c r="I274" s="563"/>
      <c r="J274" s="563"/>
      <c r="K274" s="563"/>
      <c r="L274" s="563"/>
      <c r="M274" s="563"/>
      <c r="N274" s="563"/>
      <c r="O274" s="563"/>
      <c r="P274" s="563"/>
      <c r="Q274" s="563"/>
      <c r="R274" s="563"/>
      <c r="S274" s="563"/>
      <c r="T274" s="563"/>
      <c r="U274" s="563"/>
      <c r="V274" s="563"/>
      <c r="W274" s="563"/>
      <c r="X274" s="563"/>
      <c r="Y274" s="563"/>
      <c r="Z274" s="563"/>
      <c r="AA274" s="563"/>
      <c r="AB274" s="563"/>
      <c r="AC274" s="563"/>
      <c r="AD274" s="563"/>
      <c r="AE274" s="563"/>
      <c r="AF274" s="563"/>
      <c r="AG274" s="563"/>
      <c r="AH274" s="563"/>
      <c r="AI274" s="210"/>
    </row>
    <row r="275" spans="1:35" s="20" customFormat="1" ht="22.5" customHeight="1">
      <c r="A275" s="209"/>
      <c r="B275" s="564" t="s">
        <v>558</v>
      </c>
      <c r="C275" s="564"/>
      <c r="D275" s="564"/>
      <c r="E275" s="564"/>
      <c r="F275" s="564"/>
      <c r="G275" s="564"/>
      <c r="H275" s="564"/>
      <c r="I275" s="564"/>
      <c r="J275" s="564"/>
      <c r="K275" s="564"/>
      <c r="L275" s="564"/>
      <c r="M275" s="564"/>
      <c r="N275" s="564"/>
      <c r="O275" s="564"/>
      <c r="P275" s="564"/>
      <c r="Q275" s="564"/>
      <c r="R275" s="564"/>
      <c r="S275" s="564"/>
      <c r="T275" s="564"/>
      <c r="U275" s="564"/>
      <c r="V275" s="564"/>
      <c r="W275" s="564"/>
      <c r="X275" s="564"/>
      <c r="Y275" s="564"/>
      <c r="Z275" s="564"/>
      <c r="AA275" s="564"/>
      <c r="AB275" s="564"/>
      <c r="AC275" s="564"/>
      <c r="AD275" s="564"/>
      <c r="AE275" s="564"/>
      <c r="AF275" s="564"/>
      <c r="AG275" s="564"/>
      <c r="AH275" s="564"/>
      <c r="AI275" s="210"/>
    </row>
    <row r="276" spans="1:35" s="20" customFormat="1" ht="15" customHeight="1">
      <c r="A276" s="209"/>
      <c r="B276" s="563" t="s">
        <v>559</v>
      </c>
      <c r="C276" s="563"/>
      <c r="D276" s="563"/>
      <c r="E276" s="563"/>
      <c r="F276" s="563"/>
      <c r="G276" s="563"/>
      <c r="H276" s="563"/>
      <c r="I276" s="563"/>
      <c r="J276" s="563"/>
      <c r="K276" s="563"/>
      <c r="L276" s="563"/>
      <c r="M276" s="563"/>
      <c r="N276" s="563"/>
      <c r="O276" s="563"/>
      <c r="P276" s="563"/>
      <c r="Q276" s="563"/>
      <c r="R276" s="563"/>
      <c r="S276" s="563"/>
      <c r="T276" s="563"/>
      <c r="U276" s="563"/>
      <c r="V276" s="563"/>
      <c r="W276" s="563"/>
      <c r="X276" s="563"/>
      <c r="Y276" s="563"/>
      <c r="Z276" s="563"/>
      <c r="AA276" s="563"/>
      <c r="AB276" s="563"/>
      <c r="AC276" s="563"/>
      <c r="AD276" s="563"/>
      <c r="AE276" s="563"/>
      <c r="AF276" s="563"/>
      <c r="AG276" s="563"/>
      <c r="AH276" s="563"/>
      <c r="AI276" s="210"/>
    </row>
    <row r="277" spans="1:35" s="20" customFormat="1" ht="25.5" customHeight="1">
      <c r="A277" s="209"/>
      <c r="B277" s="564" t="s">
        <v>560</v>
      </c>
      <c r="C277" s="564"/>
      <c r="D277" s="564"/>
      <c r="E277" s="564"/>
      <c r="F277" s="564"/>
      <c r="G277" s="564"/>
      <c r="H277" s="564"/>
      <c r="I277" s="564"/>
      <c r="J277" s="564"/>
      <c r="K277" s="564"/>
      <c r="L277" s="564"/>
      <c r="M277" s="564"/>
      <c r="N277" s="564"/>
      <c r="O277" s="564"/>
      <c r="P277" s="564"/>
      <c r="Q277" s="564"/>
      <c r="R277" s="564"/>
      <c r="S277" s="564"/>
      <c r="T277" s="564"/>
      <c r="U277" s="564"/>
      <c r="V277" s="564"/>
      <c r="W277" s="564"/>
      <c r="X277" s="564"/>
      <c r="Y277" s="564"/>
      <c r="Z277" s="564"/>
      <c r="AA277" s="564"/>
      <c r="AB277" s="564"/>
      <c r="AC277" s="564"/>
      <c r="AD277" s="564"/>
      <c r="AE277" s="564"/>
      <c r="AF277" s="564"/>
      <c r="AG277" s="564"/>
      <c r="AH277" s="564"/>
      <c r="AI277" s="210"/>
    </row>
    <row r="278" spans="1:35" s="20" customFormat="1" ht="12" customHeight="1">
      <c r="A278" s="209"/>
      <c r="B278" s="564" t="s">
        <v>561</v>
      </c>
      <c r="C278" s="564"/>
      <c r="D278" s="564"/>
      <c r="E278" s="564"/>
      <c r="F278" s="564"/>
      <c r="G278" s="564"/>
      <c r="H278" s="564"/>
      <c r="I278" s="564"/>
      <c r="J278" s="564"/>
      <c r="K278" s="564"/>
      <c r="L278" s="564"/>
      <c r="M278" s="564"/>
      <c r="N278" s="564"/>
      <c r="O278" s="564"/>
      <c r="P278" s="564"/>
      <c r="Q278" s="564"/>
      <c r="R278" s="564"/>
      <c r="S278" s="564"/>
      <c r="T278" s="564"/>
      <c r="U278" s="564"/>
      <c r="V278" s="564"/>
      <c r="W278" s="564"/>
      <c r="X278" s="564"/>
      <c r="Y278" s="564"/>
      <c r="Z278" s="564"/>
      <c r="AA278" s="564"/>
      <c r="AB278" s="564"/>
      <c r="AC278" s="564"/>
      <c r="AD278" s="564"/>
      <c r="AE278" s="564"/>
      <c r="AF278" s="564"/>
      <c r="AG278" s="564"/>
      <c r="AH278" s="564"/>
      <c r="AI278" s="210"/>
    </row>
    <row r="279" spans="1:35" s="20" customFormat="1" ht="12" customHeight="1">
      <c r="A279" s="209"/>
      <c r="B279" s="563" t="s">
        <v>584</v>
      </c>
      <c r="C279" s="563"/>
      <c r="D279" s="563"/>
      <c r="E279" s="563"/>
      <c r="F279" s="563"/>
      <c r="G279" s="563"/>
      <c r="H279" s="563"/>
      <c r="I279" s="563"/>
      <c r="J279" s="563"/>
      <c r="K279" s="563"/>
      <c r="L279" s="563"/>
      <c r="M279" s="563"/>
      <c r="N279" s="563"/>
      <c r="O279" s="563"/>
      <c r="P279" s="563"/>
      <c r="Q279" s="563"/>
      <c r="R279" s="563"/>
      <c r="S279" s="563"/>
      <c r="T279" s="563"/>
      <c r="U279" s="563"/>
      <c r="V279" s="563"/>
      <c r="W279" s="563"/>
      <c r="X279" s="563"/>
      <c r="Y279" s="563"/>
      <c r="Z279" s="563"/>
      <c r="AA279" s="563"/>
      <c r="AB279" s="563"/>
      <c r="AC279" s="563"/>
      <c r="AD279" s="563"/>
      <c r="AE279" s="563"/>
      <c r="AF279" s="563"/>
      <c r="AG279" s="563"/>
      <c r="AH279" s="563"/>
      <c r="AI279" s="210"/>
    </row>
    <row r="280" spans="1:35" s="20" customFormat="1" ht="11.25" customHeight="1">
      <c r="A280" s="209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0"/>
    </row>
    <row r="281" spans="1:35" s="20" customFormat="1" ht="24.75" customHeight="1">
      <c r="A281" s="58"/>
      <c r="B281" s="233" t="s">
        <v>54</v>
      </c>
      <c r="C281" s="63"/>
      <c r="D281" s="63"/>
      <c r="E281" s="63"/>
      <c r="F281" s="63"/>
      <c r="G281" s="63"/>
      <c r="H281" s="63"/>
      <c r="I281" s="63"/>
      <c r="J281" s="59"/>
      <c r="K281" s="59"/>
      <c r="L281" s="59"/>
      <c r="M281" s="59"/>
      <c r="N281" s="524" t="s">
        <v>54</v>
      </c>
      <c r="O281" s="524"/>
      <c r="P281" s="524"/>
      <c r="Q281" s="524"/>
      <c r="R281" s="524"/>
      <c r="S281" s="524"/>
      <c r="T281" s="524"/>
      <c r="U281" s="524"/>
      <c r="V281" s="524"/>
      <c r="W281" s="524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3"/>
      <c r="AI281" s="63"/>
    </row>
    <row r="282" spans="1:34" s="20" customFormat="1" ht="27" customHeight="1">
      <c r="A282" s="58"/>
      <c r="B282" s="520" t="s">
        <v>124</v>
      </c>
      <c r="C282" s="520"/>
      <c r="D282" s="520"/>
      <c r="E282" s="520"/>
      <c r="F282" s="520"/>
      <c r="G282" s="520"/>
      <c r="H282" s="520"/>
      <c r="I282" s="63"/>
      <c r="J282" s="59"/>
      <c r="K282" s="59"/>
      <c r="L282" s="59"/>
      <c r="M282" s="59"/>
      <c r="N282" s="521" t="s">
        <v>161</v>
      </c>
      <c r="O282" s="521"/>
      <c r="P282" s="521"/>
      <c r="Q282" s="521"/>
      <c r="R282" s="521"/>
      <c r="S282" s="521"/>
      <c r="T282" s="521"/>
      <c r="U282" s="521"/>
      <c r="V282" s="521"/>
      <c r="W282" s="521"/>
      <c r="X282" s="521"/>
      <c r="Y282" s="521"/>
      <c r="Z282" s="521"/>
      <c r="AA282" s="521"/>
      <c r="AB282" s="521"/>
      <c r="AC282" s="521"/>
      <c r="AD282" s="521"/>
      <c r="AE282" s="521"/>
      <c r="AF282" s="521"/>
      <c r="AG282" s="521"/>
      <c r="AH282" s="521"/>
    </row>
    <row r="283" spans="1:34" s="20" customFormat="1" ht="18" customHeight="1">
      <c r="A283" s="58"/>
      <c r="B283" s="234" t="s">
        <v>158</v>
      </c>
      <c r="C283" s="67"/>
      <c r="D283" s="63"/>
      <c r="E283" s="63"/>
      <c r="F283" s="63"/>
      <c r="G283" s="63"/>
      <c r="H283" s="63"/>
      <c r="I283" s="63"/>
      <c r="J283" s="59"/>
      <c r="K283" s="59"/>
      <c r="L283" s="59"/>
      <c r="M283" s="59"/>
      <c r="N283" s="521" t="s">
        <v>110</v>
      </c>
      <c r="O283" s="521"/>
      <c r="P283" s="521"/>
      <c r="Q283" s="521"/>
      <c r="R283" s="521"/>
      <c r="S283" s="521"/>
      <c r="T283" s="521"/>
      <c r="U283" s="521"/>
      <c r="V283" s="521"/>
      <c r="W283" s="521"/>
      <c r="X283" s="521"/>
      <c r="Y283" s="521"/>
      <c r="Z283" s="521"/>
      <c r="AA283" s="521"/>
      <c r="AB283" s="521"/>
      <c r="AC283" s="521"/>
      <c r="AD283" s="521"/>
      <c r="AE283" s="521"/>
      <c r="AF283" s="521"/>
      <c r="AG283" s="521"/>
      <c r="AH283" s="521"/>
    </row>
    <row r="284" spans="1:35" s="20" customFormat="1" ht="18" customHeight="1">
      <c r="A284" s="58"/>
      <c r="B284" s="64" t="s">
        <v>159</v>
      </c>
      <c r="C284" s="64"/>
      <c r="D284" s="63"/>
      <c r="E284" s="63"/>
      <c r="F284" s="63"/>
      <c r="G284" s="63"/>
      <c r="H284" s="63"/>
      <c r="I284" s="63"/>
      <c r="J284" s="59"/>
      <c r="K284" s="59"/>
      <c r="L284" s="59"/>
      <c r="M284" s="59"/>
      <c r="N284" s="64" t="s">
        <v>171</v>
      </c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</row>
    <row r="285" spans="1:35" s="61" customFormat="1" ht="18" customHeight="1">
      <c r="A285" s="60"/>
      <c r="B285" s="64"/>
      <c r="C285" s="64"/>
      <c r="D285" s="64"/>
      <c r="E285" s="64"/>
      <c r="F285" s="64"/>
      <c r="G285" s="64"/>
      <c r="H285" s="64"/>
      <c r="I285" s="64"/>
      <c r="J285" s="235"/>
      <c r="K285" s="235"/>
      <c r="L285" s="235"/>
      <c r="M285" s="235"/>
      <c r="N285" s="522" t="s">
        <v>160</v>
      </c>
      <c r="O285" s="522"/>
      <c r="P285" s="522"/>
      <c r="Q285" s="522"/>
      <c r="R285" s="522"/>
      <c r="S285" s="522"/>
      <c r="T285" s="522"/>
      <c r="U285" s="522"/>
      <c r="V285" s="522"/>
      <c r="W285" s="522"/>
      <c r="X285" s="522"/>
      <c r="Y285" s="522"/>
      <c r="Z285" s="522"/>
      <c r="AA285" s="69"/>
      <c r="AB285" s="69"/>
      <c r="AC285" s="69"/>
      <c r="AD285" s="69"/>
      <c r="AE285" s="69"/>
      <c r="AF285" s="69"/>
      <c r="AG285" s="69"/>
      <c r="AH285" s="69"/>
      <c r="AI285" s="69"/>
    </row>
    <row r="286" spans="1:35" s="23" customFormat="1" ht="13.5" customHeight="1">
      <c r="A286" s="22"/>
      <c r="B286" s="21"/>
      <c r="C286" s="21"/>
      <c r="D286" s="21"/>
      <c r="E286" s="21"/>
      <c r="F286" s="21"/>
      <c r="G286" s="21"/>
      <c r="H286" s="21"/>
      <c r="I286" s="236"/>
      <c r="J286" s="237"/>
      <c r="K286" s="237"/>
      <c r="L286" s="237"/>
      <c r="M286" s="237"/>
      <c r="N286" s="237"/>
      <c r="O286" s="237"/>
      <c r="P286" s="236"/>
      <c r="Q286" s="236"/>
      <c r="R286" s="236"/>
      <c r="S286" s="236"/>
      <c r="T286" s="236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20" s="20" customFormat="1" ht="15">
      <c r="A287" s="21"/>
      <c r="B287" s="21"/>
      <c r="C287" s="21"/>
      <c r="D287" s="21"/>
      <c r="E287" s="21"/>
      <c r="F287" s="21"/>
      <c r="G287" s="21"/>
      <c r="H287" s="21"/>
      <c r="I287" s="236"/>
      <c r="J287" s="237"/>
      <c r="K287" s="237"/>
      <c r="L287" s="237"/>
      <c r="M287" s="237"/>
      <c r="N287" s="237"/>
      <c r="O287" s="237"/>
      <c r="P287" s="236"/>
      <c r="Q287" s="236"/>
      <c r="R287" s="236"/>
      <c r="S287" s="236"/>
      <c r="T287" s="236"/>
    </row>
    <row r="288" spans="2:34" s="20" customFormat="1" ht="15">
      <c r="B288" s="520" t="s">
        <v>119</v>
      </c>
      <c r="C288" s="520"/>
      <c r="D288" s="520"/>
      <c r="E288" s="520"/>
      <c r="F288" s="520"/>
      <c r="G288" s="520"/>
      <c r="H288" s="520"/>
      <c r="I288" s="520"/>
      <c r="J288" s="62"/>
      <c r="K288" s="62"/>
      <c r="L288" s="62"/>
      <c r="M288" s="62"/>
      <c r="N288" s="521" t="s">
        <v>116</v>
      </c>
      <c r="O288" s="521"/>
      <c r="P288" s="521"/>
      <c r="Q288" s="521"/>
      <c r="R288" s="521"/>
      <c r="S288" s="521"/>
      <c r="T288" s="521"/>
      <c r="U288" s="521"/>
      <c r="V288" s="521"/>
      <c r="W288" s="521"/>
      <c r="X288" s="521"/>
      <c r="Y288" s="521"/>
      <c r="Z288" s="521"/>
      <c r="AA288" s="521"/>
      <c r="AB288" s="521"/>
      <c r="AC288" s="521"/>
      <c r="AD288" s="521"/>
      <c r="AE288" s="521"/>
      <c r="AF288" s="521"/>
      <c r="AG288" s="521"/>
      <c r="AH288" s="521"/>
    </row>
    <row r="289" spans="1:35" s="20" customFormat="1" ht="18" customHeight="1">
      <c r="A289" s="58"/>
      <c r="B289" s="520" t="s">
        <v>114</v>
      </c>
      <c r="C289" s="520"/>
      <c r="D289" s="520"/>
      <c r="E289" s="520"/>
      <c r="F289" s="520"/>
      <c r="G289" s="520"/>
      <c r="H289" s="520"/>
      <c r="I289" s="63"/>
      <c r="J289" s="59"/>
      <c r="K289" s="59"/>
      <c r="L289" s="59"/>
      <c r="M289" s="59"/>
      <c r="N289" s="67" t="s">
        <v>112</v>
      </c>
      <c r="O289" s="63"/>
      <c r="P289" s="63"/>
      <c r="Q289" s="63"/>
      <c r="R289" s="63"/>
      <c r="S289" s="63"/>
      <c r="T289" s="63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3"/>
      <c r="AI289" s="63"/>
    </row>
    <row r="290" spans="1:35" s="20" customFormat="1" ht="18" customHeight="1">
      <c r="A290" s="58"/>
      <c r="B290" s="234" t="s">
        <v>158</v>
      </c>
      <c r="C290" s="64" t="s">
        <v>170</v>
      </c>
      <c r="D290" s="63"/>
      <c r="E290" s="63"/>
      <c r="F290" s="63"/>
      <c r="G290" s="63"/>
      <c r="H290" s="63"/>
      <c r="I290" s="63"/>
      <c r="J290" s="59"/>
      <c r="K290" s="59"/>
      <c r="L290" s="59"/>
      <c r="M290" s="59"/>
      <c r="N290" s="67" t="s">
        <v>111</v>
      </c>
      <c r="O290" s="63"/>
      <c r="P290" s="63"/>
      <c r="Q290" s="63"/>
      <c r="R290" s="63"/>
      <c r="S290" s="63"/>
      <c r="T290" s="63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3"/>
      <c r="AI290" s="63"/>
    </row>
    <row r="291" spans="1:35" s="20" customFormat="1" ht="18" customHeight="1">
      <c r="A291" s="58"/>
      <c r="B291" s="64" t="s">
        <v>159</v>
      </c>
      <c r="C291" s="64"/>
      <c r="D291" s="64"/>
      <c r="E291" s="64"/>
      <c r="F291" s="63"/>
      <c r="G291" s="63"/>
      <c r="H291" s="63"/>
      <c r="I291" s="63"/>
      <c r="J291" s="59"/>
      <c r="K291" s="59"/>
      <c r="L291" s="59"/>
      <c r="M291" s="59"/>
      <c r="N291" s="64" t="s">
        <v>113</v>
      </c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6"/>
      <c r="AB291" s="66"/>
      <c r="AC291" s="66"/>
      <c r="AD291" s="66"/>
      <c r="AE291" s="66"/>
      <c r="AF291" s="66"/>
      <c r="AG291" s="66"/>
      <c r="AH291" s="63"/>
      <c r="AI291" s="63"/>
    </row>
    <row r="292" spans="1:35" s="20" customFormat="1" ht="18" customHeight="1">
      <c r="A292" s="58"/>
      <c r="B292" s="64"/>
      <c r="C292" s="64"/>
      <c r="D292" s="64"/>
      <c r="E292" s="64"/>
      <c r="F292" s="63"/>
      <c r="G292" s="63"/>
      <c r="H292" s="63"/>
      <c r="I292" s="63"/>
      <c r="J292" s="59"/>
      <c r="K292" s="59"/>
      <c r="L292" s="59"/>
      <c r="M292" s="59"/>
      <c r="N292" s="522" t="s">
        <v>160</v>
      </c>
      <c r="O292" s="522"/>
      <c r="P292" s="522"/>
      <c r="Q292" s="522"/>
      <c r="R292" s="522"/>
      <c r="S292" s="522"/>
      <c r="T292" s="522"/>
      <c r="U292" s="522"/>
      <c r="V292" s="522"/>
      <c r="W292" s="522"/>
      <c r="X292" s="522"/>
      <c r="Y292" s="522"/>
      <c r="Z292" s="522"/>
      <c r="AA292" s="66"/>
      <c r="AB292" s="66"/>
      <c r="AC292" s="66"/>
      <c r="AD292" s="66"/>
      <c r="AE292" s="66"/>
      <c r="AF292" s="66"/>
      <c r="AG292" s="66"/>
      <c r="AH292" s="63"/>
      <c r="AI292" s="63"/>
    </row>
    <row r="293" spans="1:35" s="61" customFormat="1" ht="18" customHeight="1">
      <c r="A293" s="60"/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  <c r="L293" s="235"/>
      <c r="M293" s="235"/>
      <c r="N293" s="522"/>
      <c r="O293" s="522"/>
      <c r="P293" s="522"/>
      <c r="Q293" s="522"/>
      <c r="R293" s="522"/>
      <c r="S293" s="522"/>
      <c r="T293" s="522"/>
      <c r="U293" s="522"/>
      <c r="V293" s="522"/>
      <c r="W293" s="522"/>
      <c r="X293" s="522"/>
      <c r="Y293" s="522"/>
      <c r="Z293" s="522"/>
      <c r="AA293" s="68"/>
      <c r="AB293" s="68"/>
      <c r="AC293" s="68"/>
      <c r="AD293" s="68"/>
      <c r="AE293" s="68"/>
      <c r="AF293" s="68"/>
      <c r="AG293" s="68"/>
      <c r="AH293" s="68"/>
      <c r="AI293" s="68"/>
    </row>
    <row r="294" spans="1:35" s="61" customFormat="1" ht="18" customHeight="1">
      <c r="A294" s="60"/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  <c r="L294" s="235"/>
      <c r="M294" s="235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61" customFormat="1" ht="18" customHeight="1">
      <c r="A295" s="60"/>
      <c r="B295" s="520" t="s">
        <v>575</v>
      </c>
      <c r="C295" s="520"/>
      <c r="D295" s="520"/>
      <c r="E295" s="520"/>
      <c r="F295" s="520"/>
      <c r="G295" s="520"/>
      <c r="H295" s="520"/>
      <c r="I295" s="520"/>
      <c r="J295" s="520"/>
      <c r="K295" s="520"/>
      <c r="L295" s="520"/>
      <c r="M295" s="235"/>
      <c r="N295" s="67" t="s">
        <v>51</v>
      </c>
      <c r="O295" s="59"/>
      <c r="P295" s="63"/>
      <c r="Q295" s="63"/>
      <c r="R295" s="63"/>
      <c r="S295" s="63"/>
      <c r="T295" s="63"/>
      <c r="U295" s="66"/>
      <c r="V295" s="66"/>
      <c r="W295" s="66"/>
      <c r="X295" s="66"/>
      <c r="Y295" s="66"/>
      <c r="Z295" s="66"/>
      <c r="AA295" s="68"/>
      <c r="AB295" s="68"/>
      <c r="AC295" s="68"/>
      <c r="AD295" s="68"/>
      <c r="AE295" s="68"/>
      <c r="AF295" s="68"/>
      <c r="AG295" s="68"/>
      <c r="AH295" s="68"/>
      <c r="AI295" s="68"/>
    </row>
    <row r="296" spans="2:35" s="23" customFormat="1" ht="18" customHeight="1">
      <c r="B296" s="519" t="s">
        <v>576</v>
      </c>
      <c r="C296" s="519"/>
      <c r="D296" s="519"/>
      <c r="E296" s="519"/>
      <c r="F296" s="519"/>
      <c r="G296" s="519"/>
      <c r="H296" s="519"/>
      <c r="I296" s="63"/>
      <c r="J296" s="59"/>
      <c r="K296" s="59"/>
      <c r="L296" s="59"/>
      <c r="N296" s="64" t="s">
        <v>123</v>
      </c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2:35" s="23" customFormat="1" ht="18" customHeight="1">
      <c r="B297" s="64" t="s">
        <v>158</v>
      </c>
      <c r="C297" s="64"/>
      <c r="D297" s="64"/>
      <c r="E297" s="64"/>
      <c r="F297" s="64"/>
      <c r="G297" s="64"/>
      <c r="H297" s="64"/>
      <c r="I297" s="63"/>
      <c r="J297" s="59"/>
      <c r="K297" s="59"/>
      <c r="L297" s="59"/>
      <c r="N297" s="522" t="s">
        <v>160</v>
      </c>
      <c r="O297" s="522"/>
      <c r="P297" s="522"/>
      <c r="Q297" s="522"/>
      <c r="R297" s="522"/>
      <c r="S297" s="522"/>
      <c r="T297" s="522"/>
      <c r="U297" s="522"/>
      <c r="V297" s="522"/>
      <c r="W297" s="522"/>
      <c r="X297" s="522"/>
      <c r="Y297" s="522"/>
      <c r="Z297" s="522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2:35" s="23" customFormat="1" ht="18" customHeight="1">
      <c r="B298" s="64" t="s">
        <v>159</v>
      </c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2:35" s="23" customFormat="1" ht="18" customHeight="1">
      <c r="B299" s="64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2:35" s="23" customFormat="1" ht="18" customHeight="1">
      <c r="B300" s="352" t="s">
        <v>117</v>
      </c>
      <c r="C300" s="353"/>
      <c r="D300" s="353"/>
      <c r="E300" s="353"/>
      <c r="F300" s="353"/>
      <c r="G300" s="353"/>
      <c r="H300" s="353"/>
      <c r="I300" s="353"/>
      <c r="J300" s="353"/>
      <c r="K300" s="353"/>
      <c r="L300" s="353"/>
      <c r="M300" s="62"/>
      <c r="N300" s="62"/>
      <c r="O300" s="62"/>
      <c r="P300" s="65"/>
      <c r="Q300" s="65"/>
      <c r="R300" s="65"/>
      <c r="S300" s="65"/>
      <c r="T300" s="65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s="20" customFormat="1" ht="18" customHeight="1">
      <c r="A301" s="58"/>
      <c r="B301" s="520" t="s">
        <v>114</v>
      </c>
      <c r="C301" s="520"/>
      <c r="D301" s="520"/>
      <c r="E301" s="520"/>
      <c r="F301" s="520"/>
      <c r="G301" s="520"/>
      <c r="H301" s="520"/>
      <c r="I301" s="520"/>
      <c r="J301" s="520"/>
      <c r="K301" s="520"/>
      <c r="L301" s="520"/>
      <c r="M301" s="59"/>
      <c r="N301" s="67"/>
      <c r="O301" s="59"/>
      <c r="P301" s="63"/>
      <c r="Q301" s="63"/>
      <c r="R301" s="63"/>
      <c r="S301" s="63"/>
      <c r="T301" s="63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3"/>
      <c r="AI301" s="63"/>
    </row>
    <row r="302" spans="1:35" s="20" customFormat="1" ht="18" customHeight="1">
      <c r="A302" s="58"/>
      <c r="B302" s="519" t="s">
        <v>162</v>
      </c>
      <c r="C302" s="519"/>
      <c r="D302" s="519"/>
      <c r="E302" s="519"/>
      <c r="F302" s="519"/>
      <c r="G302" s="519"/>
      <c r="H302" s="519"/>
      <c r="I302" s="63"/>
      <c r="J302" s="59"/>
      <c r="K302" s="59"/>
      <c r="L302" s="59"/>
      <c r="M302" s="59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6"/>
      <c r="AB302" s="66"/>
      <c r="AC302" s="66"/>
      <c r="AD302" s="66"/>
      <c r="AE302" s="66"/>
      <c r="AF302" s="66"/>
      <c r="AG302" s="66"/>
      <c r="AH302" s="63"/>
      <c r="AI302" s="63"/>
    </row>
    <row r="303" s="20" customFormat="1" ht="12.75"/>
    <row r="304" s="20" customFormat="1" ht="12.75"/>
    <row r="305" s="20" customFormat="1" ht="12.75"/>
  </sheetData>
  <sheetProtection/>
  <mergeCells count="575">
    <mergeCell ref="A30:AI30"/>
    <mergeCell ref="AG129:AG130"/>
    <mergeCell ref="AH129:AH130"/>
    <mergeCell ref="C254:AD254"/>
    <mergeCell ref="AE254:AH254"/>
    <mergeCell ref="AA129:AA130"/>
    <mergeCell ref="AB129:AB130"/>
    <mergeCell ref="AC129:AC130"/>
    <mergeCell ref="AD129:AD130"/>
    <mergeCell ref="AE129:AE130"/>
    <mergeCell ref="AF129:AF130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I129:I130"/>
    <mergeCell ref="J129:J130"/>
    <mergeCell ref="K129:K130"/>
    <mergeCell ref="L129:L130"/>
    <mergeCell ref="M129:M130"/>
    <mergeCell ref="N129:N130"/>
    <mergeCell ref="C129:C130"/>
    <mergeCell ref="D129:D130"/>
    <mergeCell ref="E129:E130"/>
    <mergeCell ref="F129:F130"/>
    <mergeCell ref="G129:G130"/>
    <mergeCell ref="H129:H130"/>
    <mergeCell ref="C219:AD219"/>
    <mergeCell ref="AE219:AH219"/>
    <mergeCell ref="C266:AD266"/>
    <mergeCell ref="AE266:AH266"/>
    <mergeCell ref="C265:AD265"/>
    <mergeCell ref="AE221:AH221"/>
    <mergeCell ref="AE262:AH262"/>
    <mergeCell ref="C255:AD255"/>
    <mergeCell ref="AE228:AH228"/>
    <mergeCell ref="C228:AD228"/>
    <mergeCell ref="C268:AD268"/>
    <mergeCell ref="AE268:AH268"/>
    <mergeCell ref="C220:AD220"/>
    <mergeCell ref="AE220:AH220"/>
    <mergeCell ref="AE263:AH263"/>
    <mergeCell ref="C264:AD264"/>
    <mergeCell ref="C262:AD262"/>
    <mergeCell ref="AE264:AH264"/>
    <mergeCell ref="AE259:AH259"/>
    <mergeCell ref="C260:AD260"/>
    <mergeCell ref="AH111:AH112"/>
    <mergeCell ref="AA111:AA112"/>
    <mergeCell ref="AB111:AB112"/>
    <mergeCell ref="AC111:AC112"/>
    <mergeCell ref="AD111:AD112"/>
    <mergeCell ref="AE111:AE112"/>
    <mergeCell ref="AF111:AF112"/>
    <mergeCell ref="R111:R112"/>
    <mergeCell ref="S111:S112"/>
    <mergeCell ref="T111:T112"/>
    <mergeCell ref="U111:U112"/>
    <mergeCell ref="V111:V112"/>
    <mergeCell ref="AG111:AG112"/>
    <mergeCell ref="W111:W112"/>
    <mergeCell ref="X111:X112"/>
    <mergeCell ref="Y111:Y112"/>
    <mergeCell ref="Z111:Z112"/>
    <mergeCell ref="I111:I112"/>
    <mergeCell ref="J111:J112"/>
    <mergeCell ref="K111:K112"/>
    <mergeCell ref="O111:O112"/>
    <mergeCell ref="P111:P112"/>
    <mergeCell ref="Q111:Q112"/>
    <mergeCell ref="C111:C112"/>
    <mergeCell ref="D111:D112"/>
    <mergeCell ref="E111:E112"/>
    <mergeCell ref="F111:F112"/>
    <mergeCell ref="G111:G112"/>
    <mergeCell ref="H111:H112"/>
    <mergeCell ref="F139:F141"/>
    <mergeCell ref="G139:I139"/>
    <mergeCell ref="J139:O139"/>
    <mergeCell ref="P139:U139"/>
    <mergeCell ref="V139:AA139"/>
    <mergeCell ref="AB139:AG139"/>
    <mergeCell ref="G140:G141"/>
    <mergeCell ref="P140:R140"/>
    <mergeCell ref="AE140:AG140"/>
    <mergeCell ref="J138:AG138"/>
    <mergeCell ref="H140:H141"/>
    <mergeCell ref="I140:I141"/>
    <mergeCell ref="J140:L140"/>
    <mergeCell ref="M140:O140"/>
    <mergeCell ref="AI138:AI141"/>
    <mergeCell ref="B275:AH275"/>
    <mergeCell ref="B279:AH279"/>
    <mergeCell ref="B277:AH277"/>
    <mergeCell ref="B278:AH278"/>
    <mergeCell ref="O132:U132"/>
    <mergeCell ref="B136:M136"/>
    <mergeCell ref="AB136:AI136"/>
    <mergeCell ref="A137:AH137"/>
    <mergeCell ref="AE265:AH265"/>
    <mergeCell ref="A138:A141"/>
    <mergeCell ref="B270:AH270"/>
    <mergeCell ref="J68:AG68"/>
    <mergeCell ref="AE260:AH260"/>
    <mergeCell ref="C185:AD185"/>
    <mergeCell ref="C204:AD204"/>
    <mergeCell ref="B276:AH276"/>
    <mergeCell ref="B271:AH271"/>
    <mergeCell ref="B272:AH272"/>
    <mergeCell ref="B273:AH273"/>
    <mergeCell ref="B274:AH274"/>
    <mergeCell ref="AB69:AG69"/>
    <mergeCell ref="Y70:AA70"/>
    <mergeCell ref="AB70:AD70"/>
    <mergeCell ref="AE70:AG70"/>
    <mergeCell ref="V70:X70"/>
    <mergeCell ref="C267:AD267"/>
    <mergeCell ref="G70:G71"/>
    <mergeCell ref="H70:H71"/>
    <mergeCell ref="I70:I71"/>
    <mergeCell ref="J70:L70"/>
    <mergeCell ref="AI68:AI71"/>
    <mergeCell ref="E69:E71"/>
    <mergeCell ref="F69:F71"/>
    <mergeCell ref="G69:I69"/>
    <mergeCell ref="J69:O69"/>
    <mergeCell ref="C259:AD259"/>
    <mergeCell ref="AH68:AH71"/>
    <mergeCell ref="P69:U69"/>
    <mergeCell ref="S70:U70"/>
    <mergeCell ref="V69:AA69"/>
    <mergeCell ref="M70:O70"/>
    <mergeCell ref="P70:R70"/>
    <mergeCell ref="C261:AD261"/>
    <mergeCell ref="AE261:AH261"/>
    <mergeCell ref="AB140:AD140"/>
    <mergeCell ref="AE216:AH216"/>
    <mergeCell ref="C258:AD258"/>
    <mergeCell ref="AE258:AH258"/>
    <mergeCell ref="AE223:AH223"/>
    <mergeCell ref="AE212:AH212"/>
    <mergeCell ref="AE185:AH185"/>
    <mergeCell ref="C263:AD263"/>
    <mergeCell ref="A68:A71"/>
    <mergeCell ref="B68:B71"/>
    <mergeCell ref="C68:C71"/>
    <mergeCell ref="D68:D71"/>
    <mergeCell ref="E68:I68"/>
    <mergeCell ref="C188:AD188"/>
    <mergeCell ref="C182:AD182"/>
    <mergeCell ref="C181:AD181"/>
    <mergeCell ref="C215:AD215"/>
    <mergeCell ref="C187:AD187"/>
    <mergeCell ref="C206:AD206"/>
    <mergeCell ref="AE203:AH203"/>
    <mergeCell ref="AE207:AH207"/>
    <mergeCell ref="C196:AD196"/>
    <mergeCell ref="AE196:AH196"/>
    <mergeCell ref="AE191:AH191"/>
    <mergeCell ref="C192:AD192"/>
    <mergeCell ref="AE192:AH192"/>
    <mergeCell ref="C212:AD212"/>
    <mergeCell ref="C186:AD186"/>
    <mergeCell ref="AE186:AH186"/>
    <mergeCell ref="AE187:AH187"/>
    <mergeCell ref="AE188:AH188"/>
    <mergeCell ref="C194:AD194"/>
    <mergeCell ref="AE194:AH194"/>
    <mergeCell ref="C208:AD208"/>
    <mergeCell ref="AE206:AH206"/>
    <mergeCell ref="C209:AD209"/>
    <mergeCell ref="C218:AD218"/>
    <mergeCell ref="AE213:AH213"/>
    <mergeCell ref="C214:AD214"/>
    <mergeCell ref="AE214:AH214"/>
    <mergeCell ref="AE218:AH218"/>
    <mergeCell ref="C213:AD213"/>
    <mergeCell ref="AE215:AH215"/>
    <mergeCell ref="C217:AD217"/>
    <mergeCell ref="C216:AD216"/>
    <mergeCell ref="AE217:AH217"/>
    <mergeCell ref="AE199:AH199"/>
    <mergeCell ref="AE210:AH210"/>
    <mergeCell ref="AE208:AH208"/>
    <mergeCell ref="C207:AD207"/>
    <mergeCell ref="AE209:AH209"/>
    <mergeCell ref="AE204:AH204"/>
    <mergeCell ref="AE200:AH200"/>
    <mergeCell ref="AE202:AH202"/>
    <mergeCell ref="C203:AD203"/>
    <mergeCell ref="AE267:AH267"/>
    <mergeCell ref="C195:AD195"/>
    <mergeCell ref="AE183:AH183"/>
    <mergeCell ref="C201:AD201"/>
    <mergeCell ref="C189:AD189"/>
    <mergeCell ref="C190:AD190"/>
    <mergeCell ref="AE201:AH201"/>
    <mergeCell ref="AE222:AH222"/>
    <mergeCell ref="AE198:AH198"/>
    <mergeCell ref="C222:AD222"/>
    <mergeCell ref="AE184:AH184"/>
    <mergeCell ref="AE255:AH255"/>
    <mergeCell ref="C200:AD200"/>
    <mergeCell ref="AE189:AH189"/>
    <mergeCell ref="AE190:AH190"/>
    <mergeCell ref="AE193:AH193"/>
    <mergeCell ref="C202:AD202"/>
    <mergeCell ref="AE195:AH195"/>
    <mergeCell ref="C210:AD210"/>
    <mergeCell ref="C221:AD221"/>
    <mergeCell ref="AE182:AH182"/>
    <mergeCell ref="AH138:AH141"/>
    <mergeCell ref="S140:U140"/>
    <mergeCell ref="V140:X140"/>
    <mergeCell ref="Y140:AA140"/>
    <mergeCell ref="AE181:AH181"/>
    <mergeCell ref="B180:AH180"/>
    <mergeCell ref="B138:B141"/>
    <mergeCell ref="C138:C141"/>
    <mergeCell ref="D138:D141"/>
    <mergeCell ref="K90:K91"/>
    <mergeCell ref="L90:L91"/>
    <mergeCell ref="M90:M91"/>
    <mergeCell ref="W90:W91"/>
    <mergeCell ref="X90:X91"/>
    <mergeCell ref="V90:V91"/>
    <mergeCell ref="N90:N91"/>
    <mergeCell ref="T90:T91"/>
    <mergeCell ref="O90:O91"/>
    <mergeCell ref="P90:P91"/>
    <mergeCell ref="AH108:AH109"/>
    <mergeCell ref="AC108:AC109"/>
    <mergeCell ref="AD108:AD109"/>
    <mergeCell ref="AE108:AE109"/>
    <mergeCell ref="AH99:AH100"/>
    <mergeCell ref="AE99:AE100"/>
    <mergeCell ref="AC99:AC100"/>
    <mergeCell ref="AD99:AD100"/>
    <mergeCell ref="AF99:AF100"/>
    <mergeCell ref="AG99:AG100"/>
    <mergeCell ref="AG90:AG91"/>
    <mergeCell ref="AE90:AE91"/>
    <mergeCell ref="AH90:AH91"/>
    <mergeCell ref="AB90:AB91"/>
    <mergeCell ref="AC90:AC91"/>
    <mergeCell ref="AD90:AD91"/>
    <mergeCell ref="AH87:AH88"/>
    <mergeCell ref="C90:C91"/>
    <mergeCell ref="D90:D91"/>
    <mergeCell ref="E90:E91"/>
    <mergeCell ref="F90:F91"/>
    <mergeCell ref="G90:G91"/>
    <mergeCell ref="H90:H91"/>
    <mergeCell ref="AA90:AA91"/>
    <mergeCell ref="AG87:AG88"/>
    <mergeCell ref="AF90:AF91"/>
    <mergeCell ref="AF87:AF88"/>
    <mergeCell ref="U87:U88"/>
    <mergeCell ref="V87:V88"/>
    <mergeCell ref="W87:W88"/>
    <mergeCell ref="X87:X88"/>
    <mergeCell ref="Y87:Y88"/>
    <mergeCell ref="AB87:AB88"/>
    <mergeCell ref="AC87:AC88"/>
    <mergeCell ref="AD87:AD88"/>
    <mergeCell ref="AE87:AE88"/>
    <mergeCell ref="I90:I91"/>
    <mergeCell ref="AA87:AA88"/>
    <mergeCell ref="J90:J91"/>
    <mergeCell ref="T87:T88"/>
    <mergeCell ref="Q90:Q91"/>
    <mergeCell ref="R90:R91"/>
    <mergeCell ref="S90:S91"/>
    <mergeCell ref="Z90:Z91"/>
    <mergeCell ref="Y90:Y91"/>
    <mergeCell ref="U90:U91"/>
    <mergeCell ref="G87:G88"/>
    <mergeCell ref="Y175:AA178"/>
    <mergeCell ref="S173:AA173"/>
    <mergeCell ref="Q87:Q88"/>
    <mergeCell ref="M174:N174"/>
    <mergeCell ref="O174:P174"/>
    <mergeCell ref="O87:O88"/>
    <mergeCell ref="P87:P88"/>
    <mergeCell ref="R87:R88"/>
    <mergeCell ref="S87:S88"/>
    <mergeCell ref="E175:F175"/>
    <mergeCell ref="A174:B174"/>
    <mergeCell ref="E177:F178"/>
    <mergeCell ref="D87:D88"/>
    <mergeCell ref="C87:C88"/>
    <mergeCell ref="E87:E88"/>
    <mergeCell ref="F87:F88"/>
    <mergeCell ref="A108:A109"/>
    <mergeCell ref="E138:I138"/>
    <mergeCell ref="E139:E141"/>
    <mergeCell ref="AI32:AI35"/>
    <mergeCell ref="P169:R169"/>
    <mergeCell ref="S169:U169"/>
    <mergeCell ref="V169:X169"/>
    <mergeCell ref="V34:X34"/>
    <mergeCell ref="I87:I88"/>
    <mergeCell ref="J87:J88"/>
    <mergeCell ref="K87:K88"/>
    <mergeCell ref="L87:L88"/>
    <mergeCell ref="Z87:Z88"/>
    <mergeCell ref="N292:Z292"/>
    <mergeCell ref="Y171:AA171"/>
    <mergeCell ref="AE169:AG169"/>
    <mergeCell ref="AB171:AD171"/>
    <mergeCell ref="AE171:AG171"/>
    <mergeCell ref="Y169:AA169"/>
    <mergeCell ref="N283:AH283"/>
    <mergeCell ref="N285:Z285"/>
    <mergeCell ref="V175:X178"/>
    <mergeCell ref="Y174:AA174"/>
    <mergeCell ref="B282:H282"/>
    <mergeCell ref="Q174:R174"/>
    <mergeCell ref="S175:U178"/>
    <mergeCell ref="N281:W281"/>
    <mergeCell ref="V174:X174"/>
    <mergeCell ref="A177:B178"/>
    <mergeCell ref="C174:D174"/>
    <mergeCell ref="E174:F174"/>
    <mergeCell ref="C177:D178"/>
    <mergeCell ref="A175:B175"/>
    <mergeCell ref="B302:H302"/>
    <mergeCell ref="B295:L295"/>
    <mergeCell ref="B296:H296"/>
    <mergeCell ref="B301:L301"/>
    <mergeCell ref="N282:AH282"/>
    <mergeCell ref="B289:H289"/>
    <mergeCell ref="N288:AH288"/>
    <mergeCell ref="N297:Z297"/>
    <mergeCell ref="B288:I288"/>
    <mergeCell ref="N293:Z293"/>
    <mergeCell ref="AH32:AH35"/>
    <mergeCell ref="J33:O33"/>
    <mergeCell ref="P33:U33"/>
    <mergeCell ref="AB33:AG33"/>
    <mergeCell ref="Y34:AA34"/>
    <mergeCell ref="V33:AA33"/>
    <mergeCell ref="J34:L34"/>
    <mergeCell ref="AB34:AD34"/>
    <mergeCell ref="P34:R34"/>
    <mergeCell ref="G33:I33"/>
    <mergeCell ref="G34:G35"/>
    <mergeCell ref="H34:H35"/>
    <mergeCell ref="E32:I32"/>
    <mergeCell ref="M108:M109"/>
    <mergeCell ref="R108:R109"/>
    <mergeCell ref="M34:O34"/>
    <mergeCell ref="H87:H88"/>
    <mergeCell ref="M87:M88"/>
    <mergeCell ref="N87:N88"/>
    <mergeCell ref="A167:D167"/>
    <mergeCell ref="A171:D171"/>
    <mergeCell ref="E170:F170"/>
    <mergeCell ref="I34:I35"/>
    <mergeCell ref="C108:C109"/>
    <mergeCell ref="D108:D109"/>
    <mergeCell ref="H108:H109"/>
    <mergeCell ref="I108:I109"/>
    <mergeCell ref="C32:C35"/>
    <mergeCell ref="D32:D35"/>
    <mergeCell ref="AW1:BF1"/>
    <mergeCell ref="AW2:BF2"/>
    <mergeCell ref="AE34:AG34"/>
    <mergeCell ref="BF14:BF15"/>
    <mergeCell ref="BC14:BC15"/>
    <mergeCell ref="A32:A35"/>
    <mergeCell ref="B32:B35"/>
    <mergeCell ref="E33:E35"/>
    <mergeCell ref="F33:F35"/>
    <mergeCell ref="A14:A15"/>
    <mergeCell ref="B14:E14"/>
    <mergeCell ref="F14:H14"/>
    <mergeCell ref="I14:K14"/>
    <mergeCell ref="BE14:BE15"/>
    <mergeCell ref="AP14:AS14"/>
    <mergeCell ref="AT14:AX14"/>
    <mergeCell ref="AY14:AY15"/>
    <mergeCell ref="AZ14:AZ15"/>
    <mergeCell ref="L14:P14"/>
    <mergeCell ref="Q14:T14"/>
    <mergeCell ref="T4:AN4"/>
    <mergeCell ref="AW4:BF4"/>
    <mergeCell ref="T6:AN6"/>
    <mergeCell ref="AW6:BF6"/>
    <mergeCell ref="BA14:BA15"/>
    <mergeCell ref="BB14:BB15"/>
    <mergeCell ref="AL14:AO14"/>
    <mergeCell ref="T8:AN8"/>
    <mergeCell ref="AW8:BF8"/>
    <mergeCell ref="AW11:BF12"/>
    <mergeCell ref="T12:AN12"/>
    <mergeCell ref="M171:O171"/>
    <mergeCell ref="P171:R171"/>
    <mergeCell ref="S171:U171"/>
    <mergeCell ref="V171:X171"/>
    <mergeCell ref="Y168:AA168"/>
    <mergeCell ref="S34:U34"/>
    <mergeCell ref="V170:X170"/>
    <mergeCell ref="Y170:AA170"/>
    <mergeCell ref="M169:O169"/>
    <mergeCell ref="U14:X14"/>
    <mergeCell ref="J171:L171"/>
    <mergeCell ref="J32:AG32"/>
    <mergeCell ref="J169:L169"/>
    <mergeCell ref="J108:J109"/>
    <mergeCell ref="K108:K109"/>
    <mergeCell ref="L108:L109"/>
    <mergeCell ref="P170:R170"/>
    <mergeCell ref="S170:U170"/>
    <mergeCell ref="AE170:AG170"/>
    <mergeCell ref="BD14:BD15"/>
    <mergeCell ref="AD14:AG14"/>
    <mergeCell ref="AH14:AK14"/>
    <mergeCell ref="Y14:AC14"/>
    <mergeCell ref="E168:F168"/>
    <mergeCell ref="J168:L168"/>
    <mergeCell ref="M168:O168"/>
    <mergeCell ref="P168:R168"/>
    <mergeCell ref="S168:U168"/>
    <mergeCell ref="AE168:AG168"/>
    <mergeCell ref="V168:X168"/>
    <mergeCell ref="A168:D168"/>
    <mergeCell ref="A170:D170"/>
    <mergeCell ref="AB168:AD168"/>
    <mergeCell ref="AB169:AD169"/>
    <mergeCell ref="J170:L170"/>
    <mergeCell ref="M170:O170"/>
    <mergeCell ref="A169:D169"/>
    <mergeCell ref="E171:F171"/>
    <mergeCell ref="E169:F169"/>
    <mergeCell ref="M175:N178"/>
    <mergeCell ref="O175:P178"/>
    <mergeCell ref="AB170:AD170"/>
    <mergeCell ref="S174:U174"/>
    <mergeCell ref="Q175:R178"/>
    <mergeCell ref="I173:R173"/>
    <mergeCell ref="I174:L174"/>
    <mergeCell ref="AB173:AI173"/>
    <mergeCell ref="E108:E109"/>
    <mergeCell ref="F108:F109"/>
    <mergeCell ref="G108:G109"/>
    <mergeCell ref="N108:N109"/>
    <mergeCell ref="O108:O109"/>
    <mergeCell ref="E176:F176"/>
    <mergeCell ref="I175:L178"/>
    <mergeCell ref="L111:L112"/>
    <mergeCell ref="M111:M112"/>
    <mergeCell ref="N111:N112"/>
    <mergeCell ref="AA108:AA109"/>
    <mergeCell ref="P108:P109"/>
    <mergeCell ref="AB108:AB109"/>
    <mergeCell ref="Q108:Q109"/>
    <mergeCell ref="S108:S109"/>
    <mergeCell ref="T108:T109"/>
    <mergeCell ref="U108:U109"/>
    <mergeCell ref="V108:V109"/>
    <mergeCell ref="C223:AD223"/>
    <mergeCell ref="C224:AD224"/>
    <mergeCell ref="AE224:AH224"/>
    <mergeCell ref="AF108:AF109"/>
    <mergeCell ref="AG108:AG109"/>
    <mergeCell ref="W108:W109"/>
    <mergeCell ref="X108:X109"/>
    <mergeCell ref="Y108:Y109"/>
    <mergeCell ref="Z108:Z109"/>
    <mergeCell ref="C197:AD197"/>
    <mergeCell ref="AE231:AH231"/>
    <mergeCell ref="C225:AD225"/>
    <mergeCell ref="AE225:AH225"/>
    <mergeCell ref="C226:AD226"/>
    <mergeCell ref="AE226:AH226"/>
    <mergeCell ref="C227:AD227"/>
    <mergeCell ref="AE227:AH227"/>
    <mergeCell ref="AE237:AH237"/>
    <mergeCell ref="C232:AD232"/>
    <mergeCell ref="AE232:AH232"/>
    <mergeCell ref="C233:AD233"/>
    <mergeCell ref="AE233:AH233"/>
    <mergeCell ref="C229:AD229"/>
    <mergeCell ref="AE229:AH229"/>
    <mergeCell ref="C230:AD230"/>
    <mergeCell ref="AE230:AH230"/>
    <mergeCell ref="C231:AD231"/>
    <mergeCell ref="C252:AD252"/>
    <mergeCell ref="AE252:AH252"/>
    <mergeCell ref="C240:AD240"/>
    <mergeCell ref="AE240:AH240"/>
    <mergeCell ref="C248:AD248"/>
    <mergeCell ref="C234:AD234"/>
    <mergeCell ref="AE234:AH234"/>
    <mergeCell ref="C235:AD235"/>
    <mergeCell ref="AE235:AH235"/>
    <mergeCell ref="C237:AD237"/>
    <mergeCell ref="AE249:AH249"/>
    <mergeCell ref="C250:AD250"/>
    <mergeCell ref="AE250:AH250"/>
    <mergeCell ref="C253:AD253"/>
    <mergeCell ref="AE253:AH253"/>
    <mergeCell ref="C238:AD238"/>
    <mergeCell ref="AE238:AH238"/>
    <mergeCell ref="O242:U242"/>
    <mergeCell ref="B246:M246"/>
    <mergeCell ref="AB246:AI246"/>
    <mergeCell ref="E99:E100"/>
    <mergeCell ref="F99:F100"/>
    <mergeCell ref="G99:G100"/>
    <mergeCell ref="H99:H100"/>
    <mergeCell ref="C256:AD256"/>
    <mergeCell ref="AE256:AH256"/>
    <mergeCell ref="C251:AD251"/>
    <mergeCell ref="AE251:AH251"/>
    <mergeCell ref="AE248:AH248"/>
    <mergeCell ref="C249:AD249"/>
    <mergeCell ref="K99:K100"/>
    <mergeCell ref="L99:L100"/>
    <mergeCell ref="M99:M100"/>
    <mergeCell ref="N99:N100"/>
    <mergeCell ref="C239:AD239"/>
    <mergeCell ref="AE239:AH239"/>
    <mergeCell ref="C236:AD236"/>
    <mergeCell ref="AE236:AH236"/>
    <mergeCell ref="D99:D100"/>
    <mergeCell ref="C99:C100"/>
    <mergeCell ref="Y99:Y100"/>
    <mergeCell ref="Z99:Z100"/>
    <mergeCell ref="AA99:AA100"/>
    <mergeCell ref="AB99:AB100"/>
    <mergeCell ref="S99:S100"/>
    <mergeCell ref="T99:T100"/>
    <mergeCell ref="X99:X100"/>
    <mergeCell ref="U99:U100"/>
    <mergeCell ref="V99:V100"/>
    <mergeCell ref="C193:AD193"/>
    <mergeCell ref="C191:AD191"/>
    <mergeCell ref="C184:AD184"/>
    <mergeCell ref="O99:O100"/>
    <mergeCell ref="P99:P100"/>
    <mergeCell ref="Q99:Q100"/>
    <mergeCell ref="R99:R100"/>
    <mergeCell ref="W99:W100"/>
    <mergeCell ref="I99:I100"/>
    <mergeCell ref="J99:J100"/>
    <mergeCell ref="A173:H173"/>
    <mergeCell ref="G174:H174"/>
    <mergeCell ref="G175:H175"/>
    <mergeCell ref="G176:H176"/>
    <mergeCell ref="G177:H178"/>
    <mergeCell ref="C183:AD183"/>
    <mergeCell ref="AB174:AI178"/>
    <mergeCell ref="A176:B176"/>
    <mergeCell ref="C175:D175"/>
    <mergeCell ref="C176:D176"/>
    <mergeCell ref="B300:L300"/>
    <mergeCell ref="AE197:AH197"/>
    <mergeCell ref="C211:AD211"/>
    <mergeCell ref="AE211:AH211"/>
    <mergeCell ref="C205:AD205"/>
    <mergeCell ref="AE205:AH205"/>
    <mergeCell ref="C199:AD199"/>
    <mergeCell ref="C198:AD198"/>
    <mergeCell ref="C257:AD257"/>
    <mergeCell ref="AE257:AH257"/>
  </mergeCells>
  <printOptions/>
  <pageMargins left="0.3937007874015748" right="0" top="0.3937007874015748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lawdek1</dc:creator>
  <cp:keywords/>
  <dc:description/>
  <cp:lastModifiedBy>1</cp:lastModifiedBy>
  <cp:lastPrinted>2021-06-11T13:55:24Z</cp:lastPrinted>
  <dcterms:created xsi:type="dcterms:W3CDTF">2007-02-22T14:14:25Z</dcterms:created>
  <dcterms:modified xsi:type="dcterms:W3CDTF">2021-06-30T07:57:16Z</dcterms:modified>
  <cp:category/>
  <cp:version/>
  <cp:contentType/>
  <cp:contentStatus/>
</cp:coreProperties>
</file>