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ФМк\"/>
    </mc:Choice>
  </mc:AlternateContent>
  <bookViews>
    <workbookView xWindow="0" yWindow="0" windowWidth="28800" windowHeight="12300" tabRatio="584"/>
  </bookViews>
  <sheets>
    <sheet name="Логистика  (а)" sheetId="31" r:id="rId1"/>
  </sheets>
  <definedNames>
    <definedName name="_xlnm.Print_Area" localSheetId="0">'Логистика  (а)'!$A$1:$BK$264</definedName>
  </definedNames>
  <calcPr calcId="152511"/>
</workbook>
</file>

<file path=xl/calcChain.xml><?xml version="1.0" encoding="utf-8"?>
<calcChain xmlns="http://schemas.openxmlformats.org/spreadsheetml/2006/main">
  <c r="BE112" i="31" l="1"/>
  <c r="AT112" i="31"/>
  <c r="BE111" i="31"/>
  <c r="U142" i="31" l="1"/>
  <c r="U141" i="31"/>
  <c r="U140" i="31"/>
  <c r="BP137" i="31"/>
  <c r="BP136" i="31"/>
  <c r="BP135" i="31"/>
  <c r="BP134" i="31"/>
  <c r="BP133" i="31"/>
  <c r="BP127" i="31"/>
  <c r="BP126" i="31"/>
  <c r="BP125" i="31"/>
  <c r="BP124" i="31"/>
  <c r="BP123" i="31"/>
  <c r="BP122" i="31"/>
  <c r="BN122" i="31"/>
  <c r="BM122" i="31"/>
  <c r="BL122" i="31"/>
  <c r="BE122" i="31"/>
  <c r="BP121" i="31"/>
  <c r="BN121" i="31"/>
  <c r="BM121" i="31"/>
  <c r="BL121" i="31"/>
  <c r="BE121" i="31"/>
  <c r="W121" i="31"/>
  <c r="BP120" i="31"/>
  <c r="BN120" i="31"/>
  <c r="BM120" i="31"/>
  <c r="BL120" i="31"/>
  <c r="BE120" i="31"/>
  <c r="BP118" i="31"/>
  <c r="BN118" i="31"/>
  <c r="BM118" i="31"/>
  <c r="BL118" i="31"/>
  <c r="BE118" i="31"/>
  <c r="W118" i="31"/>
  <c r="U118" i="31"/>
  <c r="BP117" i="31"/>
  <c r="BN117" i="31"/>
  <c r="BM117" i="31"/>
  <c r="BL117" i="31"/>
  <c r="BE117" i="31"/>
  <c r="U117" i="31"/>
  <c r="BP116" i="31"/>
  <c r="BN116" i="31"/>
  <c r="BM116" i="31"/>
  <c r="BL116" i="31"/>
  <c r="BP115" i="31"/>
  <c r="BM115" i="31"/>
  <c r="BE115" i="31"/>
  <c r="W115" i="31"/>
  <c r="BP114" i="31"/>
  <c r="BN114" i="31"/>
  <c r="BM114" i="31"/>
  <c r="BL114" i="31"/>
  <c r="BE114" i="31"/>
  <c r="W114" i="31"/>
  <c r="BP113" i="31"/>
  <c r="BN113" i="31"/>
  <c r="BM113" i="31"/>
  <c r="BL113" i="31"/>
  <c r="BP112" i="31"/>
  <c r="BN112" i="31"/>
  <c r="BM112" i="31"/>
  <c r="BL112" i="31"/>
  <c r="BP111" i="31"/>
  <c r="BN111" i="31"/>
  <c r="BL111" i="31"/>
  <c r="BM111" i="31"/>
  <c r="BP110" i="31"/>
  <c r="BN110" i="31"/>
  <c r="BM110" i="31"/>
  <c r="BL110" i="31"/>
  <c r="BP109" i="31"/>
  <c r="BN109" i="31"/>
  <c r="BM109" i="31"/>
  <c r="BL109" i="31"/>
  <c r="BE109" i="31"/>
  <c r="AS109" i="31"/>
  <c r="W109" i="31"/>
  <c r="BP108" i="31"/>
  <c r="BM108" i="31"/>
  <c r="BL108" i="31"/>
  <c r="BP107" i="31"/>
  <c r="BN107" i="31"/>
  <c r="BM107" i="31"/>
  <c r="BL107" i="31"/>
  <c r="BP106" i="31"/>
  <c r="BM106" i="31"/>
  <c r="W106" i="31"/>
  <c r="BP105" i="31"/>
  <c r="BM105" i="31"/>
  <c r="BL105" i="31"/>
  <c r="W105" i="31"/>
  <c r="BP104" i="31"/>
  <c r="BM104" i="31"/>
  <c r="BL104" i="31"/>
  <c r="BP103" i="31"/>
  <c r="BM103" i="31"/>
  <c r="BP102" i="31"/>
  <c r="BN102" i="31"/>
  <c r="BM102" i="31"/>
  <c r="BL102" i="31"/>
  <c r="AS102" i="31"/>
  <c r="BP101" i="31"/>
  <c r="BN101" i="31"/>
  <c r="BM101" i="31"/>
  <c r="BP91" i="31"/>
  <c r="BN91" i="31"/>
  <c r="BM91" i="31"/>
  <c r="BL91" i="31"/>
  <c r="BE91" i="31"/>
  <c r="BP90" i="31"/>
  <c r="BN90" i="31"/>
  <c r="BM90" i="31"/>
  <c r="BL90" i="31"/>
  <c r="BE90" i="31"/>
  <c r="BL106" i="31"/>
  <c r="W90" i="31"/>
  <c r="BP88" i="31"/>
  <c r="BN88" i="31"/>
  <c r="BM88" i="31"/>
  <c r="BE88" i="31"/>
  <c r="AS88" i="31"/>
  <c r="BP87" i="31"/>
  <c r="BN87" i="31"/>
  <c r="BM87" i="31"/>
  <c r="BL87" i="31"/>
  <c r="BP85" i="31"/>
  <c r="BN85" i="31"/>
  <c r="BM85" i="31"/>
  <c r="BL85" i="31"/>
  <c r="BP84" i="31"/>
  <c r="BN84" i="31"/>
  <c r="BM84" i="31"/>
  <c r="BL84" i="31"/>
  <c r="BP83" i="31"/>
  <c r="BN83" i="31"/>
  <c r="BM83" i="31"/>
  <c r="BL83" i="31"/>
  <c r="BP82" i="31"/>
  <c r="BN82" i="31"/>
  <c r="BM82" i="31"/>
  <c r="BP81" i="31"/>
  <c r="BN81" i="31"/>
  <c r="BM81" i="31"/>
  <c r="BL81" i="31"/>
  <c r="BP80" i="31"/>
  <c r="BN80" i="31"/>
  <c r="BM80" i="31"/>
  <c r="BL80" i="31"/>
  <c r="BP79" i="31"/>
  <c r="BN79" i="31"/>
  <c r="BM79" i="31"/>
  <c r="BL79" i="31"/>
  <c r="BE79" i="31"/>
  <c r="BP78" i="31"/>
  <c r="BN78" i="31"/>
  <c r="BM78" i="31"/>
  <c r="BL78" i="31"/>
  <c r="BE78" i="31"/>
  <c r="BP77" i="31"/>
  <c r="BN77" i="31"/>
  <c r="BM77" i="31"/>
  <c r="BL77" i="31"/>
  <c r="BP76" i="31"/>
  <c r="BN76" i="31"/>
  <c r="BM76" i="31"/>
  <c r="BL76" i="31"/>
  <c r="BE76" i="31"/>
  <c r="BP75" i="31"/>
  <c r="BN75" i="31"/>
  <c r="BM75" i="31"/>
  <c r="BL75" i="31"/>
  <c r="BE75" i="31"/>
  <c r="BP74" i="31"/>
  <c r="BN74" i="31"/>
  <c r="BM74" i="31"/>
  <c r="BL74" i="31"/>
  <c r="BD73" i="31"/>
  <c r="BC73" i="31"/>
  <c r="BB73" i="31"/>
  <c r="BA73" i="31"/>
  <c r="AZ73" i="31"/>
  <c r="AY73" i="31"/>
  <c r="AX73" i="31"/>
  <c r="AW73" i="31"/>
  <c r="AU73" i="31"/>
  <c r="AR73" i="31"/>
  <c r="AQ73" i="31"/>
  <c r="AP73" i="31"/>
  <c r="AO73" i="31"/>
  <c r="AN73" i="31"/>
  <c r="AM73" i="31"/>
  <c r="AL73" i="31"/>
  <c r="AK73" i="31"/>
  <c r="AJ73" i="31"/>
  <c r="AI73" i="31"/>
  <c r="AH73" i="31"/>
  <c r="AG73" i="31"/>
  <c r="AE73" i="31"/>
  <c r="AC73" i="31"/>
  <c r="AA73" i="31"/>
  <c r="Y73" i="31"/>
  <c r="BP72" i="31"/>
  <c r="BN72" i="31"/>
  <c r="BM72" i="31"/>
  <c r="BL72" i="31"/>
  <c r="BE72" i="31"/>
  <c r="BP71" i="31"/>
  <c r="BN71" i="31"/>
  <c r="BM71" i="31"/>
  <c r="BL71" i="31"/>
  <c r="W71" i="31"/>
  <c r="BP70" i="31"/>
  <c r="BN70" i="31"/>
  <c r="BM70" i="31"/>
  <c r="BL70" i="31"/>
  <c r="BE70" i="31"/>
  <c r="BP69" i="31"/>
  <c r="BN69" i="31"/>
  <c r="BM69" i="31"/>
  <c r="BL69" i="31"/>
  <c r="BE69" i="31"/>
  <c r="BP68" i="31"/>
  <c r="BM68" i="31"/>
  <c r="W68" i="31"/>
  <c r="BP67" i="31"/>
  <c r="BN67" i="31"/>
  <c r="BM67" i="31"/>
  <c r="AP67" i="31"/>
  <c r="BL67" i="31" s="1"/>
  <c r="W67" i="31"/>
  <c r="BP66" i="31"/>
  <c r="BN66" i="31"/>
  <c r="BM66" i="31"/>
  <c r="BL66" i="31"/>
  <c r="BE66" i="31"/>
  <c r="BP65" i="31"/>
  <c r="BN65" i="31"/>
  <c r="BM65" i="31"/>
  <c r="BL65" i="31"/>
  <c r="BP64" i="31"/>
  <c r="BM64" i="31"/>
  <c r="BE64" i="31"/>
  <c r="U64" i="31" s="1"/>
  <c r="BP63" i="31"/>
  <c r="BN63" i="31"/>
  <c r="BM63" i="31"/>
  <c r="BL63" i="31"/>
  <c r="BE63" i="31"/>
  <c r="W63" i="31"/>
  <c r="BP62" i="31"/>
  <c r="BN62" i="31"/>
  <c r="BM62" i="31"/>
  <c r="BL62" i="31"/>
  <c r="BE62" i="31"/>
  <c r="BP61" i="31"/>
  <c r="BN61" i="31"/>
  <c r="BM61" i="31"/>
  <c r="BL61" i="31"/>
  <c r="BE61" i="31"/>
  <c r="BP54" i="31"/>
  <c r="BN54" i="31"/>
  <c r="BM54" i="31"/>
  <c r="BL54" i="31"/>
  <c r="BE54" i="31"/>
  <c r="BP53" i="31"/>
  <c r="BN53" i="31"/>
  <c r="BM53" i="31"/>
  <c r="BL53" i="31"/>
  <c r="BE53" i="31"/>
  <c r="BP52" i="31"/>
  <c r="BN52" i="31"/>
  <c r="BM52" i="31"/>
  <c r="BL52" i="31"/>
  <c r="BE52" i="31"/>
  <c r="BP51" i="31"/>
  <c r="BN51" i="31"/>
  <c r="BM51" i="31"/>
  <c r="BL51" i="31"/>
  <c r="BE51" i="31"/>
  <c r="BP50" i="31"/>
  <c r="BN50" i="31"/>
  <c r="BM50" i="31"/>
  <c r="BL50" i="31"/>
  <c r="BE50" i="31"/>
  <c r="BP49" i="31"/>
  <c r="BN49" i="31"/>
  <c r="BM49" i="31"/>
  <c r="BL49" i="31"/>
  <c r="BE49" i="31"/>
  <c r="BP48" i="31"/>
  <c r="BN48" i="31"/>
  <c r="BM48" i="31"/>
  <c r="BL48" i="31"/>
  <c r="BE48" i="31"/>
  <c r="BE47" i="31"/>
  <c r="BP46" i="31"/>
  <c r="BN46" i="31"/>
  <c r="BM46" i="31"/>
  <c r="BL46" i="31"/>
  <c r="BE46" i="31"/>
  <c r="BE45" i="31"/>
  <c r="BE44" i="31"/>
  <c r="BP43" i="31"/>
  <c r="BN43" i="31"/>
  <c r="BM43" i="31"/>
  <c r="BL43" i="31"/>
  <c r="BE43" i="31"/>
  <c r="BE42" i="31"/>
  <c r="BP41" i="31"/>
  <c r="BN41" i="31"/>
  <c r="BM41" i="31"/>
  <c r="BL41" i="31"/>
  <c r="BE41" i="31"/>
  <c r="BP40" i="31"/>
  <c r="BN40" i="31"/>
  <c r="BM40" i="31"/>
  <c r="BL40" i="31"/>
  <c r="BE40" i="31"/>
  <c r="BP39" i="31"/>
  <c r="BN39" i="31"/>
  <c r="BM39" i="31"/>
  <c r="BL39" i="31"/>
  <c r="BE39" i="31"/>
  <c r="BP38" i="31"/>
  <c r="BN38" i="31"/>
  <c r="BM38" i="31"/>
  <c r="BL38" i="31"/>
  <c r="BE38" i="31"/>
  <c r="BP37" i="31"/>
  <c r="BN37" i="31"/>
  <c r="BM37" i="31"/>
  <c r="BL37" i="31"/>
  <c r="BE37" i="31"/>
  <c r="BP36" i="31"/>
  <c r="BN36" i="31"/>
  <c r="BM36" i="31"/>
  <c r="BL36" i="31"/>
  <c r="BE36" i="31"/>
  <c r="BP35" i="31"/>
  <c r="BN35" i="31"/>
  <c r="BM35" i="31"/>
  <c r="BL35" i="31"/>
  <c r="BE35" i="31"/>
  <c r="BD34" i="31"/>
  <c r="BC34" i="31"/>
  <c r="BB34" i="31"/>
  <c r="BA34" i="31"/>
  <c r="AZ34" i="31"/>
  <c r="AY34" i="31"/>
  <c r="AX34" i="31"/>
  <c r="AW34" i="31"/>
  <c r="AV34" i="31"/>
  <c r="AU34" i="31"/>
  <c r="AT34" i="31"/>
  <c r="AS34" i="31"/>
  <c r="AR34" i="31"/>
  <c r="AQ34" i="31"/>
  <c r="AQ138" i="31" s="1"/>
  <c r="AP139" i="31" s="1"/>
  <c r="AP34" i="31"/>
  <c r="AO34" i="31"/>
  <c r="AN34" i="31"/>
  <c r="AM34" i="31"/>
  <c r="AM138" i="31" s="1"/>
  <c r="AL34" i="31"/>
  <c r="AK34" i="31"/>
  <c r="AJ34" i="31"/>
  <c r="AI34" i="31"/>
  <c r="AI138" i="31" s="1"/>
  <c r="AH34" i="31"/>
  <c r="AG34" i="31"/>
  <c r="AE34" i="31"/>
  <c r="AC34" i="31"/>
  <c r="AC138" i="31" s="1"/>
  <c r="AA34" i="31"/>
  <c r="Y34" i="31"/>
  <c r="BI22" i="31"/>
  <c r="BH22" i="31"/>
  <c r="BG22" i="31"/>
  <c r="BF22" i="31"/>
  <c r="BE22" i="31"/>
  <c r="BD22" i="31"/>
  <c r="BC22" i="31"/>
  <c r="BJ21" i="31"/>
  <c r="BJ20" i="31"/>
  <c r="BJ19" i="31"/>
  <c r="BJ18" i="31"/>
  <c r="AS73" i="31" l="1"/>
  <c r="AS138" i="31" s="1"/>
  <c r="U73" i="31"/>
  <c r="AY138" i="31"/>
  <c r="BC138" i="31"/>
  <c r="AZ138" i="31"/>
  <c r="AY139" i="31" s="1"/>
  <c r="BD138" i="31"/>
  <c r="BL82" i="31"/>
  <c r="AE138" i="31"/>
  <c r="AJ138" i="31"/>
  <c r="AN138" i="31"/>
  <c r="AM139" i="31" s="1"/>
  <c r="AR138" i="31"/>
  <c r="AU138" i="31"/>
  <c r="BP73" i="31"/>
  <c r="BE73" i="31"/>
  <c r="U67" i="31"/>
  <c r="U34" i="31" s="1"/>
  <c r="BL101" i="31"/>
  <c r="AV73" i="31"/>
  <c r="AV138" i="31" s="1"/>
  <c r="BL88" i="31"/>
  <c r="AT73" i="31"/>
  <c r="BM73" i="31" s="1"/>
  <c r="W34" i="31"/>
  <c r="W73" i="31"/>
  <c r="AA138" i="31"/>
  <c r="AH138" i="31"/>
  <c r="AG139" i="31" s="1"/>
  <c r="AL138" i="31"/>
  <c r="AP138" i="31"/>
  <c r="AX138" i="31"/>
  <c r="BB138" i="31"/>
  <c r="AK138" i="31"/>
  <c r="AJ139" i="31" s="1"/>
  <c r="AO138" i="31"/>
  <c r="AW138" i="31"/>
  <c r="AV139" i="31" s="1"/>
  <c r="BA138" i="31"/>
  <c r="BN73" i="31"/>
  <c r="BP34" i="31"/>
  <c r="BL34" i="31"/>
  <c r="BJ22" i="31"/>
  <c r="BN34" i="31"/>
  <c r="Y138" i="31"/>
  <c r="AG138" i="31"/>
  <c r="BE34" i="31"/>
  <c r="BM34" i="31"/>
  <c r="U138" i="31" l="1"/>
  <c r="BE138" i="31"/>
  <c r="BL73" i="31"/>
  <c r="BL137" i="31" s="1"/>
  <c r="AT138" i="31"/>
  <c r="AS139" i="31" s="1"/>
  <c r="W138" i="31"/>
  <c r="BN138" i="31"/>
  <c r="BL138" i="31"/>
  <c r="BM139" i="31"/>
  <c r="BP138" i="31"/>
  <c r="BM138" i="31" l="1"/>
</calcChain>
</file>

<file path=xl/sharedStrings.xml><?xml version="1.0" encoding="utf-8"?>
<sst xmlns="http://schemas.openxmlformats.org/spreadsheetml/2006/main" count="956" uniqueCount="502">
  <si>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</si>
  <si>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</si>
  <si>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</si>
  <si>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</si>
  <si>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</si>
  <si>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</si>
  <si>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</si>
  <si>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</si>
  <si>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</si>
  <si>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</si>
  <si>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</si>
  <si>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</si>
  <si>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</si>
  <si>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</si>
  <si>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</si>
  <si>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</si>
  <si>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</si>
  <si>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</si>
  <si>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</si>
  <si>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</si>
  <si>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</si>
  <si>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</si>
  <si>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</si>
  <si>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</si>
  <si>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</si>
  <si>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</si>
  <si>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</si>
  <si>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</si>
  <si>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</si>
  <si>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</si>
  <si>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</si>
  <si>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</si>
  <si>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</si>
  <si>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</si>
  <si>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</si>
  <si>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</si>
  <si>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</si>
  <si>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</si>
  <si>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</si>
  <si>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</si>
  <si>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</si>
  <si>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</si>
  <si>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</si>
  <si>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</si>
  <si>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</si>
  <si>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</si>
  <si>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</si>
  <si>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</si>
  <si>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</si>
  <si>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</si>
  <si>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</si>
  <si>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</si>
  <si>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</si>
  <si>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</si>
  <si>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</si>
  <si>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</si>
  <si>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</si>
  <si>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</si>
  <si>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</si>
  <si>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</si>
  <si>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</si>
  <si>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</si>
  <si>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</si>
  <si>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</si>
  <si>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</si>
  <si>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</si>
  <si>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</si>
  <si>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</si>
  <si>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</si>
  <si>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</si>
  <si>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</si>
  <si>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</si>
  <si>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</si>
  <si>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</si>
  <si>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</si>
  <si>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</si>
  <si>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</si>
  <si>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</si>
  <si>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</si>
  <si>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</si>
  <si>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</si>
  <si>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</si>
  <si>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</si>
  <si>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</si>
  <si>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</si>
  <si>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</si>
  <si>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</si>
  <si>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</si>
  <si>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</si>
  <si>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</si>
  <si>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</si>
  <si>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</si>
  <si>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</si>
  <si>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</si>
  <si>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</si>
  <si>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</si>
  <si>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</si>
  <si>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</si>
  <si>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</si>
  <si>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</si>
  <si>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</si>
  <si>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</si>
  <si>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</si>
  <si>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</si>
  <si>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</si>
  <si>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</si>
  <si>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</si>
  <si>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</si>
  <si>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</si>
  <si>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</si>
  <si>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</si>
  <si>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</si>
  <si>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</si>
  <si>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</si>
  <si>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</si>
  <si>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</si>
  <si>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</si>
  <si>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</si>
  <si>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</si>
  <si>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</si>
  <si>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</si>
  <si>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</si>
  <si>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</si>
  <si>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</si>
  <si>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</si>
  <si>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</si>
  <si>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</si>
  <si>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</si>
  <si>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</si>
  <si>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</si>
  <si>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</si>
  <si>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</si>
  <si>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</si>
  <si>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</si>
  <si>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</si>
  <si>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</si>
  <si>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</si>
  <si>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</si>
  <si>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</si>
  <si>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</si>
  <si>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</si>
  <si>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</si>
  <si>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</si>
  <si>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</si>
  <si>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СК-2</t>
  </si>
  <si>
    <t>СК-3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</si>
  <si>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</si>
  <si>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</si>
  <si>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</si>
  <si>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</si>
  <si>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</si>
  <si>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3.2</t>
  </si>
  <si>
    <t>Квалификация</t>
  </si>
  <si>
    <t>IV</t>
  </si>
  <si>
    <t>1.1.3</t>
  </si>
  <si>
    <t>1.1.4</t>
  </si>
  <si>
    <t>Председатель УМО по экономическому образованию</t>
  </si>
  <si>
    <t>ТИПОВОЙ УЧЕБНЫЙ  ПЛАН</t>
  </si>
  <si>
    <t>IV курс</t>
  </si>
  <si>
    <t>8 семестр,
__ недель</t>
  </si>
  <si>
    <t>Компонент учреждения высшего образования</t>
  </si>
  <si>
    <t>МИНИСТЕРСТВО ОБРАЗОВАНИЯ РЕСПУБЛИКИ БЕЛАРУСЬ</t>
  </si>
  <si>
    <t>Начальник Главного управления профессионального образования
Министерства образования Республики Беларусь</t>
  </si>
  <si>
    <t>Философия</t>
  </si>
  <si>
    <t>Социология</t>
  </si>
  <si>
    <t>Политология</t>
  </si>
  <si>
    <t>История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</si>
  <si>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</si>
  <si>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</si>
  <si>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</si>
  <si>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</si>
  <si>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</si>
  <si>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</si>
  <si>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</si>
  <si>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</si>
  <si>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Социально-гуманитарный модуль 1</t>
  </si>
  <si>
    <t>Социально-гуманитарный модуль 2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</si>
  <si>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</si>
  <si>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</si>
  <si>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</si>
  <si>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Организационно-экономическая</t>
  </si>
  <si>
    <t>Аналитическая</t>
  </si>
  <si>
    <t>Преддипломная</t>
  </si>
  <si>
    <t>Микроэкономика</t>
  </si>
  <si>
    <t>2.5</t>
  </si>
  <si>
    <t>2.6</t>
  </si>
  <si>
    <t>2.7</t>
  </si>
  <si>
    <t>1.6</t>
  </si>
  <si>
    <t>1.7</t>
  </si>
  <si>
    <t>1.8</t>
  </si>
  <si>
    <t>1.9</t>
  </si>
  <si>
    <t>1.10</t>
  </si>
  <si>
    <t>1.10.1</t>
  </si>
  <si>
    <t>1.10.2</t>
  </si>
  <si>
    <t>УК-7</t>
  </si>
  <si>
    <t>УК-8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</si>
  <si>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</si>
  <si>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</si>
  <si>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</si>
  <si>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</si>
  <si>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</si>
  <si>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</si>
  <si>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</si>
  <si>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</si>
  <si>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</si>
  <si>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</si>
  <si>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Срок обучения 4 года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</si>
  <si>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</si>
  <si>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</si>
  <si>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</si>
  <si>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</si>
  <si>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2.10</t>
  </si>
  <si>
    <t>2.11</t>
  </si>
  <si>
    <t>2.12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</si>
  <si>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</si>
  <si>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</si>
  <si>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</si>
  <si>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</si>
  <si>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</si>
  <si>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</si>
  <si>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</si>
  <si>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</si>
  <si>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</si>
  <si>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</si>
  <si>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</si>
  <si>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</si>
  <si>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</si>
  <si>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</si>
  <si>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/90</t>
  </si>
  <si>
    <t>/136</t>
  </si>
  <si>
    <t>/102</t>
  </si>
  <si>
    <t>/1-6</t>
  </si>
  <si>
    <t>/350</t>
  </si>
  <si>
    <t>Противодействие коррупции</t>
  </si>
  <si>
    <t>/5</t>
  </si>
  <si>
    <t>/54</t>
  </si>
  <si>
    <t>/26</t>
  </si>
  <si>
    <t>2.8</t>
  </si>
  <si>
    <t>4.3</t>
  </si>
  <si>
    <t>4.4</t>
  </si>
  <si>
    <t>Высшая математика</t>
  </si>
  <si>
    <t>Модуль "Коммуникации на иностранном языке"</t>
  </si>
  <si>
    <t>Деловой иностранный язык</t>
  </si>
  <si>
    <t>Модуль "Управление бизнес-процессами"</t>
  </si>
  <si>
    <t>3.4</t>
  </si>
  <si>
    <t>Практический курс перевода</t>
  </si>
  <si>
    <t>Практикум межкультурной коммуникации</t>
  </si>
  <si>
    <t>Управление цепями поставок</t>
  </si>
  <si>
    <t>Теория логистики</t>
  </si>
  <si>
    <t>Модуль "Логистика и управление цепями поставок"</t>
  </si>
  <si>
    <t>Модуль "Управление логистической инфраструктурой"</t>
  </si>
  <si>
    <t>Курсовая работа по учебной дисциплине "Логистика складирования"</t>
  </si>
  <si>
    <t>Транспортная логистика</t>
  </si>
  <si>
    <t>Логистика складирования</t>
  </si>
  <si>
    <t>Модуль "Управление запасами"</t>
  </si>
  <si>
    <t>Управление запасами</t>
  </si>
  <si>
    <t>Курсовая работа по учебной дисциплине "Управление запасами"</t>
  </si>
  <si>
    <t>Закупочная логистика</t>
  </si>
  <si>
    <t>Производственная логистика</t>
  </si>
  <si>
    <t>Распределительная логистика</t>
  </si>
  <si>
    <t>Международная логистика</t>
  </si>
  <si>
    <t>Финансовая логистика</t>
  </si>
  <si>
    <t>Исследования в логистике</t>
  </si>
  <si>
    <t>Управление затратами</t>
  </si>
  <si>
    <t>Экономика организации (предприятия)</t>
  </si>
  <si>
    <t>Управление взаимоотношениями с клиентами/ Поведение покупателей</t>
  </si>
  <si>
    <t>Информационные технологии  и системы в логистике</t>
  </si>
  <si>
    <t xml:space="preserve">Анализ хозяйственной деятельности </t>
  </si>
  <si>
    <t xml:space="preserve">Бухгалтерский учет </t>
  </si>
  <si>
    <t>Модуль "Экономический  анализ и учет"</t>
  </si>
  <si>
    <t>Тара и упаковка товаров</t>
  </si>
  <si>
    <t>Модуль "Управление закупочными и производственными процессами в логистике"</t>
  </si>
  <si>
    <t>2.7.1</t>
  </si>
  <si>
    <t>2.7.2</t>
  </si>
  <si>
    <t>Электронная коммерция/ Торговые системы и сети</t>
  </si>
  <si>
    <t>Логистический менеджмент</t>
  </si>
  <si>
    <t>Модуль "Экономика 1"</t>
  </si>
  <si>
    <t>7 семестр,
16 недель</t>
  </si>
  <si>
    <t>Менеджмент и предпринимательство</t>
  </si>
  <si>
    <t>Промышленный сервис</t>
  </si>
  <si>
    <t>2.10.1</t>
  </si>
  <si>
    <t>2.10.2</t>
  </si>
  <si>
    <t>2.13</t>
  </si>
  <si>
    <t>Обладать гуманистическим мировоззрением, качествами гражданственности и патриотизма</t>
  </si>
  <si>
    <t>УК-10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</si>
  <si>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</si>
  <si>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</si>
  <si>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БПК-8</t>
  </si>
  <si>
    <t>БПК-9</t>
  </si>
  <si>
    <t>2.13.1</t>
  </si>
  <si>
    <t>Контроллинг в цепях поставок</t>
  </si>
  <si>
    <t>Ценообразование и ценовая политика</t>
  </si>
  <si>
    <t>УК-9</t>
  </si>
  <si>
    <t>БПК-10</t>
  </si>
  <si>
    <t>БПК-11</t>
  </si>
  <si>
    <t>БПК-12</t>
  </si>
  <si>
    <t>2.13.2</t>
  </si>
  <si>
    <t>СК-7</t>
  </si>
  <si>
    <t>СК-8</t>
  </si>
  <si>
    <t>СК-9</t>
  </si>
  <si>
    <t>СК-10</t>
  </si>
  <si>
    <t>СК-11</t>
  </si>
  <si>
    <t>СК-12</t>
  </si>
  <si>
    <t>СК-13</t>
  </si>
  <si>
    <t>СК-15</t>
  </si>
  <si>
    <t>СК-14</t>
  </si>
  <si>
    <t>СК-16</t>
  </si>
  <si>
    <t>Мультимодальные транспортные технологии/ Международные транспортные операции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</si>
  <si>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</si>
  <si>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</si>
  <si>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Профессионально ориентированный иностранный язык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</si>
  <si>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</si>
  <si>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</si>
  <si>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</si>
  <si>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</si>
  <si>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</si>
  <si>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</si>
  <si>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</si>
  <si>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</si>
  <si>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</si>
  <si>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СК-26</t>
  </si>
  <si>
    <t>БПК-13</t>
  </si>
  <si>
    <t>Маркетинг/ Маркетинг взаимоотношений</t>
  </si>
  <si>
    <t>Председатель НМС по  маркетингу и логистике</t>
  </si>
  <si>
    <t>Рекомендован к утверждению Президиумом Совета УМО  по экономическому образованию</t>
  </si>
  <si>
    <t>/70</t>
  </si>
  <si>
    <t>Владеть основами исследовательской деятельности, осуществлять поиск, анализ и синтез информации</t>
  </si>
  <si>
    <t>Курсовая работа по учебной дисциплине "Управление цепями поставок"</t>
  </si>
  <si>
    <t xml:space="preserve">Модуль "Ценообразование и управление затратами" </t>
  </si>
  <si>
    <t>Экономическая история/ Городская цивилизация в Беларуси</t>
  </si>
  <si>
    <t>Модуль "Промышленный сервис и упаковка продукции"</t>
  </si>
  <si>
    <t>Модуль "Принятие решений в логистике"</t>
  </si>
  <si>
    <t>Модуль "Маркетинг"</t>
  </si>
  <si>
    <t>Модуль "Международные логистические операции"</t>
  </si>
  <si>
    <t>Модуль "Анализ и управление  финансовыми потоками"</t>
  </si>
  <si>
    <t>Модуль "Распределение в цепях поставок"</t>
  </si>
  <si>
    <t>2.3.1</t>
  </si>
  <si>
    <t>2.3.2</t>
  </si>
  <si>
    <t>2.4.1</t>
  </si>
  <si>
    <t>2.4.2</t>
  </si>
  <si>
    <t>2.5.1</t>
  </si>
  <si>
    <t>2.5.2</t>
  </si>
  <si>
    <t>2.6.1</t>
  </si>
  <si>
    <t>2.6.2</t>
  </si>
  <si>
    <t>2.8.1</t>
  </si>
  <si>
    <t>2.8.2</t>
  </si>
  <si>
    <t>2.9.1</t>
  </si>
  <si>
    <t>2.9.2</t>
  </si>
  <si>
    <t>2.11.1</t>
  </si>
  <si>
    <t>2.11.2</t>
  </si>
  <si>
    <t>2.12.1</t>
  </si>
  <si>
    <t>2.12.2</t>
  </si>
  <si>
    <t>Оперировать основными понятиями и принципами логистики,  использовать элементы методологии логистики для построения логистических систем  на микро- и макроуровне</t>
  </si>
  <si>
    <t xml:space="preserve">Использовать методы оценки эффективности складских бизнес-процессов при создании складских систем  и их инфраструктуры                              
</t>
  </si>
  <si>
    <t>Использовать основные понятия и принципы  реализации промышленного сервиса в системе логистики</t>
  </si>
  <si>
    <t xml:space="preserve">Осуществлять оперативное планирование и управление деятельностью структурных подразделений служб логистики и цепей поставок </t>
  </si>
  <si>
    <t>Определять основные направления деятельности и сферу ответственности маркетинга, 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</t>
  </si>
  <si>
    <t>Использовать методы сбора и анализа информации для принятия оптимальных решений по управлению спросом и материальными потоками в логистике</t>
  </si>
  <si>
    <t>Осуществлять мероприятия по сокращению производственного логистического цикла и оптимизации затрат на производство</t>
  </si>
  <si>
    <t>Применять методы выбора и обоснования структуры логистических каналов распределения товаров</t>
  </si>
  <si>
    <t>Осуществлять управленческие решения при организации мультимодальных перевозок  с целью  обеспечения высокого уровня транспортного обслуживания</t>
  </si>
  <si>
    <t>Принимать  решения по оценке экономической эффективности логистических операций с учетом конъюнктуры мировых рынков и требований потребителей</t>
  </si>
  <si>
    <t>1.4.1</t>
  </si>
  <si>
    <t>1.4.2</t>
  </si>
  <si>
    <t>1.5</t>
  </si>
  <si>
    <t>1.9.1</t>
  </si>
  <si>
    <t>1.9.2</t>
  </si>
  <si>
    <t>1.9.3</t>
  </si>
  <si>
    <t>1.9.2,1.9.3</t>
  </si>
  <si>
    <t>СК-27</t>
  </si>
  <si>
    <t>2.14</t>
  </si>
  <si>
    <t>Основы управления интеллектуальной собственностью¹</t>
  </si>
  <si>
    <t>/158</t>
  </si>
  <si>
    <t>/168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</si>
  <si>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</si>
  <si>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</si>
  <si>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УК-1, БПК-12</t>
  </si>
  <si>
    <t xml:space="preserve">                          М.П.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</si>
  <si>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</si>
  <si>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Обладать научно обоснованным представлением об истоках формирования, развитии и современном статусе городского пространства, выявлять особенности воздействия исторически обусловленной городской среды на социально-экономические, административные, правовые, ментальные, культурные и иные аспекты жизнедеятельности</t>
  </si>
  <si>
    <t>Определять общие закономерности и локальные особенности эволюции экономических процессов и явлений, отраслей хозяйства и экономических институтов в странах с развитой рыночной системой и в Беларуси, выявлять потенциальные возможности использования отечественного и зарубежного историко-экономического опыта в практической деятельности</t>
  </si>
  <si>
    <t>Понимать социально-экономическую природу организации (предприятия), его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(предприятия)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</si>
  <si>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</si>
  <si>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Логика/ Культура информационного общества</t>
  </si>
  <si>
    <t>/486</t>
  </si>
  <si>
    <t>/410</t>
  </si>
  <si>
    <t>/170</t>
  </si>
  <si>
    <t>1.6.1</t>
  </si>
  <si>
    <t>1.6.2</t>
  </si>
  <si>
    <t>Использовать  профессиональные знания о таре и  упаковке, основных направлениях развития упаковочной индустрии в системе логистических операций</t>
  </si>
  <si>
    <t xml:space="preserve">Осуществлять управление и контроль управленческих решений при проведении международных транспортных операций 
</t>
  </si>
  <si>
    <t>СК-28</t>
  </si>
  <si>
    <t>СК-29</t>
  </si>
  <si>
    <t>СК-30</t>
  </si>
  <si>
    <t>Осуществлять исследование поведения покупателей на рынке, отслеживать и анализировать его изменение под влиянием различных факторов</t>
  </si>
  <si>
    <t>Национальная экономика Беларуси</t>
  </si>
  <si>
    <t>/58</t>
  </si>
  <si>
    <t>/24</t>
  </si>
  <si>
    <t>Модуль "Статистика и эконометрика"</t>
  </si>
  <si>
    <t>1.7.1</t>
  </si>
  <si>
    <t>1.7.2</t>
  </si>
  <si>
    <t>1, 3</t>
  </si>
  <si>
    <t xml:space="preserve">Математический модуль </t>
  </si>
  <si>
    <t>1.7.3</t>
  </si>
  <si>
    <t>Международная экономика</t>
  </si>
  <si>
    <t>1.10.3</t>
  </si>
  <si>
    <t>1.11</t>
  </si>
  <si>
    <t>1.11.1</t>
  </si>
  <si>
    <t>1.11.2</t>
  </si>
  <si>
    <t>УК-1, БПК-6</t>
  </si>
  <si>
    <t>1.7.1, 1.7.2</t>
  </si>
  <si>
    <t>УК-1, БПК-10</t>
  </si>
  <si>
    <t>1.10.2, 1.10.3</t>
  </si>
  <si>
    <t>УК-1, БПК-13</t>
  </si>
  <si>
    <t>БПК-14</t>
  </si>
  <si>
    <t>/2</t>
  </si>
  <si>
    <t>Заместитель Министра промышленности Республики Беларусь</t>
  </si>
  <si>
    <t xml:space="preserve"> I. График образовательного процесса</t>
  </si>
  <si>
    <t>/4</t>
  </si>
  <si>
    <t>/128</t>
  </si>
  <si>
    <t xml:space="preserve">Теория вероятностей </t>
  </si>
  <si>
    <t>УК-11</t>
  </si>
  <si>
    <t>Осуществлять коммуникации на иностранном языке для решения задач межличностного и межкультурного взаимодействия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</si>
  <si>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</si>
  <si>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</si>
  <si>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УК-12</t>
  </si>
  <si>
    <t>УК-13</t>
  </si>
  <si>
    <t>УК-14</t>
  </si>
  <si>
    <t>УК-15</t>
  </si>
  <si>
    <t>УК-11/ УК-12</t>
  </si>
  <si>
    <t>УК-13/ УК-14</t>
  </si>
  <si>
    <t>СК-5, УК-5</t>
  </si>
  <si>
    <t>СК-7/ СК-8</t>
  </si>
  <si>
    <t>СК-22/ СК-23</t>
  </si>
  <si>
    <t>СК-25/ СК-26</t>
  </si>
  <si>
    <t>СК-27/ СК-28</t>
  </si>
  <si>
    <t>Разработан в качестве примера реализации образовательного стандарта по специальности 1-26 02 05  "Логистика".</t>
  </si>
  <si>
    <t>¹При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</si>
  <si>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>Специальность  1-26 02 05 Логистика</t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</si>
  <si>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09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10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</si>
  <si>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10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11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</si>
  <si>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12
</t>
    </r>
    <r>
      <rPr>
        <u/>
        <sz val="24"/>
        <color indexed="8"/>
        <rFont val="Times New Roman"/>
        <family val="1"/>
        <charset val="204"/>
      </rPr>
      <t>04</t>
    </r>
    <r>
      <rPr>
        <sz val="24"/>
        <color indexed="8"/>
        <rFont val="Times New Roman"/>
        <family val="1"/>
        <charset val="204"/>
      </rPr>
      <t xml:space="preserve">
01</t>
    </r>
  </si>
  <si>
    <r>
      <rPr>
        <u/>
        <sz val="24"/>
        <color indexed="8"/>
        <rFont val="Times New Roman"/>
        <family val="1"/>
        <charset val="204"/>
      </rPr>
      <t xml:space="preserve">26 </t>
    </r>
    <r>
      <rPr>
        <sz val="24"/>
        <color indexed="8"/>
        <rFont val="Times New Roman"/>
        <family val="1"/>
        <charset val="204"/>
      </rPr>
      <t xml:space="preserve">
01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02</t>
    </r>
  </si>
  <si>
    <r>
      <rPr>
        <u/>
        <sz val="24"/>
        <color indexed="8"/>
        <rFont val="Times New Roman"/>
        <family val="1"/>
        <charset val="204"/>
      </rPr>
      <t xml:space="preserve">23 </t>
    </r>
    <r>
      <rPr>
        <sz val="24"/>
        <color indexed="8"/>
        <rFont val="Times New Roman"/>
        <family val="1"/>
        <charset val="204"/>
      </rPr>
      <t xml:space="preserve">
02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03</t>
    </r>
  </si>
  <si>
    <r>
      <rPr>
        <u/>
        <sz val="24"/>
        <color indexed="8"/>
        <rFont val="Times New Roman"/>
        <family val="1"/>
        <charset val="204"/>
      </rPr>
      <t xml:space="preserve">30 </t>
    </r>
    <r>
      <rPr>
        <sz val="24"/>
        <color indexed="8"/>
        <rFont val="Times New Roman"/>
        <family val="1"/>
        <charset val="204"/>
      </rPr>
      <t xml:space="preserve">
03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04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</si>
  <si>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04
</t>
    </r>
    <r>
      <rPr>
        <u/>
        <sz val="24"/>
        <color indexed="8"/>
        <rFont val="Times New Roman"/>
        <family val="1"/>
        <charset val="204"/>
      </rPr>
      <t>03</t>
    </r>
    <r>
      <rPr>
        <sz val="24"/>
        <color indexed="8"/>
        <rFont val="Times New Roman"/>
        <family val="1"/>
        <charset val="204"/>
      </rPr>
      <t xml:space="preserve">
05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</si>
  <si>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06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07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</si>
  <si>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07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08</t>
    </r>
  </si>
  <si>
    <t>_____________________И.А.Старовойтова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</si>
  <si>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</si>
  <si>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</si>
  <si>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1.7.2, 1.9.3, 1.10.3, 1.11</t>
  </si>
  <si>
    <t>логистик-экономист</t>
  </si>
  <si>
    <t>Использовать принципы проектирования  систем управления запасами, количественно обосновывать параметры управления запасами в звеньях логистической цепи</t>
  </si>
  <si>
    <t>Использовать принципы рационального построения финансовых потоков  и методы оценки  источников финансирования в логистических системах</t>
  </si>
  <si>
    <t>Применять формы, приемы, методы и законы интеллектуальной познавательной деятельности, логично и аргументированно обосновывать свою позицию</t>
  </si>
  <si>
    <t>Принимать решения о выборе оптимальной формы организационной структуры управления предприятием, владеть современными техниками принятия управленческих решений, оценивать эффективность управления и конкурентоспособность организации</t>
  </si>
  <si>
    <t>Осуществлять контроль над процессами формирования затрат в организации, применять экономико-математические методы для оценки, анализа, планирования и калькулирования затрат</t>
  </si>
  <si>
    <t>УК-5,6, БПК-10</t>
  </si>
  <si>
    <t>1.9.2, 2.4.1</t>
  </si>
  <si>
    <t xml:space="preserve">1.9.2 </t>
  </si>
  <si>
    <t>Выстраивать внутрифирменные отношения и взаимоотношения с внешними стейкхолдерами предприятия, применять способы и методы формирования и управления партнерскими отношениями в маркетинговых каналах, проводить оценку взаимодействия и его влияния на результативность маркетинговой деятельности</t>
  </si>
  <si>
    <t xml:space="preserve">Применять принципы логистики для организации закупочной деятельности предприятия, рассчитывать параметры функционирования закупочной логистики и  ранжирования материальных ресурсов
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</si>
  <si>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</si>
  <si>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предприятия</t>
  </si>
  <si>
    <t xml:space="preserve">                             М.П.</t>
  </si>
  <si>
    <t xml:space="preserve">   </t>
  </si>
  <si>
    <t xml:space="preserve">    </t>
  </si>
  <si>
    <t xml:space="preserve">                 М.П.</t>
  </si>
  <si>
    <t>Использовать принципы логистики в управлении  транспортной деятельностью, осуществлять транспортные операции с учетом оптимизации логистических процессов</t>
  </si>
  <si>
    <t xml:space="preserve">Протокол № ____ от _________ 2021 </t>
  </si>
  <si>
    <t>Продолжение типового учебного плана по специальности  1-26 02 05  "Логистика", регистрационный № _______________.</t>
  </si>
  <si>
    <t xml:space="preserve">1. Государственный экзамен по специальности                                                          2. Защита дипломной работы в ГЭК    </t>
  </si>
  <si>
    <t xml:space="preserve">_____________________2021 </t>
  </si>
  <si>
    <t>Использовать методы и приемы делового общения в интернациональной среде с учетом региональных особенностей  деловой культуры зарубежных стран</t>
  </si>
  <si>
    <t>Использовать учетно-аналитические данные при оценке финансового и экономического состояния организации и обоснования плана ее перспективного развития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</si>
  <si>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</si>
  <si>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>___________________В.Ю.Шутилин</t>
  </si>
  <si>
    <t>___________________В.С.Протасеня</t>
  </si>
  <si>
    <t>___________________2021</t>
  </si>
  <si>
    <t>_________________________С.А.Касперович</t>
  </si>
  <si>
    <t>_________________________2021</t>
  </si>
  <si>
    <t>_________________________И.В.Титович</t>
  </si>
  <si>
    <t>_________________________Т.А.Богомья</t>
  </si>
  <si>
    <t>___________________А.С.Огородников</t>
  </si>
  <si>
    <t>3.3</t>
  </si>
  <si>
    <t>Применять методы обоснования конфигурации цепей поставок в процессе создания стоимости продукции, работ и услуг</t>
  </si>
  <si>
    <t>Применять методы контроллинга для  анализа и оценки экономической эффективности управленческих решений  в логистических системах с учетом факторов внешней и внутренней среды</t>
  </si>
  <si>
    <t xml:space="preserve">Применять  методы расчета цен на продукцию предприятия в конкретных рыночных условиях, определять ценовую стратегию предприятия, принимать управленческие решения с учетом предстоящих изменений затрат, цен и условий рынка </t>
  </si>
  <si>
    <t>СОГЛАСОВАНО  
Начальник Главного управления профессионального образования 
Министерства образования Республики Беларусь  
_______________С.А.Касперович  
_______________2021</t>
  </si>
  <si>
    <t xml:space="preserve">СОГЛАСОВАНО 
Проректор по научно-методической работе
Государственного учреждения образования "Республиканский институт высшей школы" 
_______________И.В.Титович
_______________2021 </t>
  </si>
  <si>
    <t xml:space="preserve">СОГЛАСОВАНО  
Начальник Главного управления профессионального образования 
Министерства образования Республики Беларусь  
_______________С.А.Касперович  
_______________2021 </t>
  </si>
  <si>
    <t xml:space="preserve">СОГЛАСОВАНО 
Проректор по научно-методической работе  
Государственного учреждения образования "Республиканский институт высшей школы" 
_______________И.В.Титович
_______________2021 </t>
  </si>
  <si>
    <t>Анализировать торговые операции и принимать управленческие решения по использованию ресурсов торговых сетей и систем</t>
  </si>
  <si>
    <t>Использовать принципы и стандарты организации  информационных сетей для построения логистических систем  на микро- и макроуровне</t>
  </si>
  <si>
    <t>Использовать приемы двустороннего устного и письменного перевода для решения профессиональных задач  и обоснования управленческих решений  в различных сферах бизнеса</t>
  </si>
  <si>
    <t>Разрабатывать механизм  и осуществлять коммерческие бизнес-процессы с использованием различных платформ сети Internet</t>
  </si>
  <si>
    <t>__________________2021</t>
  </si>
  <si>
    <t>Код модуля, учебной дисциплины</t>
  </si>
  <si>
    <t>Управлять партнерскими отношениями с клиентами,  применять автоматизированные системы управления в практической деятельности</t>
  </si>
  <si>
    <t xml:space="preserve">Проректор по научно-методической работе                                                                           Государственного учреждения  образования "Республиканский институт высшей школы"
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</si>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</sst>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color indexed="8"/>
      <name val="Arial Cyr"/>
      <charset val="204"/>
    </font>
    <font>
      <sz val="28"/>
      <name val="Arial Cyr"/>
      <charset val="204"/>
    </font>
    <font>
      <b/>
      <sz val="28"/>
      <color rgb="FFFF0000"/>
      <name val="Times New Roman"/>
      <family val="1"/>
      <charset val="204"/>
    </font>
    <font>
      <sz val="26"/>
      <color indexed="8"/>
      <name val="Arial Cyr"/>
      <charset val="204"/>
    </font>
    <font>
      <b/>
      <sz val="26"/>
      <color indexed="8"/>
      <name val="Times New Roman"/>
      <family val="1"/>
      <charset val="204"/>
    </font>
    <font>
      <sz val="16"/>
      <name val="Arial Cyr"/>
      <charset val="204"/>
    </font>
    <font>
      <sz val="30"/>
      <name val="Times New Roman"/>
      <family val="1"/>
      <charset val="204"/>
    </font>
    <font>
      <sz val="20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8"/>
      <name val="Calibri"/>
      <family val="2"/>
      <charset val="204"/>
      <scheme val="minor"/>
    </font>
    <font>
      <sz val="28"/>
      <color rgb="FFFF0000"/>
      <name val="Times New Roman"/>
      <family val="1"/>
      <charset val="204"/>
    </font>
    <font>
      <u/>
      <sz val="24"/>
      <color indexed="8"/>
      <name val="Times New Roman"/>
      <family val="1"/>
      <charset val="204"/>
    </font>
    <font>
      <b/>
      <sz val="2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84">
    <xf numFmtId="0" fontId="0" fillId="0" borderId="0" xfId="0"/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49" fontId="11" fillId="0" borderId="0" xfId="0" applyNumberFormat="1" applyFont="1" applyFill="1"/>
    <xf numFmtId="49" fontId="10" fillId="0" borderId="0" xfId="0" applyNumberFormat="1" applyFont="1" applyFill="1"/>
    <xf numFmtId="49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0" fontId="0" fillId="0" borderId="0" xfId="0" applyAlignment="1">
      <alignment vertical="top"/>
    </xf>
    <xf numFmtId="1" fontId="5" fillId="0" borderId="0" xfId="0" applyNumberFormat="1" applyFont="1" applyFill="1"/>
    <xf numFmtId="1" fontId="2" fillId="0" borderId="0" xfId="0" applyNumberFormat="1" applyFont="1" applyFill="1"/>
    <xf numFmtId="0" fontId="2" fillId="0" borderId="0" xfId="0" applyFont="1" applyFill="1"/>
    <xf numFmtId="0" fontId="13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" fontId="20" fillId="0" borderId="0" xfId="0" applyNumberFormat="1" applyFont="1" applyFill="1"/>
    <xf numFmtId="0" fontId="18" fillId="0" borderId="0" xfId="0" applyFont="1" applyFill="1" applyAlignment="1">
      <alignment vertical="center"/>
    </xf>
    <xf numFmtId="0" fontId="9" fillId="2" borderId="0" xfId="0" applyFont="1" applyFill="1"/>
    <xf numFmtId="0" fontId="5" fillId="2" borderId="0" xfId="0" applyFont="1" applyFill="1"/>
    <xf numFmtId="0" fontId="5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vertical="center"/>
    </xf>
    <xf numFmtId="0" fontId="21" fillId="0" borderId="0" xfId="0" applyFont="1" applyFill="1"/>
    <xf numFmtId="0" fontId="6" fillId="0" borderId="0" xfId="0" applyFont="1" applyFill="1" applyAlignment="1">
      <alignment horizontal="left" vertical="top"/>
    </xf>
    <xf numFmtId="0" fontId="21" fillId="2" borderId="0" xfId="0" applyFont="1" applyFill="1"/>
    <xf numFmtId="0" fontId="9" fillId="0" borderId="0" xfId="0" applyFont="1" applyFill="1" applyAlignment="1">
      <alignment horizontal="center" vertical="center" textRotation="90"/>
    </xf>
    <xf numFmtId="0" fontId="25" fillId="0" borderId="0" xfId="0" applyFont="1" applyFill="1"/>
    <xf numFmtId="0" fontId="26" fillId="0" borderId="0" xfId="0" applyFont="1"/>
    <xf numFmtId="0" fontId="8" fillId="0" borderId="0" xfId="1" applyFont="1" applyFill="1" applyBorder="1"/>
    <xf numFmtId="0" fontId="25" fillId="0" borderId="0" xfId="0" applyFont="1" applyFill="1" applyAlignment="1">
      <alignment horizontal="left"/>
    </xf>
    <xf numFmtId="0" fontId="17" fillId="0" borderId="3" xfId="0" applyFont="1" applyFill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/>
    </xf>
    <xf numFmtId="0" fontId="17" fillId="0" borderId="7" xfId="0" applyFont="1" applyFill="1" applyBorder="1" applyAlignment="1">
      <alignment horizontal="center" vertical="center" textRotation="90"/>
    </xf>
    <xf numFmtId="0" fontId="17" fillId="0" borderId="8" xfId="0" applyFont="1" applyFill="1" applyBorder="1" applyAlignment="1">
      <alignment horizontal="center" vertical="center" textRotation="90"/>
    </xf>
    <xf numFmtId="0" fontId="23" fillId="0" borderId="1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164" fontId="23" fillId="0" borderId="18" xfId="0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63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vertical="top"/>
    </xf>
    <xf numFmtId="0" fontId="25" fillId="0" borderId="0" xfId="0" applyFont="1" applyFill="1" applyAlignment="1">
      <alignment horizontal="center"/>
    </xf>
    <xf numFmtId="0" fontId="17" fillId="0" borderId="0" xfId="0" applyFont="1" applyFill="1" applyAlignment="1">
      <alignment vertical="center" wrapText="1"/>
    </xf>
    <xf numFmtId="0" fontId="8" fillId="0" borderId="0" xfId="1" applyFont="1" applyFill="1" applyBorder="1" applyAlignment="1">
      <alignment vertical="center"/>
    </xf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6" fillId="0" borderId="0" xfId="0" applyNumberFormat="1" applyFont="1" applyFill="1"/>
    <xf numFmtId="0" fontId="28" fillId="0" borderId="0" xfId="0" applyFont="1" applyFill="1"/>
    <xf numFmtId="49" fontId="16" fillId="0" borderId="1" xfId="0" applyNumberFormat="1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/>
    </xf>
    <xf numFmtId="0" fontId="16" fillId="0" borderId="0" xfId="0" applyFont="1" applyFill="1"/>
    <xf numFmtId="49" fontId="16" fillId="0" borderId="1" xfId="0" applyNumberFormat="1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22" fillId="0" borderId="0" xfId="0" applyFont="1" applyFill="1"/>
    <xf numFmtId="0" fontId="23" fillId="0" borderId="66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164" fontId="23" fillId="0" borderId="25" xfId="0" applyNumberFormat="1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left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26" fillId="0" borderId="10" xfId="0" applyFont="1" applyFill="1" applyBorder="1"/>
    <xf numFmtId="0" fontId="26" fillId="0" borderId="1" xfId="0" applyFont="1" applyFill="1" applyBorder="1"/>
    <xf numFmtId="0" fontId="26" fillId="0" borderId="0" xfId="0" applyFont="1" applyFill="1"/>
    <xf numFmtId="0" fontId="8" fillId="0" borderId="4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left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left" vertical="center" wrapText="1"/>
    </xf>
    <xf numFmtId="0" fontId="24" fillId="0" borderId="0" xfId="0" applyFont="1" applyFill="1"/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top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49" fontId="23" fillId="0" borderId="43" xfId="0" applyNumberFormat="1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 wrapText="1"/>
    </xf>
    <xf numFmtId="49" fontId="23" fillId="0" borderId="12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5" fillId="0" borderId="0" xfId="0" applyFont="1"/>
    <xf numFmtId="0" fontId="23" fillId="0" borderId="0" xfId="0" applyFont="1"/>
    <xf numFmtId="0" fontId="17" fillId="0" borderId="0" xfId="0" applyFont="1" applyFill="1"/>
    <xf numFmtId="0" fontId="6" fillId="0" borderId="0" xfId="0" applyFont="1" applyFill="1"/>
    <xf numFmtId="0" fontId="23" fillId="0" borderId="0" xfId="0" applyFont="1" applyAlignment="1">
      <alignment vertical="top"/>
    </xf>
    <xf numFmtId="0" fontId="17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7" fillId="0" borderId="0" xfId="0" applyFont="1" applyFill="1" applyAlignment="1"/>
    <xf numFmtId="0" fontId="26" fillId="0" borderId="0" xfId="0" applyFont="1" applyAlignment="1">
      <alignment vertical="top"/>
    </xf>
    <xf numFmtId="0" fontId="25" fillId="0" borderId="0" xfId="0" applyFont="1" applyFill="1" applyAlignment="1"/>
    <xf numFmtId="0" fontId="23" fillId="0" borderId="0" xfId="0" applyFont="1" applyAlignment="1">
      <alignment horizontal="left"/>
    </xf>
    <xf numFmtId="0" fontId="8" fillId="0" borderId="0" xfId="0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vertical="top"/>
    </xf>
    <xf numFmtId="0" fontId="23" fillId="0" borderId="31" xfId="0" applyFont="1" applyFill="1" applyBorder="1" applyAlignment="1">
      <alignment horizontal="left" vertical="center" wrapText="1"/>
    </xf>
    <xf numFmtId="49" fontId="23" fillId="0" borderId="31" xfId="0" applyNumberFormat="1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 vertical="center" wrapText="1"/>
    </xf>
    <xf numFmtId="49" fontId="23" fillId="0" borderId="4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49" fontId="23" fillId="0" borderId="27" xfId="0" applyNumberFormat="1" applyFont="1" applyFill="1" applyBorder="1" applyAlignment="1">
      <alignment horizontal="center" vertical="center" wrapText="1"/>
    </xf>
    <xf numFmtId="49" fontId="23" fillId="0" borderId="30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49" fontId="23" fillId="0" borderId="15" xfId="0" applyNumberFormat="1" applyFont="1" applyFill="1" applyBorder="1" applyAlignment="1">
      <alignment horizontal="center" vertical="center" wrapText="1"/>
    </xf>
    <xf numFmtId="49" fontId="23" fillId="0" borderId="41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49" fontId="23" fillId="0" borderId="42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textRotation="90"/>
    </xf>
    <xf numFmtId="0" fontId="8" fillId="0" borderId="25" xfId="0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8" fillId="0" borderId="11" xfId="0" applyFont="1" applyFill="1" applyBorder="1" applyAlignment="1">
      <alignment horizontal="center" vertical="center" textRotation="90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58" xfId="0" applyFont="1" applyFill="1" applyBorder="1" applyAlignment="1">
      <alignment horizontal="center" vertical="center" textRotation="90"/>
    </xf>
    <xf numFmtId="0" fontId="8" fillId="0" borderId="59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 textRotation="90"/>
    </xf>
    <xf numFmtId="0" fontId="8" fillId="0" borderId="42" xfId="0" applyFont="1" applyFill="1" applyBorder="1" applyAlignment="1">
      <alignment horizontal="center" vertical="center" textRotation="90"/>
    </xf>
    <xf numFmtId="0" fontId="8" fillId="0" borderId="43" xfId="0" applyFont="1" applyFill="1" applyBorder="1" applyAlignment="1">
      <alignment horizontal="center" vertical="center" textRotation="90"/>
    </xf>
    <xf numFmtId="0" fontId="8" fillId="0" borderId="44" xfId="0" applyFont="1" applyFill="1" applyBorder="1" applyAlignment="1">
      <alignment horizontal="center" vertical="center" textRotation="90"/>
    </xf>
    <xf numFmtId="0" fontId="17" fillId="0" borderId="47" xfId="0" applyFont="1" applyFill="1" applyBorder="1" applyAlignment="1">
      <alignment horizontal="center" vertical="center" textRotation="90"/>
    </xf>
    <xf numFmtId="0" fontId="17" fillId="0" borderId="48" xfId="0" applyFont="1" applyFill="1" applyBorder="1" applyAlignment="1">
      <alignment horizontal="center" vertical="center" textRotation="90"/>
    </xf>
    <xf numFmtId="0" fontId="17" fillId="0" borderId="49" xfId="0" applyFont="1" applyFill="1" applyBorder="1" applyAlignment="1">
      <alignment horizontal="center" vertical="center" textRotation="90"/>
    </xf>
    <xf numFmtId="0" fontId="17" fillId="0" borderId="50" xfId="0" applyFont="1" applyFill="1" applyBorder="1" applyAlignment="1">
      <alignment horizontal="center" vertical="center" textRotation="90"/>
    </xf>
    <xf numFmtId="0" fontId="17" fillId="0" borderId="52" xfId="0" applyFont="1" applyFill="1" applyBorder="1" applyAlignment="1">
      <alignment horizontal="center" vertical="center" textRotation="90"/>
    </xf>
    <xf numFmtId="0" fontId="17" fillId="0" borderId="42" xfId="0" applyFont="1" applyFill="1" applyBorder="1" applyAlignment="1">
      <alignment horizontal="center" vertical="center" textRotation="90"/>
    </xf>
    <xf numFmtId="0" fontId="17" fillId="0" borderId="53" xfId="0" applyFont="1" applyFill="1" applyBorder="1" applyAlignment="1">
      <alignment horizontal="center" vertical="center" textRotation="90"/>
    </xf>
    <xf numFmtId="0" fontId="17" fillId="0" borderId="44" xfId="0" applyFont="1" applyFill="1" applyBorder="1" applyAlignment="1">
      <alignment horizontal="center" vertical="center" textRotation="90"/>
    </xf>
    <xf numFmtId="0" fontId="17" fillId="0" borderId="37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56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textRotation="90"/>
    </xf>
    <xf numFmtId="0" fontId="17" fillId="0" borderId="43" xfId="0" applyFont="1" applyFill="1" applyBorder="1" applyAlignment="1">
      <alignment horizontal="center" vertical="center" textRotation="90"/>
    </xf>
    <xf numFmtId="0" fontId="8" fillId="0" borderId="22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left" vertical="top" wrapText="1"/>
      <protection locked="0"/>
    </xf>
    <xf numFmtId="0" fontId="8" fillId="0" borderId="61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textRotation="90"/>
    </xf>
    <xf numFmtId="0" fontId="17" fillId="0" borderId="62" xfId="0" applyFont="1" applyFill="1" applyBorder="1" applyAlignment="1">
      <alignment horizontal="center" vertical="center" textRotation="90"/>
    </xf>
    <xf numFmtId="0" fontId="17" fillId="0" borderId="58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center" vertical="center" textRotation="90"/>
    </xf>
    <xf numFmtId="0" fontId="8" fillId="0" borderId="3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31" fillId="0" borderId="0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23" fillId="0" borderId="0" xfId="0" applyFont="1" applyFill="1" applyAlignment="1">
      <alignment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32" fillId="0" borderId="0" xfId="0" applyFont="1" applyFill="1" applyAlignment="1">
      <alignment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49" fontId="23" fillId="0" borderId="58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left" vertical="top" wrapText="1"/>
      <protection locked="0"/>
    </xf>
    <xf numFmtId="0" fontId="23" fillId="0" borderId="40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49" fontId="23" fillId="0" borderId="38" xfId="0" applyNumberFormat="1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top" wrapText="1"/>
    </xf>
    <xf numFmtId="49" fontId="23" fillId="0" borderId="26" xfId="0" applyNumberFormat="1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27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horizontal="left" vertical="top" wrapText="1"/>
    </xf>
    <xf numFmtId="0" fontId="23" fillId="0" borderId="4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46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49" fontId="23" fillId="0" borderId="19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49" fontId="23" fillId="0" borderId="29" xfId="0" applyNumberFormat="1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left" vertical="center" wrapText="1"/>
    </xf>
    <xf numFmtId="0" fontId="23" fillId="0" borderId="38" xfId="0" applyFont="1" applyFill="1" applyBorder="1" applyAlignment="1">
      <alignment horizontal="left" vertical="center" wrapText="1"/>
    </xf>
    <xf numFmtId="0" fontId="23" fillId="0" borderId="55" xfId="0" applyFont="1" applyFill="1" applyBorder="1" applyAlignment="1">
      <alignment horizontal="left" vertical="center" wrapText="1"/>
    </xf>
    <xf numFmtId="49" fontId="23" fillId="0" borderId="39" xfId="0" applyNumberFormat="1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left" vertical="center" wrapText="1"/>
    </xf>
    <xf numFmtId="0" fontId="23" fillId="0" borderId="57" xfId="0" applyFont="1" applyFill="1" applyBorder="1" applyAlignment="1">
      <alignment horizontal="left" vertical="center" wrapText="1"/>
    </xf>
    <xf numFmtId="49" fontId="23" fillId="0" borderId="33" xfId="0" applyNumberFormat="1" applyFont="1" applyFill="1" applyBorder="1" applyAlignment="1">
      <alignment horizontal="center" vertical="center" wrapText="1"/>
    </xf>
    <xf numFmtId="49" fontId="23" fillId="0" borderId="34" xfId="0" applyNumberFormat="1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23" fillId="0" borderId="46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48" xfId="0" applyFont="1" applyFill="1" applyBorder="1" applyAlignment="1">
      <alignment horizontal="left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23" fillId="3" borderId="40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5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center" vertical="top"/>
    </xf>
    <xf numFmtId="0" fontId="23" fillId="0" borderId="4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left" vertical="top" wrapText="1"/>
    </xf>
    <xf numFmtId="0" fontId="23" fillId="0" borderId="49" xfId="0" applyFont="1" applyFill="1" applyBorder="1" applyAlignment="1">
      <alignment horizontal="left" vertical="center" wrapText="1"/>
    </xf>
    <xf numFmtId="0" fontId="23" fillId="0" borderId="43" xfId="0" applyFont="1" applyFill="1" applyBorder="1" applyAlignment="1">
      <alignment horizontal="left" vertical="center"/>
    </xf>
    <xf numFmtId="0" fontId="2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/>
    </xf>
    <xf numFmtId="1" fontId="23" fillId="0" borderId="16" xfId="0" applyNumberFormat="1" applyFont="1" applyFill="1" applyBorder="1" applyAlignment="1">
      <alignment horizontal="center" vertical="center"/>
    </xf>
    <xf numFmtId="1" fontId="23" fillId="0" borderId="26" xfId="0" applyNumberFormat="1" applyFont="1" applyFill="1" applyBorder="1" applyAlignment="1">
      <alignment horizontal="center" vertical="center"/>
    </xf>
    <xf numFmtId="1" fontId="23" fillId="0" borderId="29" xfId="0" applyNumberFormat="1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5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center"/>
    </xf>
    <xf numFmtId="0" fontId="23" fillId="0" borderId="39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 vertical="justify" wrapText="1"/>
    </xf>
    <xf numFmtId="0" fontId="23" fillId="0" borderId="1" xfId="0" applyFont="1" applyFill="1" applyBorder="1" applyAlignment="1">
      <alignment horizontal="center" vertical="justify" wrapText="1"/>
    </xf>
    <xf numFmtId="0" fontId="23" fillId="0" borderId="11" xfId="0" applyFont="1" applyFill="1" applyBorder="1" applyAlignment="1">
      <alignment horizontal="center" vertical="justify" wrapText="1"/>
    </xf>
    <xf numFmtId="0" fontId="23" fillId="0" borderId="16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6" fontId="23" fillId="0" borderId="64" xfId="0" applyNumberFormat="1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36" xfId="0" applyFont="1" applyFill="1" applyBorder="1" applyAlignment="1">
      <alignment vertical="justify" wrapText="1"/>
    </xf>
    <xf numFmtId="0" fontId="23" fillId="0" borderId="4" xfId="0" applyFont="1" applyFill="1" applyBorder="1" applyAlignment="1">
      <alignment vertical="justify" wrapText="1"/>
    </xf>
    <xf numFmtId="0" fontId="23" fillId="0" borderId="5" xfId="0" applyFont="1" applyFill="1" applyBorder="1" applyAlignment="1">
      <alignment vertical="justify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3" fillId="0" borderId="37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vertical="justify" wrapText="1"/>
    </xf>
    <xf numFmtId="0" fontId="23" fillId="0" borderId="32" xfId="0" applyFont="1" applyFill="1" applyBorder="1" applyAlignment="1">
      <alignment vertical="justify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27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17" fillId="0" borderId="0" xfId="0" applyFont="1" applyFill="1"/>
    <xf numFmtId="0" fontId="6" fillId="0" borderId="0" xfId="0" applyFont="1" applyFill="1"/>
    <xf numFmtId="0" fontId="23" fillId="0" borderId="0" xfId="0" applyFont="1"/>
    <xf numFmtId="0" fontId="27" fillId="0" borderId="31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>
      <alignment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horizontal="right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47"/>
  <sheetViews>
    <sheetView tabSelected="1" view="pageBreakPreview" topLeftCell="A199" zoomScale="39" zoomScaleNormal="55" zoomScaleSheetLayoutView="39" workbookViewId="0">
      <selection activeCell="F217" sqref="F217:BF217"/>
    </sheetView>
  </sheetViews>
  <sheetFormatPr defaultColWidth="4.7109375" defaultRowHeight="27.75" x14ac:dyDescent="0.4"/>
  <cols>
    <col min="1" max="1" width="4.7109375" style="24"/>
    <col min="2" max="2" width="14.7109375" style="24" customWidth="1"/>
    <col min="3" max="3" width="8.7109375" style="24" customWidth="1"/>
    <col min="4" max="4" width="6.7109375" style="24" customWidth="1"/>
    <col min="5" max="5" width="7.5703125" style="24" customWidth="1"/>
    <col min="6" max="6" width="6.7109375" style="24" customWidth="1"/>
    <col min="7" max="7" width="7.5703125" style="24" customWidth="1"/>
    <col min="8" max="8" width="6.42578125" style="24" customWidth="1"/>
    <col min="9" max="9" width="7.85546875" style="24" customWidth="1"/>
    <col min="10" max="10" width="8.140625" style="24" customWidth="1"/>
    <col min="11" max="11" width="8.42578125" style="24" customWidth="1"/>
    <col min="12" max="12" width="6.42578125" style="24" customWidth="1"/>
    <col min="13" max="14" width="7.5703125" style="24" customWidth="1"/>
    <col min="15" max="15" width="10.42578125" style="24" customWidth="1"/>
    <col min="16" max="16" width="8" style="24" customWidth="1"/>
    <col min="17" max="18" width="6.28515625" style="24" customWidth="1"/>
    <col min="19" max="19" width="6.28515625" style="2" customWidth="1"/>
    <col min="20" max="20" width="7.5703125" style="2" customWidth="1"/>
    <col min="21" max="21" width="6.85546875" style="24" customWidth="1"/>
    <col min="22" max="22" width="8" style="24" customWidth="1"/>
    <col min="23" max="23" width="6.85546875" style="24" customWidth="1"/>
    <col min="24" max="24" width="8.28515625" style="24" customWidth="1"/>
    <col min="25" max="25" width="7" style="24" customWidth="1"/>
    <col min="26" max="26" width="9.7109375" style="24" customWidth="1"/>
    <col min="27" max="27" width="6.28515625" style="24" customWidth="1"/>
    <col min="28" max="28" width="6.85546875" style="24" customWidth="1"/>
    <col min="29" max="29" width="6.140625" style="24" customWidth="1"/>
    <col min="30" max="30" width="8.5703125" style="24" customWidth="1"/>
    <col min="31" max="31" width="7.42578125" style="24" customWidth="1"/>
    <col min="32" max="32" width="9.140625" style="24" customWidth="1"/>
    <col min="33" max="33" width="15.42578125" style="24" customWidth="1"/>
    <col min="34" max="34" width="10.85546875" style="24" customWidth="1"/>
    <col min="35" max="35" width="10.5703125" style="24" customWidth="1"/>
    <col min="36" max="36" width="14" style="24" customWidth="1"/>
    <col min="37" max="37" width="10.5703125" style="24" customWidth="1"/>
    <col min="38" max="38" width="10.28515625" style="24" customWidth="1"/>
    <col min="39" max="39" width="15.85546875" style="24" customWidth="1"/>
    <col min="40" max="40" width="11.5703125" style="24" customWidth="1"/>
    <col min="41" max="41" width="10" style="24" customWidth="1"/>
    <col min="42" max="42" width="16" style="24" customWidth="1"/>
    <col min="43" max="43" width="11.7109375" style="24" customWidth="1"/>
    <col min="44" max="44" width="11.5703125" style="24" customWidth="1"/>
    <col min="45" max="45" width="15.85546875" style="24" customWidth="1"/>
    <col min="46" max="46" width="11.7109375" style="24" customWidth="1"/>
    <col min="47" max="47" width="10" style="24" customWidth="1"/>
    <col min="48" max="48" width="12.85546875" style="24" customWidth="1"/>
    <col min="49" max="49" width="12.140625" style="24" customWidth="1"/>
    <col min="50" max="50" width="8.85546875" style="24" customWidth="1"/>
    <col min="51" max="51" width="14.140625" style="24" customWidth="1"/>
    <col min="52" max="52" width="12" style="24" customWidth="1"/>
    <col min="53" max="53" width="10.5703125" style="24" customWidth="1"/>
    <col min="54" max="54" width="8.85546875" style="24" customWidth="1"/>
    <col min="55" max="56" width="9.85546875" style="24" customWidth="1"/>
    <col min="57" max="57" width="6.140625" style="24" customWidth="1"/>
    <col min="58" max="58" width="8.28515625" style="24" customWidth="1"/>
    <col min="59" max="59" width="8.85546875" style="3" customWidth="1"/>
    <col min="60" max="60" width="7.7109375" style="3" customWidth="1"/>
    <col min="61" max="61" width="7" style="3" customWidth="1"/>
    <col min="62" max="62" width="17" style="3" customWidth="1"/>
    <col min="63" max="63" width="7.28515625" style="25" customWidth="1"/>
    <col min="64" max="64" width="11.5703125" style="24" customWidth="1"/>
    <col min="65" max="65" width="16.85546875" style="24" customWidth="1"/>
    <col min="66" max="66" width="11.5703125" style="24" customWidth="1"/>
    <col min="67" max="67" width="4.7109375" style="24"/>
    <col min="68" max="68" width="15.5703125" style="27" customWidth="1"/>
    <col min="69" max="16384" width="4.7109375" style="24"/>
  </cols>
  <sheetData>
    <row r="1" spans="1:65" ht="35.25" x14ac:dyDescent="0.5">
      <c r="B1" s="470" t="s">
        <v>161</v>
      </c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0"/>
      <c r="AP1" s="470"/>
      <c r="AQ1" s="470"/>
      <c r="AR1" s="470"/>
      <c r="AS1" s="470"/>
      <c r="AT1" s="470"/>
      <c r="AU1" s="470"/>
      <c r="AV1" s="470"/>
      <c r="AW1" s="470"/>
      <c r="AX1" s="470"/>
      <c r="AY1" s="470"/>
      <c r="AZ1" s="470"/>
      <c r="BA1" s="470"/>
      <c r="BB1" s="470"/>
      <c r="BC1" s="470"/>
      <c r="BD1" s="470"/>
      <c r="BE1" s="470"/>
      <c r="BF1" s="470"/>
      <c r="BG1" s="470"/>
      <c r="BH1" s="470"/>
      <c r="BI1" s="470"/>
      <c r="BJ1" s="470"/>
    </row>
    <row r="2" spans="1:65" ht="34.5" x14ac:dyDescent="0.4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63"/>
      <c r="T2" s="63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4"/>
      <c r="BH2" s="34"/>
      <c r="BI2" s="34"/>
      <c r="BJ2" s="34"/>
    </row>
    <row r="3" spans="1:65" ht="35.25" x14ac:dyDescent="0.5">
      <c r="B3" s="31"/>
      <c r="C3" s="465" t="s">
        <v>95</v>
      </c>
      <c r="D3" s="465"/>
      <c r="E3" s="465"/>
      <c r="F3" s="465"/>
      <c r="G3" s="465"/>
      <c r="H3" s="465"/>
      <c r="I3" s="465"/>
      <c r="J3" s="156"/>
      <c r="K3" s="156"/>
      <c r="L3" s="156"/>
      <c r="M3" s="156"/>
      <c r="N3" s="31"/>
      <c r="O3" s="31"/>
      <c r="P3" s="31"/>
      <c r="Q3" s="31"/>
      <c r="R3" s="31"/>
      <c r="S3" s="63"/>
      <c r="T3" s="63"/>
      <c r="U3" s="31"/>
      <c r="V3" s="31"/>
      <c r="W3" s="31"/>
      <c r="X3" s="31"/>
      <c r="Y3" s="31"/>
      <c r="Z3" s="31"/>
      <c r="AA3" s="471" t="s">
        <v>157</v>
      </c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  <c r="AO3" s="47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472"/>
      <c r="BE3" s="472"/>
      <c r="BF3" s="472"/>
      <c r="BG3" s="472"/>
      <c r="BH3" s="472"/>
      <c r="BI3" s="472"/>
      <c r="BJ3" s="472"/>
    </row>
    <row r="4" spans="1:65" ht="35.25" x14ac:dyDescent="0.5">
      <c r="B4" s="31"/>
      <c r="C4" s="156" t="s">
        <v>96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31"/>
      <c r="O4" s="31"/>
      <c r="P4" s="31"/>
      <c r="Q4" s="31"/>
      <c r="R4" s="31"/>
      <c r="S4" s="63"/>
      <c r="T4" s="63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4"/>
      <c r="BH4" s="34"/>
      <c r="BI4" s="34"/>
      <c r="BJ4" s="34"/>
    </row>
    <row r="5" spans="1:65" ht="35.25" x14ac:dyDescent="0.5">
      <c r="B5" s="31"/>
      <c r="C5" s="156" t="s">
        <v>97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31"/>
      <c r="O5" s="31"/>
      <c r="P5" s="31"/>
      <c r="Q5" s="31"/>
      <c r="R5" s="31"/>
      <c r="S5" s="63"/>
      <c r="T5" s="63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09" t="s">
        <v>152</v>
      </c>
      <c r="BC5" s="309"/>
      <c r="BD5" s="309"/>
      <c r="BE5" s="309"/>
      <c r="BF5" s="309"/>
      <c r="BG5" s="309"/>
      <c r="BH5" s="309"/>
      <c r="BI5" s="309"/>
      <c r="BJ5" s="34"/>
    </row>
    <row r="6" spans="1:65" ht="35.25" x14ac:dyDescent="0.5">
      <c r="B6" s="31"/>
      <c r="C6" s="156" t="s">
        <v>98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31"/>
      <c r="O6" s="31"/>
      <c r="P6" s="31"/>
      <c r="Q6" s="31"/>
      <c r="R6" s="31"/>
      <c r="S6" s="63"/>
      <c r="T6" s="63"/>
      <c r="U6" s="175"/>
      <c r="V6" s="175"/>
      <c r="W6" s="473" t="s">
        <v>438</v>
      </c>
      <c r="X6" s="473"/>
      <c r="Y6" s="473"/>
      <c r="Z6" s="473"/>
      <c r="AA6" s="473"/>
      <c r="AB6" s="473"/>
      <c r="AC6" s="473"/>
      <c r="AD6" s="473"/>
      <c r="AE6" s="473"/>
      <c r="AF6" s="473"/>
      <c r="AG6" s="473"/>
      <c r="AH6" s="473"/>
      <c r="AI6" s="473"/>
      <c r="AJ6" s="473"/>
      <c r="AK6" s="473"/>
      <c r="AL6" s="473"/>
      <c r="AM6" s="473"/>
      <c r="AN6" s="473"/>
      <c r="AO6" s="473"/>
      <c r="AP6" s="473"/>
      <c r="AQ6" s="473"/>
      <c r="AR6" s="32"/>
      <c r="AS6" s="32"/>
      <c r="AT6" s="32"/>
      <c r="AU6" s="155"/>
      <c r="AV6" s="32"/>
      <c r="AW6" s="32"/>
      <c r="AX6" s="159"/>
      <c r="AY6" s="159"/>
      <c r="AZ6" s="159"/>
      <c r="BA6" s="159"/>
      <c r="BB6" s="475" t="s">
        <v>452</v>
      </c>
      <c r="BC6" s="475"/>
      <c r="BD6" s="475"/>
      <c r="BE6" s="475"/>
      <c r="BF6" s="475"/>
      <c r="BG6" s="475"/>
      <c r="BH6" s="155"/>
      <c r="BI6" s="155"/>
      <c r="BJ6" s="155"/>
      <c r="BK6"/>
      <c r="BL6"/>
      <c r="BM6"/>
    </row>
    <row r="7" spans="1:65" ht="30.6" customHeight="1" x14ac:dyDescent="0.5">
      <c r="B7" s="31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32"/>
      <c r="O7" s="32"/>
      <c r="P7" s="32"/>
      <c r="Q7" s="32"/>
      <c r="R7" s="62"/>
      <c r="S7" s="62"/>
      <c r="T7" s="62"/>
      <c r="U7" s="62"/>
      <c r="V7" s="62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76"/>
      <c r="AR7" s="176"/>
      <c r="AS7" s="176"/>
      <c r="AT7" s="176"/>
      <c r="AU7" s="158"/>
      <c r="AV7" s="176"/>
      <c r="AW7" s="176"/>
      <c r="AX7" s="177"/>
      <c r="AY7" s="177"/>
      <c r="AZ7" s="177"/>
      <c r="BA7" s="177"/>
      <c r="BB7" s="158"/>
      <c r="BC7" s="158"/>
      <c r="BD7" s="158"/>
      <c r="BE7" s="158"/>
      <c r="BF7" s="158"/>
      <c r="BG7" s="158"/>
      <c r="BH7" s="158"/>
      <c r="BI7" s="158"/>
      <c r="BJ7" s="155"/>
      <c r="BK7"/>
      <c r="BL7"/>
      <c r="BM7"/>
    </row>
    <row r="8" spans="1:65" ht="50.25" customHeight="1" x14ac:dyDescent="0.5">
      <c r="B8" s="31"/>
      <c r="C8" s="464" t="s">
        <v>448</v>
      </c>
      <c r="D8" s="464"/>
      <c r="E8" s="464"/>
      <c r="F8" s="464"/>
      <c r="G8" s="464"/>
      <c r="H8" s="464"/>
      <c r="I8" s="464"/>
      <c r="J8" s="464"/>
      <c r="K8" s="464"/>
      <c r="L8" s="464"/>
      <c r="M8" s="464"/>
      <c r="N8" s="464"/>
      <c r="O8" s="464"/>
      <c r="P8" s="464"/>
      <c r="Q8" s="464"/>
      <c r="R8" s="31"/>
      <c r="S8" s="67"/>
      <c r="T8" s="67"/>
      <c r="U8" s="67"/>
      <c r="V8" s="67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32"/>
      <c r="AR8" s="32"/>
      <c r="AS8" s="32"/>
      <c r="AT8" s="32"/>
      <c r="AU8" s="155"/>
      <c r="AV8" s="32"/>
      <c r="AW8" s="32"/>
      <c r="AX8" s="31"/>
      <c r="AY8" s="31"/>
      <c r="AZ8" s="31"/>
      <c r="BA8" s="31"/>
      <c r="BB8" s="465" t="s">
        <v>206</v>
      </c>
      <c r="BC8" s="465"/>
      <c r="BD8" s="465"/>
      <c r="BE8" s="465"/>
      <c r="BF8" s="465"/>
      <c r="BG8" s="465"/>
      <c r="BH8" s="465"/>
      <c r="BI8" s="465"/>
      <c r="BJ8" s="158"/>
      <c r="BK8" s="14"/>
      <c r="BL8" s="14"/>
      <c r="BM8" s="14"/>
    </row>
    <row r="9" spans="1:65" ht="30" customHeight="1" x14ac:dyDescent="0.5">
      <c r="B9" s="31"/>
      <c r="C9" s="466" t="s">
        <v>468</v>
      </c>
      <c r="D9" s="466"/>
      <c r="E9" s="466"/>
      <c r="F9" s="466"/>
      <c r="G9" s="466"/>
      <c r="H9" s="466"/>
      <c r="I9" s="466"/>
      <c r="J9" s="466"/>
      <c r="K9" s="465"/>
      <c r="L9" s="465"/>
      <c r="M9" s="465"/>
      <c r="N9" s="465"/>
      <c r="O9" s="31"/>
      <c r="P9" s="31"/>
      <c r="Q9" s="31"/>
      <c r="R9" s="31"/>
      <c r="S9" s="63"/>
      <c r="T9" s="63"/>
      <c r="U9" s="156" t="s">
        <v>142</v>
      </c>
      <c r="V9" s="156"/>
      <c r="W9" s="155"/>
      <c r="X9" s="155"/>
      <c r="Y9" s="155"/>
      <c r="Z9" s="155"/>
      <c r="AA9" s="155"/>
      <c r="AB9" s="155"/>
      <c r="AC9" s="155"/>
      <c r="AD9" s="155"/>
      <c r="AE9" s="178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32"/>
      <c r="AR9" s="32"/>
      <c r="AS9" s="32"/>
      <c r="AT9" s="32"/>
      <c r="AU9" s="155"/>
      <c r="AV9" s="32"/>
      <c r="AW9" s="32"/>
      <c r="AX9" s="31"/>
      <c r="AY9" s="62"/>
      <c r="AZ9" s="62"/>
      <c r="BA9" s="62"/>
      <c r="BB9" s="31"/>
      <c r="BC9" s="31"/>
      <c r="BD9" s="31"/>
      <c r="BE9" s="31"/>
      <c r="BF9" s="31"/>
      <c r="BG9" s="34"/>
      <c r="BH9" s="34"/>
      <c r="BI9" s="34"/>
      <c r="BJ9" s="158"/>
      <c r="BK9" s="14"/>
      <c r="BL9" s="14"/>
      <c r="BM9" s="14"/>
    </row>
    <row r="10" spans="1:65" ht="41.25" customHeight="1" x14ac:dyDescent="0.5">
      <c r="B10" s="31"/>
      <c r="C10" s="309" t="s">
        <v>473</v>
      </c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"/>
      <c r="S10" s="63"/>
      <c r="T10" s="63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155"/>
      <c r="BB10" s="467"/>
      <c r="BC10" s="467"/>
      <c r="BD10" s="467"/>
      <c r="BE10" s="467"/>
      <c r="BF10" s="467"/>
      <c r="BG10" s="467"/>
      <c r="BH10" s="467"/>
      <c r="BI10" s="467"/>
      <c r="BJ10" s="155"/>
    </row>
    <row r="11" spans="1:65" ht="51.75" customHeight="1" x14ac:dyDescent="0.5">
      <c r="B11" s="31"/>
      <c r="C11" s="156" t="s">
        <v>105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31"/>
      <c r="O11" s="31"/>
      <c r="P11" s="31"/>
      <c r="Q11" s="31"/>
      <c r="R11" s="31"/>
      <c r="S11" s="63"/>
      <c r="T11" s="63"/>
      <c r="U11" s="156"/>
      <c r="V11" s="156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465"/>
      <c r="BC11" s="465"/>
      <c r="BD11" s="465"/>
      <c r="BE11" s="465"/>
      <c r="BF11" s="465"/>
      <c r="BG11" s="465"/>
      <c r="BH11" s="465"/>
      <c r="BI11" s="465"/>
      <c r="BJ11" s="34"/>
    </row>
    <row r="12" spans="1:65" ht="12.75" customHeight="1" x14ac:dyDescent="0.5">
      <c r="B12" s="31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31"/>
      <c r="O12" s="31"/>
      <c r="P12" s="31"/>
      <c r="Q12" s="31"/>
      <c r="R12" s="31"/>
      <c r="S12" s="63"/>
      <c r="T12" s="63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31"/>
      <c r="AU12" s="31"/>
      <c r="AV12" s="31"/>
      <c r="AW12" s="31"/>
      <c r="AX12" s="31"/>
      <c r="AY12" s="31"/>
      <c r="AZ12" s="31"/>
      <c r="BA12" s="31"/>
      <c r="BB12" s="155"/>
      <c r="BC12" s="31"/>
      <c r="BD12" s="31"/>
      <c r="BE12" s="31"/>
      <c r="BF12" s="31"/>
      <c r="BG12" s="34"/>
      <c r="BH12" s="34"/>
      <c r="BI12" s="34"/>
      <c r="BJ12" s="34"/>
    </row>
    <row r="13" spans="1:65" ht="12.75" customHeight="1" x14ac:dyDescent="0.5">
      <c r="B13" s="31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31"/>
      <c r="O13" s="31"/>
      <c r="P13" s="31"/>
      <c r="Q13" s="31"/>
      <c r="R13" s="31"/>
      <c r="S13" s="63"/>
      <c r="T13" s="63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4"/>
      <c r="BH13" s="34"/>
      <c r="BI13" s="34"/>
      <c r="BJ13" s="34"/>
    </row>
    <row r="14" spans="1:65" ht="35.25" x14ac:dyDescent="0.5">
      <c r="B14" s="31"/>
      <c r="C14" s="33" t="s">
        <v>417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63"/>
      <c r="T14" s="63"/>
      <c r="U14" s="31"/>
      <c r="V14" s="31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79"/>
      <c r="AO14" s="156"/>
      <c r="AP14" s="483" t="s">
        <v>6</v>
      </c>
      <c r="AQ14" s="483"/>
      <c r="AR14" s="483"/>
      <c r="AS14" s="483"/>
      <c r="AT14" s="483"/>
      <c r="AU14" s="483"/>
      <c r="AV14" s="483"/>
      <c r="AW14" s="483"/>
      <c r="AX14" s="483"/>
      <c r="AY14" s="483"/>
      <c r="AZ14" s="483"/>
      <c r="BA14" s="483"/>
      <c r="BB14" s="483"/>
      <c r="BC14" s="483"/>
      <c r="BD14" s="483"/>
      <c r="BE14" s="483"/>
      <c r="BF14" s="483"/>
      <c r="BG14" s="483"/>
      <c r="BH14" s="483"/>
      <c r="BI14" s="483"/>
      <c r="BJ14" s="34"/>
    </row>
    <row r="16" spans="1:65" s="157" customFormat="1" ht="31.5" customHeight="1" x14ac:dyDescent="0.45">
      <c r="A16" s="197"/>
      <c r="B16" s="474" t="s">
        <v>78</v>
      </c>
      <c r="C16" s="477" t="s">
        <v>90</v>
      </c>
      <c r="D16" s="477"/>
      <c r="E16" s="477"/>
      <c r="F16" s="477"/>
      <c r="G16" s="476" t="s">
        <v>439</v>
      </c>
      <c r="H16" s="477" t="s">
        <v>89</v>
      </c>
      <c r="I16" s="477"/>
      <c r="J16" s="477"/>
      <c r="K16" s="476" t="s">
        <v>440</v>
      </c>
      <c r="L16" s="477" t="s">
        <v>88</v>
      </c>
      <c r="M16" s="477"/>
      <c r="N16" s="477"/>
      <c r="O16" s="477"/>
      <c r="P16" s="477" t="s">
        <v>87</v>
      </c>
      <c r="Q16" s="477"/>
      <c r="R16" s="477"/>
      <c r="S16" s="477"/>
      <c r="T16" s="476" t="s">
        <v>441</v>
      </c>
      <c r="U16" s="477" t="s">
        <v>86</v>
      </c>
      <c r="V16" s="477"/>
      <c r="W16" s="477"/>
      <c r="X16" s="476" t="s">
        <v>442</v>
      </c>
      <c r="Y16" s="477" t="s">
        <v>85</v>
      </c>
      <c r="Z16" s="477"/>
      <c r="AA16" s="477"/>
      <c r="AB16" s="476" t="s">
        <v>443</v>
      </c>
      <c r="AC16" s="477" t="s">
        <v>84</v>
      </c>
      <c r="AD16" s="477"/>
      <c r="AE16" s="477"/>
      <c r="AF16" s="477"/>
      <c r="AG16" s="476" t="s">
        <v>444</v>
      </c>
      <c r="AH16" s="477" t="s">
        <v>83</v>
      </c>
      <c r="AI16" s="477"/>
      <c r="AJ16" s="477"/>
      <c r="AK16" s="476" t="s">
        <v>445</v>
      </c>
      <c r="AL16" s="477" t="s">
        <v>82</v>
      </c>
      <c r="AM16" s="477"/>
      <c r="AN16" s="477"/>
      <c r="AO16" s="477"/>
      <c r="AP16" s="477" t="s">
        <v>81</v>
      </c>
      <c r="AQ16" s="477"/>
      <c r="AR16" s="477"/>
      <c r="AS16" s="477"/>
      <c r="AT16" s="476" t="s">
        <v>446</v>
      </c>
      <c r="AU16" s="477" t="s">
        <v>80</v>
      </c>
      <c r="AV16" s="477"/>
      <c r="AW16" s="477"/>
      <c r="AX16" s="476" t="s">
        <v>447</v>
      </c>
      <c r="AY16" s="477" t="s">
        <v>79</v>
      </c>
      <c r="AZ16" s="477"/>
      <c r="BA16" s="477"/>
      <c r="BB16" s="478"/>
      <c r="BC16" s="474" t="s">
        <v>32</v>
      </c>
      <c r="BD16" s="474" t="s">
        <v>27</v>
      </c>
      <c r="BE16" s="474" t="s">
        <v>28</v>
      </c>
      <c r="BF16" s="474" t="s">
        <v>75</v>
      </c>
      <c r="BG16" s="474" t="s">
        <v>74</v>
      </c>
      <c r="BH16" s="474" t="s">
        <v>76</v>
      </c>
      <c r="BI16" s="474" t="s">
        <v>77</v>
      </c>
      <c r="BJ16" s="474" t="s">
        <v>5</v>
      </c>
    </row>
    <row r="17" spans="1:128" s="157" customFormat="1" ht="278.25" customHeight="1" x14ac:dyDescent="0.45">
      <c r="A17" s="197"/>
      <c r="B17" s="474"/>
      <c r="C17" s="160" t="s">
        <v>91</v>
      </c>
      <c r="D17" s="160" t="s">
        <v>38</v>
      </c>
      <c r="E17" s="160" t="s">
        <v>39</v>
      </c>
      <c r="F17" s="160" t="s">
        <v>40</v>
      </c>
      <c r="G17" s="477"/>
      <c r="H17" s="160" t="s">
        <v>41</v>
      </c>
      <c r="I17" s="160" t="s">
        <v>42</v>
      </c>
      <c r="J17" s="160" t="s">
        <v>43</v>
      </c>
      <c r="K17" s="477"/>
      <c r="L17" s="160" t="s">
        <v>44</v>
      </c>
      <c r="M17" s="160" t="s">
        <v>45</v>
      </c>
      <c r="N17" s="160" t="s">
        <v>46</v>
      </c>
      <c r="O17" s="160" t="s">
        <v>47</v>
      </c>
      <c r="P17" s="160" t="s">
        <v>37</v>
      </c>
      <c r="Q17" s="160" t="s">
        <v>38</v>
      </c>
      <c r="R17" s="160" t="s">
        <v>39</v>
      </c>
      <c r="S17" s="160" t="s">
        <v>40</v>
      </c>
      <c r="T17" s="477"/>
      <c r="U17" s="160" t="s">
        <v>48</v>
      </c>
      <c r="V17" s="160" t="s">
        <v>49</v>
      </c>
      <c r="W17" s="160" t="s">
        <v>50</v>
      </c>
      <c r="X17" s="477"/>
      <c r="Y17" s="160" t="s">
        <v>51</v>
      </c>
      <c r="Z17" s="160" t="s">
        <v>52</v>
      </c>
      <c r="AA17" s="160" t="s">
        <v>53</v>
      </c>
      <c r="AB17" s="477"/>
      <c r="AC17" s="160" t="s">
        <v>51</v>
      </c>
      <c r="AD17" s="160" t="s">
        <v>52</v>
      </c>
      <c r="AE17" s="160" t="s">
        <v>53</v>
      </c>
      <c r="AF17" s="160" t="s">
        <v>54</v>
      </c>
      <c r="AG17" s="477"/>
      <c r="AH17" s="160" t="s">
        <v>41</v>
      </c>
      <c r="AI17" s="160" t="s">
        <v>42</v>
      </c>
      <c r="AJ17" s="160" t="s">
        <v>43</v>
      </c>
      <c r="AK17" s="477"/>
      <c r="AL17" s="160" t="s">
        <v>55</v>
      </c>
      <c r="AM17" s="160" t="s">
        <v>56</v>
      </c>
      <c r="AN17" s="160" t="s">
        <v>57</v>
      </c>
      <c r="AO17" s="160" t="s">
        <v>58</v>
      </c>
      <c r="AP17" s="160" t="s">
        <v>37</v>
      </c>
      <c r="AQ17" s="160" t="s">
        <v>38</v>
      </c>
      <c r="AR17" s="160" t="s">
        <v>39</v>
      </c>
      <c r="AS17" s="160" t="s">
        <v>40</v>
      </c>
      <c r="AT17" s="477"/>
      <c r="AU17" s="160" t="s">
        <v>41</v>
      </c>
      <c r="AV17" s="160" t="s">
        <v>42</v>
      </c>
      <c r="AW17" s="160" t="s">
        <v>43</v>
      </c>
      <c r="AX17" s="477"/>
      <c r="AY17" s="160" t="s">
        <v>44</v>
      </c>
      <c r="AZ17" s="160" t="s">
        <v>45</v>
      </c>
      <c r="BA17" s="160" t="s">
        <v>46</v>
      </c>
      <c r="BB17" s="161" t="s">
        <v>59</v>
      </c>
      <c r="BC17" s="474"/>
      <c r="BD17" s="474"/>
      <c r="BE17" s="474"/>
      <c r="BF17" s="474"/>
      <c r="BG17" s="474"/>
      <c r="BH17" s="474"/>
      <c r="BI17" s="474"/>
      <c r="BJ17" s="474"/>
    </row>
    <row r="18" spans="1:128" s="157" customFormat="1" ht="30" customHeight="1" x14ac:dyDescent="0.45">
      <c r="A18" s="197"/>
      <c r="B18" s="162" t="s">
        <v>24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4"/>
      <c r="Q18" s="164"/>
      <c r="R18" s="164"/>
      <c r="S18" s="164"/>
      <c r="T18" s="165">
        <v>18</v>
      </c>
      <c r="U18" s="166" t="s">
        <v>0</v>
      </c>
      <c r="V18" s="166" t="s">
        <v>0</v>
      </c>
      <c r="W18" s="166" t="s">
        <v>0</v>
      </c>
      <c r="X18" s="167" t="s">
        <v>61</v>
      </c>
      <c r="Y18" s="167" t="s">
        <v>61</v>
      </c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5">
        <v>17</v>
      </c>
      <c r="AQ18" s="166" t="s">
        <v>0</v>
      </c>
      <c r="AR18" s="166" t="s">
        <v>0</v>
      </c>
      <c r="AS18" s="166" t="s">
        <v>0</v>
      </c>
      <c r="AT18" s="166" t="s">
        <v>0</v>
      </c>
      <c r="AU18" s="167" t="s">
        <v>1</v>
      </c>
      <c r="AV18" s="167" t="s">
        <v>1</v>
      </c>
      <c r="AW18" s="167" t="s">
        <v>61</v>
      </c>
      <c r="AX18" s="167" t="s">
        <v>61</v>
      </c>
      <c r="AY18" s="167" t="s">
        <v>61</v>
      </c>
      <c r="AZ18" s="167" t="s">
        <v>61</v>
      </c>
      <c r="BA18" s="167" t="s">
        <v>61</v>
      </c>
      <c r="BB18" s="167" t="s">
        <v>61</v>
      </c>
      <c r="BC18" s="164">
        <v>35</v>
      </c>
      <c r="BD18" s="164">
        <v>7</v>
      </c>
      <c r="BE18" s="164">
        <v>2</v>
      </c>
      <c r="BF18" s="164"/>
      <c r="BG18" s="164"/>
      <c r="BH18" s="164"/>
      <c r="BI18" s="164">
        <v>8</v>
      </c>
      <c r="BJ18" s="164">
        <f>SUM(BC18:BI18)</f>
        <v>52</v>
      </c>
    </row>
    <row r="19" spans="1:128" s="157" customFormat="1" ht="30" customHeight="1" x14ac:dyDescent="0.45">
      <c r="A19" s="197"/>
      <c r="B19" s="162" t="s">
        <v>25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4"/>
      <c r="Q19" s="164"/>
      <c r="R19" s="168"/>
      <c r="S19" s="168"/>
      <c r="T19" s="169">
        <v>18</v>
      </c>
      <c r="U19" s="169" t="s">
        <v>0</v>
      </c>
      <c r="V19" s="169" t="s">
        <v>0</v>
      </c>
      <c r="W19" s="169" t="s">
        <v>0</v>
      </c>
      <c r="X19" s="168" t="s">
        <v>61</v>
      </c>
      <c r="Y19" s="168" t="s">
        <v>61</v>
      </c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9">
        <v>17</v>
      </c>
      <c r="AQ19" s="169" t="s">
        <v>0</v>
      </c>
      <c r="AR19" s="169" t="s">
        <v>0</v>
      </c>
      <c r="AS19" s="169" t="s">
        <v>0</v>
      </c>
      <c r="AT19" s="169" t="s">
        <v>0</v>
      </c>
      <c r="AU19" s="168" t="s">
        <v>63</v>
      </c>
      <c r="AV19" s="168" t="s">
        <v>63</v>
      </c>
      <c r="AW19" s="168" t="s">
        <v>61</v>
      </c>
      <c r="AX19" s="168" t="s">
        <v>61</v>
      </c>
      <c r="AY19" s="168" t="s">
        <v>61</v>
      </c>
      <c r="AZ19" s="168" t="s">
        <v>61</v>
      </c>
      <c r="BA19" s="168" t="s">
        <v>61</v>
      </c>
      <c r="BB19" s="168" t="s">
        <v>61</v>
      </c>
      <c r="BC19" s="168">
        <v>35</v>
      </c>
      <c r="BD19" s="168">
        <v>7</v>
      </c>
      <c r="BE19" s="168"/>
      <c r="BF19" s="168">
        <v>2</v>
      </c>
      <c r="BG19" s="168"/>
      <c r="BH19" s="168"/>
      <c r="BI19" s="168">
        <v>8</v>
      </c>
      <c r="BJ19" s="164">
        <f t="shared" ref="BJ19:BJ21" si="0">SUM(BC19:BI19)</f>
        <v>52</v>
      </c>
    </row>
    <row r="20" spans="1:128" s="157" customFormat="1" ht="30" customHeight="1" x14ac:dyDescent="0.45">
      <c r="A20" s="197"/>
      <c r="B20" s="162" t="s">
        <v>26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4"/>
      <c r="Q20" s="164"/>
      <c r="R20" s="168"/>
      <c r="S20" s="168"/>
      <c r="T20" s="169">
        <v>18</v>
      </c>
      <c r="U20" s="169" t="s">
        <v>0</v>
      </c>
      <c r="V20" s="169" t="s">
        <v>0</v>
      </c>
      <c r="W20" s="169" t="s">
        <v>0</v>
      </c>
      <c r="X20" s="168" t="s">
        <v>61</v>
      </c>
      <c r="Y20" s="168" t="s">
        <v>61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9"/>
      <c r="AP20" s="169">
        <v>17</v>
      </c>
      <c r="AQ20" s="169" t="s">
        <v>0</v>
      </c>
      <c r="AR20" s="169" t="s">
        <v>0</v>
      </c>
      <c r="AS20" s="169" t="s">
        <v>0</v>
      </c>
      <c r="AT20" s="169" t="s">
        <v>0</v>
      </c>
      <c r="AU20" s="168" t="s">
        <v>63</v>
      </c>
      <c r="AV20" s="168" t="s">
        <v>63</v>
      </c>
      <c r="AW20" s="168" t="s">
        <v>63</v>
      </c>
      <c r="AX20" s="168" t="s">
        <v>63</v>
      </c>
      <c r="AY20" s="168" t="s">
        <v>61</v>
      </c>
      <c r="AZ20" s="168" t="s">
        <v>61</v>
      </c>
      <c r="BA20" s="168" t="s">
        <v>61</v>
      </c>
      <c r="BB20" s="168" t="s">
        <v>61</v>
      </c>
      <c r="BC20" s="168">
        <v>35</v>
      </c>
      <c r="BD20" s="168">
        <v>7</v>
      </c>
      <c r="BE20" s="168"/>
      <c r="BF20" s="168">
        <v>4</v>
      </c>
      <c r="BG20" s="168"/>
      <c r="BH20" s="168"/>
      <c r="BI20" s="168">
        <v>6</v>
      </c>
      <c r="BJ20" s="164">
        <f t="shared" si="0"/>
        <v>52</v>
      </c>
    </row>
    <row r="21" spans="1:128" s="157" customFormat="1" ht="30" customHeight="1" x14ac:dyDescent="0.45">
      <c r="A21" s="197"/>
      <c r="B21" s="162" t="s">
        <v>153</v>
      </c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4"/>
      <c r="Q21" s="164"/>
      <c r="R21" s="169">
        <v>16</v>
      </c>
      <c r="S21" s="169" t="s">
        <v>0</v>
      </c>
      <c r="T21" s="169" t="s">
        <v>0</v>
      </c>
      <c r="U21" s="169" t="s">
        <v>0</v>
      </c>
      <c r="V21" s="168" t="s">
        <v>61</v>
      </c>
      <c r="W21" s="168" t="s">
        <v>61</v>
      </c>
      <c r="X21" s="168" t="s">
        <v>63</v>
      </c>
      <c r="Y21" s="168" t="s">
        <v>63</v>
      </c>
      <c r="Z21" s="168" t="s">
        <v>63</v>
      </c>
      <c r="AA21" s="168" t="s">
        <v>63</v>
      </c>
      <c r="AB21" s="168" t="s">
        <v>63</v>
      </c>
      <c r="AC21" s="168" t="s">
        <v>63</v>
      </c>
      <c r="AD21" s="168" t="s">
        <v>63</v>
      </c>
      <c r="AE21" s="168" t="s">
        <v>63</v>
      </c>
      <c r="AF21" s="168" t="s">
        <v>63</v>
      </c>
      <c r="AG21" s="168" t="s">
        <v>63</v>
      </c>
      <c r="AH21" s="170" t="s">
        <v>93</v>
      </c>
      <c r="AI21" s="170" t="s">
        <v>93</v>
      </c>
      <c r="AJ21" s="170" t="s">
        <v>93</v>
      </c>
      <c r="AK21" s="170" t="s">
        <v>93</v>
      </c>
      <c r="AL21" s="170" t="s">
        <v>93</v>
      </c>
      <c r="AM21" s="170" t="s">
        <v>93</v>
      </c>
      <c r="AN21" s="170" t="s">
        <v>93</v>
      </c>
      <c r="AO21" s="170" t="s">
        <v>93</v>
      </c>
      <c r="AP21" s="170" t="s">
        <v>93</v>
      </c>
      <c r="AQ21" s="170" t="s">
        <v>93</v>
      </c>
      <c r="AR21" s="170" t="s">
        <v>65</v>
      </c>
      <c r="AS21" s="170" t="s">
        <v>65</v>
      </c>
      <c r="AT21" s="170" t="s">
        <v>65</v>
      </c>
      <c r="AU21" s="168"/>
      <c r="AV21" s="168"/>
      <c r="AW21" s="168"/>
      <c r="AX21" s="168"/>
      <c r="AY21" s="168"/>
      <c r="AZ21" s="168"/>
      <c r="BA21" s="168"/>
      <c r="BB21" s="171"/>
      <c r="BC21" s="168">
        <v>16</v>
      </c>
      <c r="BD21" s="168">
        <v>3</v>
      </c>
      <c r="BE21" s="168"/>
      <c r="BF21" s="168">
        <v>10</v>
      </c>
      <c r="BG21" s="168">
        <v>10</v>
      </c>
      <c r="BH21" s="168">
        <v>3</v>
      </c>
      <c r="BI21" s="168">
        <v>2</v>
      </c>
      <c r="BJ21" s="164">
        <f t="shared" si="0"/>
        <v>44</v>
      </c>
    </row>
    <row r="22" spans="1:128" s="157" customFormat="1" ht="30" customHeight="1" x14ac:dyDescent="0.45">
      <c r="A22" s="197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64">
        <f>SUM(BC18:BC21)</f>
        <v>121</v>
      </c>
      <c r="BD22" s="164">
        <f t="shared" ref="BD22:BJ22" si="1">SUM(BD18:BD21)</f>
        <v>24</v>
      </c>
      <c r="BE22" s="164">
        <f t="shared" si="1"/>
        <v>2</v>
      </c>
      <c r="BF22" s="164">
        <f t="shared" si="1"/>
        <v>16</v>
      </c>
      <c r="BG22" s="164">
        <f t="shared" si="1"/>
        <v>10</v>
      </c>
      <c r="BH22" s="164">
        <f t="shared" si="1"/>
        <v>3</v>
      </c>
      <c r="BI22" s="164">
        <f t="shared" si="1"/>
        <v>24</v>
      </c>
      <c r="BJ22" s="164">
        <f t="shared" si="1"/>
        <v>200</v>
      </c>
    </row>
    <row r="23" spans="1:128" ht="13.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  <c r="T23" s="8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128" ht="33" x14ac:dyDescent="0.45">
      <c r="B24" s="7"/>
      <c r="C24" s="7"/>
      <c r="D24" s="68" t="s">
        <v>7</v>
      </c>
      <c r="E24" s="68"/>
      <c r="F24" s="68"/>
      <c r="G24" s="68"/>
      <c r="H24" s="69"/>
      <c r="I24" s="70"/>
      <c r="J24" s="71" t="s">
        <v>94</v>
      </c>
      <c r="K24" s="68" t="s">
        <v>4</v>
      </c>
      <c r="L24" s="69"/>
      <c r="M24" s="69"/>
      <c r="N24" s="69"/>
      <c r="O24" s="68"/>
      <c r="P24" s="68"/>
      <c r="Q24" s="68"/>
      <c r="R24" s="68"/>
      <c r="S24" s="72"/>
      <c r="T24" s="73" t="s">
        <v>1</v>
      </c>
      <c r="U24" s="71" t="s">
        <v>94</v>
      </c>
      <c r="V24" s="68" t="s">
        <v>60</v>
      </c>
      <c r="W24" s="69"/>
      <c r="X24" s="68"/>
      <c r="Y24" s="68"/>
      <c r="Z24" s="68"/>
      <c r="AA24" s="68"/>
      <c r="AB24" s="68"/>
      <c r="AC24" s="68"/>
      <c r="AD24" s="68"/>
      <c r="AE24" s="69"/>
      <c r="AF24" s="74" t="s">
        <v>93</v>
      </c>
      <c r="AG24" s="71" t="s">
        <v>94</v>
      </c>
      <c r="AH24" s="68" t="s">
        <v>92</v>
      </c>
      <c r="AI24" s="68"/>
      <c r="AJ24" s="68"/>
      <c r="AK24" s="75"/>
      <c r="AL24" s="75"/>
      <c r="AM24" s="75"/>
      <c r="AN24" s="75"/>
      <c r="AO24" s="69"/>
      <c r="AP24" s="69"/>
      <c r="AQ24" s="69"/>
      <c r="AR24" s="76" t="s">
        <v>61</v>
      </c>
      <c r="AS24" s="71" t="s">
        <v>94</v>
      </c>
      <c r="AT24" s="68" t="s">
        <v>62</v>
      </c>
      <c r="AU24" s="69"/>
      <c r="AV24" s="9"/>
      <c r="AW24" s="9"/>
    </row>
    <row r="25" spans="1:128" ht="33" x14ac:dyDescent="0.45">
      <c r="B25" s="7"/>
      <c r="C25" s="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72"/>
      <c r="T25" s="72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69"/>
      <c r="AV25" s="9"/>
      <c r="AW25" s="9"/>
    </row>
    <row r="26" spans="1:128" ht="33" x14ac:dyDescent="0.45">
      <c r="B26" s="7"/>
      <c r="C26" s="7"/>
      <c r="D26" s="68"/>
      <c r="E26" s="68"/>
      <c r="F26" s="68"/>
      <c r="G26" s="68"/>
      <c r="H26" s="68"/>
      <c r="I26" s="77" t="s">
        <v>0</v>
      </c>
      <c r="J26" s="71" t="s">
        <v>94</v>
      </c>
      <c r="K26" s="68" t="s">
        <v>66</v>
      </c>
      <c r="L26" s="69"/>
      <c r="M26" s="69"/>
      <c r="N26" s="69"/>
      <c r="O26" s="68"/>
      <c r="P26" s="68"/>
      <c r="Q26" s="68"/>
      <c r="R26" s="68"/>
      <c r="S26" s="72"/>
      <c r="T26" s="76" t="s">
        <v>63</v>
      </c>
      <c r="U26" s="71" t="s">
        <v>94</v>
      </c>
      <c r="V26" s="68" t="s">
        <v>67</v>
      </c>
      <c r="W26" s="69"/>
      <c r="X26" s="68"/>
      <c r="Y26" s="68"/>
      <c r="Z26" s="68"/>
      <c r="AA26" s="68"/>
      <c r="AB26" s="68"/>
      <c r="AC26" s="68"/>
      <c r="AD26" s="68"/>
      <c r="AE26" s="69"/>
      <c r="AF26" s="74" t="s">
        <v>65</v>
      </c>
      <c r="AG26" s="71" t="s">
        <v>94</v>
      </c>
      <c r="AH26" s="68" t="s">
        <v>64</v>
      </c>
      <c r="AI26" s="68"/>
      <c r="AJ26" s="68"/>
      <c r="AK26" s="75"/>
      <c r="AL26" s="75"/>
      <c r="AM26" s="75"/>
      <c r="AN26" s="75"/>
      <c r="AO26" s="75"/>
      <c r="AP26" s="75"/>
      <c r="AQ26" s="69"/>
      <c r="AR26" s="69"/>
      <c r="AS26" s="69"/>
      <c r="AT26" s="69"/>
      <c r="AU26" s="69"/>
      <c r="AW26" s="9"/>
    </row>
    <row r="27" spans="1:128" s="25" customFormat="1" ht="6.75" customHeight="1" x14ac:dyDescent="0.4">
      <c r="B27" s="7"/>
      <c r="C27" s="7"/>
      <c r="D27" s="7"/>
      <c r="E27" s="7"/>
      <c r="F27" s="7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0"/>
      <c r="T27" s="10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3"/>
      <c r="BH27" s="3"/>
      <c r="BI27" s="3"/>
      <c r="BJ27" s="3"/>
      <c r="BL27" s="24"/>
      <c r="BM27" s="24"/>
      <c r="BN27" s="24"/>
      <c r="BO27" s="24"/>
      <c r="BP27" s="27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</row>
    <row r="28" spans="1:128" s="25" customFormat="1" ht="46.5" customHeight="1" x14ac:dyDescent="0.4">
      <c r="B28" s="7"/>
      <c r="C28" s="7"/>
      <c r="D28" s="7"/>
      <c r="E28" s="7"/>
      <c r="F28" s="7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0"/>
      <c r="T28" s="10"/>
      <c r="U28" s="6"/>
      <c r="V28" s="6"/>
      <c r="W28" s="6"/>
      <c r="X28" s="6"/>
      <c r="Y28" s="6"/>
      <c r="Z28" s="6"/>
      <c r="AA28" s="6"/>
      <c r="AB28" s="65" t="s">
        <v>36</v>
      </c>
      <c r="AC28" s="66"/>
      <c r="AD28" s="66"/>
      <c r="AE28" s="66"/>
      <c r="AF28" s="66"/>
      <c r="AG28" s="66"/>
      <c r="AH28" s="66"/>
      <c r="AI28" s="66"/>
      <c r="AJ28" s="66"/>
      <c r="AK28" s="67"/>
      <c r="AL28" s="4"/>
      <c r="AM28" s="4"/>
      <c r="AN28" s="4"/>
      <c r="AO28" s="4"/>
      <c r="AP28" s="4"/>
      <c r="AQ28" s="4"/>
      <c r="AR28" s="4"/>
      <c r="AS28" s="4"/>
      <c r="AT28" s="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3"/>
      <c r="BH28" s="3"/>
      <c r="BI28" s="3"/>
      <c r="BJ28" s="3"/>
      <c r="BL28" s="24"/>
      <c r="BM28" s="24"/>
      <c r="BN28" s="24"/>
      <c r="BO28" s="24"/>
      <c r="BP28" s="27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</row>
    <row r="29" spans="1:128" s="25" customFormat="1" ht="12" customHeight="1" thickBot="1" x14ac:dyDescent="0.4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8"/>
      <c r="T29" s="8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3"/>
      <c r="BH29" s="3"/>
      <c r="BI29" s="3"/>
      <c r="BJ29" s="3"/>
      <c r="BL29" s="24"/>
      <c r="BM29" s="24"/>
      <c r="BN29" s="24"/>
      <c r="BO29" s="24"/>
      <c r="BP29" s="27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</row>
    <row r="30" spans="1:128" s="25" customFormat="1" ht="68.25" customHeight="1" thickBot="1" x14ac:dyDescent="0.45">
      <c r="B30" s="279" t="s">
        <v>99</v>
      </c>
      <c r="C30" s="284" t="s">
        <v>113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6"/>
      <c r="Q30" s="293" t="s">
        <v>8</v>
      </c>
      <c r="R30" s="294"/>
      <c r="S30" s="293" t="s">
        <v>9</v>
      </c>
      <c r="T30" s="295"/>
      <c r="U30" s="297" t="s">
        <v>10</v>
      </c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9"/>
      <c r="AG30" s="300" t="s">
        <v>35</v>
      </c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2"/>
      <c r="BE30" s="235" t="s">
        <v>23</v>
      </c>
      <c r="BF30" s="236"/>
      <c r="BG30" s="241" t="s">
        <v>100</v>
      </c>
      <c r="BH30" s="241"/>
      <c r="BI30" s="241"/>
      <c r="BJ30" s="242"/>
      <c r="BL30" s="24"/>
      <c r="BM30" s="24"/>
      <c r="BN30" s="24"/>
      <c r="BO30" s="24"/>
      <c r="BP30" s="27"/>
    </row>
    <row r="31" spans="1:128" s="25" customFormat="1" ht="32.450000000000003" customHeight="1" thickBot="1" x14ac:dyDescent="0.45">
      <c r="B31" s="280"/>
      <c r="C31" s="287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9"/>
      <c r="Q31" s="251"/>
      <c r="R31" s="248"/>
      <c r="S31" s="251"/>
      <c r="T31" s="296"/>
      <c r="U31" s="247" t="s">
        <v>5</v>
      </c>
      <c r="V31" s="248"/>
      <c r="W31" s="251" t="s">
        <v>11</v>
      </c>
      <c r="X31" s="252"/>
      <c r="Y31" s="255" t="s">
        <v>12</v>
      </c>
      <c r="Z31" s="256"/>
      <c r="AA31" s="256"/>
      <c r="AB31" s="256"/>
      <c r="AC31" s="256"/>
      <c r="AD31" s="256"/>
      <c r="AE31" s="256"/>
      <c r="AF31" s="257"/>
      <c r="AG31" s="258" t="s">
        <v>14</v>
      </c>
      <c r="AH31" s="259"/>
      <c r="AI31" s="259"/>
      <c r="AJ31" s="259"/>
      <c r="AK31" s="259"/>
      <c r="AL31" s="260"/>
      <c r="AM31" s="258" t="s">
        <v>15</v>
      </c>
      <c r="AN31" s="259"/>
      <c r="AO31" s="259"/>
      <c r="AP31" s="259"/>
      <c r="AQ31" s="259"/>
      <c r="AR31" s="260"/>
      <c r="AS31" s="258" t="s">
        <v>16</v>
      </c>
      <c r="AT31" s="259"/>
      <c r="AU31" s="259"/>
      <c r="AV31" s="259"/>
      <c r="AW31" s="259"/>
      <c r="AX31" s="260"/>
      <c r="AY31" s="258" t="s">
        <v>158</v>
      </c>
      <c r="AZ31" s="259"/>
      <c r="BA31" s="259"/>
      <c r="BB31" s="259"/>
      <c r="BC31" s="259"/>
      <c r="BD31" s="260"/>
      <c r="BE31" s="237"/>
      <c r="BF31" s="238"/>
      <c r="BG31" s="243"/>
      <c r="BH31" s="243"/>
      <c r="BI31" s="243"/>
      <c r="BJ31" s="244"/>
      <c r="BL31" s="24"/>
      <c r="BM31" s="24"/>
      <c r="BN31" s="24"/>
      <c r="BO31" s="24"/>
      <c r="BP31" s="27"/>
    </row>
    <row r="32" spans="1:128" ht="76.900000000000006" customHeight="1" thickBot="1" x14ac:dyDescent="0.45">
      <c r="B32" s="280"/>
      <c r="C32" s="287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9"/>
      <c r="Q32" s="251"/>
      <c r="R32" s="248"/>
      <c r="S32" s="251"/>
      <c r="T32" s="296"/>
      <c r="U32" s="247"/>
      <c r="V32" s="248"/>
      <c r="W32" s="251"/>
      <c r="X32" s="252"/>
      <c r="Y32" s="277" t="s">
        <v>13</v>
      </c>
      <c r="Z32" s="248"/>
      <c r="AA32" s="306" t="s">
        <v>101</v>
      </c>
      <c r="AB32" s="248"/>
      <c r="AC32" s="306" t="s">
        <v>102</v>
      </c>
      <c r="AD32" s="248"/>
      <c r="AE32" s="251" t="s">
        <v>73</v>
      </c>
      <c r="AF32" s="296"/>
      <c r="AG32" s="261" t="s">
        <v>200</v>
      </c>
      <c r="AH32" s="259"/>
      <c r="AI32" s="260"/>
      <c r="AJ32" s="261" t="s">
        <v>201</v>
      </c>
      <c r="AK32" s="259"/>
      <c r="AL32" s="260"/>
      <c r="AM32" s="261" t="s">
        <v>202</v>
      </c>
      <c r="AN32" s="259"/>
      <c r="AO32" s="260"/>
      <c r="AP32" s="261" t="s">
        <v>203</v>
      </c>
      <c r="AQ32" s="259"/>
      <c r="AR32" s="260"/>
      <c r="AS32" s="261" t="s">
        <v>204</v>
      </c>
      <c r="AT32" s="259"/>
      <c r="AU32" s="260"/>
      <c r="AV32" s="261" t="s">
        <v>205</v>
      </c>
      <c r="AW32" s="259"/>
      <c r="AX32" s="260"/>
      <c r="AY32" s="274" t="s">
        <v>277</v>
      </c>
      <c r="AZ32" s="275"/>
      <c r="BA32" s="276"/>
      <c r="BB32" s="303" t="s">
        <v>159</v>
      </c>
      <c r="BC32" s="304"/>
      <c r="BD32" s="305"/>
      <c r="BE32" s="237"/>
      <c r="BF32" s="238"/>
      <c r="BG32" s="243"/>
      <c r="BH32" s="243"/>
      <c r="BI32" s="243"/>
      <c r="BJ32" s="244"/>
    </row>
    <row r="33" spans="2:68" ht="165" customHeight="1" thickBot="1" x14ac:dyDescent="0.45">
      <c r="B33" s="281"/>
      <c r="C33" s="290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2"/>
      <c r="Q33" s="253"/>
      <c r="R33" s="250"/>
      <c r="S33" s="253"/>
      <c r="T33" s="278"/>
      <c r="U33" s="249"/>
      <c r="V33" s="250"/>
      <c r="W33" s="253"/>
      <c r="X33" s="254"/>
      <c r="Y33" s="278"/>
      <c r="Z33" s="250"/>
      <c r="AA33" s="253"/>
      <c r="AB33" s="250"/>
      <c r="AC33" s="253"/>
      <c r="AD33" s="250"/>
      <c r="AE33" s="253"/>
      <c r="AF33" s="278"/>
      <c r="AG33" s="35" t="s">
        <v>3</v>
      </c>
      <c r="AH33" s="36" t="s">
        <v>17</v>
      </c>
      <c r="AI33" s="37" t="s">
        <v>18</v>
      </c>
      <c r="AJ33" s="35" t="s">
        <v>3</v>
      </c>
      <c r="AK33" s="36" t="s">
        <v>17</v>
      </c>
      <c r="AL33" s="37" t="s">
        <v>18</v>
      </c>
      <c r="AM33" s="35" t="s">
        <v>3</v>
      </c>
      <c r="AN33" s="36" t="s">
        <v>17</v>
      </c>
      <c r="AO33" s="37" t="s">
        <v>18</v>
      </c>
      <c r="AP33" s="35" t="s">
        <v>3</v>
      </c>
      <c r="AQ33" s="36" t="s">
        <v>17</v>
      </c>
      <c r="AR33" s="37" t="s">
        <v>18</v>
      </c>
      <c r="AS33" s="35" t="s">
        <v>3</v>
      </c>
      <c r="AT33" s="36" t="s">
        <v>17</v>
      </c>
      <c r="AU33" s="37" t="s">
        <v>18</v>
      </c>
      <c r="AV33" s="38" t="s">
        <v>3</v>
      </c>
      <c r="AW33" s="39" t="s">
        <v>17</v>
      </c>
      <c r="AX33" s="40" t="s">
        <v>18</v>
      </c>
      <c r="AY33" s="35" t="s">
        <v>3</v>
      </c>
      <c r="AZ33" s="36" t="s">
        <v>17</v>
      </c>
      <c r="BA33" s="37" t="s">
        <v>18</v>
      </c>
      <c r="BB33" s="35" t="s">
        <v>3</v>
      </c>
      <c r="BC33" s="36" t="s">
        <v>17</v>
      </c>
      <c r="BD33" s="37" t="s">
        <v>18</v>
      </c>
      <c r="BE33" s="239"/>
      <c r="BF33" s="240"/>
      <c r="BG33" s="245"/>
      <c r="BH33" s="245"/>
      <c r="BI33" s="245"/>
      <c r="BJ33" s="246"/>
      <c r="BK33" s="30"/>
    </row>
    <row r="34" spans="2:68" ht="37.5" customHeight="1" thickBot="1" x14ac:dyDescent="0.45">
      <c r="B34" s="137" t="s">
        <v>19</v>
      </c>
      <c r="C34" s="457" t="s">
        <v>114</v>
      </c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9"/>
      <c r="Q34" s="460">
        <v>15</v>
      </c>
      <c r="R34" s="461"/>
      <c r="S34" s="460">
        <v>11</v>
      </c>
      <c r="T34" s="461"/>
      <c r="U34" s="462">
        <f>SUM(U35:V72)</f>
        <v>3574</v>
      </c>
      <c r="V34" s="461"/>
      <c r="W34" s="463">
        <f>SUM(W35:X72)</f>
        <v>1598</v>
      </c>
      <c r="X34" s="461"/>
      <c r="Y34" s="462">
        <f>SUM(Y35:Z72)</f>
        <v>706</v>
      </c>
      <c r="Z34" s="463"/>
      <c r="AA34" s="460">
        <f>SUM(AA35:AB72)</f>
        <v>182</v>
      </c>
      <c r="AB34" s="461"/>
      <c r="AC34" s="460">
        <f>SUM(AC35:AD72)</f>
        <v>470</v>
      </c>
      <c r="AD34" s="461"/>
      <c r="AE34" s="463">
        <f>SUM(AE35:AF72)</f>
        <v>240</v>
      </c>
      <c r="AF34" s="461"/>
      <c r="AG34" s="109">
        <f t="shared" ref="AG34:BD34" si="2">SUM(AG35:AG72)</f>
        <v>596</v>
      </c>
      <c r="AH34" s="125">
        <f t="shared" si="2"/>
        <v>314</v>
      </c>
      <c r="AI34" s="112">
        <f t="shared" si="2"/>
        <v>16</v>
      </c>
      <c r="AJ34" s="109">
        <f t="shared" si="2"/>
        <v>948</v>
      </c>
      <c r="AK34" s="125">
        <f t="shared" si="2"/>
        <v>428</v>
      </c>
      <c r="AL34" s="112">
        <f t="shared" si="2"/>
        <v>26</v>
      </c>
      <c r="AM34" s="109">
        <f t="shared" si="2"/>
        <v>578</v>
      </c>
      <c r="AN34" s="125">
        <f t="shared" si="2"/>
        <v>228</v>
      </c>
      <c r="AO34" s="112">
        <f t="shared" si="2"/>
        <v>16</v>
      </c>
      <c r="AP34" s="109">
        <f t="shared" si="2"/>
        <v>714</v>
      </c>
      <c r="AQ34" s="125">
        <f t="shared" si="2"/>
        <v>324</v>
      </c>
      <c r="AR34" s="112">
        <f t="shared" si="2"/>
        <v>19</v>
      </c>
      <c r="AS34" s="109">
        <f t="shared" si="2"/>
        <v>376</v>
      </c>
      <c r="AT34" s="125">
        <f t="shared" si="2"/>
        <v>160</v>
      </c>
      <c r="AU34" s="112">
        <f t="shared" si="2"/>
        <v>10</v>
      </c>
      <c r="AV34" s="109">
        <f t="shared" si="2"/>
        <v>120</v>
      </c>
      <c r="AW34" s="125">
        <f t="shared" si="2"/>
        <v>64</v>
      </c>
      <c r="AX34" s="112">
        <f t="shared" si="2"/>
        <v>3</v>
      </c>
      <c r="AY34" s="109">
        <f t="shared" si="2"/>
        <v>242</v>
      </c>
      <c r="AZ34" s="125">
        <f t="shared" si="2"/>
        <v>80</v>
      </c>
      <c r="BA34" s="112">
        <f t="shared" si="2"/>
        <v>7</v>
      </c>
      <c r="BB34" s="138">
        <f t="shared" si="2"/>
        <v>0</v>
      </c>
      <c r="BC34" s="139">
        <f t="shared" si="2"/>
        <v>0</v>
      </c>
      <c r="BD34" s="140">
        <f t="shared" si="2"/>
        <v>0</v>
      </c>
      <c r="BE34" s="271">
        <f>AI34+AL34+AO34+AR34+AU34+AX34+BA34+BD34</f>
        <v>97</v>
      </c>
      <c r="BF34" s="272"/>
      <c r="BG34" s="468"/>
      <c r="BH34" s="468"/>
      <c r="BI34" s="468"/>
      <c r="BJ34" s="469"/>
      <c r="BL34" s="18">
        <f>AG34+AJ34+AM34+AP34+AS34+AV34+AY34</f>
        <v>3574</v>
      </c>
      <c r="BM34" s="19">
        <f>AH34+AK34+AN34+AQ34+AT34+AW34+AZ34+BC34</f>
        <v>1598</v>
      </c>
      <c r="BN34" s="26">
        <f>AI34+AL34+AO34+AR34+AU34+AX34+BA34</f>
        <v>97</v>
      </c>
      <c r="BP34" s="27">
        <f>SUM(Y34:AF34)</f>
        <v>1598</v>
      </c>
    </row>
    <row r="35" spans="2:68" ht="42.75" customHeight="1" x14ac:dyDescent="0.4">
      <c r="B35" s="78" t="s">
        <v>103</v>
      </c>
      <c r="C35" s="437" t="s">
        <v>175</v>
      </c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267"/>
      <c r="R35" s="269"/>
      <c r="S35" s="267"/>
      <c r="T35" s="268"/>
      <c r="U35" s="206"/>
      <c r="V35" s="268"/>
      <c r="W35" s="444"/>
      <c r="X35" s="445"/>
      <c r="Y35" s="440"/>
      <c r="Z35" s="441"/>
      <c r="AA35" s="267"/>
      <c r="AB35" s="269"/>
      <c r="AC35" s="267"/>
      <c r="AD35" s="269"/>
      <c r="AE35" s="267"/>
      <c r="AF35" s="268"/>
      <c r="AG35" s="48"/>
      <c r="AH35" s="49"/>
      <c r="AI35" s="51"/>
      <c r="AJ35" s="48"/>
      <c r="AK35" s="49"/>
      <c r="AL35" s="51"/>
      <c r="AM35" s="48"/>
      <c r="AN35" s="49"/>
      <c r="AO35" s="106"/>
      <c r="AP35" s="90"/>
      <c r="AQ35" s="91"/>
      <c r="AR35" s="93"/>
      <c r="AS35" s="105"/>
      <c r="AT35" s="49"/>
      <c r="AU35" s="51"/>
      <c r="AV35" s="48"/>
      <c r="AW35" s="49"/>
      <c r="AX35" s="51"/>
      <c r="AY35" s="48"/>
      <c r="AZ35" s="49"/>
      <c r="BA35" s="51"/>
      <c r="BB35" s="48"/>
      <c r="BC35" s="49"/>
      <c r="BD35" s="51"/>
      <c r="BE35" s="447">
        <f>AI35+AL35+AO35+AR35+AU35+AX35+BA35+BD35</f>
        <v>0</v>
      </c>
      <c r="BF35" s="448"/>
      <c r="BG35" s="218"/>
      <c r="BH35" s="218"/>
      <c r="BI35" s="218"/>
      <c r="BJ35" s="418"/>
      <c r="BL35" s="26">
        <f t="shared" ref="BL35:BL84" si="3">AG35+AJ35+AM35+AP35+AS35+AV35+AY35</f>
        <v>0</v>
      </c>
      <c r="BM35" s="19">
        <f t="shared" ref="BM35:BM84" si="4">AH35+AK35+AN35+AQ35+AT35+AW35+AZ35+BC35</f>
        <v>0</v>
      </c>
      <c r="BN35" s="26">
        <f t="shared" ref="BN35:BN84" si="5">AI35+AL35+AO35+AR35+AU35+AX35+BA35</f>
        <v>0</v>
      </c>
      <c r="BP35" s="27">
        <f t="shared" ref="BP35:BP84" si="6">SUM(Y35:AF35)</f>
        <v>0</v>
      </c>
    </row>
    <row r="36" spans="2:68" ht="30" customHeight="1" x14ac:dyDescent="0.3">
      <c r="B36" s="52" t="s">
        <v>117</v>
      </c>
      <c r="C36" s="262" t="s">
        <v>166</v>
      </c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7"/>
      <c r="R36" s="269"/>
      <c r="S36" s="267">
        <v>1</v>
      </c>
      <c r="T36" s="268"/>
      <c r="U36" s="206">
        <v>72</v>
      </c>
      <c r="V36" s="269"/>
      <c r="W36" s="267">
        <v>34</v>
      </c>
      <c r="X36" s="270"/>
      <c r="Y36" s="268">
        <v>18</v>
      </c>
      <c r="Z36" s="269"/>
      <c r="AA36" s="267"/>
      <c r="AB36" s="269"/>
      <c r="AC36" s="267"/>
      <c r="AD36" s="269"/>
      <c r="AE36" s="267">
        <v>16</v>
      </c>
      <c r="AF36" s="268"/>
      <c r="AG36" s="41">
        <v>72</v>
      </c>
      <c r="AH36" s="42">
        <v>34</v>
      </c>
      <c r="AI36" s="43">
        <v>2</v>
      </c>
      <c r="AJ36" s="41"/>
      <c r="AK36" s="42"/>
      <c r="AL36" s="43"/>
      <c r="AM36" s="41"/>
      <c r="AN36" s="42"/>
      <c r="AO36" s="94"/>
      <c r="AP36" s="41"/>
      <c r="AQ36" s="42"/>
      <c r="AR36" s="43"/>
      <c r="AS36" s="95"/>
      <c r="AT36" s="42"/>
      <c r="AU36" s="43"/>
      <c r="AV36" s="41"/>
      <c r="AW36" s="42"/>
      <c r="AX36" s="43"/>
      <c r="AY36" s="41"/>
      <c r="AZ36" s="42"/>
      <c r="BA36" s="43"/>
      <c r="BB36" s="41"/>
      <c r="BC36" s="42"/>
      <c r="BD36" s="43"/>
      <c r="BE36" s="214">
        <f t="shared" ref="BE36:BE37" si="7">AI36+AL36+AO36+AR36+AU36+AX36+BA36+BD36</f>
        <v>2</v>
      </c>
      <c r="BF36" s="386"/>
      <c r="BG36" s="218" t="s">
        <v>292</v>
      </c>
      <c r="BH36" s="218"/>
      <c r="BI36" s="218"/>
      <c r="BJ36" s="418"/>
      <c r="BL36" s="26">
        <f t="shared" si="3"/>
        <v>72</v>
      </c>
      <c r="BM36" s="80">
        <f t="shared" si="4"/>
        <v>34</v>
      </c>
      <c r="BN36" s="26">
        <f t="shared" si="5"/>
        <v>2</v>
      </c>
      <c r="BP36" s="85">
        <f t="shared" ref="BP36:BP46" si="8">Y36+AA36+AC36+AE36</f>
        <v>34</v>
      </c>
    </row>
    <row r="37" spans="2:68" ht="30" customHeight="1" x14ac:dyDescent="0.3">
      <c r="B37" s="52" t="s">
        <v>118</v>
      </c>
      <c r="C37" s="263" t="s">
        <v>165</v>
      </c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7"/>
      <c r="R37" s="269"/>
      <c r="S37" s="267">
        <v>1</v>
      </c>
      <c r="T37" s="268"/>
      <c r="U37" s="206">
        <v>72</v>
      </c>
      <c r="V37" s="269"/>
      <c r="W37" s="267">
        <v>34</v>
      </c>
      <c r="X37" s="270"/>
      <c r="Y37" s="268">
        <v>16</v>
      </c>
      <c r="Z37" s="269"/>
      <c r="AA37" s="267"/>
      <c r="AB37" s="269"/>
      <c r="AC37" s="267"/>
      <c r="AD37" s="269"/>
      <c r="AE37" s="267">
        <v>18</v>
      </c>
      <c r="AF37" s="268"/>
      <c r="AG37" s="41">
        <v>72</v>
      </c>
      <c r="AH37" s="42">
        <v>34</v>
      </c>
      <c r="AI37" s="43">
        <v>2</v>
      </c>
      <c r="AJ37" s="41"/>
      <c r="AK37" s="42"/>
      <c r="AL37" s="43"/>
      <c r="AM37" s="41"/>
      <c r="AN37" s="42"/>
      <c r="AO37" s="94"/>
      <c r="AP37" s="41"/>
      <c r="AQ37" s="42"/>
      <c r="AR37" s="43"/>
      <c r="AS37" s="95"/>
      <c r="AT37" s="42"/>
      <c r="AU37" s="43"/>
      <c r="AV37" s="41"/>
      <c r="AW37" s="42"/>
      <c r="AX37" s="43"/>
      <c r="AY37" s="41"/>
      <c r="AZ37" s="42"/>
      <c r="BA37" s="43"/>
      <c r="BB37" s="41"/>
      <c r="BC37" s="42"/>
      <c r="BD37" s="43"/>
      <c r="BE37" s="214">
        <f t="shared" si="7"/>
        <v>2</v>
      </c>
      <c r="BF37" s="386"/>
      <c r="BG37" s="217" t="s">
        <v>194</v>
      </c>
      <c r="BH37" s="218"/>
      <c r="BI37" s="218"/>
      <c r="BJ37" s="418"/>
      <c r="BL37" s="26">
        <f t="shared" si="3"/>
        <v>72</v>
      </c>
      <c r="BM37" s="80">
        <f t="shared" si="4"/>
        <v>34</v>
      </c>
      <c r="BN37" s="26">
        <f t="shared" si="5"/>
        <v>2</v>
      </c>
      <c r="BP37" s="85">
        <f t="shared" si="8"/>
        <v>34</v>
      </c>
    </row>
    <row r="38" spans="2:68" ht="29.45" customHeight="1" x14ac:dyDescent="0.3">
      <c r="B38" s="52" t="s">
        <v>154</v>
      </c>
      <c r="C38" s="263" t="s">
        <v>163</v>
      </c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7">
        <v>2</v>
      </c>
      <c r="R38" s="269"/>
      <c r="S38" s="267"/>
      <c r="T38" s="268"/>
      <c r="U38" s="206">
        <v>144</v>
      </c>
      <c r="V38" s="269"/>
      <c r="W38" s="267">
        <v>76</v>
      </c>
      <c r="X38" s="270"/>
      <c r="Y38" s="268">
        <v>40</v>
      </c>
      <c r="Z38" s="269"/>
      <c r="AA38" s="267"/>
      <c r="AB38" s="269"/>
      <c r="AC38" s="267"/>
      <c r="AD38" s="269"/>
      <c r="AE38" s="267">
        <v>36</v>
      </c>
      <c r="AF38" s="268"/>
      <c r="AG38" s="41"/>
      <c r="AH38" s="42"/>
      <c r="AI38" s="43"/>
      <c r="AJ38" s="41">
        <v>144</v>
      </c>
      <c r="AK38" s="42">
        <v>76</v>
      </c>
      <c r="AL38" s="43">
        <v>4</v>
      </c>
      <c r="AM38" s="41"/>
      <c r="AN38" s="42"/>
      <c r="AO38" s="94"/>
      <c r="AP38" s="41"/>
      <c r="AQ38" s="42"/>
      <c r="AR38" s="43"/>
      <c r="AS38" s="95"/>
      <c r="AT38" s="42"/>
      <c r="AU38" s="43"/>
      <c r="AV38" s="41"/>
      <c r="AW38" s="42"/>
      <c r="AX38" s="43"/>
      <c r="AY38" s="41"/>
      <c r="AZ38" s="42"/>
      <c r="BA38" s="43"/>
      <c r="BB38" s="41"/>
      <c r="BC38" s="42"/>
      <c r="BD38" s="43"/>
      <c r="BE38" s="214">
        <f>AI38+AL38+AO38+AR38+AU38+AX38+BA38+BD38</f>
        <v>4</v>
      </c>
      <c r="BF38" s="386"/>
      <c r="BG38" s="217" t="s">
        <v>195</v>
      </c>
      <c r="BH38" s="218"/>
      <c r="BI38" s="218"/>
      <c r="BJ38" s="418"/>
      <c r="BL38" s="26">
        <f t="shared" si="3"/>
        <v>144</v>
      </c>
      <c r="BM38" s="80">
        <f t="shared" si="4"/>
        <v>76</v>
      </c>
      <c r="BN38" s="26">
        <f t="shared" si="5"/>
        <v>4</v>
      </c>
      <c r="BP38" s="85">
        <f t="shared" si="8"/>
        <v>76</v>
      </c>
    </row>
    <row r="39" spans="2:68" ht="30" customHeight="1" x14ac:dyDescent="0.3">
      <c r="B39" s="52" t="s">
        <v>155</v>
      </c>
      <c r="C39" s="263" t="s">
        <v>164</v>
      </c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7"/>
      <c r="R39" s="269"/>
      <c r="S39" s="267">
        <v>2</v>
      </c>
      <c r="T39" s="268"/>
      <c r="U39" s="206">
        <v>36</v>
      </c>
      <c r="V39" s="269"/>
      <c r="W39" s="267">
        <v>18</v>
      </c>
      <c r="X39" s="270"/>
      <c r="Y39" s="268">
        <v>12</v>
      </c>
      <c r="Z39" s="269"/>
      <c r="AA39" s="267"/>
      <c r="AB39" s="269"/>
      <c r="AC39" s="267"/>
      <c r="AD39" s="269"/>
      <c r="AE39" s="267">
        <v>6</v>
      </c>
      <c r="AF39" s="268"/>
      <c r="AG39" s="41"/>
      <c r="AH39" s="42"/>
      <c r="AI39" s="43"/>
      <c r="AJ39" s="41">
        <v>36</v>
      </c>
      <c r="AK39" s="42">
        <v>18</v>
      </c>
      <c r="AL39" s="43">
        <v>1</v>
      </c>
      <c r="AM39" s="41"/>
      <c r="AN39" s="42"/>
      <c r="AO39" s="94"/>
      <c r="AP39" s="41"/>
      <c r="AQ39" s="42"/>
      <c r="AR39" s="43"/>
      <c r="AS39" s="95"/>
      <c r="AT39" s="42"/>
      <c r="AU39" s="43"/>
      <c r="AV39" s="41"/>
      <c r="AW39" s="42"/>
      <c r="AX39" s="43"/>
      <c r="AY39" s="41"/>
      <c r="AZ39" s="42"/>
      <c r="BA39" s="43"/>
      <c r="BB39" s="41"/>
      <c r="BC39" s="42"/>
      <c r="BD39" s="43"/>
      <c r="BE39" s="214">
        <f t="shared" ref="BE39:BE72" si="9">AI39+AL39+AO39+AR39+AU39+AX39+BA39+BD39</f>
        <v>1</v>
      </c>
      <c r="BF39" s="386"/>
      <c r="BG39" s="218" t="s">
        <v>133</v>
      </c>
      <c r="BH39" s="218"/>
      <c r="BI39" s="218"/>
      <c r="BJ39" s="418"/>
      <c r="BL39" s="26">
        <f t="shared" si="3"/>
        <v>36</v>
      </c>
      <c r="BM39" s="80">
        <f t="shared" si="4"/>
        <v>18</v>
      </c>
      <c r="BN39" s="26">
        <f t="shared" si="5"/>
        <v>1</v>
      </c>
      <c r="BP39" s="85">
        <f t="shared" si="8"/>
        <v>18</v>
      </c>
    </row>
    <row r="40" spans="2:68" ht="37.5" customHeight="1" x14ac:dyDescent="0.3">
      <c r="B40" s="89" t="s">
        <v>115</v>
      </c>
      <c r="C40" s="437" t="s">
        <v>172</v>
      </c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267">
        <v>2</v>
      </c>
      <c r="R40" s="269"/>
      <c r="S40" s="267">
        <v>1</v>
      </c>
      <c r="T40" s="268"/>
      <c r="U40" s="206">
        <v>324</v>
      </c>
      <c r="V40" s="269"/>
      <c r="W40" s="267">
        <v>150</v>
      </c>
      <c r="X40" s="270"/>
      <c r="Y40" s="268"/>
      <c r="Z40" s="269"/>
      <c r="AA40" s="267"/>
      <c r="AB40" s="269"/>
      <c r="AC40" s="267">
        <v>150</v>
      </c>
      <c r="AD40" s="269"/>
      <c r="AE40" s="267"/>
      <c r="AF40" s="268"/>
      <c r="AG40" s="41">
        <v>108</v>
      </c>
      <c r="AH40" s="42">
        <v>68</v>
      </c>
      <c r="AI40" s="43">
        <v>3</v>
      </c>
      <c r="AJ40" s="41">
        <v>216</v>
      </c>
      <c r="AK40" s="42">
        <v>82</v>
      </c>
      <c r="AL40" s="43">
        <v>6</v>
      </c>
      <c r="AM40" s="41"/>
      <c r="AN40" s="42"/>
      <c r="AO40" s="94"/>
      <c r="AP40" s="41"/>
      <c r="AQ40" s="42"/>
      <c r="AR40" s="43"/>
      <c r="AS40" s="95"/>
      <c r="AT40" s="42"/>
      <c r="AU40" s="43"/>
      <c r="AV40" s="41"/>
      <c r="AW40" s="42"/>
      <c r="AX40" s="43"/>
      <c r="AY40" s="41"/>
      <c r="AZ40" s="42"/>
      <c r="BA40" s="43"/>
      <c r="BB40" s="41"/>
      <c r="BC40" s="42"/>
      <c r="BD40" s="43"/>
      <c r="BE40" s="214">
        <f t="shared" si="9"/>
        <v>9</v>
      </c>
      <c r="BF40" s="386"/>
      <c r="BG40" s="219" t="s">
        <v>132</v>
      </c>
      <c r="BH40" s="409"/>
      <c r="BI40" s="409"/>
      <c r="BJ40" s="410"/>
      <c r="BL40" s="26">
        <f t="shared" si="3"/>
        <v>324</v>
      </c>
      <c r="BM40" s="80">
        <f t="shared" si="4"/>
        <v>150</v>
      </c>
      <c r="BN40" s="26">
        <f t="shared" si="5"/>
        <v>9</v>
      </c>
      <c r="BP40" s="85">
        <f t="shared" si="8"/>
        <v>150</v>
      </c>
    </row>
    <row r="41" spans="2:68" ht="36" customHeight="1" x14ac:dyDescent="0.3">
      <c r="B41" s="78" t="s">
        <v>116</v>
      </c>
      <c r="C41" s="449" t="s">
        <v>217</v>
      </c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1"/>
      <c r="Q41" s="267">
        <v>2</v>
      </c>
      <c r="R41" s="269"/>
      <c r="S41" s="267">
        <v>1</v>
      </c>
      <c r="T41" s="268"/>
      <c r="U41" s="206">
        <v>310</v>
      </c>
      <c r="V41" s="269"/>
      <c r="W41" s="267">
        <v>132</v>
      </c>
      <c r="X41" s="270"/>
      <c r="Y41" s="268">
        <v>44</v>
      </c>
      <c r="Z41" s="269"/>
      <c r="AA41" s="267">
        <v>88</v>
      </c>
      <c r="AB41" s="269"/>
      <c r="AC41" s="267"/>
      <c r="AD41" s="269"/>
      <c r="AE41" s="267"/>
      <c r="AF41" s="268"/>
      <c r="AG41" s="41">
        <v>108</v>
      </c>
      <c r="AH41" s="42">
        <v>52</v>
      </c>
      <c r="AI41" s="43">
        <v>3</v>
      </c>
      <c r="AJ41" s="41">
        <v>202</v>
      </c>
      <c r="AK41" s="42">
        <v>80</v>
      </c>
      <c r="AL41" s="43">
        <v>6</v>
      </c>
      <c r="AM41" s="41"/>
      <c r="AN41" s="42"/>
      <c r="AO41" s="94"/>
      <c r="AP41" s="41"/>
      <c r="AQ41" s="42"/>
      <c r="AR41" s="43"/>
      <c r="AS41" s="95"/>
      <c r="AT41" s="42"/>
      <c r="AU41" s="43"/>
      <c r="AV41" s="41"/>
      <c r="AW41" s="42"/>
      <c r="AX41" s="43"/>
      <c r="AY41" s="41"/>
      <c r="AZ41" s="42"/>
      <c r="BA41" s="43"/>
      <c r="BB41" s="41"/>
      <c r="BC41" s="42"/>
      <c r="BD41" s="43"/>
      <c r="BE41" s="214">
        <f t="shared" si="9"/>
        <v>9</v>
      </c>
      <c r="BF41" s="386"/>
      <c r="BG41" s="219" t="s">
        <v>125</v>
      </c>
      <c r="BH41" s="409"/>
      <c r="BI41" s="409"/>
      <c r="BJ41" s="410"/>
      <c r="BL41" s="26">
        <f t="shared" si="3"/>
        <v>310</v>
      </c>
      <c r="BM41" s="80">
        <f t="shared" si="4"/>
        <v>132</v>
      </c>
      <c r="BN41" s="26">
        <f t="shared" si="5"/>
        <v>9</v>
      </c>
      <c r="BP41" s="85">
        <f t="shared" si="8"/>
        <v>132</v>
      </c>
    </row>
    <row r="42" spans="2:68" ht="30" customHeight="1" x14ac:dyDescent="0.3">
      <c r="B42" s="89" t="s">
        <v>130</v>
      </c>
      <c r="C42" s="437" t="s">
        <v>402</v>
      </c>
      <c r="D42" s="437"/>
      <c r="E42" s="437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267"/>
      <c r="R42" s="269"/>
      <c r="S42" s="267"/>
      <c r="T42" s="268"/>
      <c r="U42" s="206"/>
      <c r="V42" s="269"/>
      <c r="W42" s="267"/>
      <c r="X42" s="270"/>
      <c r="Y42" s="268"/>
      <c r="Z42" s="269"/>
      <c r="AA42" s="267"/>
      <c r="AB42" s="269"/>
      <c r="AC42" s="267"/>
      <c r="AD42" s="269"/>
      <c r="AE42" s="267"/>
      <c r="AF42" s="268"/>
      <c r="AG42" s="41"/>
      <c r="AH42" s="42"/>
      <c r="AI42" s="43"/>
      <c r="AJ42" s="41"/>
      <c r="AK42" s="42"/>
      <c r="AL42" s="43"/>
      <c r="AM42" s="41"/>
      <c r="AN42" s="42"/>
      <c r="AO42" s="94"/>
      <c r="AP42" s="41"/>
      <c r="AQ42" s="42"/>
      <c r="AR42" s="43"/>
      <c r="AS42" s="95"/>
      <c r="AT42" s="42"/>
      <c r="AU42" s="43"/>
      <c r="AV42" s="41"/>
      <c r="AW42" s="42"/>
      <c r="AX42" s="43"/>
      <c r="AY42" s="41"/>
      <c r="AZ42" s="42"/>
      <c r="BA42" s="43"/>
      <c r="BB42" s="41"/>
      <c r="BC42" s="42"/>
      <c r="BD42" s="43"/>
      <c r="BE42" s="447">
        <f t="shared" si="9"/>
        <v>0</v>
      </c>
      <c r="BF42" s="448"/>
      <c r="BG42" s="217" t="s">
        <v>126</v>
      </c>
      <c r="BH42" s="218"/>
      <c r="BI42" s="218"/>
      <c r="BJ42" s="418"/>
      <c r="BL42" s="26"/>
      <c r="BM42" s="80"/>
      <c r="BN42" s="26"/>
      <c r="BP42" s="85"/>
    </row>
    <row r="43" spans="2:68" ht="37.5" customHeight="1" x14ac:dyDescent="0.3">
      <c r="B43" s="44" t="s">
        <v>362</v>
      </c>
      <c r="C43" s="456" t="s">
        <v>240</v>
      </c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267">
        <v>2</v>
      </c>
      <c r="R43" s="269"/>
      <c r="S43" s="267" t="s">
        <v>401</v>
      </c>
      <c r="T43" s="268"/>
      <c r="U43" s="206">
        <v>328</v>
      </c>
      <c r="V43" s="269"/>
      <c r="W43" s="267">
        <v>148</v>
      </c>
      <c r="X43" s="270"/>
      <c r="Y43" s="268">
        <v>74</v>
      </c>
      <c r="Z43" s="269"/>
      <c r="AA43" s="267"/>
      <c r="AB43" s="269"/>
      <c r="AC43" s="267">
        <v>74</v>
      </c>
      <c r="AD43" s="269"/>
      <c r="AE43" s="267"/>
      <c r="AF43" s="268"/>
      <c r="AG43" s="41">
        <v>114</v>
      </c>
      <c r="AH43" s="42">
        <v>58</v>
      </c>
      <c r="AI43" s="43">
        <v>3</v>
      </c>
      <c r="AJ43" s="41">
        <v>120</v>
      </c>
      <c r="AK43" s="42">
        <v>56</v>
      </c>
      <c r="AL43" s="43">
        <v>3</v>
      </c>
      <c r="AM43" s="41">
        <v>94</v>
      </c>
      <c r="AN43" s="42">
        <v>34</v>
      </c>
      <c r="AO43" s="94">
        <v>3</v>
      </c>
      <c r="AP43" s="41"/>
      <c r="AQ43" s="42"/>
      <c r="AR43" s="43"/>
      <c r="AS43" s="95"/>
      <c r="AT43" s="42"/>
      <c r="AU43" s="43"/>
      <c r="AV43" s="41"/>
      <c r="AW43" s="42"/>
      <c r="AX43" s="43"/>
      <c r="AY43" s="41"/>
      <c r="AZ43" s="42"/>
      <c r="BA43" s="43"/>
      <c r="BB43" s="41"/>
      <c r="BC43" s="42"/>
      <c r="BD43" s="43"/>
      <c r="BE43" s="214">
        <f t="shared" si="9"/>
        <v>9</v>
      </c>
      <c r="BF43" s="386"/>
      <c r="BG43" s="217"/>
      <c r="BH43" s="218"/>
      <c r="BI43" s="218"/>
      <c r="BJ43" s="418"/>
      <c r="BL43" s="26">
        <f t="shared" si="3"/>
        <v>328</v>
      </c>
      <c r="BM43" s="80">
        <f t="shared" si="4"/>
        <v>148</v>
      </c>
      <c r="BN43" s="26">
        <f t="shared" si="5"/>
        <v>9</v>
      </c>
      <c r="BP43" s="85">
        <f t="shared" si="8"/>
        <v>148</v>
      </c>
    </row>
    <row r="44" spans="2:68" ht="37.5" customHeight="1" x14ac:dyDescent="0.3">
      <c r="B44" s="44" t="s">
        <v>363</v>
      </c>
      <c r="C44" s="263" t="s">
        <v>420</v>
      </c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7">
        <v>3</v>
      </c>
      <c r="R44" s="269"/>
      <c r="S44" s="267"/>
      <c r="T44" s="268"/>
      <c r="U44" s="206">
        <v>120</v>
      </c>
      <c r="V44" s="269"/>
      <c r="W44" s="267">
        <v>58</v>
      </c>
      <c r="X44" s="270"/>
      <c r="Y44" s="268">
        <v>28</v>
      </c>
      <c r="Z44" s="269"/>
      <c r="AA44" s="267"/>
      <c r="AB44" s="269"/>
      <c r="AC44" s="267">
        <v>30</v>
      </c>
      <c r="AD44" s="269"/>
      <c r="AE44" s="267"/>
      <c r="AF44" s="268"/>
      <c r="AG44" s="41"/>
      <c r="AH44" s="42"/>
      <c r="AI44" s="43"/>
      <c r="AJ44" s="41"/>
      <c r="AK44" s="42"/>
      <c r="AL44" s="43"/>
      <c r="AM44" s="41">
        <v>120</v>
      </c>
      <c r="AN44" s="42">
        <v>58</v>
      </c>
      <c r="AO44" s="94">
        <v>3</v>
      </c>
      <c r="AP44" s="41"/>
      <c r="AQ44" s="42"/>
      <c r="AR44" s="43"/>
      <c r="AS44" s="95"/>
      <c r="AT44" s="42"/>
      <c r="AU44" s="43"/>
      <c r="AV44" s="41"/>
      <c r="AW44" s="42"/>
      <c r="AX44" s="43"/>
      <c r="AY44" s="41"/>
      <c r="AZ44" s="42"/>
      <c r="BA44" s="43"/>
      <c r="BB44" s="41"/>
      <c r="BC44" s="42"/>
      <c r="BD44" s="43"/>
      <c r="BE44" s="214">
        <f t="shared" si="9"/>
        <v>3</v>
      </c>
      <c r="BF44" s="386"/>
      <c r="BG44" s="217"/>
      <c r="BH44" s="218"/>
      <c r="BI44" s="218"/>
      <c r="BJ44" s="418"/>
      <c r="BL44" s="26"/>
      <c r="BM44" s="80"/>
      <c r="BN44" s="26"/>
      <c r="BP44" s="85"/>
    </row>
    <row r="45" spans="2:68" ht="37.5" customHeight="1" x14ac:dyDescent="0.3">
      <c r="B45" s="78" t="s">
        <v>364</v>
      </c>
      <c r="C45" s="449" t="s">
        <v>398</v>
      </c>
      <c r="D45" s="450"/>
      <c r="E45" s="450"/>
      <c r="F45" s="450"/>
      <c r="G45" s="450"/>
      <c r="H45" s="450"/>
      <c r="I45" s="450"/>
      <c r="J45" s="450"/>
      <c r="K45" s="450"/>
      <c r="L45" s="450"/>
      <c r="M45" s="450"/>
      <c r="N45" s="450"/>
      <c r="O45" s="450"/>
      <c r="P45" s="451"/>
      <c r="Q45" s="267"/>
      <c r="R45" s="269"/>
      <c r="S45" s="267"/>
      <c r="T45" s="270"/>
      <c r="U45" s="206"/>
      <c r="V45" s="269"/>
      <c r="W45" s="267"/>
      <c r="X45" s="270"/>
      <c r="Y45" s="206"/>
      <c r="Z45" s="269"/>
      <c r="AA45" s="267"/>
      <c r="AB45" s="269"/>
      <c r="AC45" s="267"/>
      <c r="AD45" s="269"/>
      <c r="AE45" s="267"/>
      <c r="AF45" s="270"/>
      <c r="AG45" s="41"/>
      <c r="AH45" s="42"/>
      <c r="AI45" s="43"/>
      <c r="AJ45" s="41"/>
      <c r="AK45" s="42"/>
      <c r="AL45" s="43"/>
      <c r="AM45" s="41"/>
      <c r="AN45" s="42"/>
      <c r="AO45" s="94"/>
      <c r="AP45" s="41"/>
      <c r="AQ45" s="42"/>
      <c r="AR45" s="43"/>
      <c r="AS45" s="95"/>
      <c r="AT45" s="42"/>
      <c r="AU45" s="43"/>
      <c r="AV45" s="41"/>
      <c r="AW45" s="42"/>
      <c r="AX45" s="43"/>
      <c r="AY45" s="41"/>
      <c r="AZ45" s="42"/>
      <c r="BA45" s="43"/>
      <c r="BB45" s="41"/>
      <c r="BC45" s="42"/>
      <c r="BD45" s="43"/>
      <c r="BE45" s="447">
        <f t="shared" si="9"/>
        <v>0</v>
      </c>
      <c r="BF45" s="448"/>
      <c r="BG45" s="217"/>
      <c r="BH45" s="218"/>
      <c r="BI45" s="218"/>
      <c r="BJ45" s="418"/>
      <c r="BL45" s="26"/>
      <c r="BM45" s="80"/>
      <c r="BN45" s="26"/>
      <c r="BP45" s="85"/>
    </row>
    <row r="46" spans="2:68" ht="32.25" customHeight="1" x14ac:dyDescent="0.3">
      <c r="B46" s="52" t="s">
        <v>215</v>
      </c>
      <c r="C46" s="263" t="s">
        <v>171</v>
      </c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7">
        <v>4</v>
      </c>
      <c r="R46" s="269"/>
      <c r="S46" s="267"/>
      <c r="T46" s="268"/>
      <c r="U46" s="206">
        <v>216</v>
      </c>
      <c r="V46" s="269"/>
      <c r="W46" s="267">
        <v>86</v>
      </c>
      <c r="X46" s="270"/>
      <c r="Y46" s="268">
        <v>42</v>
      </c>
      <c r="Z46" s="269"/>
      <c r="AA46" s="267"/>
      <c r="AB46" s="269"/>
      <c r="AC46" s="267">
        <v>44</v>
      </c>
      <c r="AD46" s="269"/>
      <c r="AE46" s="267"/>
      <c r="AF46" s="268"/>
      <c r="AG46" s="41"/>
      <c r="AH46" s="42"/>
      <c r="AI46" s="43"/>
      <c r="AJ46" s="41"/>
      <c r="AK46" s="42"/>
      <c r="AL46" s="43"/>
      <c r="AM46" s="41"/>
      <c r="AN46" s="42"/>
      <c r="AO46" s="94"/>
      <c r="AP46" s="41">
        <v>216</v>
      </c>
      <c r="AQ46" s="42">
        <v>86</v>
      </c>
      <c r="AR46" s="43">
        <v>6</v>
      </c>
      <c r="AS46" s="95"/>
      <c r="AT46" s="42"/>
      <c r="AU46" s="43"/>
      <c r="AV46" s="41"/>
      <c r="AW46" s="42"/>
      <c r="AX46" s="43"/>
      <c r="AY46" s="41"/>
      <c r="AZ46" s="42"/>
      <c r="BA46" s="43"/>
      <c r="BB46" s="41"/>
      <c r="BC46" s="42"/>
      <c r="BD46" s="43"/>
      <c r="BE46" s="214">
        <f t="shared" si="9"/>
        <v>6</v>
      </c>
      <c r="BF46" s="386"/>
      <c r="BG46" s="219" t="s">
        <v>127</v>
      </c>
      <c r="BH46" s="409"/>
      <c r="BI46" s="409"/>
      <c r="BJ46" s="410"/>
      <c r="BL46" s="26">
        <f t="shared" si="3"/>
        <v>216</v>
      </c>
      <c r="BM46" s="80">
        <f t="shared" si="4"/>
        <v>86</v>
      </c>
      <c r="BN46" s="26">
        <f t="shared" si="5"/>
        <v>6</v>
      </c>
      <c r="BP46" s="85">
        <f t="shared" si="8"/>
        <v>86</v>
      </c>
    </row>
    <row r="47" spans="2:68" ht="32.25" customHeight="1" x14ac:dyDescent="0.3">
      <c r="B47" s="52" t="s">
        <v>216</v>
      </c>
      <c r="C47" s="263" t="s">
        <v>167</v>
      </c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7">
        <v>5</v>
      </c>
      <c r="R47" s="269"/>
      <c r="S47" s="267"/>
      <c r="T47" s="268"/>
      <c r="U47" s="206">
        <v>120</v>
      </c>
      <c r="V47" s="269"/>
      <c r="W47" s="267">
        <v>68</v>
      </c>
      <c r="X47" s="270"/>
      <c r="Y47" s="268">
        <v>34</v>
      </c>
      <c r="Z47" s="269"/>
      <c r="AA47" s="267">
        <v>18</v>
      </c>
      <c r="AB47" s="269"/>
      <c r="AC47" s="267">
        <v>16</v>
      </c>
      <c r="AD47" s="269"/>
      <c r="AE47" s="267"/>
      <c r="AF47" s="268"/>
      <c r="AG47" s="41"/>
      <c r="AH47" s="42"/>
      <c r="AI47" s="43"/>
      <c r="AJ47" s="41"/>
      <c r="AK47" s="42"/>
      <c r="AL47" s="43"/>
      <c r="AM47" s="41"/>
      <c r="AN47" s="42"/>
      <c r="AO47" s="94"/>
      <c r="AP47" s="41"/>
      <c r="AQ47" s="42"/>
      <c r="AR47" s="43"/>
      <c r="AS47" s="95">
        <v>120</v>
      </c>
      <c r="AT47" s="42">
        <v>68</v>
      </c>
      <c r="AU47" s="43">
        <v>3</v>
      </c>
      <c r="AV47" s="41"/>
      <c r="AW47" s="42"/>
      <c r="AX47" s="43"/>
      <c r="AY47" s="41"/>
      <c r="AZ47" s="42"/>
      <c r="BA47" s="43"/>
      <c r="BB47" s="41"/>
      <c r="BC47" s="42"/>
      <c r="BD47" s="43"/>
      <c r="BE47" s="214">
        <f t="shared" si="9"/>
        <v>3</v>
      </c>
      <c r="BF47" s="386"/>
      <c r="BG47" s="217" t="s">
        <v>134</v>
      </c>
      <c r="BH47" s="218"/>
      <c r="BI47" s="218"/>
      <c r="BJ47" s="418"/>
      <c r="BL47" s="26"/>
      <c r="BM47" s="80"/>
      <c r="BN47" s="26"/>
      <c r="BP47" s="85"/>
    </row>
    <row r="48" spans="2:68" ht="36.75" customHeight="1" x14ac:dyDescent="0.3">
      <c r="B48" s="89" t="s">
        <v>187</v>
      </c>
      <c r="C48" s="437" t="s">
        <v>276</v>
      </c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7"/>
      <c r="P48" s="437"/>
      <c r="Q48" s="267"/>
      <c r="R48" s="269"/>
      <c r="S48" s="267"/>
      <c r="T48" s="268"/>
      <c r="U48" s="206"/>
      <c r="V48" s="269"/>
      <c r="W48" s="267"/>
      <c r="X48" s="270"/>
      <c r="Y48" s="268"/>
      <c r="Z48" s="269"/>
      <c r="AA48" s="267"/>
      <c r="AB48" s="269"/>
      <c r="AC48" s="267"/>
      <c r="AD48" s="269"/>
      <c r="AE48" s="267"/>
      <c r="AF48" s="268"/>
      <c r="AG48" s="41"/>
      <c r="AH48" s="42"/>
      <c r="AI48" s="43"/>
      <c r="AJ48" s="41"/>
      <c r="AK48" s="42"/>
      <c r="AL48" s="43"/>
      <c r="AM48" s="41"/>
      <c r="AN48" s="42"/>
      <c r="AO48" s="94"/>
      <c r="AP48" s="41"/>
      <c r="AQ48" s="42"/>
      <c r="AR48" s="43"/>
      <c r="AS48" s="95"/>
      <c r="AT48" s="42"/>
      <c r="AU48" s="43"/>
      <c r="AV48" s="41"/>
      <c r="AW48" s="42"/>
      <c r="AX48" s="43"/>
      <c r="AY48" s="41"/>
      <c r="AZ48" s="42"/>
      <c r="BA48" s="43"/>
      <c r="BB48" s="41"/>
      <c r="BC48" s="42"/>
      <c r="BD48" s="43"/>
      <c r="BE48" s="447">
        <f t="shared" si="9"/>
        <v>0</v>
      </c>
      <c r="BF48" s="448"/>
      <c r="BG48" s="219"/>
      <c r="BH48" s="409"/>
      <c r="BI48" s="409"/>
      <c r="BJ48" s="410"/>
      <c r="BL48" s="26">
        <f t="shared" si="3"/>
        <v>0</v>
      </c>
      <c r="BM48" s="80">
        <f t="shared" si="4"/>
        <v>0</v>
      </c>
      <c r="BN48" s="26">
        <f t="shared" si="5"/>
        <v>0</v>
      </c>
      <c r="BP48" s="85">
        <f>Y48+AA48+AC48+AE48</f>
        <v>0</v>
      </c>
    </row>
    <row r="49" spans="2:68" ht="30" customHeight="1" x14ac:dyDescent="0.3">
      <c r="B49" s="52" t="s">
        <v>387</v>
      </c>
      <c r="C49" s="263" t="s">
        <v>168</v>
      </c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7">
        <v>1</v>
      </c>
      <c r="R49" s="269"/>
      <c r="S49" s="267"/>
      <c r="T49" s="268"/>
      <c r="U49" s="206">
        <v>122</v>
      </c>
      <c r="V49" s="269"/>
      <c r="W49" s="267">
        <v>68</v>
      </c>
      <c r="X49" s="270"/>
      <c r="Y49" s="268">
        <v>34</v>
      </c>
      <c r="Z49" s="269"/>
      <c r="AA49" s="267"/>
      <c r="AB49" s="269"/>
      <c r="AC49" s="267"/>
      <c r="AD49" s="269"/>
      <c r="AE49" s="267">
        <v>34</v>
      </c>
      <c r="AF49" s="268"/>
      <c r="AG49" s="41">
        <v>122</v>
      </c>
      <c r="AH49" s="42">
        <v>68</v>
      </c>
      <c r="AI49" s="43">
        <v>3</v>
      </c>
      <c r="AJ49" s="41"/>
      <c r="AK49" s="42"/>
      <c r="AL49" s="43"/>
      <c r="AM49" s="41"/>
      <c r="AN49" s="42"/>
      <c r="AO49" s="94"/>
      <c r="AP49" s="41"/>
      <c r="AQ49" s="42"/>
      <c r="AR49" s="43"/>
      <c r="AS49" s="95"/>
      <c r="AT49" s="42"/>
      <c r="AU49" s="43"/>
      <c r="AV49" s="41"/>
      <c r="AW49" s="42"/>
      <c r="AX49" s="43"/>
      <c r="AY49" s="41"/>
      <c r="AZ49" s="42"/>
      <c r="BA49" s="43"/>
      <c r="BB49" s="41"/>
      <c r="BC49" s="42"/>
      <c r="BD49" s="43"/>
      <c r="BE49" s="214">
        <f t="shared" si="9"/>
        <v>3</v>
      </c>
      <c r="BF49" s="386"/>
      <c r="BG49" s="219" t="s">
        <v>135</v>
      </c>
      <c r="BH49" s="409"/>
      <c r="BI49" s="409"/>
      <c r="BJ49" s="410"/>
      <c r="BL49" s="26">
        <f t="shared" si="3"/>
        <v>122</v>
      </c>
      <c r="BM49" s="80">
        <f t="shared" si="4"/>
        <v>68</v>
      </c>
      <c r="BN49" s="26">
        <f t="shared" si="5"/>
        <v>3</v>
      </c>
      <c r="BP49" s="85">
        <f t="shared" ref="BP49:BP61" si="10">Y49+AA49+AC49+AE49</f>
        <v>68</v>
      </c>
    </row>
    <row r="50" spans="2:68" ht="42" customHeight="1" x14ac:dyDescent="0.3">
      <c r="B50" s="52" t="s">
        <v>388</v>
      </c>
      <c r="C50" s="263" t="s">
        <v>183</v>
      </c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7">
        <v>2</v>
      </c>
      <c r="R50" s="269"/>
      <c r="S50" s="267"/>
      <c r="T50" s="268"/>
      <c r="U50" s="206">
        <v>122</v>
      </c>
      <c r="V50" s="269"/>
      <c r="W50" s="267">
        <v>68</v>
      </c>
      <c r="X50" s="270"/>
      <c r="Y50" s="268">
        <v>34</v>
      </c>
      <c r="Z50" s="269"/>
      <c r="AA50" s="267"/>
      <c r="AB50" s="269"/>
      <c r="AC50" s="267"/>
      <c r="AD50" s="269"/>
      <c r="AE50" s="267">
        <v>34</v>
      </c>
      <c r="AF50" s="268"/>
      <c r="AG50" s="41"/>
      <c r="AH50" s="42"/>
      <c r="AI50" s="43"/>
      <c r="AJ50" s="41">
        <v>122</v>
      </c>
      <c r="AK50" s="42">
        <v>68</v>
      </c>
      <c r="AL50" s="43">
        <v>3</v>
      </c>
      <c r="AM50" s="41"/>
      <c r="AN50" s="42"/>
      <c r="AO50" s="94"/>
      <c r="AP50" s="41"/>
      <c r="AQ50" s="42"/>
      <c r="AR50" s="43"/>
      <c r="AS50" s="95"/>
      <c r="AT50" s="42"/>
      <c r="AU50" s="43"/>
      <c r="AV50" s="41"/>
      <c r="AW50" s="42"/>
      <c r="AX50" s="43"/>
      <c r="AY50" s="41"/>
      <c r="AZ50" s="42"/>
      <c r="BA50" s="43"/>
      <c r="BB50" s="41"/>
      <c r="BC50" s="42"/>
      <c r="BD50" s="43"/>
      <c r="BE50" s="214">
        <f t="shared" si="9"/>
        <v>3</v>
      </c>
      <c r="BF50" s="386"/>
      <c r="BG50" s="219" t="s">
        <v>136</v>
      </c>
      <c r="BH50" s="409"/>
      <c r="BI50" s="409"/>
      <c r="BJ50" s="410"/>
      <c r="BL50" s="26">
        <f t="shared" si="3"/>
        <v>122</v>
      </c>
      <c r="BM50" s="80">
        <f t="shared" si="4"/>
        <v>68</v>
      </c>
      <c r="BN50" s="26">
        <f t="shared" si="5"/>
        <v>3</v>
      </c>
      <c r="BP50" s="85">
        <f t="shared" si="10"/>
        <v>68</v>
      </c>
    </row>
    <row r="51" spans="2:68" ht="32.25" customHeight="1" x14ac:dyDescent="0.3">
      <c r="B51" s="78" t="s">
        <v>188</v>
      </c>
      <c r="C51" s="449" t="s">
        <v>214</v>
      </c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1"/>
      <c r="Q51" s="267"/>
      <c r="R51" s="269"/>
      <c r="S51" s="267"/>
      <c r="T51" s="268"/>
      <c r="U51" s="206"/>
      <c r="V51" s="269"/>
      <c r="W51" s="267"/>
      <c r="X51" s="270"/>
      <c r="Y51" s="268"/>
      <c r="Z51" s="269"/>
      <c r="AA51" s="267"/>
      <c r="AB51" s="269"/>
      <c r="AC51" s="267"/>
      <c r="AD51" s="269"/>
      <c r="AE51" s="267"/>
      <c r="AF51" s="268"/>
      <c r="AG51" s="41"/>
      <c r="AH51" s="42"/>
      <c r="AI51" s="43"/>
      <c r="AJ51" s="41"/>
      <c r="AK51" s="42"/>
      <c r="AL51" s="43"/>
      <c r="AM51" s="41"/>
      <c r="AN51" s="42"/>
      <c r="AO51" s="94"/>
      <c r="AP51" s="41"/>
      <c r="AQ51" s="42"/>
      <c r="AR51" s="43"/>
      <c r="AS51" s="95"/>
      <c r="AT51" s="42"/>
      <c r="AU51" s="43"/>
      <c r="AV51" s="41"/>
      <c r="AW51" s="42"/>
      <c r="AX51" s="43"/>
      <c r="AY51" s="41"/>
      <c r="AZ51" s="42"/>
      <c r="BA51" s="43"/>
      <c r="BB51" s="41"/>
      <c r="BC51" s="42"/>
      <c r="BD51" s="43"/>
      <c r="BE51" s="447">
        <f t="shared" si="9"/>
        <v>0</v>
      </c>
      <c r="BF51" s="448"/>
      <c r="BG51" s="219"/>
      <c r="BH51" s="409"/>
      <c r="BI51" s="409"/>
      <c r="BJ51" s="410"/>
      <c r="BL51" s="26">
        <f t="shared" si="3"/>
        <v>0</v>
      </c>
      <c r="BM51" s="80">
        <f t="shared" si="4"/>
        <v>0</v>
      </c>
      <c r="BN51" s="26">
        <f t="shared" si="5"/>
        <v>0</v>
      </c>
      <c r="BP51" s="85">
        <f t="shared" si="10"/>
        <v>0</v>
      </c>
    </row>
    <row r="52" spans="2:68" ht="42" customHeight="1" x14ac:dyDescent="0.3">
      <c r="B52" s="52" t="s">
        <v>399</v>
      </c>
      <c r="C52" s="263" t="s">
        <v>169</v>
      </c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7">
        <v>3</v>
      </c>
      <c r="R52" s="269"/>
      <c r="S52" s="267"/>
      <c r="T52" s="268"/>
      <c r="U52" s="206">
        <v>216</v>
      </c>
      <c r="V52" s="269"/>
      <c r="W52" s="267">
        <v>86</v>
      </c>
      <c r="X52" s="270"/>
      <c r="Y52" s="268">
        <v>44</v>
      </c>
      <c r="Z52" s="269"/>
      <c r="AA52" s="267"/>
      <c r="AB52" s="269"/>
      <c r="AC52" s="267"/>
      <c r="AD52" s="269"/>
      <c r="AE52" s="267">
        <v>42</v>
      </c>
      <c r="AF52" s="268"/>
      <c r="AG52" s="41"/>
      <c r="AH52" s="42"/>
      <c r="AI52" s="43"/>
      <c r="AJ52" s="41"/>
      <c r="AK52" s="42"/>
      <c r="AL52" s="43"/>
      <c r="AM52" s="41">
        <v>216</v>
      </c>
      <c r="AN52" s="42">
        <v>86</v>
      </c>
      <c r="AO52" s="94">
        <v>6</v>
      </c>
      <c r="AP52" s="86"/>
      <c r="AQ52" s="87"/>
      <c r="AR52" s="88"/>
      <c r="AS52" s="95"/>
      <c r="AT52" s="42"/>
      <c r="AU52" s="43"/>
      <c r="AV52" s="41"/>
      <c r="AW52" s="42"/>
      <c r="AX52" s="43"/>
      <c r="AY52" s="41"/>
      <c r="AZ52" s="42"/>
      <c r="BA52" s="43"/>
      <c r="BB52" s="41"/>
      <c r="BC52" s="42"/>
      <c r="BD52" s="43"/>
      <c r="BE52" s="214">
        <f t="shared" si="9"/>
        <v>6</v>
      </c>
      <c r="BF52" s="386"/>
      <c r="BG52" s="219" t="s">
        <v>137</v>
      </c>
      <c r="BH52" s="409"/>
      <c r="BI52" s="409"/>
      <c r="BJ52" s="410"/>
      <c r="BL52" s="26">
        <f t="shared" si="3"/>
        <v>216</v>
      </c>
      <c r="BM52" s="80">
        <f t="shared" si="4"/>
        <v>86</v>
      </c>
      <c r="BN52" s="26">
        <f t="shared" si="5"/>
        <v>6</v>
      </c>
      <c r="BP52" s="85">
        <f t="shared" si="10"/>
        <v>86</v>
      </c>
    </row>
    <row r="53" spans="2:68" ht="69" customHeight="1" x14ac:dyDescent="0.3">
      <c r="B53" s="52" t="s">
        <v>400</v>
      </c>
      <c r="C53" s="263" t="s">
        <v>170</v>
      </c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7"/>
      <c r="R53" s="269"/>
      <c r="S53" s="267"/>
      <c r="T53" s="268"/>
      <c r="U53" s="206">
        <v>40</v>
      </c>
      <c r="V53" s="269"/>
      <c r="W53" s="267"/>
      <c r="X53" s="270"/>
      <c r="Y53" s="268"/>
      <c r="Z53" s="269"/>
      <c r="AA53" s="267"/>
      <c r="AB53" s="269"/>
      <c r="AC53" s="267"/>
      <c r="AD53" s="269"/>
      <c r="AE53" s="267"/>
      <c r="AF53" s="268"/>
      <c r="AG53" s="41"/>
      <c r="AH53" s="42"/>
      <c r="AI53" s="43"/>
      <c r="AJ53" s="41"/>
      <c r="AK53" s="42"/>
      <c r="AL53" s="43"/>
      <c r="AM53" s="41">
        <v>40</v>
      </c>
      <c r="AN53" s="42"/>
      <c r="AO53" s="94">
        <v>1</v>
      </c>
      <c r="AP53" s="86"/>
      <c r="AQ53" s="87"/>
      <c r="AR53" s="88"/>
      <c r="AS53" s="95"/>
      <c r="AT53" s="42"/>
      <c r="AU53" s="43"/>
      <c r="AV53" s="41"/>
      <c r="AW53" s="42"/>
      <c r="AX53" s="43"/>
      <c r="AY53" s="41"/>
      <c r="AZ53" s="42"/>
      <c r="BA53" s="43"/>
      <c r="BB53" s="41"/>
      <c r="BC53" s="42"/>
      <c r="BD53" s="43"/>
      <c r="BE53" s="214">
        <f t="shared" si="9"/>
        <v>1</v>
      </c>
      <c r="BF53" s="386"/>
      <c r="BG53" s="219" t="s">
        <v>409</v>
      </c>
      <c r="BH53" s="409"/>
      <c r="BI53" s="409"/>
      <c r="BJ53" s="410"/>
      <c r="BL53" s="26">
        <f t="shared" si="3"/>
        <v>40</v>
      </c>
      <c r="BM53" s="80">
        <f t="shared" si="4"/>
        <v>0</v>
      </c>
      <c r="BN53" s="26">
        <f t="shared" si="5"/>
        <v>1</v>
      </c>
      <c r="BP53" s="85">
        <f t="shared" si="10"/>
        <v>0</v>
      </c>
    </row>
    <row r="54" spans="2:68" ht="35.25" customHeight="1" thickBot="1" x14ac:dyDescent="0.35">
      <c r="B54" s="152" t="s">
        <v>403</v>
      </c>
      <c r="C54" s="455" t="s">
        <v>404</v>
      </c>
      <c r="D54" s="455"/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395"/>
      <c r="R54" s="396"/>
      <c r="S54" s="395">
        <v>4</v>
      </c>
      <c r="T54" s="390"/>
      <c r="U54" s="330">
        <v>120</v>
      </c>
      <c r="V54" s="396"/>
      <c r="W54" s="395">
        <v>52</v>
      </c>
      <c r="X54" s="391"/>
      <c r="Y54" s="390">
        <v>30</v>
      </c>
      <c r="Z54" s="396"/>
      <c r="AA54" s="395"/>
      <c r="AB54" s="396"/>
      <c r="AC54" s="395"/>
      <c r="AD54" s="396"/>
      <c r="AE54" s="395">
        <v>22</v>
      </c>
      <c r="AF54" s="390"/>
      <c r="AG54" s="54"/>
      <c r="AH54" s="55"/>
      <c r="AI54" s="56"/>
      <c r="AJ54" s="54"/>
      <c r="AK54" s="55"/>
      <c r="AL54" s="56"/>
      <c r="AM54" s="54"/>
      <c r="AN54" s="55"/>
      <c r="AO54" s="110"/>
      <c r="AP54" s="54">
        <v>120</v>
      </c>
      <c r="AQ54" s="55">
        <v>52</v>
      </c>
      <c r="AR54" s="56">
        <v>3</v>
      </c>
      <c r="AS54" s="111"/>
      <c r="AT54" s="55"/>
      <c r="AU54" s="56"/>
      <c r="AV54" s="54"/>
      <c r="AW54" s="55"/>
      <c r="AX54" s="56"/>
      <c r="AY54" s="54"/>
      <c r="AZ54" s="55"/>
      <c r="BA54" s="56"/>
      <c r="BB54" s="54"/>
      <c r="BC54" s="55"/>
      <c r="BD54" s="56"/>
      <c r="BE54" s="330">
        <f t="shared" si="9"/>
        <v>3</v>
      </c>
      <c r="BF54" s="391"/>
      <c r="BG54" s="452" t="s">
        <v>209</v>
      </c>
      <c r="BH54" s="453"/>
      <c r="BI54" s="453"/>
      <c r="BJ54" s="454"/>
      <c r="BL54" s="26">
        <f t="shared" si="3"/>
        <v>120</v>
      </c>
      <c r="BM54" s="80">
        <f t="shared" si="4"/>
        <v>52</v>
      </c>
      <c r="BN54" s="26">
        <f t="shared" si="5"/>
        <v>3</v>
      </c>
      <c r="BP54" s="85">
        <f t="shared" si="10"/>
        <v>52</v>
      </c>
    </row>
    <row r="55" spans="2:68" ht="35.25" customHeight="1" x14ac:dyDescent="0.3">
      <c r="B55" s="147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8"/>
      <c r="BH55" s="148"/>
      <c r="BI55" s="148"/>
      <c r="BJ55" s="148"/>
      <c r="BL55" s="26"/>
      <c r="BM55" s="80"/>
      <c r="BN55" s="26"/>
      <c r="BP55" s="85"/>
    </row>
    <row r="56" spans="2:68" ht="11.25" customHeight="1" thickBot="1" x14ac:dyDescent="0.35">
      <c r="B56" s="149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1"/>
      <c r="BH56" s="151"/>
      <c r="BI56" s="151"/>
      <c r="BJ56" s="151"/>
      <c r="BL56" s="26"/>
      <c r="BM56" s="80"/>
      <c r="BN56" s="26"/>
      <c r="BP56" s="85"/>
    </row>
    <row r="57" spans="2:68" s="25" customFormat="1" ht="68.25" customHeight="1" thickBot="1" x14ac:dyDescent="0.45">
      <c r="B57" s="279" t="s">
        <v>99</v>
      </c>
      <c r="C57" s="284" t="s">
        <v>113</v>
      </c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6"/>
      <c r="Q57" s="293" t="s">
        <v>8</v>
      </c>
      <c r="R57" s="294"/>
      <c r="S57" s="293" t="s">
        <v>9</v>
      </c>
      <c r="T57" s="295"/>
      <c r="U57" s="297" t="s">
        <v>10</v>
      </c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9"/>
      <c r="AG57" s="300" t="s">
        <v>35</v>
      </c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2"/>
      <c r="BE57" s="235" t="s">
        <v>23</v>
      </c>
      <c r="BF57" s="236"/>
      <c r="BG57" s="241" t="s">
        <v>100</v>
      </c>
      <c r="BH57" s="241"/>
      <c r="BI57" s="241"/>
      <c r="BJ57" s="242"/>
      <c r="BL57" s="24"/>
      <c r="BM57" s="24"/>
      <c r="BN57" s="24"/>
      <c r="BO57" s="24"/>
      <c r="BP57" s="27"/>
    </row>
    <row r="58" spans="2:68" s="25" customFormat="1" ht="32.450000000000003" customHeight="1" thickBot="1" x14ac:dyDescent="0.45">
      <c r="B58" s="280"/>
      <c r="C58" s="287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9"/>
      <c r="Q58" s="251"/>
      <c r="R58" s="248"/>
      <c r="S58" s="251"/>
      <c r="T58" s="296"/>
      <c r="U58" s="247" t="s">
        <v>5</v>
      </c>
      <c r="V58" s="248"/>
      <c r="W58" s="251" t="s">
        <v>11</v>
      </c>
      <c r="X58" s="252"/>
      <c r="Y58" s="255" t="s">
        <v>12</v>
      </c>
      <c r="Z58" s="256"/>
      <c r="AA58" s="256"/>
      <c r="AB58" s="256"/>
      <c r="AC58" s="256"/>
      <c r="AD58" s="256"/>
      <c r="AE58" s="256"/>
      <c r="AF58" s="257"/>
      <c r="AG58" s="258" t="s">
        <v>14</v>
      </c>
      <c r="AH58" s="259"/>
      <c r="AI58" s="259"/>
      <c r="AJ58" s="259"/>
      <c r="AK58" s="259"/>
      <c r="AL58" s="260"/>
      <c r="AM58" s="258" t="s">
        <v>15</v>
      </c>
      <c r="AN58" s="259"/>
      <c r="AO58" s="259"/>
      <c r="AP58" s="259"/>
      <c r="AQ58" s="259"/>
      <c r="AR58" s="260"/>
      <c r="AS58" s="258" t="s">
        <v>16</v>
      </c>
      <c r="AT58" s="259"/>
      <c r="AU58" s="259"/>
      <c r="AV58" s="259"/>
      <c r="AW58" s="259"/>
      <c r="AX58" s="260"/>
      <c r="AY58" s="258" t="s">
        <v>158</v>
      </c>
      <c r="AZ58" s="259"/>
      <c r="BA58" s="259"/>
      <c r="BB58" s="259"/>
      <c r="BC58" s="259"/>
      <c r="BD58" s="260"/>
      <c r="BE58" s="237"/>
      <c r="BF58" s="238"/>
      <c r="BG58" s="243"/>
      <c r="BH58" s="243"/>
      <c r="BI58" s="243"/>
      <c r="BJ58" s="244"/>
      <c r="BL58" s="24"/>
      <c r="BM58" s="24"/>
      <c r="BN58" s="24"/>
      <c r="BO58" s="24"/>
      <c r="BP58" s="27"/>
    </row>
    <row r="59" spans="2:68" ht="76.900000000000006" customHeight="1" thickBot="1" x14ac:dyDescent="0.45">
      <c r="B59" s="280"/>
      <c r="C59" s="287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9"/>
      <c r="Q59" s="251"/>
      <c r="R59" s="248"/>
      <c r="S59" s="251"/>
      <c r="T59" s="296"/>
      <c r="U59" s="247"/>
      <c r="V59" s="248"/>
      <c r="W59" s="251"/>
      <c r="X59" s="252"/>
      <c r="Y59" s="277" t="s">
        <v>13</v>
      </c>
      <c r="Z59" s="248"/>
      <c r="AA59" s="306" t="s">
        <v>101</v>
      </c>
      <c r="AB59" s="248"/>
      <c r="AC59" s="306" t="s">
        <v>102</v>
      </c>
      <c r="AD59" s="248"/>
      <c r="AE59" s="251" t="s">
        <v>73</v>
      </c>
      <c r="AF59" s="296"/>
      <c r="AG59" s="261" t="s">
        <v>200</v>
      </c>
      <c r="AH59" s="259"/>
      <c r="AI59" s="260"/>
      <c r="AJ59" s="261" t="s">
        <v>201</v>
      </c>
      <c r="AK59" s="259"/>
      <c r="AL59" s="260"/>
      <c r="AM59" s="261" t="s">
        <v>202</v>
      </c>
      <c r="AN59" s="259"/>
      <c r="AO59" s="260"/>
      <c r="AP59" s="261" t="s">
        <v>203</v>
      </c>
      <c r="AQ59" s="259"/>
      <c r="AR59" s="260"/>
      <c r="AS59" s="261" t="s">
        <v>204</v>
      </c>
      <c r="AT59" s="259"/>
      <c r="AU59" s="260"/>
      <c r="AV59" s="261" t="s">
        <v>205</v>
      </c>
      <c r="AW59" s="259"/>
      <c r="AX59" s="260"/>
      <c r="AY59" s="274" t="s">
        <v>277</v>
      </c>
      <c r="AZ59" s="275"/>
      <c r="BA59" s="276"/>
      <c r="BB59" s="303" t="s">
        <v>159</v>
      </c>
      <c r="BC59" s="304"/>
      <c r="BD59" s="305"/>
      <c r="BE59" s="237"/>
      <c r="BF59" s="238"/>
      <c r="BG59" s="243"/>
      <c r="BH59" s="243"/>
      <c r="BI59" s="243"/>
      <c r="BJ59" s="244"/>
    </row>
    <row r="60" spans="2:68" ht="165" customHeight="1" thickBot="1" x14ac:dyDescent="0.45">
      <c r="B60" s="281"/>
      <c r="C60" s="290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2"/>
      <c r="Q60" s="253"/>
      <c r="R60" s="250"/>
      <c r="S60" s="253"/>
      <c r="T60" s="278"/>
      <c r="U60" s="249"/>
      <c r="V60" s="250"/>
      <c r="W60" s="253"/>
      <c r="X60" s="254"/>
      <c r="Y60" s="278"/>
      <c r="Z60" s="250"/>
      <c r="AA60" s="253"/>
      <c r="AB60" s="250"/>
      <c r="AC60" s="253"/>
      <c r="AD60" s="250"/>
      <c r="AE60" s="253"/>
      <c r="AF60" s="278"/>
      <c r="AG60" s="35" t="s">
        <v>3</v>
      </c>
      <c r="AH60" s="36" t="s">
        <v>17</v>
      </c>
      <c r="AI60" s="37" t="s">
        <v>18</v>
      </c>
      <c r="AJ60" s="35" t="s">
        <v>3</v>
      </c>
      <c r="AK60" s="36" t="s">
        <v>17</v>
      </c>
      <c r="AL60" s="37" t="s">
        <v>18</v>
      </c>
      <c r="AM60" s="35" t="s">
        <v>3</v>
      </c>
      <c r="AN60" s="36" t="s">
        <v>17</v>
      </c>
      <c r="AO60" s="37" t="s">
        <v>18</v>
      </c>
      <c r="AP60" s="35" t="s">
        <v>3</v>
      </c>
      <c r="AQ60" s="36" t="s">
        <v>17</v>
      </c>
      <c r="AR60" s="37" t="s">
        <v>18</v>
      </c>
      <c r="AS60" s="35" t="s">
        <v>3</v>
      </c>
      <c r="AT60" s="36" t="s">
        <v>17</v>
      </c>
      <c r="AU60" s="37" t="s">
        <v>18</v>
      </c>
      <c r="AV60" s="38" t="s">
        <v>3</v>
      </c>
      <c r="AW60" s="39" t="s">
        <v>17</v>
      </c>
      <c r="AX60" s="40" t="s">
        <v>18</v>
      </c>
      <c r="AY60" s="35" t="s">
        <v>3</v>
      </c>
      <c r="AZ60" s="36" t="s">
        <v>17</v>
      </c>
      <c r="BA60" s="37" t="s">
        <v>18</v>
      </c>
      <c r="BB60" s="35" t="s">
        <v>3</v>
      </c>
      <c r="BC60" s="36" t="s">
        <v>17</v>
      </c>
      <c r="BD60" s="37" t="s">
        <v>18</v>
      </c>
      <c r="BE60" s="239"/>
      <c r="BF60" s="240"/>
      <c r="BG60" s="245"/>
      <c r="BH60" s="245"/>
      <c r="BI60" s="245"/>
      <c r="BJ60" s="246"/>
      <c r="BK60" s="30"/>
    </row>
    <row r="61" spans="2:68" ht="33.75" customHeight="1" x14ac:dyDescent="0.3">
      <c r="B61" s="89" t="s">
        <v>189</v>
      </c>
      <c r="C61" s="437" t="s">
        <v>395</v>
      </c>
      <c r="D61" s="437"/>
      <c r="E61" s="437"/>
      <c r="F61" s="437"/>
      <c r="G61" s="437"/>
      <c r="H61" s="437"/>
      <c r="I61" s="437"/>
      <c r="J61" s="437"/>
      <c r="K61" s="437"/>
      <c r="L61" s="437"/>
      <c r="M61" s="437"/>
      <c r="N61" s="437"/>
      <c r="O61" s="437"/>
      <c r="P61" s="437"/>
      <c r="Q61" s="267">
        <v>4</v>
      </c>
      <c r="R61" s="269"/>
      <c r="S61" s="267"/>
      <c r="T61" s="268"/>
      <c r="U61" s="206">
        <v>122</v>
      </c>
      <c r="V61" s="269"/>
      <c r="W61" s="267">
        <v>64</v>
      </c>
      <c r="X61" s="270"/>
      <c r="Y61" s="268">
        <v>32</v>
      </c>
      <c r="Z61" s="269"/>
      <c r="AA61" s="267"/>
      <c r="AB61" s="269"/>
      <c r="AC61" s="267"/>
      <c r="AD61" s="269"/>
      <c r="AE61" s="267">
        <v>32</v>
      </c>
      <c r="AF61" s="268"/>
      <c r="AG61" s="41"/>
      <c r="AH61" s="42"/>
      <c r="AI61" s="43"/>
      <c r="AJ61" s="41"/>
      <c r="AK61" s="42"/>
      <c r="AL61" s="43"/>
      <c r="AM61" s="41"/>
      <c r="AN61" s="42"/>
      <c r="AO61" s="94"/>
      <c r="AP61" s="41">
        <v>122</v>
      </c>
      <c r="AQ61" s="42">
        <v>64</v>
      </c>
      <c r="AR61" s="43">
        <v>3</v>
      </c>
      <c r="AS61" s="95"/>
      <c r="AT61" s="42"/>
      <c r="AU61" s="43"/>
      <c r="AV61" s="41"/>
      <c r="AW61" s="42"/>
      <c r="AX61" s="43"/>
      <c r="AY61" s="41"/>
      <c r="AZ61" s="42"/>
      <c r="BA61" s="43"/>
      <c r="BB61" s="41"/>
      <c r="BC61" s="42"/>
      <c r="BD61" s="43"/>
      <c r="BE61" s="214">
        <f t="shared" si="9"/>
        <v>3</v>
      </c>
      <c r="BF61" s="386"/>
      <c r="BG61" s="219" t="s">
        <v>287</v>
      </c>
      <c r="BH61" s="409"/>
      <c r="BI61" s="409"/>
      <c r="BJ61" s="410"/>
      <c r="BL61" s="26">
        <f t="shared" si="3"/>
        <v>122</v>
      </c>
      <c r="BM61" s="80">
        <f t="shared" si="4"/>
        <v>64</v>
      </c>
      <c r="BN61" s="26">
        <f t="shared" si="5"/>
        <v>3</v>
      </c>
      <c r="BP61" s="85">
        <f t="shared" si="10"/>
        <v>64</v>
      </c>
    </row>
    <row r="62" spans="2:68" ht="67.5" customHeight="1" x14ac:dyDescent="0.4">
      <c r="B62" s="78" t="s">
        <v>190</v>
      </c>
      <c r="C62" s="449" t="s">
        <v>249</v>
      </c>
      <c r="D62" s="450"/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1"/>
      <c r="Q62" s="267"/>
      <c r="R62" s="269"/>
      <c r="S62" s="267"/>
      <c r="T62" s="268"/>
      <c r="U62" s="206"/>
      <c r="V62" s="269"/>
      <c r="W62" s="267"/>
      <c r="X62" s="270"/>
      <c r="Y62" s="440"/>
      <c r="Z62" s="441"/>
      <c r="AA62" s="267"/>
      <c r="AB62" s="269"/>
      <c r="AC62" s="267"/>
      <c r="AD62" s="269"/>
      <c r="AE62" s="267"/>
      <c r="AF62" s="268"/>
      <c r="AG62" s="41"/>
      <c r="AH62" s="42"/>
      <c r="AI62" s="43"/>
      <c r="AJ62" s="41"/>
      <c r="AK62" s="42"/>
      <c r="AL62" s="43"/>
      <c r="AM62" s="41"/>
      <c r="AN62" s="42"/>
      <c r="AO62" s="94"/>
      <c r="AP62" s="41"/>
      <c r="AQ62" s="42"/>
      <c r="AR62" s="43"/>
      <c r="AS62" s="95"/>
      <c r="AT62" s="42"/>
      <c r="AU62" s="43"/>
      <c r="AV62" s="41"/>
      <c r="AW62" s="42"/>
      <c r="AX62" s="43"/>
      <c r="AY62" s="41"/>
      <c r="AZ62" s="42"/>
      <c r="BA62" s="43"/>
      <c r="BB62" s="41"/>
      <c r="BC62" s="42"/>
      <c r="BD62" s="43"/>
      <c r="BE62" s="447">
        <f t="shared" si="9"/>
        <v>0</v>
      </c>
      <c r="BF62" s="448"/>
      <c r="BG62" s="218"/>
      <c r="BH62" s="218"/>
      <c r="BI62" s="218"/>
      <c r="BJ62" s="418"/>
      <c r="BL62" s="26">
        <f t="shared" si="3"/>
        <v>0</v>
      </c>
      <c r="BM62" s="19">
        <f t="shared" si="4"/>
        <v>0</v>
      </c>
      <c r="BN62" s="26">
        <f t="shared" si="5"/>
        <v>0</v>
      </c>
      <c r="BP62" s="27">
        <f t="shared" si="6"/>
        <v>0</v>
      </c>
    </row>
    <row r="63" spans="2:68" ht="40.5" customHeight="1" x14ac:dyDescent="0.4">
      <c r="B63" s="44" t="s">
        <v>365</v>
      </c>
      <c r="C63" s="209" t="s">
        <v>248</v>
      </c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1"/>
      <c r="Q63" s="267"/>
      <c r="R63" s="269"/>
      <c r="S63" s="267">
        <v>2</v>
      </c>
      <c r="T63" s="268"/>
      <c r="U63" s="206">
        <v>108</v>
      </c>
      <c r="V63" s="269"/>
      <c r="W63" s="267">
        <f>AK63</f>
        <v>48</v>
      </c>
      <c r="X63" s="270"/>
      <c r="Y63" s="268">
        <v>24</v>
      </c>
      <c r="Z63" s="269"/>
      <c r="AA63" s="267"/>
      <c r="AB63" s="269"/>
      <c r="AC63" s="267">
        <v>24</v>
      </c>
      <c r="AD63" s="269"/>
      <c r="AE63" s="267"/>
      <c r="AF63" s="268"/>
      <c r="AG63" s="41"/>
      <c r="AH63" s="42"/>
      <c r="AI63" s="94"/>
      <c r="AJ63" s="41">
        <v>108</v>
      </c>
      <c r="AK63" s="42">
        <v>48</v>
      </c>
      <c r="AL63" s="94">
        <v>3</v>
      </c>
      <c r="AM63" s="41"/>
      <c r="AN63" s="42"/>
      <c r="AO63" s="94"/>
      <c r="AP63" s="41"/>
      <c r="AQ63" s="42"/>
      <c r="AR63" s="43"/>
      <c r="AS63" s="95"/>
      <c r="AT63" s="42"/>
      <c r="AU63" s="43"/>
      <c r="AV63" s="41"/>
      <c r="AW63" s="42"/>
      <c r="AX63" s="43"/>
      <c r="AY63" s="41"/>
      <c r="AZ63" s="42"/>
      <c r="BA63" s="43"/>
      <c r="BB63" s="41"/>
      <c r="BC63" s="42"/>
      <c r="BD63" s="43"/>
      <c r="BE63" s="214">
        <f t="shared" si="9"/>
        <v>3</v>
      </c>
      <c r="BF63" s="386"/>
      <c r="BG63" s="218" t="s">
        <v>288</v>
      </c>
      <c r="BH63" s="218"/>
      <c r="BI63" s="218"/>
      <c r="BJ63" s="418"/>
      <c r="BL63" s="26">
        <f t="shared" si="3"/>
        <v>108</v>
      </c>
      <c r="BM63" s="19">
        <f t="shared" si="4"/>
        <v>48</v>
      </c>
      <c r="BN63" s="26">
        <f t="shared" si="5"/>
        <v>3</v>
      </c>
      <c r="BP63" s="27">
        <f t="shared" si="6"/>
        <v>48</v>
      </c>
    </row>
    <row r="64" spans="2:68" ht="34.5" customHeight="1" x14ac:dyDescent="0.4">
      <c r="B64" s="44" t="s">
        <v>366</v>
      </c>
      <c r="C64" s="209" t="s">
        <v>247</v>
      </c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1"/>
      <c r="Q64" s="267">
        <v>4</v>
      </c>
      <c r="R64" s="269"/>
      <c r="S64" s="267">
        <v>3</v>
      </c>
      <c r="T64" s="268"/>
      <c r="U64" s="206">
        <f>BE64*36</f>
        <v>216</v>
      </c>
      <c r="V64" s="269"/>
      <c r="W64" s="267">
        <v>106</v>
      </c>
      <c r="X64" s="270"/>
      <c r="Y64" s="268">
        <v>50</v>
      </c>
      <c r="Z64" s="269"/>
      <c r="AA64" s="267">
        <v>20</v>
      </c>
      <c r="AB64" s="269"/>
      <c r="AC64" s="267">
        <v>36</v>
      </c>
      <c r="AD64" s="269"/>
      <c r="AE64" s="267"/>
      <c r="AF64" s="268"/>
      <c r="AG64" s="41"/>
      <c r="AH64" s="42"/>
      <c r="AI64" s="43"/>
      <c r="AJ64" s="41"/>
      <c r="AK64" s="42"/>
      <c r="AL64" s="43"/>
      <c r="AM64" s="41">
        <v>108</v>
      </c>
      <c r="AN64" s="42">
        <v>50</v>
      </c>
      <c r="AO64" s="43">
        <v>3</v>
      </c>
      <c r="AP64" s="41">
        <v>108</v>
      </c>
      <c r="AQ64" s="42">
        <v>56</v>
      </c>
      <c r="AR64" s="43">
        <v>3</v>
      </c>
      <c r="AS64" s="95"/>
      <c r="AT64" s="42"/>
      <c r="AU64" s="43"/>
      <c r="AV64" s="41"/>
      <c r="AW64" s="42"/>
      <c r="AX64" s="43"/>
      <c r="AY64" s="41"/>
      <c r="AZ64" s="42"/>
      <c r="BA64" s="43"/>
      <c r="BB64" s="41"/>
      <c r="BC64" s="42"/>
      <c r="BD64" s="43"/>
      <c r="BE64" s="214">
        <f>AI64+AL64+AO64+AR64+AU64+AX64+BA64+BD64</f>
        <v>6</v>
      </c>
      <c r="BF64" s="386"/>
      <c r="BG64" s="218" t="s">
        <v>458</v>
      </c>
      <c r="BH64" s="218"/>
      <c r="BI64" s="218"/>
      <c r="BJ64" s="418"/>
      <c r="BL64" s="26"/>
      <c r="BM64" s="19">
        <f t="shared" si="4"/>
        <v>106</v>
      </c>
      <c r="BN64" s="26"/>
      <c r="BP64" s="27">
        <f t="shared" si="6"/>
        <v>106</v>
      </c>
    </row>
    <row r="65" spans="2:68" ht="74.25" customHeight="1" x14ac:dyDescent="0.4">
      <c r="B65" s="44" t="s">
        <v>367</v>
      </c>
      <c r="C65" s="209" t="s">
        <v>327</v>
      </c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1"/>
      <c r="Q65" s="267"/>
      <c r="R65" s="269"/>
      <c r="S65" s="267"/>
      <c r="T65" s="268"/>
      <c r="U65" s="206">
        <v>40</v>
      </c>
      <c r="V65" s="269"/>
      <c r="W65" s="267"/>
      <c r="X65" s="270"/>
      <c r="Y65" s="268"/>
      <c r="Z65" s="269"/>
      <c r="AA65" s="267"/>
      <c r="AB65" s="269"/>
      <c r="AC65" s="267"/>
      <c r="AD65" s="269"/>
      <c r="AE65" s="267"/>
      <c r="AF65" s="268"/>
      <c r="AG65" s="41"/>
      <c r="AH65" s="42"/>
      <c r="AI65" s="43"/>
      <c r="AJ65" s="41"/>
      <c r="AK65" s="42"/>
      <c r="AL65" s="43"/>
      <c r="AM65" s="41"/>
      <c r="AN65" s="42"/>
      <c r="AO65" s="43"/>
      <c r="AP65" s="41">
        <v>40</v>
      </c>
      <c r="AQ65" s="42"/>
      <c r="AR65" s="43">
        <v>1</v>
      </c>
      <c r="AS65" s="95"/>
      <c r="AT65" s="42"/>
      <c r="AU65" s="43"/>
      <c r="AV65" s="41"/>
      <c r="AW65" s="42"/>
      <c r="AX65" s="43"/>
      <c r="AY65" s="41"/>
      <c r="AZ65" s="42"/>
      <c r="BA65" s="43"/>
      <c r="BB65" s="41"/>
      <c r="BC65" s="42"/>
      <c r="BD65" s="43"/>
      <c r="BE65" s="214">
        <v>1</v>
      </c>
      <c r="BF65" s="386"/>
      <c r="BG65" s="218" t="s">
        <v>411</v>
      </c>
      <c r="BH65" s="218"/>
      <c r="BI65" s="218"/>
      <c r="BJ65" s="418"/>
      <c r="BL65" s="26">
        <f>AG64+AJ64+AM64+AP64+AS64+AV64+AY64</f>
        <v>216</v>
      </c>
      <c r="BM65" s="19">
        <f t="shared" si="4"/>
        <v>0</v>
      </c>
      <c r="BN65" s="26">
        <f>AI64+AL64+AO64+AR64+AU64+AX64+BA64</f>
        <v>6</v>
      </c>
      <c r="BP65" s="27">
        <f t="shared" si="6"/>
        <v>0</v>
      </c>
    </row>
    <row r="66" spans="2:68" ht="66" customHeight="1" x14ac:dyDescent="0.4">
      <c r="B66" s="78" t="s">
        <v>191</v>
      </c>
      <c r="C66" s="449" t="s">
        <v>250</v>
      </c>
      <c r="D66" s="450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1"/>
      <c r="Q66" s="267"/>
      <c r="R66" s="269"/>
      <c r="S66" s="267"/>
      <c r="T66" s="268"/>
      <c r="U66" s="206"/>
      <c r="V66" s="269"/>
      <c r="W66" s="267"/>
      <c r="X66" s="270"/>
      <c r="Y66" s="268"/>
      <c r="Z66" s="269"/>
      <c r="AA66" s="267"/>
      <c r="AB66" s="269"/>
      <c r="AC66" s="267"/>
      <c r="AD66" s="269"/>
      <c r="AE66" s="267"/>
      <c r="AF66" s="268"/>
      <c r="AG66" s="41"/>
      <c r="AH66" s="42"/>
      <c r="AI66" s="43"/>
      <c r="AJ66" s="41"/>
      <c r="AK66" s="42"/>
      <c r="AL66" s="43"/>
      <c r="AM66" s="41"/>
      <c r="AN66" s="42"/>
      <c r="AO66" s="94"/>
      <c r="AP66" s="41"/>
      <c r="AQ66" s="42"/>
      <c r="AR66" s="43"/>
      <c r="AS66" s="95"/>
      <c r="AT66" s="42"/>
      <c r="AU66" s="43"/>
      <c r="AV66" s="41"/>
      <c r="AW66" s="42"/>
      <c r="AX66" s="43"/>
      <c r="AY66" s="41"/>
      <c r="AZ66" s="42"/>
      <c r="BA66" s="43"/>
      <c r="BB66" s="41"/>
      <c r="BC66" s="42"/>
      <c r="BD66" s="43"/>
      <c r="BE66" s="447">
        <f t="shared" si="9"/>
        <v>0</v>
      </c>
      <c r="BF66" s="448"/>
      <c r="BG66" s="218"/>
      <c r="BH66" s="218"/>
      <c r="BI66" s="218"/>
      <c r="BJ66" s="418"/>
      <c r="BL66" s="26">
        <f t="shared" si="3"/>
        <v>0</v>
      </c>
      <c r="BM66" s="19">
        <f t="shared" si="4"/>
        <v>0</v>
      </c>
      <c r="BN66" s="26">
        <f t="shared" si="5"/>
        <v>0</v>
      </c>
      <c r="BP66" s="27">
        <f t="shared" si="6"/>
        <v>0</v>
      </c>
    </row>
    <row r="67" spans="2:68" ht="39" customHeight="1" x14ac:dyDescent="0.45">
      <c r="B67" s="44" t="s">
        <v>192</v>
      </c>
      <c r="C67" s="209" t="s">
        <v>252</v>
      </c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1"/>
      <c r="Q67" s="267">
        <v>4</v>
      </c>
      <c r="R67" s="269"/>
      <c r="S67" s="267"/>
      <c r="T67" s="268"/>
      <c r="U67" s="206">
        <f>AP67</f>
        <v>108</v>
      </c>
      <c r="V67" s="269"/>
      <c r="W67" s="267">
        <f>AQ67</f>
        <v>66</v>
      </c>
      <c r="X67" s="270"/>
      <c r="Y67" s="268">
        <v>34</v>
      </c>
      <c r="Z67" s="269"/>
      <c r="AA67" s="267">
        <v>16</v>
      </c>
      <c r="AB67" s="269"/>
      <c r="AC67" s="267">
        <v>16</v>
      </c>
      <c r="AD67" s="269"/>
      <c r="AE67" s="267"/>
      <c r="AF67" s="268"/>
      <c r="AG67" s="41"/>
      <c r="AH67" s="42"/>
      <c r="AI67" s="43"/>
      <c r="AJ67" s="41"/>
      <c r="AK67" s="42"/>
      <c r="AL67" s="43"/>
      <c r="AM67" s="41"/>
      <c r="AN67" s="42"/>
      <c r="AO67" s="43"/>
      <c r="AP67" s="41">
        <f>AR67*36</f>
        <v>108</v>
      </c>
      <c r="AQ67" s="42">
        <v>66</v>
      </c>
      <c r="AR67" s="43">
        <v>3</v>
      </c>
      <c r="AS67" s="122"/>
      <c r="AT67" s="123"/>
      <c r="AU67" s="124"/>
      <c r="AV67" s="41"/>
      <c r="AW67" s="42"/>
      <c r="AX67" s="43"/>
      <c r="AY67" s="41"/>
      <c r="AZ67" s="42"/>
      <c r="BA67" s="43"/>
      <c r="BB67" s="41"/>
      <c r="BC67" s="42"/>
      <c r="BD67" s="43"/>
      <c r="BE67" s="214">
        <v>3</v>
      </c>
      <c r="BF67" s="386"/>
      <c r="BG67" s="218" t="s">
        <v>294</v>
      </c>
      <c r="BH67" s="218"/>
      <c r="BI67" s="218"/>
      <c r="BJ67" s="418"/>
      <c r="BL67" s="26">
        <f>AG67+AJ67+AM67+AP67+AS68+AV67+AY67</f>
        <v>324</v>
      </c>
      <c r="BM67" s="19">
        <f t="shared" si="4"/>
        <v>66</v>
      </c>
      <c r="BN67" s="26">
        <f>AI67+AL67+AO67+AR67+AU68+AX67+BA67</f>
        <v>9</v>
      </c>
      <c r="BP67" s="27">
        <f t="shared" si="6"/>
        <v>66</v>
      </c>
    </row>
    <row r="68" spans="2:68" ht="36" customHeight="1" x14ac:dyDescent="0.4">
      <c r="B68" s="44" t="s">
        <v>193</v>
      </c>
      <c r="C68" s="209" t="s">
        <v>253</v>
      </c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1"/>
      <c r="Q68" s="267">
        <v>5</v>
      </c>
      <c r="R68" s="269"/>
      <c r="S68" s="267"/>
      <c r="T68" s="268"/>
      <c r="U68" s="206">
        <v>216</v>
      </c>
      <c r="V68" s="269"/>
      <c r="W68" s="267">
        <f>AT68</f>
        <v>92</v>
      </c>
      <c r="X68" s="270"/>
      <c r="Y68" s="268">
        <v>46</v>
      </c>
      <c r="Z68" s="269"/>
      <c r="AA68" s="267">
        <v>20</v>
      </c>
      <c r="AB68" s="269"/>
      <c r="AC68" s="267">
        <v>26</v>
      </c>
      <c r="AD68" s="269"/>
      <c r="AE68" s="267"/>
      <c r="AF68" s="268"/>
      <c r="AG68" s="41"/>
      <c r="AH68" s="42"/>
      <c r="AI68" s="43"/>
      <c r="AJ68" s="41"/>
      <c r="AK68" s="42"/>
      <c r="AL68" s="43"/>
      <c r="AM68" s="41"/>
      <c r="AN68" s="42"/>
      <c r="AO68" s="43"/>
      <c r="AP68" s="95"/>
      <c r="AQ68" s="42"/>
      <c r="AR68" s="43"/>
      <c r="AS68" s="41">
        <v>216</v>
      </c>
      <c r="AT68" s="42">
        <v>92</v>
      </c>
      <c r="AU68" s="43">
        <v>6</v>
      </c>
      <c r="AV68" s="41"/>
      <c r="AW68" s="42"/>
      <c r="AX68" s="43"/>
      <c r="AY68" s="41"/>
      <c r="AZ68" s="42"/>
      <c r="BA68" s="43"/>
      <c r="BB68" s="41"/>
      <c r="BC68" s="42"/>
      <c r="BD68" s="43"/>
      <c r="BE68" s="214">
        <v>6</v>
      </c>
      <c r="BF68" s="386"/>
      <c r="BG68" s="218" t="s">
        <v>295</v>
      </c>
      <c r="BH68" s="218"/>
      <c r="BI68" s="218"/>
      <c r="BJ68" s="418"/>
      <c r="BL68" s="26"/>
      <c r="BM68" s="19">
        <f t="shared" si="4"/>
        <v>92</v>
      </c>
      <c r="BN68" s="26"/>
      <c r="BP68" s="27">
        <f t="shared" si="6"/>
        <v>92</v>
      </c>
    </row>
    <row r="69" spans="2:68" ht="73.5" customHeight="1" x14ac:dyDescent="0.4">
      <c r="B69" s="44" t="s">
        <v>405</v>
      </c>
      <c r="C69" s="209" t="s">
        <v>251</v>
      </c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1"/>
      <c r="Q69" s="267"/>
      <c r="R69" s="269"/>
      <c r="S69" s="267"/>
      <c r="T69" s="268"/>
      <c r="U69" s="206">
        <v>40</v>
      </c>
      <c r="V69" s="269"/>
      <c r="W69" s="267"/>
      <c r="X69" s="270"/>
      <c r="Y69" s="268"/>
      <c r="Z69" s="269"/>
      <c r="AA69" s="267"/>
      <c r="AB69" s="269"/>
      <c r="AC69" s="267"/>
      <c r="AD69" s="269"/>
      <c r="AE69" s="267"/>
      <c r="AF69" s="268"/>
      <c r="AG69" s="41"/>
      <c r="AH69" s="42"/>
      <c r="AI69" s="43"/>
      <c r="AJ69" s="41"/>
      <c r="AK69" s="42"/>
      <c r="AL69" s="43"/>
      <c r="AM69" s="41"/>
      <c r="AN69" s="42"/>
      <c r="AO69" s="94"/>
      <c r="AP69" s="41"/>
      <c r="AQ69" s="42"/>
      <c r="AR69" s="43"/>
      <c r="AS69" s="41">
        <v>40</v>
      </c>
      <c r="AT69" s="42"/>
      <c r="AU69" s="43">
        <v>1</v>
      </c>
      <c r="AV69" s="41"/>
      <c r="AW69" s="42"/>
      <c r="AX69" s="43"/>
      <c r="AY69" s="41"/>
      <c r="AZ69" s="42"/>
      <c r="BA69" s="43"/>
      <c r="BB69" s="41"/>
      <c r="BC69" s="42"/>
      <c r="BD69" s="43"/>
      <c r="BE69" s="214">
        <f t="shared" si="9"/>
        <v>1</v>
      </c>
      <c r="BF69" s="386"/>
      <c r="BG69" s="218" t="s">
        <v>376</v>
      </c>
      <c r="BH69" s="218"/>
      <c r="BI69" s="218"/>
      <c r="BJ69" s="418"/>
      <c r="BL69" s="26">
        <f t="shared" si="3"/>
        <v>40</v>
      </c>
      <c r="BM69" s="19">
        <f t="shared" si="4"/>
        <v>0</v>
      </c>
      <c r="BN69" s="26">
        <f t="shared" si="5"/>
        <v>1</v>
      </c>
      <c r="BP69" s="27">
        <f t="shared" si="6"/>
        <v>0</v>
      </c>
    </row>
    <row r="70" spans="2:68" ht="46.5" customHeight="1" x14ac:dyDescent="0.4">
      <c r="B70" s="78" t="s">
        <v>406</v>
      </c>
      <c r="C70" s="449" t="s">
        <v>254</v>
      </c>
      <c r="D70" s="450"/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1"/>
      <c r="Q70" s="267"/>
      <c r="R70" s="269"/>
      <c r="S70" s="267"/>
      <c r="T70" s="268"/>
      <c r="U70" s="206"/>
      <c r="V70" s="269"/>
      <c r="W70" s="267"/>
      <c r="X70" s="270"/>
      <c r="Y70" s="268"/>
      <c r="Z70" s="269"/>
      <c r="AA70" s="267"/>
      <c r="AB70" s="269"/>
      <c r="AC70" s="267"/>
      <c r="AD70" s="269"/>
      <c r="AE70" s="267"/>
      <c r="AF70" s="268"/>
      <c r="AG70" s="41"/>
      <c r="AH70" s="42"/>
      <c r="AI70" s="43"/>
      <c r="AJ70" s="41"/>
      <c r="AK70" s="42"/>
      <c r="AL70" s="43"/>
      <c r="AM70" s="41"/>
      <c r="AN70" s="42"/>
      <c r="AO70" s="94"/>
      <c r="AP70" s="41"/>
      <c r="AQ70" s="42"/>
      <c r="AR70" s="43"/>
      <c r="AS70" s="95"/>
      <c r="AT70" s="42"/>
      <c r="AU70" s="43"/>
      <c r="AV70" s="41"/>
      <c r="AW70" s="42"/>
      <c r="AX70" s="43"/>
      <c r="AY70" s="41"/>
      <c r="AZ70" s="42"/>
      <c r="BA70" s="43"/>
      <c r="BB70" s="41"/>
      <c r="BC70" s="42"/>
      <c r="BD70" s="43"/>
      <c r="BE70" s="447">
        <f t="shared" si="9"/>
        <v>0</v>
      </c>
      <c r="BF70" s="448"/>
      <c r="BG70" s="218" t="s">
        <v>413</v>
      </c>
      <c r="BH70" s="218"/>
      <c r="BI70" s="218"/>
      <c r="BJ70" s="418"/>
      <c r="BL70" s="26">
        <f t="shared" si="3"/>
        <v>0</v>
      </c>
      <c r="BM70" s="19">
        <f t="shared" si="4"/>
        <v>0</v>
      </c>
      <c r="BN70" s="26">
        <f t="shared" si="5"/>
        <v>0</v>
      </c>
      <c r="BP70" s="27">
        <f t="shared" si="6"/>
        <v>0</v>
      </c>
    </row>
    <row r="71" spans="2:68" ht="47.25" customHeight="1" x14ac:dyDescent="0.4">
      <c r="B71" s="44" t="s">
        <v>407</v>
      </c>
      <c r="C71" s="209" t="s">
        <v>255</v>
      </c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1"/>
      <c r="Q71" s="267">
        <v>7</v>
      </c>
      <c r="R71" s="269"/>
      <c r="S71" s="267">
        <v>6</v>
      </c>
      <c r="T71" s="268"/>
      <c r="U71" s="206">
        <v>322</v>
      </c>
      <c r="V71" s="269"/>
      <c r="W71" s="267">
        <f>AW71+AZ71</f>
        <v>144</v>
      </c>
      <c r="X71" s="270"/>
      <c r="Y71" s="268">
        <v>70</v>
      </c>
      <c r="Z71" s="269"/>
      <c r="AA71" s="267">
        <v>20</v>
      </c>
      <c r="AB71" s="269"/>
      <c r="AC71" s="267">
        <v>54</v>
      </c>
      <c r="AD71" s="269"/>
      <c r="AE71" s="267"/>
      <c r="AF71" s="268"/>
      <c r="AG71" s="41"/>
      <c r="AH71" s="42"/>
      <c r="AI71" s="43"/>
      <c r="AJ71" s="41"/>
      <c r="AK71" s="42"/>
      <c r="AL71" s="43"/>
      <c r="AM71" s="41"/>
      <c r="AN71" s="42"/>
      <c r="AO71" s="94"/>
      <c r="AP71" s="41"/>
      <c r="AQ71" s="42"/>
      <c r="AR71" s="43"/>
      <c r="AS71" s="95"/>
      <c r="AT71" s="42"/>
      <c r="AU71" s="43"/>
      <c r="AV71" s="41">
        <v>120</v>
      </c>
      <c r="AW71" s="42">
        <v>64</v>
      </c>
      <c r="AX71" s="43">
        <v>3</v>
      </c>
      <c r="AY71" s="41">
        <v>202</v>
      </c>
      <c r="AZ71" s="42">
        <v>80</v>
      </c>
      <c r="BA71" s="43">
        <v>6</v>
      </c>
      <c r="BB71" s="41"/>
      <c r="BC71" s="42"/>
      <c r="BD71" s="43"/>
      <c r="BE71" s="214">
        <v>9</v>
      </c>
      <c r="BF71" s="386"/>
      <c r="BG71" s="218"/>
      <c r="BH71" s="218"/>
      <c r="BI71" s="218"/>
      <c r="BJ71" s="418"/>
      <c r="BL71" s="26">
        <f t="shared" si="3"/>
        <v>322</v>
      </c>
      <c r="BM71" s="19">
        <f t="shared" si="4"/>
        <v>144</v>
      </c>
      <c r="BN71" s="26">
        <f t="shared" si="5"/>
        <v>9</v>
      </c>
      <c r="BP71" s="27">
        <f t="shared" si="6"/>
        <v>144</v>
      </c>
    </row>
    <row r="72" spans="2:68" ht="72" customHeight="1" thickBot="1" x14ac:dyDescent="0.45">
      <c r="B72" s="44" t="s">
        <v>408</v>
      </c>
      <c r="C72" s="209" t="s">
        <v>256</v>
      </c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1"/>
      <c r="Q72" s="267"/>
      <c r="R72" s="269"/>
      <c r="S72" s="267"/>
      <c r="T72" s="268"/>
      <c r="U72" s="206">
        <v>40</v>
      </c>
      <c r="V72" s="269"/>
      <c r="W72" s="267"/>
      <c r="X72" s="270"/>
      <c r="Y72" s="440"/>
      <c r="Z72" s="441"/>
      <c r="AA72" s="267"/>
      <c r="AB72" s="269"/>
      <c r="AC72" s="267"/>
      <c r="AD72" s="269"/>
      <c r="AE72" s="267"/>
      <c r="AF72" s="268"/>
      <c r="AG72" s="41"/>
      <c r="AH72" s="42"/>
      <c r="AI72" s="43"/>
      <c r="AJ72" s="41"/>
      <c r="AK72" s="42"/>
      <c r="AL72" s="43"/>
      <c r="AM72" s="41"/>
      <c r="AN72" s="42"/>
      <c r="AO72" s="94"/>
      <c r="AP72" s="41"/>
      <c r="AQ72" s="42"/>
      <c r="AR72" s="43"/>
      <c r="AS72" s="95"/>
      <c r="AT72" s="42"/>
      <c r="AU72" s="43"/>
      <c r="AV72" s="41"/>
      <c r="AW72" s="42"/>
      <c r="AX72" s="43"/>
      <c r="AY72" s="41">
        <v>40</v>
      </c>
      <c r="AZ72" s="42"/>
      <c r="BA72" s="43">
        <v>1</v>
      </c>
      <c r="BB72" s="41"/>
      <c r="BC72" s="42"/>
      <c r="BD72" s="43"/>
      <c r="BE72" s="214">
        <f t="shared" si="9"/>
        <v>1</v>
      </c>
      <c r="BF72" s="386"/>
      <c r="BG72" s="218"/>
      <c r="BH72" s="218"/>
      <c r="BI72" s="218"/>
      <c r="BJ72" s="418"/>
      <c r="BL72" s="26">
        <f t="shared" si="3"/>
        <v>40</v>
      </c>
      <c r="BM72" s="19">
        <f t="shared" si="4"/>
        <v>0</v>
      </c>
      <c r="BN72" s="26">
        <f t="shared" si="5"/>
        <v>1</v>
      </c>
      <c r="BP72" s="27">
        <f t="shared" si="6"/>
        <v>0</v>
      </c>
    </row>
    <row r="73" spans="2:68" ht="73.5" customHeight="1" thickBot="1" x14ac:dyDescent="0.45">
      <c r="B73" s="45" t="s">
        <v>33</v>
      </c>
      <c r="C73" s="431" t="s">
        <v>160</v>
      </c>
      <c r="D73" s="432"/>
      <c r="E73" s="432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3"/>
      <c r="Q73" s="225">
        <v>14</v>
      </c>
      <c r="R73" s="227"/>
      <c r="S73" s="225">
        <v>17</v>
      </c>
      <c r="T73" s="227"/>
      <c r="U73" s="271">
        <f>SUM(U74:V122)</f>
        <v>3678</v>
      </c>
      <c r="V73" s="227"/>
      <c r="W73" s="226">
        <f>SUM(W74:X122)</f>
        <v>1712</v>
      </c>
      <c r="X73" s="227"/>
      <c r="Y73" s="271">
        <f>SUM(Y74:Z122)</f>
        <v>822</v>
      </c>
      <c r="Z73" s="226"/>
      <c r="AA73" s="446">
        <f>SUM(AA74:AB122)</f>
        <v>168</v>
      </c>
      <c r="AB73" s="446"/>
      <c r="AC73" s="446">
        <f>SUM(AC74:AD122)</f>
        <v>634</v>
      </c>
      <c r="AD73" s="446"/>
      <c r="AE73" s="226">
        <f>SUM(AE74:AF122)</f>
        <v>88</v>
      </c>
      <c r="AF73" s="227"/>
      <c r="AG73" s="107">
        <f t="shared" ref="AG73:BD73" si="11">SUM(AG74:AG122)</f>
        <v>418</v>
      </c>
      <c r="AH73" s="60">
        <f t="shared" si="11"/>
        <v>194</v>
      </c>
      <c r="AI73" s="108">
        <f t="shared" si="11"/>
        <v>12</v>
      </c>
      <c r="AJ73" s="107">
        <f t="shared" si="11"/>
        <v>108</v>
      </c>
      <c r="AK73" s="60">
        <f t="shared" si="11"/>
        <v>52</v>
      </c>
      <c r="AL73" s="108">
        <f t="shared" si="11"/>
        <v>3</v>
      </c>
      <c r="AM73" s="107">
        <f t="shared" si="11"/>
        <v>504</v>
      </c>
      <c r="AN73" s="60">
        <f t="shared" si="11"/>
        <v>256</v>
      </c>
      <c r="AO73" s="108">
        <f t="shared" si="11"/>
        <v>14</v>
      </c>
      <c r="AP73" s="107">
        <f t="shared" si="11"/>
        <v>288</v>
      </c>
      <c r="AQ73" s="60">
        <f t="shared" si="11"/>
        <v>138</v>
      </c>
      <c r="AR73" s="108">
        <f t="shared" si="11"/>
        <v>8</v>
      </c>
      <c r="AS73" s="107">
        <f t="shared" si="11"/>
        <v>720</v>
      </c>
      <c r="AT73" s="60">
        <f t="shared" si="11"/>
        <v>330</v>
      </c>
      <c r="AU73" s="108">
        <f t="shared" si="11"/>
        <v>20</v>
      </c>
      <c r="AV73" s="107">
        <f t="shared" si="11"/>
        <v>856</v>
      </c>
      <c r="AW73" s="60">
        <f t="shared" si="11"/>
        <v>390</v>
      </c>
      <c r="AX73" s="108">
        <f t="shared" si="11"/>
        <v>21</v>
      </c>
      <c r="AY73" s="107">
        <f t="shared" si="11"/>
        <v>784</v>
      </c>
      <c r="AZ73" s="60">
        <f t="shared" si="11"/>
        <v>352</v>
      </c>
      <c r="BA73" s="108">
        <f t="shared" si="11"/>
        <v>23</v>
      </c>
      <c r="BB73" s="138">
        <f t="shared" si="11"/>
        <v>0</v>
      </c>
      <c r="BC73" s="139">
        <f t="shared" si="11"/>
        <v>0</v>
      </c>
      <c r="BD73" s="140">
        <f t="shared" si="11"/>
        <v>0</v>
      </c>
      <c r="BE73" s="271">
        <f>AI73+AL73+AO73+AR73+AU73+AX73+BA73+BD73</f>
        <v>101</v>
      </c>
      <c r="BF73" s="272"/>
      <c r="BG73" s="223"/>
      <c r="BH73" s="223"/>
      <c r="BI73" s="223"/>
      <c r="BJ73" s="228"/>
      <c r="BL73" s="18">
        <f t="shared" si="3"/>
        <v>3678</v>
      </c>
      <c r="BM73" s="19">
        <f t="shared" si="4"/>
        <v>1712</v>
      </c>
      <c r="BN73" s="21">
        <f t="shared" si="5"/>
        <v>101</v>
      </c>
      <c r="BP73" s="27">
        <f t="shared" si="6"/>
        <v>1712</v>
      </c>
    </row>
    <row r="74" spans="2:68" ht="36.75" customHeight="1" x14ac:dyDescent="0.4">
      <c r="B74" s="78" t="s">
        <v>104</v>
      </c>
      <c r="C74" s="437" t="s">
        <v>176</v>
      </c>
      <c r="D74" s="437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7"/>
      <c r="Q74" s="267"/>
      <c r="R74" s="269"/>
      <c r="S74" s="267"/>
      <c r="T74" s="268"/>
      <c r="U74" s="264"/>
      <c r="V74" s="266"/>
      <c r="W74" s="444"/>
      <c r="X74" s="445"/>
      <c r="Y74" s="268"/>
      <c r="Z74" s="269"/>
      <c r="AA74" s="384"/>
      <c r="AB74" s="216"/>
      <c r="AC74" s="384"/>
      <c r="AD74" s="216"/>
      <c r="AE74" s="267"/>
      <c r="AF74" s="268"/>
      <c r="AG74" s="48"/>
      <c r="AH74" s="49"/>
      <c r="AI74" s="51"/>
      <c r="AJ74" s="48"/>
      <c r="AK74" s="49"/>
      <c r="AL74" s="51"/>
      <c r="AM74" s="48"/>
      <c r="AN74" s="49"/>
      <c r="AO74" s="51"/>
      <c r="AP74" s="48"/>
      <c r="AQ74" s="49"/>
      <c r="AR74" s="51"/>
      <c r="AS74" s="48"/>
      <c r="AT74" s="49"/>
      <c r="AU74" s="51"/>
      <c r="AV74" s="48"/>
      <c r="AW74" s="49"/>
      <c r="AX74" s="51"/>
      <c r="AY74" s="48"/>
      <c r="AZ74" s="49"/>
      <c r="BA74" s="51"/>
      <c r="BB74" s="48"/>
      <c r="BC74" s="49"/>
      <c r="BD74" s="51"/>
      <c r="BE74" s="214"/>
      <c r="BF74" s="386"/>
      <c r="BG74" s="218"/>
      <c r="BH74" s="218"/>
      <c r="BI74" s="218"/>
      <c r="BJ74" s="418"/>
      <c r="BL74" s="26">
        <f t="shared" si="3"/>
        <v>0</v>
      </c>
      <c r="BM74" s="19">
        <f t="shared" si="4"/>
        <v>0</v>
      </c>
      <c r="BN74" s="26">
        <f t="shared" si="5"/>
        <v>0</v>
      </c>
      <c r="BP74" s="27">
        <f t="shared" si="6"/>
        <v>0</v>
      </c>
    </row>
    <row r="75" spans="2:68" ht="67.5" customHeight="1" x14ac:dyDescent="0.4">
      <c r="B75" s="44" t="s">
        <v>119</v>
      </c>
      <c r="C75" s="209" t="s">
        <v>383</v>
      </c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1"/>
      <c r="Q75" s="267"/>
      <c r="R75" s="269"/>
      <c r="S75" s="267">
        <v>3</v>
      </c>
      <c r="T75" s="268"/>
      <c r="U75" s="206">
        <v>72</v>
      </c>
      <c r="V75" s="269"/>
      <c r="W75" s="267">
        <v>34</v>
      </c>
      <c r="X75" s="270"/>
      <c r="Y75" s="268">
        <v>16</v>
      </c>
      <c r="Z75" s="269"/>
      <c r="AA75" s="267"/>
      <c r="AB75" s="269"/>
      <c r="AC75" s="267"/>
      <c r="AD75" s="269"/>
      <c r="AE75" s="267">
        <v>18</v>
      </c>
      <c r="AF75" s="268"/>
      <c r="AG75" s="41"/>
      <c r="AH75" s="42"/>
      <c r="AI75" s="43"/>
      <c r="AJ75" s="41"/>
      <c r="AK75" s="42"/>
      <c r="AL75" s="43"/>
      <c r="AM75" s="41">
        <v>72</v>
      </c>
      <c r="AN75" s="42">
        <v>34</v>
      </c>
      <c r="AO75" s="43">
        <v>2</v>
      </c>
      <c r="AP75" s="41"/>
      <c r="AQ75" s="42"/>
      <c r="AR75" s="43"/>
      <c r="AS75" s="41"/>
      <c r="AT75" s="42"/>
      <c r="AU75" s="43"/>
      <c r="AV75" s="41"/>
      <c r="AW75" s="42"/>
      <c r="AX75" s="43"/>
      <c r="AY75" s="41"/>
      <c r="AZ75" s="42"/>
      <c r="BA75" s="43"/>
      <c r="BB75" s="41"/>
      <c r="BC75" s="42"/>
      <c r="BD75" s="43"/>
      <c r="BE75" s="214">
        <f>AI75+AL75+AO75+AR75+AU75+AX75+BA75+BD75</f>
        <v>2</v>
      </c>
      <c r="BF75" s="386"/>
      <c r="BG75" s="218" t="s">
        <v>429</v>
      </c>
      <c r="BH75" s="218"/>
      <c r="BI75" s="218"/>
      <c r="BJ75" s="418"/>
      <c r="BL75" s="26">
        <f t="shared" si="3"/>
        <v>72</v>
      </c>
      <c r="BM75" s="19">
        <f t="shared" si="4"/>
        <v>34</v>
      </c>
      <c r="BN75" s="26">
        <f t="shared" si="5"/>
        <v>2</v>
      </c>
      <c r="BP75" s="27">
        <f t="shared" si="6"/>
        <v>34</v>
      </c>
    </row>
    <row r="76" spans="2:68" ht="69" customHeight="1" x14ac:dyDescent="0.4">
      <c r="B76" s="44" t="s">
        <v>150</v>
      </c>
      <c r="C76" s="209" t="s">
        <v>329</v>
      </c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1"/>
      <c r="Q76" s="267"/>
      <c r="R76" s="269"/>
      <c r="S76" s="267">
        <v>4</v>
      </c>
      <c r="T76" s="268"/>
      <c r="U76" s="206">
        <v>72</v>
      </c>
      <c r="V76" s="269"/>
      <c r="W76" s="267">
        <v>34</v>
      </c>
      <c r="X76" s="270"/>
      <c r="Y76" s="268">
        <v>16</v>
      </c>
      <c r="Z76" s="269"/>
      <c r="AA76" s="267"/>
      <c r="AB76" s="269"/>
      <c r="AC76" s="267"/>
      <c r="AD76" s="269"/>
      <c r="AE76" s="267">
        <v>18</v>
      </c>
      <c r="AF76" s="268"/>
      <c r="AG76" s="41"/>
      <c r="AH76" s="42"/>
      <c r="AI76" s="43"/>
      <c r="AJ76" s="41"/>
      <c r="AK76" s="42"/>
      <c r="AL76" s="43"/>
      <c r="AM76" s="41"/>
      <c r="AN76" s="42"/>
      <c r="AO76" s="43"/>
      <c r="AP76" s="41">
        <v>72</v>
      </c>
      <c r="AQ76" s="42">
        <v>34</v>
      </c>
      <c r="AR76" s="43">
        <v>2</v>
      </c>
      <c r="AS76" s="41"/>
      <c r="AT76" s="42"/>
      <c r="AU76" s="43"/>
      <c r="AV76" s="41"/>
      <c r="AW76" s="42"/>
      <c r="AX76" s="43"/>
      <c r="AY76" s="41"/>
      <c r="AZ76" s="42"/>
      <c r="BA76" s="43"/>
      <c r="BB76" s="41"/>
      <c r="BC76" s="42"/>
      <c r="BD76" s="43"/>
      <c r="BE76" s="214">
        <f t="shared" ref="BE76:BE109" si="12">AI76+AL76+AO76+AR76+AU76+AX76+BA76+BD76</f>
        <v>2</v>
      </c>
      <c r="BF76" s="386"/>
      <c r="BG76" s="218" t="s">
        <v>430</v>
      </c>
      <c r="BH76" s="218"/>
      <c r="BI76" s="218"/>
      <c r="BJ76" s="418"/>
      <c r="BL76" s="26">
        <f t="shared" si="3"/>
        <v>72</v>
      </c>
      <c r="BM76" s="19">
        <f t="shared" si="4"/>
        <v>34</v>
      </c>
      <c r="BN76" s="26">
        <f t="shared" si="5"/>
        <v>2</v>
      </c>
      <c r="BP76" s="27">
        <f t="shared" si="6"/>
        <v>34</v>
      </c>
    </row>
    <row r="77" spans="2:68" ht="67.5" customHeight="1" x14ac:dyDescent="0.4">
      <c r="B77" s="78" t="s">
        <v>120</v>
      </c>
      <c r="C77" s="437" t="s">
        <v>173</v>
      </c>
      <c r="D77" s="437"/>
      <c r="E77" s="437"/>
      <c r="F77" s="437"/>
      <c r="G77" s="437"/>
      <c r="H77" s="437"/>
      <c r="I77" s="437"/>
      <c r="J77" s="437"/>
      <c r="K77" s="437"/>
      <c r="L77" s="437"/>
      <c r="M77" s="437"/>
      <c r="N77" s="437"/>
      <c r="O77" s="437"/>
      <c r="P77" s="437"/>
      <c r="Q77" s="267"/>
      <c r="R77" s="269"/>
      <c r="S77" s="267"/>
      <c r="T77" s="268"/>
      <c r="U77" s="206"/>
      <c r="V77" s="269"/>
      <c r="W77" s="267"/>
      <c r="X77" s="270"/>
      <c r="Y77" s="268"/>
      <c r="Z77" s="269"/>
      <c r="AA77" s="267"/>
      <c r="AB77" s="269"/>
      <c r="AC77" s="267"/>
      <c r="AD77" s="269"/>
      <c r="AE77" s="267"/>
      <c r="AF77" s="268"/>
      <c r="AG77" s="41"/>
      <c r="AH77" s="42"/>
      <c r="AI77" s="43"/>
      <c r="AJ77" s="41"/>
      <c r="AK77" s="42"/>
      <c r="AL77" s="43"/>
      <c r="AM77" s="41"/>
      <c r="AN77" s="42"/>
      <c r="AO77" s="94"/>
      <c r="AP77" s="41"/>
      <c r="AQ77" s="42"/>
      <c r="AR77" s="43"/>
      <c r="AS77" s="95"/>
      <c r="AT77" s="42"/>
      <c r="AU77" s="43"/>
      <c r="AV77" s="41"/>
      <c r="AW77" s="42"/>
      <c r="AX77" s="43"/>
      <c r="AY77" s="41"/>
      <c r="AZ77" s="42"/>
      <c r="BA77" s="43"/>
      <c r="BB77" s="41"/>
      <c r="BC77" s="42"/>
      <c r="BD77" s="43"/>
      <c r="BE77" s="214"/>
      <c r="BF77" s="386"/>
      <c r="BG77" s="218"/>
      <c r="BH77" s="218"/>
      <c r="BI77" s="218"/>
      <c r="BJ77" s="418"/>
      <c r="BL77" s="26">
        <f t="shared" si="3"/>
        <v>0</v>
      </c>
      <c r="BM77" s="19">
        <f t="shared" si="4"/>
        <v>0</v>
      </c>
      <c r="BN77" s="26">
        <f t="shared" si="5"/>
        <v>0</v>
      </c>
      <c r="BP77" s="27">
        <f t="shared" si="6"/>
        <v>0</v>
      </c>
    </row>
    <row r="78" spans="2:68" ht="39" customHeight="1" x14ac:dyDescent="0.4">
      <c r="B78" s="44" t="s">
        <v>121</v>
      </c>
      <c r="C78" s="263" t="s">
        <v>174</v>
      </c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7">
        <v>1</v>
      </c>
      <c r="R78" s="269"/>
      <c r="S78" s="267"/>
      <c r="T78" s="268"/>
      <c r="U78" s="206">
        <v>108</v>
      </c>
      <c r="V78" s="269"/>
      <c r="W78" s="267">
        <v>52</v>
      </c>
      <c r="X78" s="270"/>
      <c r="Y78" s="268">
        <v>26</v>
      </c>
      <c r="Z78" s="269"/>
      <c r="AA78" s="267"/>
      <c r="AB78" s="269"/>
      <c r="AC78" s="267"/>
      <c r="AD78" s="269"/>
      <c r="AE78" s="267">
        <v>26</v>
      </c>
      <c r="AF78" s="268"/>
      <c r="AG78" s="41">
        <v>108</v>
      </c>
      <c r="AH78" s="42">
        <v>52</v>
      </c>
      <c r="AI78" s="43">
        <v>3</v>
      </c>
      <c r="AJ78" s="41"/>
      <c r="AK78" s="42"/>
      <c r="AL78" s="43"/>
      <c r="AM78" s="41"/>
      <c r="AN78" s="42"/>
      <c r="AO78" s="94"/>
      <c r="AP78" s="41"/>
      <c r="AQ78" s="42"/>
      <c r="AR78" s="43"/>
      <c r="AS78" s="95"/>
      <c r="AT78" s="42"/>
      <c r="AU78" s="43"/>
      <c r="AV78" s="41"/>
      <c r="AW78" s="42"/>
      <c r="AX78" s="43"/>
      <c r="AY78" s="41"/>
      <c r="AZ78" s="42"/>
      <c r="BA78" s="43"/>
      <c r="BB78" s="41"/>
      <c r="BC78" s="42"/>
      <c r="BD78" s="43"/>
      <c r="BE78" s="214">
        <f t="shared" si="12"/>
        <v>3</v>
      </c>
      <c r="BF78" s="386"/>
      <c r="BG78" s="218" t="s">
        <v>143</v>
      </c>
      <c r="BH78" s="218"/>
      <c r="BI78" s="218"/>
      <c r="BJ78" s="418"/>
      <c r="BL78" s="26">
        <f t="shared" si="3"/>
        <v>108</v>
      </c>
      <c r="BM78" s="19">
        <f t="shared" si="4"/>
        <v>52</v>
      </c>
      <c r="BN78" s="26">
        <f t="shared" si="5"/>
        <v>3</v>
      </c>
      <c r="BP78" s="27">
        <f t="shared" si="6"/>
        <v>52</v>
      </c>
    </row>
    <row r="79" spans="2:68" ht="52.5" customHeight="1" x14ac:dyDescent="0.4">
      <c r="B79" s="44" t="s">
        <v>138</v>
      </c>
      <c r="C79" s="263" t="s">
        <v>278</v>
      </c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7">
        <v>1</v>
      </c>
      <c r="R79" s="269"/>
      <c r="S79" s="267"/>
      <c r="T79" s="268"/>
      <c r="U79" s="206">
        <v>108</v>
      </c>
      <c r="V79" s="269"/>
      <c r="W79" s="267">
        <v>52</v>
      </c>
      <c r="X79" s="270"/>
      <c r="Y79" s="268">
        <v>26</v>
      </c>
      <c r="Z79" s="269"/>
      <c r="AA79" s="267"/>
      <c r="AB79" s="269"/>
      <c r="AC79" s="267"/>
      <c r="AD79" s="269"/>
      <c r="AE79" s="267">
        <v>26</v>
      </c>
      <c r="AF79" s="268"/>
      <c r="AG79" s="41">
        <v>108</v>
      </c>
      <c r="AH79" s="42">
        <v>52</v>
      </c>
      <c r="AI79" s="43">
        <v>3</v>
      </c>
      <c r="AJ79" s="41"/>
      <c r="AK79" s="42"/>
      <c r="AL79" s="43"/>
      <c r="AM79" s="41"/>
      <c r="AN79" s="42"/>
      <c r="AO79" s="94"/>
      <c r="AP79" s="41"/>
      <c r="AQ79" s="42"/>
      <c r="AR79" s="43"/>
      <c r="AS79" s="95"/>
      <c r="AT79" s="42"/>
      <c r="AU79" s="43"/>
      <c r="AV79" s="41"/>
      <c r="AW79" s="42"/>
      <c r="AX79" s="43"/>
      <c r="AY79" s="41"/>
      <c r="AZ79" s="42"/>
      <c r="BA79" s="43"/>
      <c r="BB79" s="41"/>
      <c r="BC79" s="42"/>
      <c r="BD79" s="43"/>
      <c r="BE79" s="214">
        <f t="shared" si="12"/>
        <v>3</v>
      </c>
      <c r="BF79" s="386"/>
      <c r="BG79" s="218" t="s">
        <v>144</v>
      </c>
      <c r="BH79" s="218"/>
      <c r="BI79" s="218"/>
      <c r="BJ79" s="418"/>
      <c r="BL79" s="26">
        <f t="shared" si="3"/>
        <v>108</v>
      </c>
      <c r="BM79" s="19">
        <f t="shared" si="4"/>
        <v>52</v>
      </c>
      <c r="BN79" s="26">
        <f t="shared" si="5"/>
        <v>3</v>
      </c>
      <c r="BP79" s="27">
        <f t="shared" si="6"/>
        <v>52</v>
      </c>
    </row>
    <row r="80" spans="2:68" ht="67.5" customHeight="1" x14ac:dyDescent="0.4">
      <c r="B80" s="78" t="s">
        <v>131</v>
      </c>
      <c r="C80" s="437" t="s">
        <v>330</v>
      </c>
      <c r="D80" s="437"/>
      <c r="E80" s="437"/>
      <c r="F80" s="437"/>
      <c r="G80" s="437"/>
      <c r="H80" s="437"/>
      <c r="I80" s="437"/>
      <c r="J80" s="437"/>
      <c r="K80" s="437"/>
      <c r="L80" s="437"/>
      <c r="M80" s="437"/>
      <c r="N80" s="437"/>
      <c r="O80" s="437"/>
      <c r="P80" s="437"/>
      <c r="Q80" s="267"/>
      <c r="R80" s="269"/>
      <c r="S80" s="267"/>
      <c r="T80" s="268"/>
      <c r="U80" s="206"/>
      <c r="V80" s="269"/>
      <c r="W80" s="267"/>
      <c r="X80" s="270"/>
      <c r="Y80" s="268"/>
      <c r="Z80" s="269"/>
      <c r="AA80" s="267"/>
      <c r="AB80" s="269"/>
      <c r="AC80" s="267"/>
      <c r="AD80" s="269"/>
      <c r="AE80" s="267"/>
      <c r="AF80" s="268"/>
      <c r="AG80" s="41"/>
      <c r="AH80" s="42"/>
      <c r="AI80" s="43"/>
      <c r="AJ80" s="41"/>
      <c r="AK80" s="42"/>
      <c r="AL80" s="43"/>
      <c r="AM80" s="41"/>
      <c r="AN80" s="42"/>
      <c r="AO80" s="94"/>
      <c r="AP80" s="41"/>
      <c r="AQ80" s="42"/>
      <c r="AR80" s="43"/>
      <c r="AS80" s="95"/>
      <c r="AT80" s="42"/>
      <c r="AU80" s="43"/>
      <c r="AV80" s="41"/>
      <c r="AW80" s="42"/>
      <c r="AX80" s="43"/>
      <c r="AY80" s="41"/>
      <c r="AZ80" s="42"/>
      <c r="BA80" s="43"/>
      <c r="BB80" s="41"/>
      <c r="BC80" s="42"/>
      <c r="BD80" s="43"/>
      <c r="BE80" s="214"/>
      <c r="BF80" s="386"/>
      <c r="BG80" s="218"/>
      <c r="BH80" s="218"/>
      <c r="BI80" s="218"/>
      <c r="BJ80" s="418"/>
      <c r="BL80" s="26">
        <f t="shared" si="3"/>
        <v>0</v>
      </c>
      <c r="BM80" s="19">
        <f t="shared" si="4"/>
        <v>0</v>
      </c>
      <c r="BN80" s="26">
        <f t="shared" si="5"/>
        <v>0</v>
      </c>
      <c r="BP80" s="27">
        <f t="shared" si="6"/>
        <v>0</v>
      </c>
    </row>
    <row r="81" spans="1:68" ht="36" customHeight="1" x14ac:dyDescent="0.4">
      <c r="B81" s="44" t="s">
        <v>336</v>
      </c>
      <c r="C81" s="263" t="s">
        <v>270</v>
      </c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7">
        <v>1</v>
      </c>
      <c r="R81" s="269"/>
      <c r="S81" s="267"/>
      <c r="T81" s="268"/>
      <c r="U81" s="206">
        <v>108</v>
      </c>
      <c r="V81" s="269"/>
      <c r="W81" s="267">
        <v>56</v>
      </c>
      <c r="X81" s="270"/>
      <c r="Y81" s="268">
        <v>20</v>
      </c>
      <c r="Z81" s="269"/>
      <c r="AA81" s="267">
        <v>24</v>
      </c>
      <c r="AB81" s="269"/>
      <c r="AC81" s="267">
        <v>12</v>
      </c>
      <c r="AD81" s="269"/>
      <c r="AE81" s="267"/>
      <c r="AF81" s="268"/>
      <c r="AG81" s="41">
        <v>108</v>
      </c>
      <c r="AH81" s="42">
        <v>56</v>
      </c>
      <c r="AI81" s="43">
        <v>3</v>
      </c>
      <c r="AJ81" s="41"/>
      <c r="AK81" s="42"/>
      <c r="AL81" s="43"/>
      <c r="AM81" s="41"/>
      <c r="AN81" s="42"/>
      <c r="AO81" s="43"/>
      <c r="AP81" s="41"/>
      <c r="AQ81" s="42"/>
      <c r="AR81" s="43"/>
      <c r="AS81" s="41"/>
      <c r="AT81" s="42"/>
      <c r="AU81" s="43"/>
      <c r="AV81" s="41"/>
      <c r="AW81" s="42"/>
      <c r="AX81" s="43"/>
      <c r="AY81" s="41"/>
      <c r="AZ81" s="42"/>
      <c r="BA81" s="43"/>
      <c r="BB81" s="41"/>
      <c r="BC81" s="42"/>
      <c r="BD81" s="43"/>
      <c r="BE81" s="214">
        <v>3</v>
      </c>
      <c r="BF81" s="386"/>
      <c r="BG81" s="218" t="s">
        <v>145</v>
      </c>
      <c r="BH81" s="218"/>
      <c r="BI81" s="218"/>
      <c r="BJ81" s="418"/>
      <c r="BL81" s="26">
        <f t="shared" si="3"/>
        <v>108</v>
      </c>
      <c r="BM81" s="19">
        <f t="shared" si="4"/>
        <v>56</v>
      </c>
      <c r="BN81" s="26">
        <f t="shared" si="5"/>
        <v>3</v>
      </c>
      <c r="BP81" s="27">
        <f t="shared" si="6"/>
        <v>56</v>
      </c>
    </row>
    <row r="82" spans="1:68" s="23" customFormat="1" ht="45" customHeight="1" x14ac:dyDescent="0.4">
      <c r="A82" s="24"/>
      <c r="B82" s="44" t="s">
        <v>337</v>
      </c>
      <c r="C82" s="263" t="s">
        <v>279</v>
      </c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7"/>
      <c r="R82" s="269"/>
      <c r="S82" s="267">
        <v>2</v>
      </c>
      <c r="T82" s="268"/>
      <c r="U82" s="206">
        <v>108</v>
      </c>
      <c r="V82" s="269"/>
      <c r="W82" s="267">
        <v>52</v>
      </c>
      <c r="X82" s="270"/>
      <c r="Y82" s="268">
        <v>26</v>
      </c>
      <c r="Z82" s="269"/>
      <c r="AA82" s="267"/>
      <c r="AB82" s="269"/>
      <c r="AC82" s="267">
        <v>26</v>
      </c>
      <c r="AD82" s="269"/>
      <c r="AE82" s="267"/>
      <c r="AF82" s="268"/>
      <c r="AG82" s="41"/>
      <c r="AH82" s="42"/>
      <c r="AI82" s="43"/>
      <c r="AJ82" s="41">
        <v>108</v>
      </c>
      <c r="AK82" s="42">
        <v>52</v>
      </c>
      <c r="AL82" s="43">
        <v>3</v>
      </c>
      <c r="AM82" s="41"/>
      <c r="AN82" s="42"/>
      <c r="AO82" s="43"/>
      <c r="AP82" s="41"/>
      <c r="AQ82" s="42"/>
      <c r="AR82" s="43"/>
      <c r="AS82" s="41"/>
      <c r="AT82" s="42"/>
      <c r="AU82" s="43"/>
      <c r="AV82" s="41"/>
      <c r="AW82" s="42"/>
      <c r="AX82" s="43"/>
      <c r="AY82" s="41"/>
      <c r="AZ82" s="42"/>
      <c r="BA82" s="43"/>
      <c r="BB82" s="41"/>
      <c r="BC82" s="42"/>
      <c r="BD82" s="43"/>
      <c r="BE82" s="214">
        <v>3</v>
      </c>
      <c r="BF82" s="386"/>
      <c r="BG82" s="218" t="s">
        <v>146</v>
      </c>
      <c r="BH82" s="218"/>
      <c r="BI82" s="218"/>
      <c r="BJ82" s="418"/>
      <c r="BK82" s="25"/>
      <c r="BL82" s="26">
        <f>AG88+AJ88+AM88+AP88+AS88+AV88+AY88</f>
        <v>228</v>
      </c>
      <c r="BM82" s="19">
        <f>AH82+AK82+AN82+AQ82+AT82+AW82+AZ82+BC82</f>
        <v>52</v>
      </c>
      <c r="BN82" s="26">
        <f>AI88+AL88+AO88+AR88+AU88+AX88+BA88</f>
        <v>6</v>
      </c>
      <c r="BP82" s="27">
        <f>SUM(Y82:AF82)</f>
        <v>52</v>
      </c>
    </row>
    <row r="83" spans="1:68" ht="67.5" customHeight="1" x14ac:dyDescent="0.4">
      <c r="B83" s="78" t="s">
        <v>139</v>
      </c>
      <c r="C83" s="437" t="s">
        <v>331</v>
      </c>
      <c r="D83" s="437"/>
      <c r="E83" s="437"/>
      <c r="F83" s="437"/>
      <c r="G83" s="437"/>
      <c r="H83" s="437"/>
      <c r="I83" s="437"/>
      <c r="J83" s="437"/>
      <c r="K83" s="437"/>
      <c r="L83" s="437"/>
      <c r="M83" s="437"/>
      <c r="N83" s="437"/>
      <c r="O83" s="437"/>
      <c r="P83" s="437"/>
      <c r="Q83" s="267"/>
      <c r="R83" s="269"/>
      <c r="S83" s="267"/>
      <c r="T83" s="268"/>
      <c r="U83" s="206"/>
      <c r="V83" s="269"/>
      <c r="W83" s="267"/>
      <c r="X83" s="270"/>
      <c r="Y83" s="268"/>
      <c r="Z83" s="269"/>
      <c r="AA83" s="267"/>
      <c r="AB83" s="269"/>
      <c r="AC83" s="267"/>
      <c r="AD83" s="269"/>
      <c r="AE83" s="267"/>
      <c r="AF83" s="268"/>
      <c r="AG83" s="41"/>
      <c r="AH83" s="42"/>
      <c r="AI83" s="43"/>
      <c r="AJ83" s="41"/>
      <c r="AK83" s="42"/>
      <c r="AL83" s="43"/>
      <c r="AM83" s="41"/>
      <c r="AN83" s="42"/>
      <c r="AO83" s="94"/>
      <c r="AP83" s="41"/>
      <c r="AQ83" s="42"/>
      <c r="AR83" s="43"/>
      <c r="AS83" s="95"/>
      <c r="AT83" s="42"/>
      <c r="AU83" s="43"/>
      <c r="AV83" s="41"/>
      <c r="AW83" s="42"/>
      <c r="AX83" s="43"/>
      <c r="AY83" s="41"/>
      <c r="AZ83" s="42"/>
      <c r="BA83" s="43"/>
      <c r="BB83" s="41"/>
      <c r="BC83" s="42"/>
      <c r="BD83" s="43"/>
      <c r="BE83" s="214"/>
      <c r="BF83" s="386"/>
      <c r="BG83" s="218"/>
      <c r="BH83" s="218"/>
      <c r="BI83" s="218"/>
      <c r="BJ83" s="418"/>
      <c r="BL83" s="26">
        <f t="shared" ref="BL83" si="13">AG83+AJ83+AM83+AP83+AS83+AV83+AY83</f>
        <v>0</v>
      </c>
      <c r="BM83" s="19">
        <f t="shared" ref="BM83" si="14">AH83+AK83+AN83+AQ83+AT83+AW83+AZ83+BC83</f>
        <v>0</v>
      </c>
      <c r="BN83" s="26">
        <f t="shared" ref="BN83" si="15">AI83+AL83+AO83+AR83+AU83+AX83+BA83</f>
        <v>0</v>
      </c>
      <c r="BP83" s="27">
        <f t="shared" ref="BP83" si="16">SUM(Y83:AF83)</f>
        <v>0</v>
      </c>
    </row>
    <row r="84" spans="1:68" ht="42" customHeight="1" x14ac:dyDescent="0.4">
      <c r="B84" s="44" t="s">
        <v>338</v>
      </c>
      <c r="C84" s="263" t="s">
        <v>275</v>
      </c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7">
        <v>3</v>
      </c>
      <c r="R84" s="269"/>
      <c r="S84" s="267"/>
      <c r="T84" s="268"/>
      <c r="U84" s="206">
        <v>108</v>
      </c>
      <c r="V84" s="269"/>
      <c r="W84" s="267">
        <v>66</v>
      </c>
      <c r="X84" s="270"/>
      <c r="Y84" s="268">
        <v>34</v>
      </c>
      <c r="Z84" s="269"/>
      <c r="AA84" s="267"/>
      <c r="AB84" s="269"/>
      <c r="AC84" s="267">
        <v>32</v>
      </c>
      <c r="AD84" s="269"/>
      <c r="AE84" s="267"/>
      <c r="AF84" s="268"/>
      <c r="AG84" s="41"/>
      <c r="AH84" s="42"/>
      <c r="AI84" s="43"/>
      <c r="AJ84" s="41"/>
      <c r="AK84" s="42"/>
      <c r="AL84" s="43"/>
      <c r="AM84" s="41">
        <v>108</v>
      </c>
      <c r="AN84" s="42">
        <v>66</v>
      </c>
      <c r="AO84" s="43">
        <v>3</v>
      </c>
      <c r="AP84" s="41"/>
      <c r="AQ84" s="42"/>
      <c r="AR84" s="43"/>
      <c r="AS84" s="41"/>
      <c r="AT84" s="42"/>
      <c r="AU84" s="43"/>
      <c r="AV84" s="41"/>
      <c r="AW84" s="42"/>
      <c r="AX84" s="43"/>
      <c r="AY84" s="41"/>
      <c r="AZ84" s="42"/>
      <c r="BA84" s="43"/>
      <c r="BB84" s="41"/>
      <c r="BC84" s="42"/>
      <c r="BD84" s="43"/>
      <c r="BE84" s="214">
        <v>3</v>
      </c>
      <c r="BF84" s="386"/>
      <c r="BG84" s="218" t="s">
        <v>431</v>
      </c>
      <c r="BH84" s="218"/>
      <c r="BI84" s="218"/>
      <c r="BJ84" s="418"/>
      <c r="BL84" s="26">
        <f t="shared" si="3"/>
        <v>108</v>
      </c>
      <c r="BM84" s="19">
        <f t="shared" si="4"/>
        <v>66</v>
      </c>
      <c r="BN84" s="26">
        <f t="shared" si="5"/>
        <v>3</v>
      </c>
      <c r="BP84" s="27">
        <f t="shared" si="6"/>
        <v>66</v>
      </c>
    </row>
    <row r="85" spans="1:68" ht="70.5" customHeight="1" x14ac:dyDescent="0.4">
      <c r="B85" s="44" t="s">
        <v>339</v>
      </c>
      <c r="C85" s="263" t="s">
        <v>266</v>
      </c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7"/>
      <c r="R85" s="269"/>
      <c r="S85" s="267">
        <v>3</v>
      </c>
      <c r="T85" s="268"/>
      <c r="U85" s="206">
        <v>108</v>
      </c>
      <c r="V85" s="269"/>
      <c r="W85" s="267">
        <v>52</v>
      </c>
      <c r="X85" s="270"/>
      <c r="Y85" s="268">
        <v>26</v>
      </c>
      <c r="Z85" s="269"/>
      <c r="AA85" s="267"/>
      <c r="AB85" s="269"/>
      <c r="AC85" s="267">
        <v>26</v>
      </c>
      <c r="AD85" s="269"/>
      <c r="AE85" s="267"/>
      <c r="AF85" s="268"/>
      <c r="AG85" s="41"/>
      <c r="AH85" s="42"/>
      <c r="AI85" s="43"/>
      <c r="AJ85" s="41"/>
      <c r="AK85" s="42"/>
      <c r="AL85" s="43"/>
      <c r="AM85" s="41">
        <v>108</v>
      </c>
      <c r="AN85" s="42">
        <v>52</v>
      </c>
      <c r="AO85" s="43">
        <v>3</v>
      </c>
      <c r="AP85" s="41"/>
      <c r="AQ85" s="42"/>
      <c r="AR85" s="43"/>
      <c r="AS85" s="41"/>
      <c r="AT85" s="42"/>
      <c r="AU85" s="43"/>
      <c r="AV85" s="41"/>
      <c r="AW85" s="42"/>
      <c r="AX85" s="43"/>
      <c r="AY85" s="41"/>
      <c r="AZ85" s="42"/>
      <c r="BA85" s="43"/>
      <c r="BB85" s="41"/>
      <c r="BC85" s="42"/>
      <c r="BD85" s="43"/>
      <c r="BE85" s="214">
        <v>3</v>
      </c>
      <c r="BF85" s="386"/>
      <c r="BG85" s="218" t="s">
        <v>148</v>
      </c>
      <c r="BH85" s="218"/>
      <c r="BI85" s="218"/>
      <c r="BJ85" s="418"/>
      <c r="BL85" s="26">
        <f>AG87+AJ87+AM87+AP87+AS87+AV87+AY87</f>
        <v>108</v>
      </c>
      <c r="BM85" s="19">
        <f>AH85+AK85+AN85+AQ85+AT85+AW85+AZ85+BC85</f>
        <v>52</v>
      </c>
      <c r="BN85" s="26">
        <f>AI87+AL87+AO87+AR87+AU87+AX87+BA87</f>
        <v>3</v>
      </c>
      <c r="BP85" s="27">
        <f>SUM(Y85:AF85)</f>
        <v>52</v>
      </c>
    </row>
    <row r="86" spans="1:68" ht="42" customHeight="1" x14ac:dyDescent="0.4">
      <c r="B86" s="78" t="s">
        <v>184</v>
      </c>
      <c r="C86" s="437" t="s">
        <v>332</v>
      </c>
      <c r="D86" s="437"/>
      <c r="E86" s="437"/>
      <c r="F86" s="437"/>
      <c r="G86" s="437"/>
      <c r="H86" s="437"/>
      <c r="I86" s="437"/>
      <c r="J86" s="437"/>
      <c r="K86" s="437"/>
      <c r="L86" s="437"/>
      <c r="M86" s="437"/>
      <c r="N86" s="437"/>
      <c r="O86" s="437"/>
      <c r="P86" s="437"/>
      <c r="Q86" s="267"/>
      <c r="R86" s="269"/>
      <c r="S86" s="267"/>
      <c r="T86" s="268"/>
      <c r="U86" s="97"/>
      <c r="V86" s="95"/>
      <c r="W86" s="94"/>
      <c r="X86" s="98"/>
      <c r="Y86" s="96"/>
      <c r="Z86" s="95"/>
      <c r="AA86" s="94"/>
      <c r="AB86" s="95"/>
      <c r="AC86" s="94"/>
      <c r="AD86" s="95"/>
      <c r="AE86" s="94"/>
      <c r="AF86" s="96"/>
      <c r="AG86" s="41"/>
      <c r="AH86" s="42"/>
      <c r="AI86" s="43"/>
      <c r="AJ86" s="41"/>
      <c r="AK86" s="42"/>
      <c r="AL86" s="43"/>
      <c r="AM86" s="41"/>
      <c r="AN86" s="42"/>
      <c r="AO86" s="43"/>
      <c r="AP86" s="41"/>
      <c r="AQ86" s="42"/>
      <c r="AR86" s="43"/>
      <c r="AS86" s="41"/>
      <c r="AT86" s="42"/>
      <c r="AU86" s="43"/>
      <c r="AV86" s="41"/>
      <c r="AW86" s="42"/>
      <c r="AX86" s="43"/>
      <c r="AY86" s="41"/>
      <c r="AZ86" s="42"/>
      <c r="BA86" s="43"/>
      <c r="BB86" s="41"/>
      <c r="BC86" s="42"/>
      <c r="BD86" s="43"/>
      <c r="BE86" s="206"/>
      <c r="BF86" s="270"/>
      <c r="BG86" s="217"/>
      <c r="BH86" s="218"/>
      <c r="BI86" s="218"/>
      <c r="BJ86" s="418"/>
      <c r="BL86" s="26"/>
      <c r="BM86" s="19"/>
      <c r="BN86" s="26"/>
    </row>
    <row r="87" spans="1:68" ht="51.75" customHeight="1" x14ac:dyDescent="0.4">
      <c r="B87" s="44" t="s">
        <v>340</v>
      </c>
      <c r="C87" s="263" t="s">
        <v>322</v>
      </c>
      <c r="D87" s="263"/>
      <c r="E87" s="263"/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7">
        <v>5</v>
      </c>
      <c r="R87" s="269"/>
      <c r="S87" s="267"/>
      <c r="T87" s="268"/>
      <c r="U87" s="206">
        <v>108</v>
      </c>
      <c r="V87" s="269"/>
      <c r="W87" s="267">
        <v>68</v>
      </c>
      <c r="X87" s="270"/>
      <c r="Y87" s="206">
        <v>34</v>
      </c>
      <c r="Z87" s="269"/>
      <c r="AA87" s="267"/>
      <c r="AB87" s="269"/>
      <c r="AC87" s="267">
        <v>34</v>
      </c>
      <c r="AD87" s="269"/>
      <c r="AE87" s="267"/>
      <c r="AF87" s="268"/>
      <c r="AG87" s="41"/>
      <c r="AH87" s="42"/>
      <c r="AI87" s="43"/>
      <c r="AJ87" s="41"/>
      <c r="AK87" s="42"/>
      <c r="AL87" s="43"/>
      <c r="AM87" s="41"/>
      <c r="AN87" s="42"/>
      <c r="AO87" s="43"/>
      <c r="AP87" s="41"/>
      <c r="AQ87" s="42"/>
      <c r="AR87" s="43"/>
      <c r="AS87" s="41">
        <v>108</v>
      </c>
      <c r="AT87" s="42">
        <v>68</v>
      </c>
      <c r="AU87" s="43">
        <v>3</v>
      </c>
      <c r="AV87" s="41"/>
      <c r="AW87" s="42"/>
      <c r="AX87" s="43"/>
      <c r="AY87" s="41"/>
      <c r="AZ87" s="42"/>
      <c r="BA87" s="43"/>
      <c r="BB87" s="41"/>
      <c r="BC87" s="42"/>
      <c r="BD87" s="43"/>
      <c r="BE87" s="206">
        <v>3</v>
      </c>
      <c r="BF87" s="270"/>
      <c r="BG87" s="218" t="s">
        <v>432</v>
      </c>
      <c r="BH87" s="218"/>
      <c r="BI87" s="218"/>
      <c r="BJ87" s="418"/>
      <c r="BL87" s="26">
        <f>AG85+AJ85+AM85+AP85+AS85+AV85+AY85</f>
        <v>108</v>
      </c>
      <c r="BM87" s="19">
        <f>AH87+AK87+AN87+AQ87+AT87+AW87+AZ87+BC87</f>
        <v>68</v>
      </c>
      <c r="BN87" s="26">
        <f>AI85+AL85+AO85+AR85+AU85+AX85+BA85</f>
        <v>3</v>
      </c>
      <c r="BP87" s="27">
        <f>SUM(Y87:AF87)</f>
        <v>68</v>
      </c>
    </row>
    <row r="88" spans="1:68" ht="45" customHeight="1" x14ac:dyDescent="0.4">
      <c r="B88" s="44" t="s">
        <v>341</v>
      </c>
      <c r="C88" s="263" t="s">
        <v>262</v>
      </c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7">
        <v>6</v>
      </c>
      <c r="R88" s="269"/>
      <c r="S88" s="267">
        <v>5</v>
      </c>
      <c r="T88" s="268"/>
      <c r="U88" s="206">
        <v>228</v>
      </c>
      <c r="V88" s="269"/>
      <c r="W88" s="267">
        <v>104</v>
      </c>
      <c r="X88" s="270"/>
      <c r="Y88" s="206">
        <v>52</v>
      </c>
      <c r="Z88" s="269"/>
      <c r="AA88" s="267">
        <v>22</v>
      </c>
      <c r="AB88" s="269"/>
      <c r="AC88" s="267">
        <v>30</v>
      </c>
      <c r="AD88" s="269"/>
      <c r="AE88" s="267"/>
      <c r="AF88" s="268"/>
      <c r="AG88" s="41"/>
      <c r="AH88" s="42"/>
      <c r="AI88" s="43"/>
      <c r="AJ88" s="41"/>
      <c r="AK88" s="42"/>
      <c r="AL88" s="43"/>
      <c r="AM88" s="41"/>
      <c r="AN88" s="42"/>
      <c r="AO88" s="94"/>
      <c r="AP88" s="41"/>
      <c r="AQ88" s="42"/>
      <c r="AR88" s="43"/>
      <c r="AS88" s="41">
        <f>AU88*36</f>
        <v>108</v>
      </c>
      <c r="AT88" s="42">
        <v>42</v>
      </c>
      <c r="AU88" s="43">
        <v>3</v>
      </c>
      <c r="AV88" s="41">
        <v>120</v>
      </c>
      <c r="AW88" s="42">
        <v>62</v>
      </c>
      <c r="AX88" s="43">
        <v>3</v>
      </c>
      <c r="AY88" s="41"/>
      <c r="AZ88" s="42"/>
      <c r="BA88" s="43"/>
      <c r="BB88" s="41"/>
      <c r="BC88" s="42"/>
      <c r="BD88" s="43"/>
      <c r="BE88" s="206">
        <f t="shared" ref="BE88" si="17">AI88+AL88+AO88+AR88+AU88+AX88+BA88+BD88</f>
        <v>6</v>
      </c>
      <c r="BF88" s="270"/>
      <c r="BG88" s="218" t="s">
        <v>299</v>
      </c>
      <c r="BH88" s="218"/>
      <c r="BI88" s="218"/>
      <c r="BJ88" s="418"/>
      <c r="BL88" s="26">
        <f>AG88+AJ88+AM88+AP88+AS88+AV88+AY88</f>
        <v>228</v>
      </c>
      <c r="BM88" s="19">
        <f>AH88+AK88+AN88+AQ88+AT88+AW88+AZ88+BC88</f>
        <v>104</v>
      </c>
      <c r="BN88" s="26">
        <f>AI88+AL88+AO88+AR88+AU88+AX88+BA88</f>
        <v>6</v>
      </c>
      <c r="BP88" s="27">
        <f>SUM(Y88:AF88)</f>
        <v>104</v>
      </c>
    </row>
    <row r="89" spans="1:68" ht="105" customHeight="1" x14ac:dyDescent="0.4">
      <c r="B89" s="78" t="s">
        <v>185</v>
      </c>
      <c r="C89" s="437" t="s">
        <v>271</v>
      </c>
      <c r="D89" s="437"/>
      <c r="E89" s="437"/>
      <c r="F89" s="437"/>
      <c r="G89" s="437"/>
      <c r="H89" s="437"/>
      <c r="I89" s="437"/>
      <c r="J89" s="437"/>
      <c r="K89" s="437"/>
      <c r="L89" s="437"/>
      <c r="M89" s="437"/>
      <c r="N89" s="437"/>
      <c r="O89" s="437"/>
      <c r="P89" s="437"/>
      <c r="Q89" s="267"/>
      <c r="R89" s="269"/>
      <c r="S89" s="267"/>
      <c r="T89" s="268"/>
      <c r="U89" s="206"/>
      <c r="V89" s="269"/>
      <c r="W89" s="267"/>
      <c r="X89" s="270"/>
      <c r="Y89" s="268"/>
      <c r="Z89" s="269"/>
      <c r="AA89" s="267"/>
      <c r="AB89" s="269"/>
      <c r="AC89" s="267"/>
      <c r="AD89" s="269"/>
      <c r="AE89" s="267"/>
      <c r="AF89" s="268"/>
      <c r="AG89" s="48"/>
      <c r="AH89" s="49"/>
      <c r="AI89" s="51"/>
      <c r="AJ89" s="48"/>
      <c r="AK89" s="49"/>
      <c r="AL89" s="51"/>
      <c r="AM89" s="48"/>
      <c r="AN89" s="49"/>
      <c r="AO89" s="51"/>
      <c r="AP89" s="48"/>
      <c r="AQ89" s="49"/>
      <c r="AR89" s="51"/>
      <c r="AS89" s="48"/>
      <c r="AT89" s="49"/>
      <c r="AU89" s="51"/>
      <c r="AV89" s="48"/>
      <c r="AW89" s="49"/>
      <c r="AX89" s="51"/>
      <c r="AY89" s="48"/>
      <c r="AZ89" s="49"/>
      <c r="BA89" s="51"/>
      <c r="BB89" s="48"/>
      <c r="BC89" s="49"/>
      <c r="BD89" s="51"/>
      <c r="BE89" s="214"/>
      <c r="BF89" s="386"/>
      <c r="BG89" s="218"/>
      <c r="BH89" s="218"/>
      <c r="BI89" s="218"/>
      <c r="BJ89" s="418"/>
      <c r="BL89" s="26"/>
      <c r="BM89" s="19"/>
      <c r="BN89" s="26"/>
    </row>
    <row r="90" spans="1:68" ht="48" customHeight="1" x14ac:dyDescent="0.4">
      <c r="B90" s="44" t="s">
        <v>342</v>
      </c>
      <c r="C90" s="263" t="s">
        <v>257</v>
      </c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7">
        <v>6</v>
      </c>
      <c r="R90" s="269"/>
      <c r="S90" s="267">
        <v>5</v>
      </c>
      <c r="T90" s="268"/>
      <c r="U90" s="206">
        <v>348</v>
      </c>
      <c r="V90" s="269"/>
      <c r="W90" s="267">
        <f>AT90+AW90</f>
        <v>134</v>
      </c>
      <c r="X90" s="270"/>
      <c r="Y90" s="268">
        <v>68</v>
      </c>
      <c r="Z90" s="269"/>
      <c r="AA90" s="268">
        <v>22</v>
      </c>
      <c r="AB90" s="269"/>
      <c r="AC90" s="268">
        <v>44</v>
      </c>
      <c r="AD90" s="269"/>
      <c r="AE90" s="267"/>
      <c r="AF90" s="268"/>
      <c r="AG90" s="48"/>
      <c r="AH90" s="49"/>
      <c r="AI90" s="51"/>
      <c r="AJ90" s="48"/>
      <c r="AK90" s="49"/>
      <c r="AL90" s="51"/>
      <c r="AM90" s="48"/>
      <c r="AN90" s="49"/>
      <c r="AO90" s="51"/>
      <c r="AP90" s="41"/>
      <c r="AQ90" s="42"/>
      <c r="AR90" s="43"/>
      <c r="AS90" s="41">
        <v>108</v>
      </c>
      <c r="AT90" s="42">
        <v>52</v>
      </c>
      <c r="AU90" s="43">
        <v>3</v>
      </c>
      <c r="AV90" s="41">
        <v>240</v>
      </c>
      <c r="AW90" s="42">
        <v>82</v>
      </c>
      <c r="AX90" s="43">
        <v>6</v>
      </c>
      <c r="AY90" s="41"/>
      <c r="AZ90" s="42"/>
      <c r="BA90" s="43"/>
      <c r="BB90" s="48"/>
      <c r="BC90" s="49"/>
      <c r="BD90" s="51"/>
      <c r="BE90" s="214">
        <f>AI90+AL90+AO90+AR90+AU90+AX90+BA90+BD90</f>
        <v>9</v>
      </c>
      <c r="BF90" s="386"/>
      <c r="BG90" s="218" t="s">
        <v>300</v>
      </c>
      <c r="BH90" s="218"/>
      <c r="BI90" s="218"/>
      <c r="BJ90" s="418"/>
      <c r="BL90" s="26">
        <f>AG118+AJ118+AM118+AP118+AS118+AV118+AY118</f>
        <v>228</v>
      </c>
      <c r="BM90" s="19">
        <f>AH102+AK102+AN102+AQ102+AT102+AW102+AZ102+BC102</f>
        <v>104</v>
      </c>
      <c r="BN90" s="26">
        <f>AI118+AL118+AO118+AR118+AU118+AX118+BA118</f>
        <v>6</v>
      </c>
      <c r="BP90" s="27">
        <f>SUM(Y102:AF102)</f>
        <v>104</v>
      </c>
    </row>
    <row r="91" spans="1:68" ht="36" customHeight="1" thickBot="1" x14ac:dyDescent="0.45">
      <c r="B91" s="53" t="s">
        <v>343</v>
      </c>
      <c r="C91" s="262" t="s">
        <v>258</v>
      </c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371"/>
      <c r="R91" s="346"/>
      <c r="S91" s="371">
        <v>6</v>
      </c>
      <c r="T91" s="345"/>
      <c r="U91" s="344">
        <v>120</v>
      </c>
      <c r="V91" s="346"/>
      <c r="W91" s="371">
        <v>68</v>
      </c>
      <c r="X91" s="375"/>
      <c r="Y91" s="345">
        <v>38</v>
      </c>
      <c r="Z91" s="346"/>
      <c r="AA91" s="371"/>
      <c r="AB91" s="346"/>
      <c r="AC91" s="371">
        <v>30</v>
      </c>
      <c r="AD91" s="346"/>
      <c r="AE91" s="371"/>
      <c r="AF91" s="345"/>
      <c r="AG91" s="83"/>
      <c r="AH91" s="84"/>
      <c r="AI91" s="142"/>
      <c r="AJ91" s="83"/>
      <c r="AK91" s="84"/>
      <c r="AL91" s="142"/>
      <c r="AM91" s="83"/>
      <c r="AN91" s="84"/>
      <c r="AO91" s="142"/>
      <c r="AP91" s="83"/>
      <c r="AQ91" s="84"/>
      <c r="AR91" s="142"/>
      <c r="AS91" s="83"/>
      <c r="AT91" s="84"/>
      <c r="AU91" s="142"/>
      <c r="AV91" s="83">
        <v>120</v>
      </c>
      <c r="AW91" s="84">
        <v>68</v>
      </c>
      <c r="AX91" s="142">
        <v>3</v>
      </c>
      <c r="AY91" s="83"/>
      <c r="AZ91" s="84"/>
      <c r="BA91" s="142"/>
      <c r="BB91" s="83"/>
      <c r="BC91" s="84"/>
      <c r="BD91" s="142"/>
      <c r="BE91" s="383">
        <f>AI91+AL91+AO91+AR91+AU91+AX91+BA91+BD91</f>
        <v>3</v>
      </c>
      <c r="BF91" s="376"/>
      <c r="BG91" s="442" t="s">
        <v>301</v>
      </c>
      <c r="BH91" s="442"/>
      <c r="BI91" s="442"/>
      <c r="BJ91" s="443"/>
      <c r="BL91" s="26">
        <f>AG85+AJ85+AM85+AP85+AS85+AV85+AY85</f>
        <v>108</v>
      </c>
      <c r="BM91" s="19">
        <f>AH103+AK103+AN103+AQ103+AT103+AW103+AZ103+BC103</f>
        <v>52</v>
      </c>
      <c r="BN91" s="26">
        <f>AI85+AL85+AO85+AR85+AU85+AX85+BA85</f>
        <v>3</v>
      </c>
      <c r="BP91" s="27">
        <f>SUM(Y103:AF103)</f>
        <v>52</v>
      </c>
    </row>
    <row r="92" spans="1:68" ht="11.25" customHeight="1" x14ac:dyDescent="0.4">
      <c r="B92" s="328"/>
      <c r="C92" s="328"/>
      <c r="D92" s="328"/>
      <c r="E92" s="328"/>
      <c r="F92" s="328"/>
      <c r="G92" s="328"/>
      <c r="H92" s="328"/>
      <c r="I92" s="328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  <c r="AA92" s="328"/>
      <c r="AB92" s="328"/>
      <c r="AC92" s="328"/>
      <c r="AD92" s="328"/>
      <c r="AE92" s="328"/>
      <c r="AF92" s="328"/>
      <c r="AG92" s="328"/>
      <c r="AH92" s="328"/>
      <c r="AI92" s="328"/>
      <c r="AJ92" s="328"/>
      <c r="AK92" s="328"/>
      <c r="AL92" s="328"/>
      <c r="AM92" s="328"/>
      <c r="AN92" s="328"/>
      <c r="AO92" s="328"/>
      <c r="AP92" s="328"/>
      <c r="AQ92" s="328"/>
      <c r="AR92" s="328"/>
      <c r="AS92" s="328"/>
      <c r="AT92" s="328"/>
      <c r="AU92" s="328"/>
      <c r="AV92" s="328"/>
      <c r="AW92" s="328"/>
      <c r="AX92" s="328"/>
      <c r="AY92" s="328"/>
      <c r="AZ92" s="328"/>
      <c r="BA92" s="328"/>
      <c r="BB92" s="328"/>
      <c r="BC92" s="328"/>
      <c r="BD92" s="328"/>
      <c r="BE92" s="328"/>
      <c r="BF92" s="328"/>
      <c r="BG92" s="328"/>
      <c r="BH92" s="328"/>
      <c r="BI92" s="328"/>
      <c r="BJ92" s="328"/>
      <c r="BL92" s="26"/>
      <c r="BM92" s="19"/>
      <c r="BN92" s="26"/>
    </row>
    <row r="93" spans="1:68" ht="36" customHeight="1" x14ac:dyDescent="0.4">
      <c r="B93" s="329" t="s">
        <v>491</v>
      </c>
      <c r="C93" s="329"/>
      <c r="D93" s="329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29"/>
      <c r="Z93" s="329"/>
      <c r="AA93" s="329"/>
      <c r="AB93" s="329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329" t="s">
        <v>492</v>
      </c>
      <c r="AO93" s="329"/>
      <c r="AP93" s="329"/>
      <c r="AQ93" s="329"/>
      <c r="AR93" s="329"/>
      <c r="AS93" s="329"/>
      <c r="AT93" s="329"/>
      <c r="AU93" s="329"/>
      <c r="AV93" s="329"/>
      <c r="AW93" s="329"/>
      <c r="AX93" s="329"/>
      <c r="AY93" s="329"/>
      <c r="AZ93" s="329"/>
      <c r="BA93" s="329"/>
      <c r="BB93" s="329"/>
      <c r="BC93" s="329"/>
      <c r="BD93" s="329"/>
      <c r="BE93" s="329"/>
      <c r="BF93" s="329"/>
      <c r="BG93" s="329"/>
      <c r="BH93" s="144"/>
      <c r="BI93" s="145"/>
      <c r="BJ93" s="145"/>
      <c r="BL93" s="26"/>
      <c r="BM93" s="19"/>
      <c r="BN93" s="26"/>
    </row>
    <row r="94" spans="1:68" ht="36" customHeight="1" x14ac:dyDescent="0.4">
      <c r="B94" s="329"/>
      <c r="C94" s="329"/>
      <c r="D94" s="329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29"/>
      <c r="X94" s="329"/>
      <c r="Y94" s="329"/>
      <c r="Z94" s="329"/>
      <c r="AA94" s="329"/>
      <c r="AB94" s="329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329"/>
      <c r="AO94" s="329"/>
      <c r="AP94" s="329"/>
      <c r="AQ94" s="329"/>
      <c r="AR94" s="329"/>
      <c r="AS94" s="329"/>
      <c r="AT94" s="329"/>
      <c r="AU94" s="329"/>
      <c r="AV94" s="329"/>
      <c r="AW94" s="329"/>
      <c r="AX94" s="329"/>
      <c r="AY94" s="329"/>
      <c r="AZ94" s="329"/>
      <c r="BA94" s="329"/>
      <c r="BB94" s="329"/>
      <c r="BC94" s="329"/>
      <c r="BD94" s="329"/>
      <c r="BE94" s="329"/>
      <c r="BF94" s="329"/>
      <c r="BG94" s="329"/>
      <c r="BH94" s="144"/>
      <c r="BI94" s="145"/>
      <c r="BJ94" s="145"/>
      <c r="BL94" s="26"/>
      <c r="BM94" s="19"/>
      <c r="BN94" s="26"/>
    </row>
    <row r="95" spans="1:68" ht="116.25" customHeight="1" x14ac:dyDescent="0.4">
      <c r="B95" s="329"/>
      <c r="C95" s="329"/>
      <c r="D95" s="329"/>
      <c r="E95" s="329"/>
      <c r="F95" s="329"/>
      <c r="G95" s="329"/>
      <c r="H95" s="329"/>
      <c r="I95" s="329"/>
      <c r="J95" s="329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  <c r="AA95" s="329"/>
      <c r="AB95" s="329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329"/>
      <c r="AO95" s="329"/>
      <c r="AP95" s="329"/>
      <c r="AQ95" s="329"/>
      <c r="AR95" s="329"/>
      <c r="AS95" s="329"/>
      <c r="AT95" s="329"/>
      <c r="AU95" s="329"/>
      <c r="AV95" s="329"/>
      <c r="AW95" s="329"/>
      <c r="AX95" s="329"/>
      <c r="AY95" s="329"/>
      <c r="AZ95" s="329"/>
      <c r="BA95" s="329"/>
      <c r="BB95" s="329"/>
      <c r="BC95" s="329"/>
      <c r="BD95" s="329"/>
      <c r="BE95" s="329"/>
      <c r="BF95" s="329"/>
      <c r="BG95" s="329"/>
      <c r="BH95" s="144"/>
      <c r="BI95" s="145"/>
      <c r="BJ95" s="145"/>
      <c r="BL95" s="26"/>
      <c r="BM95" s="19"/>
      <c r="BN95" s="26"/>
    </row>
    <row r="96" spans="1:68" ht="60" customHeight="1" thickBot="1" x14ac:dyDescent="0.45">
      <c r="B96" s="283" t="s">
        <v>471</v>
      </c>
      <c r="C96" s="283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283"/>
      <c r="BF96" s="283"/>
      <c r="BG96" s="283"/>
      <c r="BH96" s="283"/>
      <c r="BI96" s="145"/>
      <c r="BJ96" s="145"/>
      <c r="BL96" s="26"/>
      <c r="BM96" s="19"/>
      <c r="BN96" s="26"/>
    </row>
    <row r="97" spans="1:68" s="25" customFormat="1" ht="68.25" customHeight="1" thickBot="1" x14ac:dyDescent="0.45">
      <c r="B97" s="279" t="s">
        <v>99</v>
      </c>
      <c r="C97" s="284" t="s">
        <v>113</v>
      </c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6"/>
      <c r="Q97" s="293" t="s">
        <v>8</v>
      </c>
      <c r="R97" s="294"/>
      <c r="S97" s="293" t="s">
        <v>9</v>
      </c>
      <c r="T97" s="295"/>
      <c r="U97" s="297" t="s">
        <v>10</v>
      </c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9"/>
      <c r="AG97" s="300" t="s">
        <v>35</v>
      </c>
      <c r="AH97" s="301"/>
      <c r="AI97" s="301"/>
      <c r="AJ97" s="301"/>
      <c r="AK97" s="301"/>
      <c r="AL97" s="301"/>
      <c r="AM97" s="301"/>
      <c r="AN97" s="301"/>
      <c r="AO97" s="301"/>
      <c r="AP97" s="301"/>
      <c r="AQ97" s="301"/>
      <c r="AR97" s="301"/>
      <c r="AS97" s="301"/>
      <c r="AT97" s="301"/>
      <c r="AU97" s="301"/>
      <c r="AV97" s="301"/>
      <c r="AW97" s="301"/>
      <c r="AX97" s="301"/>
      <c r="AY97" s="301"/>
      <c r="AZ97" s="301"/>
      <c r="BA97" s="301"/>
      <c r="BB97" s="301"/>
      <c r="BC97" s="301"/>
      <c r="BD97" s="302"/>
      <c r="BE97" s="235" t="s">
        <v>23</v>
      </c>
      <c r="BF97" s="236"/>
      <c r="BG97" s="241" t="s">
        <v>100</v>
      </c>
      <c r="BH97" s="241"/>
      <c r="BI97" s="241"/>
      <c r="BJ97" s="242"/>
      <c r="BL97" s="24"/>
      <c r="BM97" s="24"/>
      <c r="BN97" s="24"/>
      <c r="BO97" s="24"/>
      <c r="BP97" s="27"/>
    </row>
    <row r="98" spans="1:68" s="25" customFormat="1" ht="32.450000000000003" customHeight="1" thickBot="1" x14ac:dyDescent="0.45">
      <c r="B98" s="280"/>
      <c r="C98" s="287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288"/>
      <c r="O98" s="288"/>
      <c r="P98" s="289"/>
      <c r="Q98" s="251"/>
      <c r="R98" s="248"/>
      <c r="S98" s="251"/>
      <c r="T98" s="296"/>
      <c r="U98" s="247" t="s">
        <v>5</v>
      </c>
      <c r="V98" s="248"/>
      <c r="W98" s="251" t="s">
        <v>11</v>
      </c>
      <c r="X98" s="252"/>
      <c r="Y98" s="255" t="s">
        <v>12</v>
      </c>
      <c r="Z98" s="256"/>
      <c r="AA98" s="256"/>
      <c r="AB98" s="256"/>
      <c r="AC98" s="256"/>
      <c r="AD98" s="256"/>
      <c r="AE98" s="256"/>
      <c r="AF98" s="257"/>
      <c r="AG98" s="258" t="s">
        <v>14</v>
      </c>
      <c r="AH98" s="259"/>
      <c r="AI98" s="259"/>
      <c r="AJ98" s="259"/>
      <c r="AK98" s="259"/>
      <c r="AL98" s="260"/>
      <c r="AM98" s="258" t="s">
        <v>15</v>
      </c>
      <c r="AN98" s="259"/>
      <c r="AO98" s="259"/>
      <c r="AP98" s="259"/>
      <c r="AQ98" s="259"/>
      <c r="AR98" s="260"/>
      <c r="AS98" s="258" t="s">
        <v>16</v>
      </c>
      <c r="AT98" s="259"/>
      <c r="AU98" s="259"/>
      <c r="AV98" s="259"/>
      <c r="AW98" s="259"/>
      <c r="AX98" s="260"/>
      <c r="AY98" s="258" t="s">
        <v>158</v>
      </c>
      <c r="AZ98" s="259"/>
      <c r="BA98" s="259"/>
      <c r="BB98" s="259"/>
      <c r="BC98" s="259"/>
      <c r="BD98" s="260"/>
      <c r="BE98" s="237"/>
      <c r="BF98" s="238"/>
      <c r="BG98" s="243"/>
      <c r="BH98" s="243"/>
      <c r="BI98" s="243"/>
      <c r="BJ98" s="244"/>
      <c r="BL98" s="24"/>
      <c r="BM98" s="24"/>
      <c r="BN98" s="24"/>
      <c r="BO98" s="24"/>
      <c r="BP98" s="27"/>
    </row>
    <row r="99" spans="1:68" ht="76.900000000000006" customHeight="1" thickBot="1" x14ac:dyDescent="0.45">
      <c r="B99" s="280"/>
      <c r="C99" s="287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288"/>
      <c r="O99" s="288"/>
      <c r="P99" s="289"/>
      <c r="Q99" s="251"/>
      <c r="R99" s="248"/>
      <c r="S99" s="251"/>
      <c r="T99" s="296"/>
      <c r="U99" s="247"/>
      <c r="V99" s="248"/>
      <c r="W99" s="251"/>
      <c r="X99" s="252"/>
      <c r="Y99" s="277" t="s">
        <v>13</v>
      </c>
      <c r="Z99" s="248"/>
      <c r="AA99" s="306" t="s">
        <v>101</v>
      </c>
      <c r="AB99" s="248"/>
      <c r="AC99" s="306" t="s">
        <v>102</v>
      </c>
      <c r="AD99" s="248"/>
      <c r="AE99" s="251" t="s">
        <v>73</v>
      </c>
      <c r="AF99" s="296"/>
      <c r="AG99" s="261" t="s">
        <v>200</v>
      </c>
      <c r="AH99" s="259"/>
      <c r="AI99" s="260"/>
      <c r="AJ99" s="261" t="s">
        <v>201</v>
      </c>
      <c r="AK99" s="259"/>
      <c r="AL99" s="260"/>
      <c r="AM99" s="261" t="s">
        <v>202</v>
      </c>
      <c r="AN99" s="259"/>
      <c r="AO99" s="260"/>
      <c r="AP99" s="261" t="s">
        <v>203</v>
      </c>
      <c r="AQ99" s="259"/>
      <c r="AR99" s="260"/>
      <c r="AS99" s="261" t="s">
        <v>204</v>
      </c>
      <c r="AT99" s="259"/>
      <c r="AU99" s="260"/>
      <c r="AV99" s="261" t="s">
        <v>205</v>
      </c>
      <c r="AW99" s="259"/>
      <c r="AX99" s="260"/>
      <c r="AY99" s="274" t="s">
        <v>277</v>
      </c>
      <c r="AZ99" s="275"/>
      <c r="BA99" s="276"/>
      <c r="BB99" s="303" t="s">
        <v>159</v>
      </c>
      <c r="BC99" s="304"/>
      <c r="BD99" s="305"/>
      <c r="BE99" s="237"/>
      <c r="BF99" s="238"/>
      <c r="BG99" s="243"/>
      <c r="BH99" s="243"/>
      <c r="BI99" s="243"/>
      <c r="BJ99" s="244"/>
    </row>
    <row r="100" spans="1:68" ht="165" customHeight="1" thickBot="1" x14ac:dyDescent="0.45">
      <c r="B100" s="281"/>
      <c r="C100" s="290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2"/>
      <c r="Q100" s="253"/>
      <c r="R100" s="250"/>
      <c r="S100" s="253"/>
      <c r="T100" s="278"/>
      <c r="U100" s="249"/>
      <c r="V100" s="250"/>
      <c r="W100" s="253"/>
      <c r="X100" s="254"/>
      <c r="Y100" s="278"/>
      <c r="Z100" s="250"/>
      <c r="AA100" s="253"/>
      <c r="AB100" s="250"/>
      <c r="AC100" s="253"/>
      <c r="AD100" s="250"/>
      <c r="AE100" s="253"/>
      <c r="AF100" s="278"/>
      <c r="AG100" s="35" t="s">
        <v>3</v>
      </c>
      <c r="AH100" s="36" t="s">
        <v>17</v>
      </c>
      <c r="AI100" s="37" t="s">
        <v>18</v>
      </c>
      <c r="AJ100" s="35" t="s">
        <v>3</v>
      </c>
      <c r="AK100" s="36" t="s">
        <v>17</v>
      </c>
      <c r="AL100" s="37" t="s">
        <v>18</v>
      </c>
      <c r="AM100" s="35" t="s">
        <v>3</v>
      </c>
      <c r="AN100" s="36" t="s">
        <v>17</v>
      </c>
      <c r="AO100" s="37" t="s">
        <v>18</v>
      </c>
      <c r="AP100" s="35" t="s">
        <v>3</v>
      </c>
      <c r="AQ100" s="36" t="s">
        <v>17</v>
      </c>
      <c r="AR100" s="37" t="s">
        <v>18</v>
      </c>
      <c r="AS100" s="35" t="s">
        <v>3</v>
      </c>
      <c r="AT100" s="36" t="s">
        <v>17</v>
      </c>
      <c r="AU100" s="37" t="s">
        <v>18</v>
      </c>
      <c r="AV100" s="38" t="s">
        <v>3</v>
      </c>
      <c r="AW100" s="39" t="s">
        <v>17</v>
      </c>
      <c r="AX100" s="40" t="s">
        <v>18</v>
      </c>
      <c r="AY100" s="35" t="s">
        <v>3</v>
      </c>
      <c r="AZ100" s="36" t="s">
        <v>17</v>
      </c>
      <c r="BA100" s="37" t="s">
        <v>18</v>
      </c>
      <c r="BB100" s="35" t="s">
        <v>3</v>
      </c>
      <c r="BC100" s="36" t="s">
        <v>17</v>
      </c>
      <c r="BD100" s="37" t="s">
        <v>18</v>
      </c>
      <c r="BE100" s="239"/>
      <c r="BF100" s="240"/>
      <c r="BG100" s="245"/>
      <c r="BH100" s="245"/>
      <c r="BI100" s="245"/>
      <c r="BJ100" s="246"/>
      <c r="BK100" s="30"/>
    </row>
    <row r="101" spans="1:68" ht="75" customHeight="1" x14ac:dyDescent="0.4">
      <c r="B101" s="78" t="s">
        <v>186</v>
      </c>
      <c r="C101" s="437" t="s">
        <v>335</v>
      </c>
      <c r="D101" s="437"/>
      <c r="E101" s="437"/>
      <c r="F101" s="437"/>
      <c r="G101" s="437"/>
      <c r="H101" s="437"/>
      <c r="I101" s="437"/>
      <c r="J101" s="437"/>
      <c r="K101" s="437"/>
      <c r="L101" s="437"/>
      <c r="M101" s="437"/>
      <c r="N101" s="437"/>
      <c r="O101" s="437"/>
      <c r="P101" s="437"/>
      <c r="Q101" s="267"/>
      <c r="R101" s="269"/>
      <c r="S101" s="267"/>
      <c r="T101" s="268"/>
      <c r="U101" s="206"/>
      <c r="V101" s="269"/>
      <c r="W101" s="438"/>
      <c r="X101" s="439"/>
      <c r="Y101" s="440"/>
      <c r="Z101" s="441"/>
      <c r="AA101" s="267"/>
      <c r="AB101" s="269"/>
      <c r="AC101" s="267"/>
      <c r="AD101" s="269"/>
      <c r="AE101" s="267"/>
      <c r="AF101" s="268"/>
      <c r="AG101" s="41"/>
      <c r="AH101" s="42"/>
      <c r="AI101" s="43"/>
      <c r="AJ101" s="41"/>
      <c r="AK101" s="42"/>
      <c r="AL101" s="43"/>
      <c r="AM101" s="41"/>
      <c r="AN101" s="42"/>
      <c r="AO101" s="94"/>
      <c r="AP101" s="41"/>
      <c r="AQ101" s="42"/>
      <c r="AR101" s="43"/>
      <c r="AS101" s="95"/>
      <c r="AT101" s="42"/>
      <c r="AU101" s="43"/>
      <c r="AV101" s="41"/>
      <c r="AW101" s="42"/>
      <c r="AX101" s="43"/>
      <c r="AY101" s="41"/>
      <c r="AZ101" s="42"/>
      <c r="BA101" s="43"/>
      <c r="BB101" s="41"/>
      <c r="BC101" s="42"/>
      <c r="BD101" s="43"/>
      <c r="BE101" s="214"/>
      <c r="BF101" s="386"/>
      <c r="BG101" s="218"/>
      <c r="BH101" s="218"/>
      <c r="BI101" s="218"/>
      <c r="BJ101" s="418"/>
      <c r="BL101" s="26">
        <f>AG90+AJ90+AM90+AP90+AS90+AV90+AY90</f>
        <v>348</v>
      </c>
      <c r="BM101" s="19">
        <f>AH89+AK89+AN89+AQ89+AT89+AW89+AZ89+BC89</f>
        <v>0</v>
      </c>
      <c r="BN101" s="26">
        <f>AI90+AL90+AO90+AR90+AU90+AX90+BA90</f>
        <v>9</v>
      </c>
      <c r="BP101" s="27">
        <f>SUM(Y89:AF89)</f>
        <v>0</v>
      </c>
    </row>
    <row r="102" spans="1:68" ht="39" customHeight="1" x14ac:dyDescent="0.4">
      <c r="B102" s="44" t="s">
        <v>272</v>
      </c>
      <c r="C102" s="263" t="s">
        <v>259</v>
      </c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7">
        <v>6</v>
      </c>
      <c r="R102" s="269"/>
      <c r="S102" s="267">
        <v>5</v>
      </c>
      <c r="T102" s="268"/>
      <c r="U102" s="206">
        <v>244</v>
      </c>
      <c r="V102" s="269"/>
      <c r="W102" s="267">
        <v>104</v>
      </c>
      <c r="X102" s="270"/>
      <c r="Y102" s="268">
        <v>54</v>
      </c>
      <c r="Z102" s="269"/>
      <c r="AA102" s="267">
        <v>16</v>
      </c>
      <c r="AB102" s="269"/>
      <c r="AC102" s="267">
        <v>34</v>
      </c>
      <c r="AD102" s="269"/>
      <c r="AE102" s="267"/>
      <c r="AF102" s="268"/>
      <c r="AG102" s="41"/>
      <c r="AH102" s="42"/>
      <c r="AI102" s="43"/>
      <c r="AJ102" s="41"/>
      <c r="AK102" s="42"/>
      <c r="AL102" s="43"/>
      <c r="AM102" s="41"/>
      <c r="AN102" s="42"/>
      <c r="AO102" s="43"/>
      <c r="AP102" s="41"/>
      <c r="AQ102" s="42"/>
      <c r="AR102" s="43"/>
      <c r="AS102" s="41">
        <f>AU102*36</f>
        <v>108</v>
      </c>
      <c r="AT102" s="42">
        <v>42</v>
      </c>
      <c r="AU102" s="43">
        <v>3</v>
      </c>
      <c r="AV102" s="41">
        <v>136</v>
      </c>
      <c r="AW102" s="42">
        <v>62</v>
      </c>
      <c r="AX102" s="43">
        <v>3</v>
      </c>
      <c r="AY102" s="41"/>
      <c r="AZ102" s="42"/>
      <c r="BA102" s="43"/>
      <c r="BB102" s="41"/>
      <c r="BC102" s="42"/>
      <c r="BD102" s="43"/>
      <c r="BE102" s="214">
        <v>6</v>
      </c>
      <c r="BF102" s="386"/>
      <c r="BG102" s="218" t="s">
        <v>302</v>
      </c>
      <c r="BH102" s="218"/>
      <c r="BI102" s="218"/>
      <c r="BJ102" s="418"/>
      <c r="BL102" s="26">
        <f>AG91+AJ91+AM91+AP91+AS91+AV91+AY91</f>
        <v>120</v>
      </c>
      <c r="BM102" s="19">
        <f>AH90+AK90+AN90+AQ90+AT90+AW90+AZ90+BC90</f>
        <v>134</v>
      </c>
      <c r="BN102" s="26">
        <f>AI91+AL91+AO91+AR91+AU91+AX91+BA91</f>
        <v>3</v>
      </c>
      <c r="BP102" s="27">
        <f>SUM(Y90:AF90)</f>
        <v>134</v>
      </c>
    </row>
    <row r="103" spans="1:68" ht="36" customHeight="1" x14ac:dyDescent="0.4">
      <c r="B103" s="44" t="s">
        <v>273</v>
      </c>
      <c r="C103" s="263" t="s">
        <v>290</v>
      </c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7"/>
      <c r="R103" s="269"/>
      <c r="S103" s="267">
        <v>6</v>
      </c>
      <c r="T103" s="268"/>
      <c r="U103" s="206">
        <v>120</v>
      </c>
      <c r="V103" s="269"/>
      <c r="W103" s="267">
        <v>52</v>
      </c>
      <c r="X103" s="270"/>
      <c r="Y103" s="268">
        <v>28</v>
      </c>
      <c r="Z103" s="269"/>
      <c r="AA103" s="267">
        <v>8</v>
      </c>
      <c r="AB103" s="269"/>
      <c r="AC103" s="267">
        <v>16</v>
      </c>
      <c r="AD103" s="269"/>
      <c r="AE103" s="267"/>
      <c r="AF103" s="268"/>
      <c r="AG103" s="41"/>
      <c r="AH103" s="42"/>
      <c r="AI103" s="146"/>
      <c r="AJ103" s="41"/>
      <c r="AK103" s="42"/>
      <c r="AL103" s="43"/>
      <c r="AM103" s="41"/>
      <c r="AN103" s="42"/>
      <c r="AO103" s="43"/>
      <c r="AP103" s="41"/>
      <c r="AQ103" s="42"/>
      <c r="AR103" s="43"/>
      <c r="AS103" s="41"/>
      <c r="AT103" s="42"/>
      <c r="AU103" s="43"/>
      <c r="AV103" s="41">
        <v>120</v>
      </c>
      <c r="AW103" s="42">
        <v>52</v>
      </c>
      <c r="AX103" s="43">
        <v>3</v>
      </c>
      <c r="AY103" s="41"/>
      <c r="AZ103" s="42"/>
      <c r="BA103" s="43"/>
      <c r="BB103" s="41"/>
      <c r="BC103" s="42"/>
      <c r="BD103" s="43"/>
      <c r="BE103" s="214">
        <v>3</v>
      </c>
      <c r="BF103" s="386"/>
      <c r="BG103" s="218" t="s">
        <v>303</v>
      </c>
      <c r="BH103" s="218"/>
      <c r="BI103" s="218"/>
      <c r="BJ103" s="418"/>
      <c r="BL103" s="26"/>
      <c r="BM103" s="19">
        <f>AH91+AK91+AN91+AQ91+AT91+AW91+AZ91+BC91</f>
        <v>68</v>
      </c>
      <c r="BN103" s="26"/>
      <c r="BP103" s="27">
        <f>SUM(Y91:AF91)</f>
        <v>68</v>
      </c>
    </row>
    <row r="104" spans="1:68" s="23" customFormat="1" ht="66" customHeight="1" x14ac:dyDescent="0.4">
      <c r="A104" s="24"/>
      <c r="B104" s="78" t="s">
        <v>237</v>
      </c>
      <c r="C104" s="437" t="s">
        <v>269</v>
      </c>
      <c r="D104" s="437"/>
      <c r="E104" s="437"/>
      <c r="F104" s="437"/>
      <c r="G104" s="437"/>
      <c r="H104" s="437"/>
      <c r="I104" s="437"/>
      <c r="J104" s="437"/>
      <c r="K104" s="437"/>
      <c r="L104" s="437"/>
      <c r="M104" s="437"/>
      <c r="N104" s="437"/>
      <c r="O104" s="437"/>
      <c r="P104" s="437"/>
      <c r="Q104" s="267"/>
      <c r="R104" s="269"/>
      <c r="S104" s="267"/>
      <c r="T104" s="268"/>
      <c r="U104" s="206"/>
      <c r="V104" s="269"/>
      <c r="W104" s="267"/>
      <c r="X104" s="270"/>
      <c r="Y104" s="268"/>
      <c r="Z104" s="269"/>
      <c r="AA104" s="267"/>
      <c r="AB104" s="269"/>
      <c r="AC104" s="267"/>
      <c r="AD104" s="269"/>
      <c r="AE104" s="267"/>
      <c r="AF104" s="268"/>
      <c r="AG104" s="41"/>
      <c r="AH104" s="42"/>
      <c r="AI104" s="43"/>
      <c r="AJ104" s="41"/>
      <c r="AK104" s="42"/>
      <c r="AL104" s="43"/>
      <c r="AM104" s="41"/>
      <c r="AN104" s="42"/>
      <c r="AO104" s="43"/>
      <c r="AP104" s="41"/>
      <c r="AQ104" s="42"/>
      <c r="AR104" s="43"/>
      <c r="AS104" s="41"/>
      <c r="AT104" s="42"/>
      <c r="AU104" s="43"/>
      <c r="AV104" s="41"/>
      <c r="AW104" s="42"/>
      <c r="AX104" s="43"/>
      <c r="AY104" s="41"/>
      <c r="AZ104" s="42"/>
      <c r="BA104" s="43"/>
      <c r="BB104" s="41"/>
      <c r="BC104" s="42"/>
      <c r="BD104" s="43"/>
      <c r="BE104" s="214"/>
      <c r="BF104" s="386"/>
      <c r="BG104" s="218"/>
      <c r="BH104" s="218"/>
      <c r="BI104" s="218"/>
      <c r="BJ104" s="418"/>
      <c r="BK104" s="25"/>
      <c r="BL104" s="26">
        <f>AG117+AJ117+AM117+AP117+AS117+AV117+AY117</f>
        <v>108</v>
      </c>
      <c r="BM104" s="19">
        <f t="shared" ref="BM104:BM115" si="18">AH104+AK104+AN104+AQ104+AT104+AW104+AZ104+BC104</f>
        <v>0</v>
      </c>
      <c r="BN104" s="26"/>
      <c r="BP104" s="27">
        <f t="shared" ref="BP104:BP115" si="19">SUM(Y104:AF104)</f>
        <v>0</v>
      </c>
    </row>
    <row r="105" spans="1:68" s="23" customFormat="1" ht="46.5" customHeight="1" x14ac:dyDescent="0.4">
      <c r="A105" s="24"/>
      <c r="B105" s="44" t="s">
        <v>344</v>
      </c>
      <c r="C105" s="263" t="s">
        <v>264</v>
      </c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7">
        <v>3</v>
      </c>
      <c r="R105" s="269"/>
      <c r="S105" s="267"/>
      <c r="T105" s="268"/>
      <c r="U105" s="206">
        <v>108</v>
      </c>
      <c r="V105" s="269"/>
      <c r="W105" s="267">
        <f>AN105</f>
        <v>52</v>
      </c>
      <c r="X105" s="270"/>
      <c r="Y105" s="268">
        <v>26</v>
      </c>
      <c r="Z105" s="269"/>
      <c r="AA105" s="267"/>
      <c r="AB105" s="269"/>
      <c r="AC105" s="267">
        <v>26</v>
      </c>
      <c r="AD105" s="269"/>
      <c r="AE105" s="267"/>
      <c r="AF105" s="268"/>
      <c r="AG105" s="41"/>
      <c r="AH105" s="42"/>
      <c r="AI105" s="43"/>
      <c r="AJ105" s="41"/>
      <c r="AK105" s="42"/>
      <c r="AL105" s="43"/>
      <c r="AM105" s="41">
        <v>108</v>
      </c>
      <c r="AN105" s="42">
        <v>52</v>
      </c>
      <c r="AO105" s="43">
        <v>3</v>
      </c>
      <c r="AP105" s="41"/>
      <c r="AQ105" s="42"/>
      <c r="AR105" s="43"/>
      <c r="AS105" s="41"/>
      <c r="AT105" s="42"/>
      <c r="AU105" s="43"/>
      <c r="AV105" s="41"/>
      <c r="AW105" s="42"/>
      <c r="AX105" s="43"/>
      <c r="AY105" s="41"/>
      <c r="AZ105" s="42"/>
      <c r="BA105" s="43"/>
      <c r="BB105" s="41"/>
      <c r="BC105" s="42"/>
      <c r="BD105" s="43"/>
      <c r="BE105" s="214">
        <v>3</v>
      </c>
      <c r="BF105" s="386"/>
      <c r="BG105" s="218" t="s">
        <v>305</v>
      </c>
      <c r="BH105" s="218"/>
      <c r="BI105" s="218"/>
      <c r="BJ105" s="418"/>
      <c r="BK105" s="25"/>
      <c r="BL105" s="26">
        <f>AG89+AJ89+AM89+AP89+AS89+AV89+AY89</f>
        <v>0</v>
      </c>
      <c r="BM105" s="19">
        <f t="shared" si="18"/>
        <v>52</v>
      </c>
      <c r="BN105" s="26"/>
      <c r="BP105" s="27">
        <f t="shared" si="19"/>
        <v>52</v>
      </c>
    </row>
    <row r="106" spans="1:68" s="23" customFormat="1" ht="42" customHeight="1" x14ac:dyDescent="0.4">
      <c r="A106" s="24"/>
      <c r="B106" s="44" t="s">
        <v>345</v>
      </c>
      <c r="C106" s="263" t="s">
        <v>268</v>
      </c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7"/>
      <c r="R106" s="269"/>
      <c r="S106" s="267">
        <v>3</v>
      </c>
      <c r="T106" s="268"/>
      <c r="U106" s="206">
        <v>108</v>
      </c>
      <c r="V106" s="269"/>
      <c r="W106" s="267">
        <f>AN106</f>
        <v>52</v>
      </c>
      <c r="X106" s="270"/>
      <c r="Y106" s="268">
        <v>26</v>
      </c>
      <c r="Z106" s="269"/>
      <c r="AA106" s="267"/>
      <c r="AB106" s="269"/>
      <c r="AC106" s="267">
        <v>26</v>
      </c>
      <c r="AD106" s="269"/>
      <c r="AE106" s="267"/>
      <c r="AF106" s="268"/>
      <c r="AG106" s="41"/>
      <c r="AH106" s="42"/>
      <c r="AI106" s="43"/>
      <c r="AJ106" s="41"/>
      <c r="AK106" s="42"/>
      <c r="AL106" s="43"/>
      <c r="AM106" s="41">
        <v>108</v>
      </c>
      <c r="AN106" s="42">
        <v>52</v>
      </c>
      <c r="AO106" s="43">
        <v>3</v>
      </c>
      <c r="AP106" s="41"/>
      <c r="AQ106" s="42"/>
      <c r="AR106" s="43"/>
      <c r="AS106" s="41"/>
      <c r="AT106" s="42"/>
      <c r="AU106" s="43"/>
      <c r="AV106" s="41"/>
      <c r="AW106" s="42"/>
      <c r="AX106" s="43"/>
      <c r="AY106" s="41"/>
      <c r="AZ106" s="42"/>
      <c r="BA106" s="43"/>
      <c r="BB106" s="41"/>
      <c r="BC106" s="42"/>
      <c r="BD106" s="43"/>
      <c r="BE106" s="214">
        <v>3</v>
      </c>
      <c r="BF106" s="386"/>
      <c r="BG106" s="218" t="s">
        <v>304</v>
      </c>
      <c r="BH106" s="218"/>
      <c r="BI106" s="218"/>
      <c r="BJ106" s="418"/>
      <c r="BK106" s="25"/>
      <c r="BL106" s="26">
        <f>AG90+AJ90+AM90+AP90+AS90+AV90+AY90</f>
        <v>348</v>
      </c>
      <c r="BM106" s="19">
        <f t="shared" si="18"/>
        <v>52</v>
      </c>
      <c r="BN106" s="26"/>
      <c r="BP106" s="27">
        <f t="shared" si="19"/>
        <v>52</v>
      </c>
    </row>
    <row r="107" spans="1:68" ht="77.25" customHeight="1" x14ac:dyDescent="0.4">
      <c r="B107" s="78" t="s">
        <v>210</v>
      </c>
      <c r="C107" s="437" t="s">
        <v>334</v>
      </c>
      <c r="D107" s="437"/>
      <c r="E107" s="437"/>
      <c r="F107" s="437"/>
      <c r="G107" s="437"/>
      <c r="H107" s="437"/>
      <c r="I107" s="437"/>
      <c r="J107" s="437"/>
      <c r="K107" s="437"/>
      <c r="L107" s="437"/>
      <c r="M107" s="437"/>
      <c r="N107" s="437"/>
      <c r="O107" s="437"/>
      <c r="P107" s="437"/>
      <c r="Q107" s="267"/>
      <c r="R107" s="269"/>
      <c r="S107" s="267"/>
      <c r="T107" s="268"/>
      <c r="U107" s="206"/>
      <c r="V107" s="269"/>
      <c r="W107" s="267"/>
      <c r="X107" s="270"/>
      <c r="Y107" s="268"/>
      <c r="Z107" s="269"/>
      <c r="AA107" s="267"/>
      <c r="AB107" s="269"/>
      <c r="AC107" s="267"/>
      <c r="AD107" s="269"/>
      <c r="AE107" s="267"/>
      <c r="AF107" s="268"/>
      <c r="AG107" s="48"/>
      <c r="AH107" s="49"/>
      <c r="AI107" s="51"/>
      <c r="AJ107" s="48"/>
      <c r="AK107" s="49"/>
      <c r="AL107" s="51"/>
      <c r="AM107" s="48"/>
      <c r="AN107" s="49"/>
      <c r="AO107" s="51"/>
      <c r="AP107" s="48"/>
      <c r="AQ107" s="49"/>
      <c r="AR107" s="51"/>
      <c r="AS107" s="48"/>
      <c r="AT107" s="49"/>
      <c r="AU107" s="51"/>
      <c r="AV107" s="48"/>
      <c r="AW107" s="49"/>
      <c r="AX107" s="51"/>
      <c r="AY107" s="48"/>
      <c r="AZ107" s="49"/>
      <c r="BA107" s="51"/>
      <c r="BB107" s="48"/>
      <c r="BC107" s="49"/>
      <c r="BD107" s="51"/>
      <c r="BE107" s="214"/>
      <c r="BF107" s="386"/>
      <c r="BG107" s="218"/>
      <c r="BH107" s="218"/>
      <c r="BI107" s="218"/>
      <c r="BJ107" s="418"/>
      <c r="BL107" s="26">
        <f>AG109+AJ109+AM109+AP109+AS109+AV109+AY109</f>
        <v>180</v>
      </c>
      <c r="BM107" s="19">
        <f t="shared" si="18"/>
        <v>0</v>
      </c>
      <c r="BN107" s="26">
        <f>AI109+AL109+AO109+AR109+AU109+AX109+BA109</f>
        <v>5</v>
      </c>
      <c r="BP107" s="27">
        <f t="shared" si="19"/>
        <v>0</v>
      </c>
    </row>
    <row r="108" spans="1:68" s="23" customFormat="1" ht="54" customHeight="1" x14ac:dyDescent="0.4">
      <c r="A108" s="24"/>
      <c r="B108" s="44" t="s">
        <v>346</v>
      </c>
      <c r="C108" s="263" t="s">
        <v>267</v>
      </c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7"/>
      <c r="R108" s="269"/>
      <c r="S108" s="267">
        <v>4</v>
      </c>
      <c r="T108" s="268"/>
      <c r="U108" s="206">
        <v>108</v>
      </c>
      <c r="V108" s="269"/>
      <c r="W108" s="267">
        <v>52</v>
      </c>
      <c r="X108" s="270"/>
      <c r="Y108" s="268">
        <v>26</v>
      </c>
      <c r="Z108" s="269"/>
      <c r="AA108" s="267"/>
      <c r="AB108" s="269"/>
      <c r="AC108" s="267">
        <v>26</v>
      </c>
      <c r="AD108" s="269"/>
      <c r="AE108" s="267"/>
      <c r="AF108" s="268"/>
      <c r="AG108" s="41"/>
      <c r="AH108" s="42"/>
      <c r="AI108" s="43"/>
      <c r="AJ108" s="41"/>
      <c r="AK108" s="42"/>
      <c r="AL108" s="43"/>
      <c r="AM108" s="41"/>
      <c r="AN108" s="42"/>
      <c r="AO108" s="43"/>
      <c r="AP108" s="41">
        <v>108</v>
      </c>
      <c r="AQ108" s="42">
        <v>52</v>
      </c>
      <c r="AR108" s="43">
        <v>3</v>
      </c>
      <c r="AS108" s="41"/>
      <c r="AT108" s="42"/>
      <c r="AU108" s="43"/>
      <c r="AV108" s="41"/>
      <c r="AW108" s="42"/>
      <c r="AX108" s="43"/>
      <c r="AY108" s="41"/>
      <c r="AZ108" s="42"/>
      <c r="BA108" s="43"/>
      <c r="BB108" s="41"/>
      <c r="BC108" s="42"/>
      <c r="BD108" s="43"/>
      <c r="BE108" s="214">
        <v>3</v>
      </c>
      <c r="BF108" s="386"/>
      <c r="BG108" s="218" t="s">
        <v>306</v>
      </c>
      <c r="BH108" s="218"/>
      <c r="BI108" s="218"/>
      <c r="BJ108" s="418"/>
      <c r="BK108" s="25"/>
      <c r="BL108" s="26">
        <f>AG91+AJ91+AM91+AP91+AS91+AV91+AY91</f>
        <v>120</v>
      </c>
      <c r="BM108" s="19">
        <f t="shared" si="18"/>
        <v>52</v>
      </c>
      <c r="BN108" s="26"/>
      <c r="BP108" s="27">
        <f t="shared" si="19"/>
        <v>52</v>
      </c>
    </row>
    <row r="109" spans="1:68" ht="41.25" customHeight="1" x14ac:dyDescent="0.4">
      <c r="B109" s="44" t="s">
        <v>347</v>
      </c>
      <c r="C109" s="263" t="s">
        <v>261</v>
      </c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7">
        <v>5</v>
      </c>
      <c r="R109" s="269"/>
      <c r="S109" s="267"/>
      <c r="T109" s="268"/>
      <c r="U109" s="206">
        <v>180</v>
      </c>
      <c r="V109" s="269"/>
      <c r="W109" s="267">
        <f>AT109</f>
        <v>72</v>
      </c>
      <c r="X109" s="270"/>
      <c r="Y109" s="268">
        <v>44</v>
      </c>
      <c r="Z109" s="269"/>
      <c r="AA109" s="267">
        <v>8</v>
      </c>
      <c r="AB109" s="269"/>
      <c r="AC109" s="267">
        <v>20</v>
      </c>
      <c r="AD109" s="269"/>
      <c r="AE109" s="267"/>
      <c r="AF109" s="268"/>
      <c r="AG109" s="41"/>
      <c r="AH109" s="42"/>
      <c r="AI109" s="43"/>
      <c r="AJ109" s="41"/>
      <c r="AK109" s="42"/>
      <c r="AL109" s="43"/>
      <c r="AM109" s="41"/>
      <c r="AN109" s="42"/>
      <c r="AO109" s="43"/>
      <c r="AP109" s="41"/>
      <c r="AQ109" s="42"/>
      <c r="AR109" s="43"/>
      <c r="AS109" s="41">
        <f>AU109*36</f>
        <v>180</v>
      </c>
      <c r="AT109" s="42">
        <v>72</v>
      </c>
      <c r="AU109" s="43">
        <v>5</v>
      </c>
      <c r="AV109" s="41"/>
      <c r="AW109" s="42"/>
      <c r="AX109" s="43"/>
      <c r="AY109" s="41"/>
      <c r="AZ109" s="42"/>
      <c r="BA109" s="43"/>
      <c r="BB109" s="41"/>
      <c r="BC109" s="42"/>
      <c r="BD109" s="43"/>
      <c r="BE109" s="214">
        <f t="shared" si="12"/>
        <v>5</v>
      </c>
      <c r="BF109" s="386"/>
      <c r="BG109" s="218" t="s">
        <v>311</v>
      </c>
      <c r="BH109" s="218"/>
      <c r="BI109" s="218"/>
      <c r="BJ109" s="418"/>
      <c r="BL109" s="26">
        <f>AG103+AJ103+AM103+AP103+AS103+AV103+AY103</f>
        <v>120</v>
      </c>
      <c r="BM109" s="19">
        <f t="shared" si="18"/>
        <v>72</v>
      </c>
      <c r="BN109" s="26">
        <f>AI103+AL103+AO103+AR103+AU103+AX103+BA103</f>
        <v>3</v>
      </c>
      <c r="BP109" s="27">
        <f t="shared" si="19"/>
        <v>72</v>
      </c>
    </row>
    <row r="110" spans="1:68" s="23" customFormat="1" ht="70.5" customHeight="1" x14ac:dyDescent="0.4">
      <c r="A110" s="24"/>
      <c r="B110" s="78" t="s">
        <v>211</v>
      </c>
      <c r="C110" s="437" t="s">
        <v>241</v>
      </c>
      <c r="D110" s="437"/>
      <c r="E110" s="437"/>
      <c r="F110" s="437"/>
      <c r="G110" s="437"/>
      <c r="H110" s="437"/>
      <c r="I110" s="437"/>
      <c r="J110" s="437"/>
      <c r="K110" s="437"/>
      <c r="L110" s="437"/>
      <c r="M110" s="437"/>
      <c r="N110" s="437"/>
      <c r="O110" s="437"/>
      <c r="P110" s="437"/>
      <c r="Q110" s="267"/>
      <c r="R110" s="269"/>
      <c r="S110" s="267"/>
      <c r="T110" s="268"/>
      <c r="U110" s="206"/>
      <c r="V110" s="269"/>
      <c r="W110" s="267"/>
      <c r="X110" s="270"/>
      <c r="Y110" s="206"/>
      <c r="Z110" s="269"/>
      <c r="AA110" s="267"/>
      <c r="AB110" s="269"/>
      <c r="AC110" s="267"/>
      <c r="AD110" s="269"/>
      <c r="AE110" s="267"/>
      <c r="AF110" s="268"/>
      <c r="AG110" s="41"/>
      <c r="AH110" s="42"/>
      <c r="AI110" s="43"/>
      <c r="AJ110" s="41"/>
      <c r="AK110" s="42"/>
      <c r="AL110" s="43"/>
      <c r="AM110" s="41"/>
      <c r="AN110" s="42"/>
      <c r="AO110" s="43"/>
      <c r="AP110" s="41"/>
      <c r="AQ110" s="42"/>
      <c r="AR110" s="43"/>
      <c r="AS110" s="41"/>
      <c r="AT110" s="42"/>
      <c r="AU110" s="43"/>
      <c r="AV110" s="41"/>
      <c r="AW110" s="42"/>
      <c r="AX110" s="43"/>
      <c r="AY110" s="41"/>
      <c r="AZ110" s="42"/>
      <c r="BA110" s="43"/>
      <c r="BB110" s="41"/>
      <c r="BC110" s="42"/>
      <c r="BD110" s="43"/>
      <c r="BE110" s="99"/>
      <c r="BF110" s="100"/>
      <c r="BG110" s="218"/>
      <c r="BH110" s="218"/>
      <c r="BI110" s="218"/>
      <c r="BJ110" s="418"/>
      <c r="BK110" s="25"/>
      <c r="BL110" s="26">
        <f t="shared" ref="BL110:BL111" si="20">AG113+AJ113+AM113+AP113+AS113+AV113+AY113</f>
        <v>0</v>
      </c>
      <c r="BM110" s="19">
        <f t="shared" si="18"/>
        <v>0</v>
      </c>
      <c r="BN110" s="26">
        <f t="shared" ref="BN110:BN111" si="21">AI113+AL113+AO113+AR113+AU113+AX113+BA113</f>
        <v>0</v>
      </c>
      <c r="BP110" s="27">
        <f t="shared" si="19"/>
        <v>0</v>
      </c>
    </row>
    <row r="111" spans="1:68" s="23" customFormat="1" ht="40.5" customHeight="1" x14ac:dyDescent="0.4">
      <c r="A111" s="24"/>
      <c r="B111" s="44" t="s">
        <v>280</v>
      </c>
      <c r="C111" s="263" t="s">
        <v>242</v>
      </c>
      <c r="D111" s="263"/>
      <c r="E111" s="263"/>
      <c r="F111" s="263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7"/>
      <c r="R111" s="269"/>
      <c r="S111" s="267">
        <v>4</v>
      </c>
      <c r="T111" s="268"/>
      <c r="U111" s="206">
        <v>108</v>
      </c>
      <c r="V111" s="269"/>
      <c r="W111" s="267">
        <v>52</v>
      </c>
      <c r="X111" s="270"/>
      <c r="Y111" s="206"/>
      <c r="Z111" s="269"/>
      <c r="AA111" s="267"/>
      <c r="AB111" s="269"/>
      <c r="AC111" s="267">
        <v>52</v>
      </c>
      <c r="AD111" s="269"/>
      <c r="AE111" s="267"/>
      <c r="AF111" s="268"/>
      <c r="AG111" s="41"/>
      <c r="AH111" s="42"/>
      <c r="AI111" s="43"/>
      <c r="AJ111" s="41"/>
      <c r="AK111" s="42"/>
      <c r="AL111" s="43"/>
      <c r="AM111" s="41"/>
      <c r="AN111" s="42"/>
      <c r="AO111" s="43"/>
      <c r="AP111" s="41">
        <v>108</v>
      </c>
      <c r="AQ111" s="42">
        <v>52</v>
      </c>
      <c r="AR111" s="43">
        <v>3</v>
      </c>
      <c r="AS111" s="41"/>
      <c r="AT111" s="42"/>
      <c r="AU111" s="43"/>
      <c r="AV111" s="41"/>
      <c r="AW111" s="42"/>
      <c r="AX111" s="43"/>
      <c r="AY111" s="41"/>
      <c r="AZ111" s="42"/>
      <c r="BA111" s="43"/>
      <c r="BB111" s="41"/>
      <c r="BC111" s="42"/>
      <c r="BD111" s="43"/>
      <c r="BE111" s="206">
        <f>AI111+AL111+AO111+AR111+AU111+AX111+BA111+BD111</f>
        <v>3</v>
      </c>
      <c r="BF111" s="270"/>
      <c r="BG111" s="218" t="s">
        <v>312</v>
      </c>
      <c r="BH111" s="218"/>
      <c r="BI111" s="218"/>
      <c r="BJ111" s="418"/>
      <c r="BK111" s="25"/>
      <c r="BL111" s="26">
        <f t="shared" si="20"/>
        <v>166</v>
      </c>
      <c r="BM111" s="19">
        <f t="shared" si="18"/>
        <v>52</v>
      </c>
      <c r="BN111" s="26">
        <f t="shared" si="21"/>
        <v>5</v>
      </c>
      <c r="BP111" s="27">
        <f t="shared" si="19"/>
        <v>52</v>
      </c>
    </row>
    <row r="112" spans="1:68" ht="51" customHeight="1" x14ac:dyDescent="0.4">
      <c r="B112" s="44" t="s">
        <v>281</v>
      </c>
      <c r="C112" s="263" t="s">
        <v>245</v>
      </c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7">
        <v>5</v>
      </c>
      <c r="R112" s="269"/>
      <c r="S112" s="267"/>
      <c r="T112" s="268"/>
      <c r="U112" s="206">
        <v>108</v>
      </c>
      <c r="V112" s="269"/>
      <c r="W112" s="267">
        <v>54</v>
      </c>
      <c r="X112" s="270"/>
      <c r="Y112" s="206"/>
      <c r="Z112" s="269"/>
      <c r="AA112" s="267"/>
      <c r="AB112" s="269"/>
      <c r="AC112" s="267">
        <v>54</v>
      </c>
      <c r="AD112" s="269"/>
      <c r="AE112" s="267"/>
      <c r="AF112" s="268"/>
      <c r="AG112" s="41"/>
      <c r="AH112" s="42"/>
      <c r="AI112" s="43"/>
      <c r="AJ112" s="41"/>
      <c r="AK112" s="42"/>
      <c r="AL112" s="43"/>
      <c r="AM112" s="41"/>
      <c r="AN112" s="42"/>
      <c r="AO112" s="43"/>
      <c r="AP112" s="41"/>
      <c r="AQ112" s="42"/>
      <c r="AR112" s="43"/>
      <c r="AS112" s="41">
        <v>108</v>
      </c>
      <c r="AT112" s="42">
        <f>18*3</f>
        <v>54</v>
      </c>
      <c r="AU112" s="43">
        <v>3</v>
      </c>
      <c r="AV112" s="41"/>
      <c r="AW112" s="42"/>
      <c r="AX112" s="43"/>
      <c r="AY112" s="41"/>
      <c r="AZ112" s="42"/>
      <c r="BA112" s="43"/>
      <c r="BB112" s="41"/>
      <c r="BC112" s="42"/>
      <c r="BD112" s="43"/>
      <c r="BE112" s="206">
        <f>AI112+AL112+AO112+AR112+AU112+AX112+BA112+BD112</f>
        <v>3</v>
      </c>
      <c r="BF112" s="270"/>
      <c r="BG112" s="218" t="s">
        <v>313</v>
      </c>
      <c r="BH112" s="218"/>
      <c r="BI112" s="218"/>
      <c r="BJ112" s="418"/>
      <c r="BL112" s="26">
        <f>AG115+AJ115+AM115+AP115+AS115+AV115+AY115</f>
        <v>202</v>
      </c>
      <c r="BM112" s="19">
        <f t="shared" si="18"/>
        <v>54</v>
      </c>
      <c r="BN112" s="26">
        <f>AI115+AL115+AO115+AR115+AU115+AX115+BA115</f>
        <v>6</v>
      </c>
      <c r="BP112" s="27">
        <f t="shared" si="19"/>
        <v>54</v>
      </c>
    </row>
    <row r="113" spans="2:68" ht="75" customHeight="1" x14ac:dyDescent="0.4">
      <c r="B113" s="78" t="s">
        <v>212</v>
      </c>
      <c r="C113" s="437" t="s">
        <v>328</v>
      </c>
      <c r="D113" s="437"/>
      <c r="E113" s="437"/>
      <c r="F113" s="437"/>
      <c r="G113" s="437"/>
      <c r="H113" s="437"/>
      <c r="I113" s="437"/>
      <c r="J113" s="437"/>
      <c r="K113" s="437"/>
      <c r="L113" s="437"/>
      <c r="M113" s="437"/>
      <c r="N113" s="437"/>
      <c r="O113" s="437"/>
      <c r="P113" s="437"/>
      <c r="Q113" s="267"/>
      <c r="R113" s="269"/>
      <c r="S113" s="267"/>
      <c r="T113" s="268"/>
      <c r="U113" s="97"/>
      <c r="V113" s="95"/>
      <c r="W113" s="94"/>
      <c r="X113" s="98"/>
      <c r="Y113" s="103"/>
      <c r="Z113" s="104"/>
      <c r="AA113" s="94"/>
      <c r="AB113" s="95"/>
      <c r="AC113" s="94"/>
      <c r="AD113" s="95"/>
      <c r="AE113" s="267"/>
      <c r="AF113" s="268"/>
      <c r="AG113" s="41"/>
      <c r="AH113" s="42"/>
      <c r="AI113" s="43"/>
      <c r="AJ113" s="41"/>
      <c r="AK113" s="42"/>
      <c r="AL113" s="43"/>
      <c r="AM113" s="41"/>
      <c r="AN113" s="42"/>
      <c r="AO113" s="94"/>
      <c r="AP113" s="41"/>
      <c r="AQ113" s="42"/>
      <c r="AR113" s="43"/>
      <c r="AS113" s="41"/>
      <c r="AT113" s="42"/>
      <c r="AU113" s="43"/>
      <c r="AV113" s="41"/>
      <c r="AW113" s="42"/>
      <c r="AX113" s="43"/>
      <c r="AY113" s="41"/>
      <c r="AZ113" s="42"/>
      <c r="BA113" s="43"/>
      <c r="BB113" s="41"/>
      <c r="BC113" s="42"/>
      <c r="BD113" s="43"/>
      <c r="BE113" s="99"/>
      <c r="BF113" s="100"/>
      <c r="BG113" s="218"/>
      <c r="BH113" s="218"/>
      <c r="BI113" s="218"/>
      <c r="BJ113" s="418"/>
      <c r="BL113" s="26">
        <f>AG104+AJ104+AM104+AP104+AS104+AV104+AY104</f>
        <v>0</v>
      </c>
      <c r="BM113" s="19">
        <f t="shared" si="18"/>
        <v>0</v>
      </c>
      <c r="BN113" s="26">
        <f>AI104+AL104+AO104+AR104+AU104+AX104+BA104</f>
        <v>0</v>
      </c>
      <c r="BP113" s="27">
        <f t="shared" si="19"/>
        <v>0</v>
      </c>
    </row>
    <row r="114" spans="2:68" ht="40.5" customHeight="1" x14ac:dyDescent="0.4">
      <c r="B114" s="44" t="s">
        <v>348</v>
      </c>
      <c r="C114" s="263" t="s">
        <v>263</v>
      </c>
      <c r="D114" s="263"/>
      <c r="E114" s="263"/>
      <c r="F114" s="263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  <c r="Q114" s="267">
        <v>7</v>
      </c>
      <c r="R114" s="269"/>
      <c r="S114" s="267"/>
      <c r="T114" s="268"/>
      <c r="U114" s="206">
        <v>166</v>
      </c>
      <c r="V114" s="269"/>
      <c r="W114" s="267">
        <f>AZ114+AW114</f>
        <v>72</v>
      </c>
      <c r="X114" s="270"/>
      <c r="Y114" s="268">
        <v>42</v>
      </c>
      <c r="Z114" s="269"/>
      <c r="AA114" s="267">
        <v>12</v>
      </c>
      <c r="AB114" s="269"/>
      <c r="AC114" s="267">
        <v>18</v>
      </c>
      <c r="AD114" s="269"/>
      <c r="AE114" s="267"/>
      <c r="AF114" s="268"/>
      <c r="AG114" s="41"/>
      <c r="AH114" s="42"/>
      <c r="AI114" s="43"/>
      <c r="AJ114" s="41"/>
      <c r="AK114" s="42"/>
      <c r="AL114" s="43"/>
      <c r="AM114" s="41"/>
      <c r="AN114" s="42"/>
      <c r="AO114" s="43"/>
      <c r="AP114" s="41"/>
      <c r="AQ114" s="42"/>
      <c r="AR114" s="43"/>
      <c r="AS114" s="41"/>
      <c r="AT114" s="42"/>
      <c r="AU114" s="43"/>
      <c r="AV114" s="41"/>
      <c r="AW114" s="42"/>
      <c r="AX114" s="43"/>
      <c r="AY114" s="41">
        <v>166</v>
      </c>
      <c r="AZ114" s="42">
        <v>72</v>
      </c>
      <c r="BA114" s="43">
        <v>5</v>
      </c>
      <c r="BB114" s="41"/>
      <c r="BC114" s="42"/>
      <c r="BD114" s="43"/>
      <c r="BE114" s="214">
        <f t="shared" ref="BE114" si="22">AI114+AL114+AO114+AR114+AU114+AX114+BA114+BD114</f>
        <v>5</v>
      </c>
      <c r="BF114" s="386"/>
      <c r="BG114" s="218" t="s">
        <v>314</v>
      </c>
      <c r="BH114" s="218"/>
      <c r="BI114" s="218"/>
      <c r="BJ114" s="418"/>
      <c r="BL114" s="26">
        <f>AG105+AJ105+AM105+AP105+AS105+AV105+AY105</f>
        <v>108</v>
      </c>
      <c r="BM114" s="19">
        <f t="shared" si="18"/>
        <v>72</v>
      </c>
      <c r="BN114" s="26">
        <f>AI105+AL105+AO105+AR105+AU105+AX105+BA105</f>
        <v>3</v>
      </c>
      <c r="BP114" s="27">
        <f t="shared" si="19"/>
        <v>72</v>
      </c>
    </row>
    <row r="115" spans="2:68" ht="52.5" customHeight="1" x14ac:dyDescent="0.4">
      <c r="B115" s="44" t="s">
        <v>349</v>
      </c>
      <c r="C115" s="263" t="s">
        <v>291</v>
      </c>
      <c r="D115" s="263"/>
      <c r="E115" s="263"/>
      <c r="F115" s="263"/>
      <c r="G115" s="263"/>
      <c r="H115" s="263"/>
      <c r="I115" s="263"/>
      <c r="J115" s="263"/>
      <c r="K115" s="263"/>
      <c r="L115" s="263"/>
      <c r="M115" s="263"/>
      <c r="N115" s="263"/>
      <c r="O115" s="263"/>
      <c r="P115" s="263"/>
      <c r="Q115" s="267">
        <v>7</v>
      </c>
      <c r="R115" s="269"/>
      <c r="S115" s="267"/>
      <c r="T115" s="268"/>
      <c r="U115" s="206">
        <v>202</v>
      </c>
      <c r="V115" s="269"/>
      <c r="W115" s="267">
        <f>AZ115</f>
        <v>80</v>
      </c>
      <c r="X115" s="270"/>
      <c r="Y115" s="206">
        <v>42</v>
      </c>
      <c r="Z115" s="269"/>
      <c r="AA115" s="267">
        <v>12</v>
      </c>
      <c r="AB115" s="269"/>
      <c r="AC115" s="267">
        <v>26</v>
      </c>
      <c r="AD115" s="269"/>
      <c r="AE115" s="267"/>
      <c r="AF115" s="268"/>
      <c r="AG115" s="41"/>
      <c r="AH115" s="42"/>
      <c r="AI115" s="43"/>
      <c r="AJ115" s="41"/>
      <c r="AK115" s="42"/>
      <c r="AL115" s="43"/>
      <c r="AM115" s="41"/>
      <c r="AN115" s="42"/>
      <c r="AO115" s="43"/>
      <c r="AP115" s="41"/>
      <c r="AQ115" s="42"/>
      <c r="AR115" s="43"/>
      <c r="AS115" s="41"/>
      <c r="AT115" s="42"/>
      <c r="AU115" s="43"/>
      <c r="AV115" s="41"/>
      <c r="AW115" s="42"/>
      <c r="AX115" s="43"/>
      <c r="AY115" s="41">
        <v>202</v>
      </c>
      <c r="AZ115" s="42">
        <v>80</v>
      </c>
      <c r="BA115" s="43">
        <v>6</v>
      </c>
      <c r="BB115" s="41"/>
      <c r="BC115" s="42"/>
      <c r="BD115" s="43"/>
      <c r="BE115" s="214">
        <f>AI115+AL115+AO115+AR115+AU115+AX115+BA115+BD115</f>
        <v>6</v>
      </c>
      <c r="BF115" s="386"/>
      <c r="BG115" s="218" t="s">
        <v>315</v>
      </c>
      <c r="BH115" s="218"/>
      <c r="BI115" s="218"/>
      <c r="BJ115" s="418"/>
      <c r="BL115" s="26"/>
      <c r="BM115" s="19">
        <f t="shared" si="18"/>
        <v>80</v>
      </c>
      <c r="BN115" s="26"/>
      <c r="BP115" s="27">
        <f t="shared" si="19"/>
        <v>80</v>
      </c>
    </row>
    <row r="116" spans="2:68" ht="77.25" customHeight="1" x14ac:dyDescent="0.4">
      <c r="B116" s="78" t="s">
        <v>213</v>
      </c>
      <c r="C116" s="437" t="s">
        <v>333</v>
      </c>
      <c r="D116" s="437"/>
      <c r="E116" s="437"/>
      <c r="F116" s="437"/>
      <c r="G116" s="437"/>
      <c r="H116" s="437"/>
      <c r="I116" s="437"/>
      <c r="J116" s="437"/>
      <c r="K116" s="437"/>
      <c r="L116" s="437"/>
      <c r="M116" s="437"/>
      <c r="N116" s="437"/>
      <c r="O116" s="437"/>
      <c r="P116" s="437"/>
      <c r="Q116" s="267"/>
      <c r="R116" s="269"/>
      <c r="S116" s="267"/>
      <c r="T116" s="268"/>
      <c r="U116" s="206"/>
      <c r="V116" s="269"/>
      <c r="W116" s="267"/>
      <c r="X116" s="270"/>
      <c r="Y116" s="206"/>
      <c r="Z116" s="269"/>
      <c r="AA116" s="267"/>
      <c r="AB116" s="269"/>
      <c r="AC116" s="267"/>
      <c r="AD116" s="269"/>
      <c r="AE116" s="267"/>
      <c r="AF116" s="270"/>
      <c r="AG116" s="41"/>
      <c r="AH116" s="42"/>
      <c r="AI116" s="43"/>
      <c r="AJ116" s="41"/>
      <c r="AK116" s="42"/>
      <c r="AL116" s="43"/>
      <c r="AM116" s="83"/>
      <c r="AN116" s="84"/>
      <c r="AO116" s="43"/>
      <c r="AP116" s="41"/>
      <c r="AQ116" s="42"/>
      <c r="AR116" s="43"/>
      <c r="AS116" s="41"/>
      <c r="AT116" s="42"/>
      <c r="AU116" s="43"/>
      <c r="AV116" s="41"/>
      <c r="AW116" s="42"/>
      <c r="AX116" s="43"/>
      <c r="AY116" s="41"/>
      <c r="AZ116" s="42"/>
      <c r="BA116" s="43"/>
      <c r="BB116" s="41"/>
      <c r="BC116" s="42"/>
      <c r="BD116" s="43"/>
      <c r="BE116" s="99"/>
      <c r="BF116" s="100"/>
      <c r="BG116" s="217"/>
      <c r="BH116" s="218"/>
      <c r="BI116" s="218"/>
      <c r="BJ116" s="418"/>
      <c r="BL116" s="26">
        <f>AG119+AJ119+AM119+AP119+AS119+AV119+AY119</f>
        <v>0</v>
      </c>
      <c r="BM116" s="19">
        <f>AH119+AK119+AN119+AQ119+AT119+AW119+AZ119+BC119</f>
        <v>0</v>
      </c>
      <c r="BN116" s="26">
        <f>AI119+AL119+AO119+AR119+AU119+AX119+BA119</f>
        <v>0</v>
      </c>
      <c r="BP116" s="27">
        <f>SUM(Y119:AF119)</f>
        <v>0</v>
      </c>
    </row>
    <row r="117" spans="2:68" ht="106.5" customHeight="1" x14ac:dyDescent="0.4">
      <c r="B117" s="44" t="s">
        <v>350</v>
      </c>
      <c r="C117" s="263" t="s">
        <v>307</v>
      </c>
      <c r="D117" s="263"/>
      <c r="E117" s="263"/>
      <c r="F117" s="263"/>
      <c r="G117" s="263"/>
      <c r="H117" s="263"/>
      <c r="I117" s="263"/>
      <c r="J117" s="263"/>
      <c r="K117" s="263"/>
      <c r="L117" s="263"/>
      <c r="M117" s="263"/>
      <c r="N117" s="263"/>
      <c r="O117" s="263"/>
      <c r="P117" s="263"/>
      <c r="Q117" s="267"/>
      <c r="R117" s="269"/>
      <c r="S117" s="267">
        <v>7</v>
      </c>
      <c r="T117" s="268"/>
      <c r="U117" s="214">
        <f>3*36</f>
        <v>108</v>
      </c>
      <c r="V117" s="216"/>
      <c r="W117" s="384">
        <v>52</v>
      </c>
      <c r="X117" s="386"/>
      <c r="Y117" s="268">
        <v>30</v>
      </c>
      <c r="Z117" s="269"/>
      <c r="AA117" s="267">
        <v>10</v>
      </c>
      <c r="AB117" s="269"/>
      <c r="AC117" s="267">
        <v>12</v>
      </c>
      <c r="AD117" s="269"/>
      <c r="AE117" s="267"/>
      <c r="AF117" s="268"/>
      <c r="AG117" s="41"/>
      <c r="AH117" s="42"/>
      <c r="AI117" s="43"/>
      <c r="AJ117" s="41"/>
      <c r="AK117" s="42"/>
      <c r="AL117" s="43"/>
      <c r="AM117" s="41"/>
      <c r="AN117" s="42"/>
      <c r="AO117" s="43"/>
      <c r="AP117" s="41"/>
      <c r="AQ117" s="42"/>
      <c r="AR117" s="43"/>
      <c r="AS117" s="41"/>
      <c r="AT117" s="42"/>
      <c r="AU117" s="43"/>
      <c r="AV117" s="41"/>
      <c r="AW117" s="42"/>
      <c r="AX117" s="43"/>
      <c r="AY117" s="41">
        <v>108</v>
      </c>
      <c r="AZ117" s="42">
        <v>52</v>
      </c>
      <c r="BA117" s="43">
        <v>3</v>
      </c>
      <c r="BB117" s="41"/>
      <c r="BC117" s="42"/>
      <c r="BD117" s="43"/>
      <c r="BE117" s="214">
        <f>AI117+AL117+AO117+AR117+AU117+AX117+BA117+BD117</f>
        <v>3</v>
      </c>
      <c r="BF117" s="386"/>
      <c r="BG117" s="218" t="s">
        <v>433</v>
      </c>
      <c r="BH117" s="218"/>
      <c r="BI117" s="218"/>
      <c r="BJ117" s="418"/>
      <c r="BL117" s="26">
        <f>AG120+AJ120+AM120+AP120+AS120+AV120+AY120</f>
        <v>100</v>
      </c>
      <c r="BM117" s="19">
        <f>AH120+AK120+AN120+AQ120+AT120+AW120+AZ120+BC120</f>
        <v>48</v>
      </c>
      <c r="BN117" s="26">
        <f>AI120+AL120+AO120+AR120+AU120+AX120+BA120</f>
        <v>3</v>
      </c>
      <c r="BP117" s="27">
        <f>SUM(Y120:AF120)</f>
        <v>48</v>
      </c>
    </row>
    <row r="118" spans="2:68" ht="53.25" customHeight="1" x14ac:dyDescent="0.4">
      <c r="B118" s="44" t="s">
        <v>351</v>
      </c>
      <c r="C118" s="263" t="s">
        <v>260</v>
      </c>
      <c r="D118" s="263"/>
      <c r="E118" s="263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7">
        <v>7</v>
      </c>
      <c r="R118" s="269"/>
      <c r="S118" s="267">
        <v>6</v>
      </c>
      <c r="T118" s="268"/>
      <c r="U118" s="206">
        <f>AV118+AY118</f>
        <v>228</v>
      </c>
      <c r="V118" s="269"/>
      <c r="W118" s="267">
        <f>AW118+AZ118</f>
        <v>116</v>
      </c>
      <c r="X118" s="270"/>
      <c r="Y118" s="268">
        <v>54</v>
      </c>
      <c r="Z118" s="269"/>
      <c r="AA118" s="267">
        <v>8</v>
      </c>
      <c r="AB118" s="269"/>
      <c r="AC118" s="267">
        <v>54</v>
      </c>
      <c r="AD118" s="269"/>
      <c r="AE118" s="267"/>
      <c r="AF118" s="268"/>
      <c r="AG118" s="41"/>
      <c r="AH118" s="42"/>
      <c r="AI118" s="43"/>
      <c r="AJ118" s="41"/>
      <c r="AK118" s="42"/>
      <c r="AL118" s="43"/>
      <c r="AM118" s="41"/>
      <c r="AN118" s="42"/>
      <c r="AO118" s="43"/>
      <c r="AP118" s="41"/>
      <c r="AQ118" s="42"/>
      <c r="AR118" s="43"/>
      <c r="AS118" s="41"/>
      <c r="AT118" s="42"/>
      <c r="AU118" s="43"/>
      <c r="AV118" s="41">
        <v>120</v>
      </c>
      <c r="AW118" s="42">
        <v>64</v>
      </c>
      <c r="AX118" s="43">
        <v>3</v>
      </c>
      <c r="AY118" s="41">
        <v>108</v>
      </c>
      <c r="AZ118" s="42">
        <v>52</v>
      </c>
      <c r="BA118" s="43">
        <v>3</v>
      </c>
      <c r="BB118" s="41"/>
      <c r="BC118" s="42"/>
      <c r="BD118" s="43"/>
      <c r="BE118" s="214">
        <f>AI118+AL118+AO118+AR118+AU118+AX118+BA118+BD118</f>
        <v>6</v>
      </c>
      <c r="BF118" s="386"/>
      <c r="BG118" s="218" t="s">
        <v>318</v>
      </c>
      <c r="BH118" s="218"/>
      <c r="BI118" s="218"/>
      <c r="BJ118" s="418"/>
      <c r="BL118" s="26">
        <f>AG122+AJ122+AM122+AP122+AS122+AV122+AY122</f>
        <v>94</v>
      </c>
      <c r="BM118" s="19">
        <f>AH122+AK122+AN122+AQ122+AT122+AW122+AZ122+BC122</f>
        <v>34</v>
      </c>
      <c r="BN118" s="26">
        <f>AI122+AL122+AO122+AR122+AU122+AX122+BA122</f>
        <v>3</v>
      </c>
      <c r="BP118" s="27">
        <f t="shared" ref="BP118" si="23">SUM(Y122:AF122)</f>
        <v>34</v>
      </c>
    </row>
    <row r="119" spans="2:68" ht="76.5" customHeight="1" x14ac:dyDescent="0.4">
      <c r="B119" s="78" t="s">
        <v>282</v>
      </c>
      <c r="C119" s="437" t="s">
        <v>243</v>
      </c>
      <c r="D119" s="437"/>
      <c r="E119" s="437"/>
      <c r="F119" s="437"/>
      <c r="G119" s="437"/>
      <c r="H119" s="437"/>
      <c r="I119" s="437"/>
      <c r="J119" s="437"/>
      <c r="K119" s="437"/>
      <c r="L119" s="437"/>
      <c r="M119" s="437"/>
      <c r="N119" s="437"/>
      <c r="O119" s="437"/>
      <c r="P119" s="437"/>
      <c r="Q119" s="267"/>
      <c r="R119" s="269"/>
      <c r="S119" s="267"/>
      <c r="T119" s="268"/>
      <c r="U119" s="206"/>
      <c r="V119" s="269"/>
      <c r="W119" s="267"/>
      <c r="X119" s="270"/>
      <c r="Y119" s="268"/>
      <c r="Z119" s="269"/>
      <c r="AA119" s="267"/>
      <c r="AB119" s="269"/>
      <c r="AC119" s="267"/>
      <c r="AD119" s="269"/>
      <c r="AE119" s="267"/>
      <c r="AF119" s="268"/>
      <c r="AG119" s="41"/>
      <c r="AH119" s="42"/>
      <c r="AI119" s="43"/>
      <c r="AJ119" s="41"/>
      <c r="AK119" s="42"/>
      <c r="AL119" s="43"/>
      <c r="AM119" s="41"/>
      <c r="AN119" s="42"/>
      <c r="AO119" s="43"/>
      <c r="AP119" s="41"/>
      <c r="AQ119" s="42"/>
      <c r="AR119" s="43"/>
      <c r="AS119" s="41"/>
      <c r="AT119" s="42"/>
      <c r="AU119" s="43"/>
      <c r="AV119" s="41"/>
      <c r="AW119" s="42"/>
      <c r="AX119" s="43"/>
      <c r="AY119" s="41"/>
      <c r="AZ119" s="42"/>
      <c r="BA119" s="43"/>
      <c r="BB119" s="41"/>
      <c r="BC119" s="42"/>
      <c r="BD119" s="43"/>
      <c r="BE119" s="214"/>
      <c r="BF119" s="386"/>
      <c r="BG119" s="218"/>
      <c r="BH119" s="218"/>
      <c r="BI119" s="218"/>
      <c r="BJ119" s="418"/>
      <c r="BL119" s="26"/>
      <c r="BM119" s="19"/>
      <c r="BN119" s="26"/>
    </row>
    <row r="120" spans="2:68" ht="83.25" customHeight="1" x14ac:dyDescent="0.4">
      <c r="B120" s="44" t="s">
        <v>289</v>
      </c>
      <c r="C120" s="263" t="s">
        <v>265</v>
      </c>
      <c r="D120" s="263"/>
      <c r="E120" s="263"/>
      <c r="F120" s="263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  <c r="Q120" s="267"/>
      <c r="R120" s="269"/>
      <c r="S120" s="267">
        <v>7</v>
      </c>
      <c r="T120" s="268"/>
      <c r="U120" s="206">
        <v>100</v>
      </c>
      <c r="V120" s="269"/>
      <c r="W120" s="267">
        <v>48</v>
      </c>
      <c r="X120" s="270"/>
      <c r="Y120" s="268">
        <v>26</v>
      </c>
      <c r="Z120" s="269"/>
      <c r="AA120" s="267">
        <v>8</v>
      </c>
      <c r="AB120" s="269"/>
      <c r="AC120" s="267">
        <v>14</v>
      </c>
      <c r="AD120" s="269"/>
      <c r="AE120" s="267"/>
      <c r="AF120" s="268"/>
      <c r="AG120" s="41"/>
      <c r="AH120" s="42"/>
      <c r="AI120" s="43"/>
      <c r="AJ120" s="41"/>
      <c r="AK120" s="42"/>
      <c r="AL120" s="43"/>
      <c r="AM120" s="41"/>
      <c r="AN120" s="42"/>
      <c r="AO120" s="43"/>
      <c r="AP120" s="41"/>
      <c r="AQ120" s="42"/>
      <c r="AR120" s="43"/>
      <c r="AS120" s="41"/>
      <c r="AT120" s="42"/>
      <c r="AU120" s="43"/>
      <c r="AV120" s="41"/>
      <c r="AW120" s="42"/>
      <c r="AX120" s="43"/>
      <c r="AY120" s="41">
        <v>100</v>
      </c>
      <c r="AZ120" s="42">
        <v>48</v>
      </c>
      <c r="BA120" s="43">
        <v>3</v>
      </c>
      <c r="BB120" s="41"/>
      <c r="BC120" s="42"/>
      <c r="BD120" s="43"/>
      <c r="BE120" s="214">
        <f>AI120+AL120+AO120+AR120+AU120+AX120+BA120+BD120</f>
        <v>3</v>
      </c>
      <c r="BF120" s="386"/>
      <c r="BG120" s="218" t="s">
        <v>434</v>
      </c>
      <c r="BH120" s="218"/>
      <c r="BI120" s="218"/>
      <c r="BJ120" s="418"/>
      <c r="BL120" s="26">
        <f>AG89+AJ89+AM89+AP89+AS89+AV89+AY89</f>
        <v>0</v>
      </c>
      <c r="BM120" s="19">
        <f>AH117+AK117+AN117+AQ117+AT117+AW117+AZ117+BC117</f>
        <v>52</v>
      </c>
      <c r="BN120" s="26">
        <f>AI89+AL89+AO89+AR89+AU89+AX89+BA89</f>
        <v>0</v>
      </c>
      <c r="BP120" s="27">
        <f>SUM(Y117:AF117)</f>
        <v>52</v>
      </c>
    </row>
    <row r="121" spans="2:68" ht="72.75" customHeight="1" x14ac:dyDescent="0.4">
      <c r="B121" s="44" t="s">
        <v>296</v>
      </c>
      <c r="C121" s="263" t="s">
        <v>274</v>
      </c>
      <c r="D121" s="263"/>
      <c r="E121" s="263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7"/>
      <c r="R121" s="269"/>
      <c r="S121" s="267">
        <v>7</v>
      </c>
      <c r="T121" s="268"/>
      <c r="U121" s="206">
        <v>100</v>
      </c>
      <c r="V121" s="269"/>
      <c r="W121" s="267">
        <f>AZ121</f>
        <v>48</v>
      </c>
      <c r="X121" s="270"/>
      <c r="Y121" s="268">
        <v>20</v>
      </c>
      <c r="Z121" s="269"/>
      <c r="AA121" s="267">
        <v>18</v>
      </c>
      <c r="AB121" s="269"/>
      <c r="AC121" s="267">
        <v>10</v>
      </c>
      <c r="AD121" s="269"/>
      <c r="AE121" s="267"/>
      <c r="AF121" s="268"/>
      <c r="AG121" s="41"/>
      <c r="AH121" s="42"/>
      <c r="AI121" s="43"/>
      <c r="AJ121" s="41"/>
      <c r="AK121" s="42"/>
      <c r="AL121" s="43"/>
      <c r="AM121" s="83"/>
      <c r="AN121" s="84"/>
      <c r="AO121" s="43"/>
      <c r="AP121" s="41"/>
      <c r="AQ121" s="42"/>
      <c r="AR121" s="43"/>
      <c r="AS121" s="41"/>
      <c r="AT121" s="42"/>
      <c r="AU121" s="43"/>
      <c r="AV121" s="41"/>
      <c r="AW121" s="42"/>
      <c r="AX121" s="43"/>
      <c r="AY121" s="41">
        <v>100</v>
      </c>
      <c r="AZ121" s="42">
        <v>48</v>
      </c>
      <c r="BA121" s="43">
        <v>3</v>
      </c>
      <c r="BB121" s="41"/>
      <c r="BC121" s="42"/>
      <c r="BD121" s="43"/>
      <c r="BE121" s="214">
        <f t="shared" ref="BE121:BE122" si="24">AI121+AL121+AO121+AR121+AU121+AX121+BA121+BD121</f>
        <v>3</v>
      </c>
      <c r="BF121" s="386"/>
      <c r="BG121" s="218" t="s">
        <v>435</v>
      </c>
      <c r="BH121" s="218"/>
      <c r="BI121" s="218"/>
      <c r="BJ121" s="418"/>
      <c r="BL121" s="26">
        <f>AG106+AJ106+AM106+AP106+AS106+AV106+AY106</f>
        <v>108</v>
      </c>
      <c r="BM121" s="19">
        <f>AH117+AK117+AN117+AQ117+AT117+AW117+AZ117+BC117</f>
        <v>52</v>
      </c>
      <c r="BN121" s="26">
        <f>AI106+AL106+AO106+AR106+AU106+AX106+BA106</f>
        <v>3</v>
      </c>
      <c r="BP121" s="27">
        <f>SUM(Y117:AF117)</f>
        <v>52</v>
      </c>
    </row>
    <row r="122" spans="2:68" s="81" customFormat="1" ht="72.75" customHeight="1" thickBot="1" x14ac:dyDescent="0.45">
      <c r="B122" s="78" t="s">
        <v>370</v>
      </c>
      <c r="C122" s="437" t="s">
        <v>371</v>
      </c>
      <c r="D122" s="437"/>
      <c r="E122" s="437"/>
      <c r="F122" s="437"/>
      <c r="G122" s="437"/>
      <c r="H122" s="437"/>
      <c r="I122" s="437"/>
      <c r="J122" s="437"/>
      <c r="K122" s="437"/>
      <c r="L122" s="437"/>
      <c r="M122" s="437"/>
      <c r="N122" s="437"/>
      <c r="O122" s="437"/>
      <c r="P122" s="437"/>
      <c r="Q122" s="267"/>
      <c r="R122" s="269"/>
      <c r="S122" s="267">
        <v>1</v>
      </c>
      <c r="T122" s="268"/>
      <c r="U122" s="206">
        <v>94</v>
      </c>
      <c r="V122" s="269"/>
      <c r="W122" s="267">
        <v>34</v>
      </c>
      <c r="X122" s="270"/>
      <c r="Y122" s="268">
        <v>22</v>
      </c>
      <c r="Z122" s="269"/>
      <c r="AA122" s="267"/>
      <c r="AB122" s="269"/>
      <c r="AC122" s="267">
        <v>12</v>
      </c>
      <c r="AD122" s="269"/>
      <c r="AE122" s="267"/>
      <c r="AF122" s="268"/>
      <c r="AG122" s="41">
        <v>94</v>
      </c>
      <c r="AH122" s="42">
        <v>34</v>
      </c>
      <c r="AI122" s="43">
        <v>3</v>
      </c>
      <c r="AJ122" s="41"/>
      <c r="AK122" s="42"/>
      <c r="AL122" s="43"/>
      <c r="AM122" s="83"/>
      <c r="AN122" s="84"/>
      <c r="AO122" s="43"/>
      <c r="AP122" s="41"/>
      <c r="AQ122" s="42"/>
      <c r="AR122" s="43"/>
      <c r="AS122" s="41"/>
      <c r="AT122" s="42"/>
      <c r="AU122" s="43"/>
      <c r="AV122" s="41"/>
      <c r="AW122" s="42"/>
      <c r="AX122" s="43"/>
      <c r="AY122" s="41"/>
      <c r="AZ122" s="42"/>
      <c r="BA122" s="43"/>
      <c r="BB122" s="41"/>
      <c r="BC122" s="42"/>
      <c r="BD122" s="43"/>
      <c r="BE122" s="214">
        <f t="shared" si="24"/>
        <v>3</v>
      </c>
      <c r="BF122" s="386"/>
      <c r="BG122" s="218" t="s">
        <v>392</v>
      </c>
      <c r="BH122" s="218"/>
      <c r="BI122" s="218"/>
      <c r="BJ122" s="418"/>
      <c r="BK122" s="79"/>
      <c r="BL122" s="80">
        <f>AG107+AJ107+AM107+AP107+AS107+AV107+AY107</f>
        <v>0</v>
      </c>
      <c r="BM122" s="19">
        <f>AH118+AK118+AN118+AQ118+AT118+AW118+AZ118+BC118</f>
        <v>116</v>
      </c>
      <c r="BN122" s="80">
        <f>AI107+AL107+AO107+AR107+AU107+AX107+BA107</f>
        <v>0</v>
      </c>
      <c r="BP122" s="82">
        <f>SUM(Y118:AF118)</f>
        <v>116</v>
      </c>
    </row>
    <row r="123" spans="2:68" ht="39" customHeight="1" thickBot="1" x14ac:dyDescent="0.55000000000000004">
      <c r="B123" s="45" t="s">
        <v>34</v>
      </c>
      <c r="C123" s="431" t="s">
        <v>109</v>
      </c>
      <c r="D123" s="432"/>
      <c r="E123" s="432"/>
      <c r="F123" s="432"/>
      <c r="G123" s="432"/>
      <c r="H123" s="432"/>
      <c r="I123" s="432"/>
      <c r="J123" s="432"/>
      <c r="K123" s="432"/>
      <c r="L123" s="432"/>
      <c r="M123" s="432"/>
      <c r="N123" s="432"/>
      <c r="O123" s="432"/>
      <c r="P123" s="433"/>
      <c r="Q123" s="422"/>
      <c r="R123" s="421"/>
      <c r="S123" s="422"/>
      <c r="T123" s="402"/>
      <c r="U123" s="434" t="s">
        <v>373</v>
      </c>
      <c r="V123" s="421"/>
      <c r="W123" s="422" t="s">
        <v>373</v>
      </c>
      <c r="X123" s="403"/>
      <c r="Y123" s="402" t="s">
        <v>219</v>
      </c>
      <c r="Z123" s="421"/>
      <c r="AA123" s="422"/>
      <c r="AB123" s="421"/>
      <c r="AC123" s="422" t="s">
        <v>372</v>
      </c>
      <c r="AD123" s="421"/>
      <c r="AE123" s="422"/>
      <c r="AF123" s="402"/>
      <c r="AG123" s="46" t="s">
        <v>219</v>
      </c>
      <c r="AH123" s="182" t="s">
        <v>219</v>
      </c>
      <c r="AI123" s="47"/>
      <c r="AJ123" s="46"/>
      <c r="AK123" s="182"/>
      <c r="AL123" s="47"/>
      <c r="AM123" s="46" t="s">
        <v>235</v>
      </c>
      <c r="AN123" s="182" t="s">
        <v>235</v>
      </c>
      <c r="AO123" s="183"/>
      <c r="AP123" s="46"/>
      <c r="AQ123" s="182"/>
      <c r="AR123" s="183"/>
      <c r="AS123" s="46" t="s">
        <v>221</v>
      </c>
      <c r="AT123" s="182" t="s">
        <v>221</v>
      </c>
      <c r="AU123" s="183"/>
      <c r="AV123" s="46" t="s">
        <v>226</v>
      </c>
      <c r="AW123" s="182" t="s">
        <v>226</v>
      </c>
      <c r="AX123" s="183"/>
      <c r="AY123" s="46"/>
      <c r="AZ123" s="101"/>
      <c r="BA123" s="102"/>
      <c r="BB123" s="46"/>
      <c r="BC123" s="101"/>
      <c r="BD123" s="102"/>
      <c r="BE123" s="423"/>
      <c r="BF123" s="424"/>
      <c r="BG123" s="435"/>
      <c r="BH123" s="435"/>
      <c r="BI123" s="435"/>
      <c r="BJ123" s="436"/>
      <c r="BL123" s="17"/>
      <c r="BM123" s="19"/>
      <c r="BP123" s="27">
        <f t="shared" ref="BP123:BP138" si="25">SUM(Y123:AF123)</f>
        <v>0</v>
      </c>
    </row>
    <row r="124" spans="2:68" ht="39" customHeight="1" x14ac:dyDescent="0.5">
      <c r="B124" s="44" t="s">
        <v>68</v>
      </c>
      <c r="C124" s="209" t="s">
        <v>222</v>
      </c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1"/>
      <c r="Q124" s="267"/>
      <c r="R124" s="269"/>
      <c r="S124" s="267"/>
      <c r="T124" s="268"/>
      <c r="U124" s="214" t="s">
        <v>325</v>
      </c>
      <c r="V124" s="216"/>
      <c r="W124" s="384" t="s">
        <v>325</v>
      </c>
      <c r="X124" s="386"/>
      <c r="Y124" s="215"/>
      <c r="Z124" s="216"/>
      <c r="AA124" s="384"/>
      <c r="AB124" s="216"/>
      <c r="AC124" s="384" t="s">
        <v>325</v>
      </c>
      <c r="AD124" s="216"/>
      <c r="AE124" s="384"/>
      <c r="AF124" s="215"/>
      <c r="AG124" s="48"/>
      <c r="AH124" s="180"/>
      <c r="AI124" s="50"/>
      <c r="AJ124" s="48"/>
      <c r="AK124" s="180"/>
      <c r="AL124" s="50"/>
      <c r="AM124" s="48"/>
      <c r="AN124" s="180"/>
      <c r="AO124" s="181"/>
      <c r="AP124" s="48"/>
      <c r="AQ124" s="180"/>
      <c r="AR124" s="181"/>
      <c r="AS124" s="48" t="s">
        <v>221</v>
      </c>
      <c r="AT124" s="180" t="s">
        <v>221</v>
      </c>
      <c r="AU124" s="181"/>
      <c r="AV124" s="48" t="s">
        <v>220</v>
      </c>
      <c r="AW124" s="180" t="s">
        <v>220</v>
      </c>
      <c r="AX124" s="181"/>
      <c r="AY124" s="41"/>
      <c r="AZ124" s="42"/>
      <c r="BA124" s="43"/>
      <c r="BB124" s="41"/>
      <c r="BC124" s="42"/>
      <c r="BD124" s="43"/>
      <c r="BE124" s="416"/>
      <c r="BF124" s="417"/>
      <c r="BG124" s="218"/>
      <c r="BH124" s="218"/>
      <c r="BI124" s="218"/>
      <c r="BJ124" s="418"/>
      <c r="BL124" s="17"/>
      <c r="BM124" s="19"/>
      <c r="BP124" s="27">
        <f t="shared" si="25"/>
        <v>0</v>
      </c>
    </row>
    <row r="125" spans="2:68" ht="99.75" customHeight="1" x14ac:dyDescent="0.5">
      <c r="B125" s="44" t="s">
        <v>151</v>
      </c>
      <c r="C125" s="209" t="s">
        <v>223</v>
      </c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1"/>
      <c r="Q125" s="267"/>
      <c r="R125" s="269"/>
      <c r="S125" s="267"/>
      <c r="T125" s="268"/>
      <c r="U125" s="206" t="s">
        <v>219</v>
      </c>
      <c r="V125" s="269"/>
      <c r="W125" s="267" t="s">
        <v>219</v>
      </c>
      <c r="X125" s="270"/>
      <c r="Y125" s="268" t="s">
        <v>219</v>
      </c>
      <c r="Z125" s="269"/>
      <c r="AA125" s="267"/>
      <c r="AB125" s="269"/>
      <c r="AC125" s="267"/>
      <c r="AD125" s="269"/>
      <c r="AE125" s="267"/>
      <c r="AF125" s="268"/>
      <c r="AG125" s="41" t="s">
        <v>219</v>
      </c>
      <c r="AH125" s="42" t="s">
        <v>219</v>
      </c>
      <c r="AI125" s="43"/>
      <c r="AJ125" s="41"/>
      <c r="AK125" s="42"/>
      <c r="AL125" s="43"/>
      <c r="AM125" s="41"/>
      <c r="AN125" s="42"/>
      <c r="AO125" s="43"/>
      <c r="AP125" s="41"/>
      <c r="AQ125" s="42"/>
      <c r="AR125" s="43"/>
      <c r="AS125" s="41"/>
      <c r="AT125" s="42"/>
      <c r="AU125" s="43"/>
      <c r="AV125" s="41"/>
      <c r="AW125" s="42"/>
      <c r="AX125" s="43"/>
      <c r="AY125" s="41"/>
      <c r="AZ125" s="42"/>
      <c r="BA125" s="43"/>
      <c r="BB125" s="41"/>
      <c r="BC125" s="42"/>
      <c r="BD125" s="43"/>
      <c r="BE125" s="416"/>
      <c r="BF125" s="417"/>
      <c r="BG125" s="218"/>
      <c r="BH125" s="218"/>
      <c r="BI125" s="218"/>
      <c r="BJ125" s="418"/>
      <c r="BL125" s="17"/>
      <c r="BM125" s="19"/>
      <c r="BP125" s="27">
        <f t="shared" si="25"/>
        <v>0</v>
      </c>
    </row>
    <row r="126" spans="2:68" ht="71.25" customHeight="1" x14ac:dyDescent="0.5">
      <c r="B126" s="52" t="s">
        <v>485</v>
      </c>
      <c r="C126" s="347" t="s">
        <v>310</v>
      </c>
      <c r="D126" s="348"/>
      <c r="E126" s="348"/>
      <c r="F126" s="348"/>
      <c r="G126" s="348"/>
      <c r="H126" s="348"/>
      <c r="I126" s="348"/>
      <c r="J126" s="348"/>
      <c r="K126" s="348"/>
      <c r="L126" s="348"/>
      <c r="M126" s="348"/>
      <c r="N126" s="348"/>
      <c r="O126" s="348"/>
      <c r="P126" s="349"/>
      <c r="Q126" s="267"/>
      <c r="R126" s="269"/>
      <c r="S126" s="267"/>
      <c r="T126" s="268"/>
      <c r="U126" s="206" t="s">
        <v>235</v>
      </c>
      <c r="V126" s="269"/>
      <c r="W126" s="267" t="s">
        <v>235</v>
      </c>
      <c r="X126" s="270"/>
      <c r="Y126" s="268"/>
      <c r="Z126" s="269"/>
      <c r="AA126" s="267"/>
      <c r="AB126" s="269"/>
      <c r="AC126" s="267" t="s">
        <v>235</v>
      </c>
      <c r="AD126" s="269"/>
      <c r="AE126" s="267"/>
      <c r="AF126" s="268"/>
      <c r="AG126" s="41"/>
      <c r="AH126" s="42"/>
      <c r="AI126" s="43"/>
      <c r="AJ126" s="41"/>
      <c r="AK126" s="42"/>
      <c r="AL126" s="43"/>
      <c r="AM126" s="42" t="s">
        <v>235</v>
      </c>
      <c r="AN126" s="42" t="s">
        <v>235</v>
      </c>
      <c r="AO126" s="43"/>
      <c r="AP126" s="41"/>
      <c r="AQ126" s="42"/>
      <c r="AR126" s="43"/>
      <c r="AS126" s="41"/>
      <c r="AT126" s="42"/>
      <c r="AU126" s="43"/>
      <c r="AV126" s="41"/>
      <c r="AW126" s="42"/>
      <c r="AX126" s="43"/>
      <c r="AY126" s="41"/>
      <c r="AZ126" s="42"/>
      <c r="BA126" s="43"/>
      <c r="BB126" s="41"/>
      <c r="BC126" s="42"/>
      <c r="BD126" s="43"/>
      <c r="BE126" s="416"/>
      <c r="BF126" s="417"/>
      <c r="BG126" s="218"/>
      <c r="BH126" s="218"/>
      <c r="BI126" s="218"/>
      <c r="BJ126" s="418"/>
      <c r="BL126" s="17"/>
      <c r="BM126" s="19"/>
      <c r="BP126" s="27">
        <f t="shared" si="25"/>
        <v>0</v>
      </c>
    </row>
    <row r="127" spans="2:68" ht="45" customHeight="1" thickBot="1" x14ac:dyDescent="0.55000000000000004">
      <c r="B127" s="152" t="s">
        <v>244</v>
      </c>
      <c r="C127" s="356" t="s">
        <v>246</v>
      </c>
      <c r="D127" s="357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  <c r="P127" s="358"/>
      <c r="Q127" s="395"/>
      <c r="R127" s="396"/>
      <c r="S127" s="395"/>
      <c r="T127" s="390"/>
      <c r="U127" s="330" t="s">
        <v>220</v>
      </c>
      <c r="V127" s="396"/>
      <c r="W127" s="395" t="s">
        <v>220</v>
      </c>
      <c r="X127" s="391"/>
      <c r="Y127" s="390"/>
      <c r="Z127" s="396"/>
      <c r="AA127" s="395"/>
      <c r="AB127" s="396"/>
      <c r="AC127" s="395" t="s">
        <v>220</v>
      </c>
      <c r="AD127" s="396"/>
      <c r="AE127" s="395"/>
      <c r="AF127" s="390"/>
      <c r="AG127" s="54"/>
      <c r="AH127" s="55"/>
      <c r="AI127" s="56"/>
      <c r="AJ127" s="54"/>
      <c r="AK127" s="55"/>
      <c r="AL127" s="56"/>
      <c r="AM127" s="54"/>
      <c r="AN127" s="55"/>
      <c r="AO127" s="56"/>
      <c r="AP127" s="54"/>
      <c r="AQ127" s="55"/>
      <c r="AR127" s="56"/>
      <c r="AS127" s="54"/>
      <c r="AT127" s="55"/>
      <c r="AU127" s="56"/>
      <c r="AV127" s="54" t="s">
        <v>220</v>
      </c>
      <c r="AW127" s="55" t="s">
        <v>220</v>
      </c>
      <c r="AX127" s="56"/>
      <c r="AY127" s="54"/>
      <c r="AZ127" s="55"/>
      <c r="BA127" s="56"/>
      <c r="BB127" s="54"/>
      <c r="BC127" s="55"/>
      <c r="BD127" s="56"/>
      <c r="BE127" s="407"/>
      <c r="BF127" s="408"/>
      <c r="BG127" s="428"/>
      <c r="BH127" s="429"/>
      <c r="BI127" s="429"/>
      <c r="BJ127" s="430"/>
      <c r="BL127" s="17"/>
      <c r="BM127" s="19"/>
      <c r="BP127" s="27">
        <f t="shared" si="25"/>
        <v>0</v>
      </c>
    </row>
    <row r="128" spans="2:68" ht="3" hidden="1" customHeight="1" thickBot="1" x14ac:dyDescent="0.55000000000000004">
      <c r="B128" s="193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187"/>
      <c r="AN128" s="187"/>
      <c r="AO128" s="187"/>
      <c r="AP128" s="187"/>
      <c r="AQ128" s="187"/>
      <c r="AR128" s="187"/>
      <c r="AS128" s="187"/>
      <c r="AT128" s="187"/>
      <c r="AU128" s="187"/>
      <c r="AV128" s="187"/>
      <c r="AW128" s="187"/>
      <c r="AX128" s="187"/>
      <c r="AY128" s="187"/>
      <c r="AZ128" s="187"/>
      <c r="BA128" s="187"/>
      <c r="BB128" s="187"/>
      <c r="BC128" s="187"/>
      <c r="BD128" s="187"/>
      <c r="BE128" s="194"/>
      <c r="BF128" s="194"/>
      <c r="BG128" s="195"/>
      <c r="BH128" s="195"/>
      <c r="BI128" s="195"/>
      <c r="BJ128" s="195"/>
      <c r="BL128" s="17"/>
      <c r="BM128" s="19"/>
    </row>
    <row r="129" spans="2:68" s="25" customFormat="1" ht="68.25" customHeight="1" thickBot="1" x14ac:dyDescent="0.45">
      <c r="B129" s="279" t="s">
        <v>99</v>
      </c>
      <c r="C129" s="284" t="s">
        <v>113</v>
      </c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6"/>
      <c r="Q129" s="293" t="s">
        <v>8</v>
      </c>
      <c r="R129" s="294"/>
      <c r="S129" s="293" t="s">
        <v>9</v>
      </c>
      <c r="T129" s="295"/>
      <c r="U129" s="297" t="s">
        <v>10</v>
      </c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9"/>
      <c r="AG129" s="300" t="s">
        <v>35</v>
      </c>
      <c r="AH129" s="301"/>
      <c r="AI129" s="301"/>
      <c r="AJ129" s="301"/>
      <c r="AK129" s="301"/>
      <c r="AL129" s="301"/>
      <c r="AM129" s="301"/>
      <c r="AN129" s="301"/>
      <c r="AO129" s="301"/>
      <c r="AP129" s="301"/>
      <c r="AQ129" s="301"/>
      <c r="AR129" s="301"/>
      <c r="AS129" s="301"/>
      <c r="AT129" s="301"/>
      <c r="AU129" s="301"/>
      <c r="AV129" s="301"/>
      <c r="AW129" s="301"/>
      <c r="AX129" s="301"/>
      <c r="AY129" s="301"/>
      <c r="AZ129" s="301"/>
      <c r="BA129" s="301"/>
      <c r="BB129" s="301"/>
      <c r="BC129" s="301"/>
      <c r="BD129" s="302"/>
      <c r="BE129" s="235" t="s">
        <v>23</v>
      </c>
      <c r="BF129" s="236"/>
      <c r="BG129" s="241" t="s">
        <v>100</v>
      </c>
      <c r="BH129" s="241"/>
      <c r="BI129" s="241"/>
      <c r="BJ129" s="242"/>
      <c r="BL129" s="24"/>
      <c r="BM129" s="24"/>
      <c r="BN129" s="24"/>
      <c r="BO129" s="24"/>
      <c r="BP129" s="27"/>
    </row>
    <row r="130" spans="2:68" s="25" customFormat="1" ht="32.450000000000003" customHeight="1" thickBot="1" x14ac:dyDescent="0.45">
      <c r="B130" s="280"/>
      <c r="C130" s="287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9"/>
      <c r="Q130" s="251"/>
      <c r="R130" s="248"/>
      <c r="S130" s="251"/>
      <c r="T130" s="296"/>
      <c r="U130" s="247" t="s">
        <v>5</v>
      </c>
      <c r="V130" s="248"/>
      <c r="W130" s="251" t="s">
        <v>11</v>
      </c>
      <c r="X130" s="252"/>
      <c r="Y130" s="255" t="s">
        <v>12</v>
      </c>
      <c r="Z130" s="256"/>
      <c r="AA130" s="256"/>
      <c r="AB130" s="256"/>
      <c r="AC130" s="256"/>
      <c r="AD130" s="256"/>
      <c r="AE130" s="256"/>
      <c r="AF130" s="257"/>
      <c r="AG130" s="258" t="s">
        <v>14</v>
      </c>
      <c r="AH130" s="259"/>
      <c r="AI130" s="259"/>
      <c r="AJ130" s="259"/>
      <c r="AK130" s="259"/>
      <c r="AL130" s="260"/>
      <c r="AM130" s="258" t="s">
        <v>15</v>
      </c>
      <c r="AN130" s="259"/>
      <c r="AO130" s="259"/>
      <c r="AP130" s="259"/>
      <c r="AQ130" s="259"/>
      <c r="AR130" s="260"/>
      <c r="AS130" s="258" t="s">
        <v>16</v>
      </c>
      <c r="AT130" s="259"/>
      <c r="AU130" s="259"/>
      <c r="AV130" s="259"/>
      <c r="AW130" s="259"/>
      <c r="AX130" s="260"/>
      <c r="AY130" s="258" t="s">
        <v>158</v>
      </c>
      <c r="AZ130" s="259"/>
      <c r="BA130" s="259"/>
      <c r="BB130" s="259"/>
      <c r="BC130" s="259"/>
      <c r="BD130" s="260"/>
      <c r="BE130" s="237"/>
      <c r="BF130" s="238"/>
      <c r="BG130" s="243"/>
      <c r="BH130" s="243"/>
      <c r="BI130" s="243"/>
      <c r="BJ130" s="244"/>
      <c r="BL130" s="24"/>
      <c r="BM130" s="24"/>
      <c r="BN130" s="24"/>
      <c r="BO130" s="24"/>
      <c r="BP130" s="27"/>
    </row>
    <row r="131" spans="2:68" ht="76.900000000000006" customHeight="1" thickBot="1" x14ac:dyDescent="0.45">
      <c r="B131" s="280"/>
      <c r="C131" s="287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9"/>
      <c r="Q131" s="251"/>
      <c r="R131" s="248"/>
      <c r="S131" s="251"/>
      <c r="T131" s="296"/>
      <c r="U131" s="247"/>
      <c r="V131" s="248"/>
      <c r="W131" s="251"/>
      <c r="X131" s="252"/>
      <c r="Y131" s="277" t="s">
        <v>13</v>
      </c>
      <c r="Z131" s="248"/>
      <c r="AA131" s="306" t="s">
        <v>101</v>
      </c>
      <c r="AB131" s="248"/>
      <c r="AC131" s="306" t="s">
        <v>102</v>
      </c>
      <c r="AD131" s="248"/>
      <c r="AE131" s="251" t="s">
        <v>73</v>
      </c>
      <c r="AF131" s="296"/>
      <c r="AG131" s="261" t="s">
        <v>200</v>
      </c>
      <c r="AH131" s="259"/>
      <c r="AI131" s="260"/>
      <c r="AJ131" s="261" t="s">
        <v>201</v>
      </c>
      <c r="AK131" s="259"/>
      <c r="AL131" s="260"/>
      <c r="AM131" s="261" t="s">
        <v>202</v>
      </c>
      <c r="AN131" s="259"/>
      <c r="AO131" s="260"/>
      <c r="AP131" s="261" t="s">
        <v>203</v>
      </c>
      <c r="AQ131" s="259"/>
      <c r="AR131" s="260"/>
      <c r="AS131" s="261" t="s">
        <v>204</v>
      </c>
      <c r="AT131" s="259"/>
      <c r="AU131" s="260"/>
      <c r="AV131" s="261" t="s">
        <v>205</v>
      </c>
      <c r="AW131" s="259"/>
      <c r="AX131" s="260"/>
      <c r="AY131" s="274" t="s">
        <v>277</v>
      </c>
      <c r="AZ131" s="275"/>
      <c r="BA131" s="276"/>
      <c r="BB131" s="303" t="s">
        <v>159</v>
      </c>
      <c r="BC131" s="304"/>
      <c r="BD131" s="305"/>
      <c r="BE131" s="237"/>
      <c r="BF131" s="238"/>
      <c r="BG131" s="243"/>
      <c r="BH131" s="243"/>
      <c r="BI131" s="243"/>
      <c r="BJ131" s="244"/>
    </row>
    <row r="132" spans="2:68" ht="165" customHeight="1" thickBot="1" x14ac:dyDescent="0.45">
      <c r="B132" s="281"/>
      <c r="C132" s="290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2"/>
      <c r="Q132" s="253"/>
      <c r="R132" s="250"/>
      <c r="S132" s="253"/>
      <c r="T132" s="278"/>
      <c r="U132" s="249"/>
      <c r="V132" s="250"/>
      <c r="W132" s="253"/>
      <c r="X132" s="254"/>
      <c r="Y132" s="278"/>
      <c r="Z132" s="250"/>
      <c r="AA132" s="253"/>
      <c r="AB132" s="250"/>
      <c r="AC132" s="253"/>
      <c r="AD132" s="250"/>
      <c r="AE132" s="253"/>
      <c r="AF132" s="278"/>
      <c r="AG132" s="35" t="s">
        <v>3</v>
      </c>
      <c r="AH132" s="36" t="s">
        <v>17</v>
      </c>
      <c r="AI132" s="37" t="s">
        <v>18</v>
      </c>
      <c r="AJ132" s="35" t="s">
        <v>3</v>
      </c>
      <c r="AK132" s="36" t="s">
        <v>17</v>
      </c>
      <c r="AL132" s="37" t="s">
        <v>18</v>
      </c>
      <c r="AM132" s="35" t="s">
        <v>3</v>
      </c>
      <c r="AN132" s="36" t="s">
        <v>17</v>
      </c>
      <c r="AO132" s="37" t="s">
        <v>18</v>
      </c>
      <c r="AP132" s="35" t="s">
        <v>3</v>
      </c>
      <c r="AQ132" s="36" t="s">
        <v>17</v>
      </c>
      <c r="AR132" s="37" t="s">
        <v>18</v>
      </c>
      <c r="AS132" s="35" t="s">
        <v>3</v>
      </c>
      <c r="AT132" s="36" t="s">
        <v>17</v>
      </c>
      <c r="AU132" s="37" t="s">
        <v>18</v>
      </c>
      <c r="AV132" s="38" t="s">
        <v>3</v>
      </c>
      <c r="AW132" s="39" t="s">
        <v>17</v>
      </c>
      <c r="AX132" s="40" t="s">
        <v>18</v>
      </c>
      <c r="AY132" s="35" t="s">
        <v>3</v>
      </c>
      <c r="AZ132" s="36" t="s">
        <v>17</v>
      </c>
      <c r="BA132" s="37" t="s">
        <v>18</v>
      </c>
      <c r="BB132" s="35" t="s">
        <v>3</v>
      </c>
      <c r="BC132" s="36" t="s">
        <v>17</v>
      </c>
      <c r="BD132" s="37" t="s">
        <v>18</v>
      </c>
      <c r="BE132" s="239"/>
      <c r="BF132" s="240"/>
      <c r="BG132" s="245"/>
      <c r="BH132" s="245"/>
      <c r="BI132" s="245"/>
      <c r="BJ132" s="246"/>
      <c r="BK132" s="30"/>
    </row>
    <row r="133" spans="2:68" ht="39" customHeight="1" thickBot="1" x14ac:dyDescent="0.55000000000000004">
      <c r="B133" s="45" t="s">
        <v>108</v>
      </c>
      <c r="C133" s="431" t="s">
        <v>110</v>
      </c>
      <c r="D133" s="432"/>
      <c r="E133" s="432"/>
      <c r="F133" s="432"/>
      <c r="G133" s="432"/>
      <c r="H133" s="432"/>
      <c r="I133" s="432"/>
      <c r="J133" s="432"/>
      <c r="K133" s="432"/>
      <c r="L133" s="432"/>
      <c r="M133" s="432"/>
      <c r="N133" s="432"/>
      <c r="O133" s="432"/>
      <c r="P133" s="433"/>
      <c r="Q133" s="422"/>
      <c r="R133" s="421"/>
      <c r="S133" s="422"/>
      <c r="T133" s="402"/>
      <c r="U133" s="434" t="s">
        <v>224</v>
      </c>
      <c r="V133" s="421"/>
      <c r="W133" s="422" t="s">
        <v>384</v>
      </c>
      <c r="X133" s="403"/>
      <c r="Y133" s="402" t="s">
        <v>396</v>
      </c>
      <c r="Z133" s="421"/>
      <c r="AA133" s="422" t="s">
        <v>218</v>
      </c>
      <c r="AB133" s="421"/>
      <c r="AC133" s="422" t="s">
        <v>385</v>
      </c>
      <c r="AD133" s="421"/>
      <c r="AE133" s="422" t="s">
        <v>219</v>
      </c>
      <c r="AF133" s="402"/>
      <c r="AG133" s="46" t="s">
        <v>227</v>
      </c>
      <c r="AH133" s="198" t="s">
        <v>227</v>
      </c>
      <c r="AI133" s="47"/>
      <c r="AJ133" s="46" t="s">
        <v>419</v>
      </c>
      <c r="AK133" s="198">
        <v>102</v>
      </c>
      <c r="AL133" s="47"/>
      <c r="AM133" s="46" t="s">
        <v>227</v>
      </c>
      <c r="AN133" s="198" t="s">
        <v>227</v>
      </c>
      <c r="AO133" s="199"/>
      <c r="AP133" s="46" t="s">
        <v>386</v>
      </c>
      <c r="AQ133" s="198" t="s">
        <v>229</v>
      </c>
      <c r="AR133" s="199"/>
      <c r="AS133" s="46" t="s">
        <v>228</v>
      </c>
      <c r="AT133" s="198" t="s">
        <v>325</v>
      </c>
      <c r="AU133" s="199"/>
      <c r="AV133" s="46" t="s">
        <v>220</v>
      </c>
      <c r="AW133" s="198" t="s">
        <v>220</v>
      </c>
      <c r="AX133" s="199"/>
      <c r="AY133" s="46"/>
      <c r="AZ133" s="198"/>
      <c r="BA133" s="199"/>
      <c r="BB133" s="46"/>
      <c r="BC133" s="198"/>
      <c r="BD133" s="199"/>
      <c r="BE133" s="423"/>
      <c r="BF133" s="424"/>
      <c r="BG133" s="425"/>
      <c r="BH133" s="426"/>
      <c r="BI133" s="426"/>
      <c r="BJ133" s="427"/>
      <c r="BL133" s="17"/>
      <c r="BM133" s="19"/>
      <c r="BP133" s="27">
        <f t="shared" si="25"/>
        <v>0</v>
      </c>
    </row>
    <row r="134" spans="2:68" ht="47.25" customHeight="1" x14ac:dyDescent="0.5">
      <c r="B134" s="44" t="s">
        <v>72</v>
      </c>
      <c r="C134" s="360" t="s">
        <v>222</v>
      </c>
      <c r="D134" s="361"/>
      <c r="E134" s="361"/>
      <c r="F134" s="361"/>
      <c r="G134" s="361"/>
      <c r="H134" s="361"/>
      <c r="I134" s="361"/>
      <c r="J134" s="361"/>
      <c r="K134" s="361"/>
      <c r="L134" s="361"/>
      <c r="M134" s="361"/>
      <c r="N134" s="361"/>
      <c r="O134" s="361"/>
      <c r="P134" s="362"/>
      <c r="Q134" s="267"/>
      <c r="R134" s="269"/>
      <c r="S134" s="420" t="s">
        <v>231</v>
      </c>
      <c r="T134" s="265"/>
      <c r="U134" s="206" t="s">
        <v>232</v>
      </c>
      <c r="V134" s="269"/>
      <c r="W134" s="267" t="s">
        <v>232</v>
      </c>
      <c r="X134" s="270"/>
      <c r="Y134" s="268"/>
      <c r="Z134" s="269"/>
      <c r="AA134" s="267"/>
      <c r="AB134" s="269"/>
      <c r="AC134" s="267" t="s">
        <v>232</v>
      </c>
      <c r="AD134" s="269"/>
      <c r="AE134" s="267"/>
      <c r="AF134" s="268"/>
      <c r="AG134" s="90" t="s">
        <v>227</v>
      </c>
      <c r="AH134" s="91" t="s">
        <v>227</v>
      </c>
      <c r="AI134" s="92"/>
      <c r="AJ134" s="90" t="s">
        <v>226</v>
      </c>
      <c r="AK134" s="91" t="s">
        <v>226</v>
      </c>
      <c r="AL134" s="92"/>
      <c r="AM134" s="90" t="s">
        <v>227</v>
      </c>
      <c r="AN134" s="91" t="s">
        <v>227</v>
      </c>
      <c r="AO134" s="93"/>
      <c r="AP134" s="90" t="s">
        <v>226</v>
      </c>
      <c r="AQ134" s="91" t="s">
        <v>226</v>
      </c>
      <c r="AR134" s="93"/>
      <c r="AS134" s="90" t="s">
        <v>221</v>
      </c>
      <c r="AT134" s="91" t="s">
        <v>221</v>
      </c>
      <c r="AU134" s="93"/>
      <c r="AV134" s="90" t="s">
        <v>220</v>
      </c>
      <c r="AW134" s="91" t="s">
        <v>220</v>
      </c>
      <c r="AX134" s="93"/>
      <c r="AY134" s="48"/>
      <c r="AZ134" s="42"/>
      <c r="BA134" s="43"/>
      <c r="BB134" s="41"/>
      <c r="BC134" s="42"/>
      <c r="BD134" s="43"/>
      <c r="BE134" s="416"/>
      <c r="BF134" s="417"/>
      <c r="BG134" s="319" t="s">
        <v>428</v>
      </c>
      <c r="BH134" s="315"/>
      <c r="BI134" s="315"/>
      <c r="BJ134" s="419"/>
      <c r="BL134" s="17"/>
      <c r="BM134" s="19"/>
      <c r="BP134" s="27">
        <f t="shared" si="25"/>
        <v>0</v>
      </c>
    </row>
    <row r="135" spans="2:68" ht="64.5" customHeight="1" x14ac:dyDescent="0.5">
      <c r="B135" s="44" t="s">
        <v>122</v>
      </c>
      <c r="C135" s="209" t="s">
        <v>178</v>
      </c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1"/>
      <c r="Q135" s="267"/>
      <c r="R135" s="269"/>
      <c r="S135" s="267" t="s">
        <v>415</v>
      </c>
      <c r="T135" s="268"/>
      <c r="U135" s="206" t="s">
        <v>225</v>
      </c>
      <c r="V135" s="269"/>
      <c r="W135" s="267" t="s">
        <v>220</v>
      </c>
      <c r="X135" s="270"/>
      <c r="Y135" s="268"/>
      <c r="Z135" s="269"/>
      <c r="AA135" s="267"/>
      <c r="AB135" s="269"/>
      <c r="AC135" s="267" t="s">
        <v>220</v>
      </c>
      <c r="AD135" s="269"/>
      <c r="AE135" s="267"/>
      <c r="AF135" s="268"/>
      <c r="AG135" s="41"/>
      <c r="AH135" s="42"/>
      <c r="AI135" s="43"/>
      <c r="AJ135" s="41" t="s">
        <v>225</v>
      </c>
      <c r="AK135" s="42" t="s">
        <v>220</v>
      </c>
      <c r="AL135" s="43"/>
      <c r="AM135" s="41"/>
      <c r="AN135" s="42"/>
      <c r="AO135" s="43"/>
      <c r="AP135" s="41"/>
      <c r="AQ135" s="42"/>
      <c r="AR135" s="43"/>
      <c r="AS135" s="41"/>
      <c r="AT135" s="42"/>
      <c r="AU135" s="43"/>
      <c r="AV135" s="41"/>
      <c r="AW135" s="42"/>
      <c r="AX135" s="43"/>
      <c r="AY135" s="41"/>
      <c r="AZ135" s="42"/>
      <c r="BA135" s="43"/>
      <c r="BB135" s="41"/>
      <c r="BC135" s="42"/>
      <c r="BD135" s="43"/>
      <c r="BE135" s="416"/>
      <c r="BF135" s="417"/>
      <c r="BG135" s="218" t="s">
        <v>284</v>
      </c>
      <c r="BH135" s="218"/>
      <c r="BI135" s="218"/>
      <c r="BJ135" s="418"/>
      <c r="BL135" s="17"/>
      <c r="BM135" s="19"/>
      <c r="BP135" s="27">
        <f t="shared" si="25"/>
        <v>0</v>
      </c>
    </row>
    <row r="136" spans="2:68" ht="45" customHeight="1" x14ac:dyDescent="0.5">
      <c r="B136" s="44" t="s">
        <v>238</v>
      </c>
      <c r="C136" s="209" t="s">
        <v>233</v>
      </c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1"/>
      <c r="Q136" s="267"/>
      <c r="R136" s="269"/>
      <c r="S136" s="267" t="s">
        <v>234</v>
      </c>
      <c r="T136" s="268"/>
      <c r="U136" s="206" t="s">
        <v>235</v>
      </c>
      <c r="V136" s="269"/>
      <c r="W136" s="267" t="s">
        <v>220</v>
      </c>
      <c r="X136" s="270"/>
      <c r="Y136" s="268" t="s">
        <v>397</v>
      </c>
      <c r="Z136" s="269"/>
      <c r="AA136" s="267"/>
      <c r="AB136" s="269"/>
      <c r="AC136" s="267"/>
      <c r="AD136" s="269"/>
      <c r="AE136" s="267" t="s">
        <v>219</v>
      </c>
      <c r="AF136" s="268"/>
      <c r="AG136" s="41"/>
      <c r="AH136" s="42"/>
      <c r="AI136" s="43"/>
      <c r="AJ136" s="41"/>
      <c r="AK136" s="42"/>
      <c r="AL136" s="43"/>
      <c r="AM136" s="41"/>
      <c r="AN136" s="42"/>
      <c r="AO136" s="43"/>
      <c r="AP136" s="41"/>
      <c r="AQ136" s="42"/>
      <c r="AR136" s="43"/>
      <c r="AS136" s="41" t="s">
        <v>235</v>
      </c>
      <c r="AT136" s="42" t="s">
        <v>220</v>
      </c>
      <c r="AU136" s="203"/>
      <c r="AV136" s="48"/>
      <c r="AW136" s="202"/>
      <c r="AX136" s="203"/>
      <c r="AY136" s="41"/>
      <c r="AZ136" s="42"/>
      <c r="BA136" s="43"/>
      <c r="BB136" s="41"/>
      <c r="BC136" s="42"/>
      <c r="BD136" s="43"/>
      <c r="BE136" s="411"/>
      <c r="BF136" s="412"/>
      <c r="BG136" s="413" t="s">
        <v>393</v>
      </c>
      <c r="BH136" s="414"/>
      <c r="BI136" s="414"/>
      <c r="BJ136" s="415"/>
      <c r="BL136" s="17"/>
      <c r="BM136" s="19"/>
      <c r="BP136" s="27">
        <f t="shared" si="25"/>
        <v>0</v>
      </c>
    </row>
    <row r="137" spans="2:68" ht="51.75" customHeight="1" thickBot="1" x14ac:dyDescent="0.55000000000000004">
      <c r="B137" s="44" t="s">
        <v>239</v>
      </c>
      <c r="C137" s="209" t="s">
        <v>177</v>
      </c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1"/>
      <c r="Q137" s="267"/>
      <c r="R137" s="269"/>
      <c r="S137" s="267" t="s">
        <v>418</v>
      </c>
      <c r="T137" s="268"/>
      <c r="U137" s="206" t="s">
        <v>230</v>
      </c>
      <c r="V137" s="269"/>
      <c r="W137" s="267" t="s">
        <v>226</v>
      </c>
      <c r="X137" s="270"/>
      <c r="Y137" s="268" t="s">
        <v>220</v>
      </c>
      <c r="Z137" s="269"/>
      <c r="AA137" s="267" t="s">
        <v>218</v>
      </c>
      <c r="AB137" s="269"/>
      <c r="AC137" s="267" t="s">
        <v>236</v>
      </c>
      <c r="AD137" s="269"/>
      <c r="AE137" s="267"/>
      <c r="AF137" s="268"/>
      <c r="AG137" s="41"/>
      <c r="AH137" s="42"/>
      <c r="AI137" s="43"/>
      <c r="AJ137" s="41"/>
      <c r="AK137" s="42"/>
      <c r="AL137" s="56"/>
      <c r="AM137" s="41"/>
      <c r="AN137" s="42"/>
      <c r="AO137" s="43"/>
      <c r="AP137" s="41" t="s">
        <v>230</v>
      </c>
      <c r="AQ137" s="42" t="s">
        <v>226</v>
      </c>
      <c r="AR137" s="56"/>
      <c r="AS137" s="57"/>
      <c r="AT137" s="58"/>
      <c r="AU137" s="56"/>
      <c r="AV137" s="41"/>
      <c r="AW137" s="42"/>
      <c r="AX137" s="56"/>
      <c r="AY137" s="54"/>
      <c r="AZ137" s="55"/>
      <c r="BA137" s="56"/>
      <c r="BB137" s="54"/>
      <c r="BC137" s="55"/>
      <c r="BD137" s="56"/>
      <c r="BE137" s="407"/>
      <c r="BF137" s="408"/>
      <c r="BG137" s="219" t="s">
        <v>414</v>
      </c>
      <c r="BH137" s="409"/>
      <c r="BI137" s="409"/>
      <c r="BJ137" s="410"/>
      <c r="BL137" s="18">
        <f>BL34+BL73</f>
        <v>7252</v>
      </c>
      <c r="BM137" s="19"/>
      <c r="BP137" s="27">
        <f t="shared" si="25"/>
        <v>0</v>
      </c>
    </row>
    <row r="138" spans="2:68" ht="30" customHeight="1" thickBot="1" x14ac:dyDescent="0.45">
      <c r="B138" s="404" t="s">
        <v>149</v>
      </c>
      <c r="C138" s="405"/>
      <c r="D138" s="405"/>
      <c r="E138" s="405"/>
      <c r="F138" s="405"/>
      <c r="G138" s="405"/>
      <c r="H138" s="405"/>
      <c r="I138" s="405"/>
      <c r="J138" s="405"/>
      <c r="K138" s="405"/>
      <c r="L138" s="405"/>
      <c r="M138" s="405"/>
      <c r="N138" s="405"/>
      <c r="O138" s="405"/>
      <c r="P138" s="405"/>
      <c r="Q138" s="405"/>
      <c r="R138" s="405"/>
      <c r="S138" s="405"/>
      <c r="T138" s="406"/>
      <c r="U138" s="271">
        <f>U34+U73</f>
        <v>7252</v>
      </c>
      <c r="V138" s="227"/>
      <c r="W138" s="226">
        <f>W34+W73</f>
        <v>3310</v>
      </c>
      <c r="X138" s="227"/>
      <c r="Y138" s="271">
        <f>Y34+Y73</f>
        <v>1528</v>
      </c>
      <c r="Z138" s="227"/>
      <c r="AA138" s="225">
        <f>AA34+AA73</f>
        <v>350</v>
      </c>
      <c r="AB138" s="227"/>
      <c r="AC138" s="225">
        <f>AC34+AC73</f>
        <v>1104</v>
      </c>
      <c r="AD138" s="227"/>
      <c r="AE138" s="226">
        <f>AE34+AE73</f>
        <v>328</v>
      </c>
      <c r="AF138" s="227"/>
      <c r="AG138" s="59">
        <f t="shared" ref="AG138:BE138" si="26">AG34+AG73</f>
        <v>1014</v>
      </c>
      <c r="AH138" s="201">
        <f t="shared" si="26"/>
        <v>508</v>
      </c>
      <c r="AI138" s="200">
        <f t="shared" si="26"/>
        <v>28</v>
      </c>
      <c r="AJ138" s="59">
        <f t="shared" si="26"/>
        <v>1056</v>
      </c>
      <c r="AK138" s="201">
        <f t="shared" si="26"/>
        <v>480</v>
      </c>
      <c r="AL138" s="200">
        <f t="shared" si="26"/>
        <v>29</v>
      </c>
      <c r="AM138" s="59">
        <f t="shared" si="26"/>
        <v>1082</v>
      </c>
      <c r="AN138" s="201">
        <f t="shared" si="26"/>
        <v>484</v>
      </c>
      <c r="AO138" s="200">
        <f t="shared" si="26"/>
        <v>30</v>
      </c>
      <c r="AP138" s="59">
        <f t="shared" si="26"/>
        <v>1002</v>
      </c>
      <c r="AQ138" s="201">
        <f t="shared" si="26"/>
        <v>462</v>
      </c>
      <c r="AR138" s="200">
        <f t="shared" si="26"/>
        <v>27</v>
      </c>
      <c r="AS138" s="59">
        <f t="shared" si="26"/>
        <v>1096</v>
      </c>
      <c r="AT138" s="201">
        <f t="shared" si="26"/>
        <v>490</v>
      </c>
      <c r="AU138" s="200">
        <f t="shared" si="26"/>
        <v>30</v>
      </c>
      <c r="AV138" s="59">
        <f t="shared" si="26"/>
        <v>976</v>
      </c>
      <c r="AW138" s="201">
        <f t="shared" si="26"/>
        <v>454</v>
      </c>
      <c r="AX138" s="200">
        <f t="shared" si="26"/>
        <v>24</v>
      </c>
      <c r="AY138" s="59">
        <f t="shared" si="26"/>
        <v>1026</v>
      </c>
      <c r="AZ138" s="201">
        <f t="shared" si="26"/>
        <v>432</v>
      </c>
      <c r="BA138" s="200">
        <f t="shared" si="26"/>
        <v>30</v>
      </c>
      <c r="BB138" s="141">
        <f t="shared" si="26"/>
        <v>0</v>
      </c>
      <c r="BC138" s="139">
        <f t="shared" si="26"/>
        <v>0</v>
      </c>
      <c r="BD138" s="140">
        <f t="shared" si="26"/>
        <v>0</v>
      </c>
      <c r="BE138" s="271">
        <f t="shared" si="26"/>
        <v>198</v>
      </c>
      <c r="BF138" s="272"/>
      <c r="BG138" s="402"/>
      <c r="BH138" s="402"/>
      <c r="BI138" s="402"/>
      <c r="BJ138" s="403"/>
      <c r="BL138" s="16">
        <f>AG138+AJ138+AM138+AP138+AS138+AV138+AY138</f>
        <v>7252</v>
      </c>
      <c r="BM138" s="19">
        <f>AH138+AK138+AN138+AQ138+AT138+AW138+AZ138+BC138</f>
        <v>3310</v>
      </c>
      <c r="BN138" s="20">
        <f>AI138+AL138+AO138+AR138+AU138+AX138+BA138</f>
        <v>198</v>
      </c>
      <c r="BP138" s="27">
        <f t="shared" si="25"/>
        <v>3310</v>
      </c>
    </row>
    <row r="139" spans="2:68" ht="30" customHeight="1" x14ac:dyDescent="0.4">
      <c r="B139" s="397" t="s">
        <v>20</v>
      </c>
      <c r="C139" s="398"/>
      <c r="D139" s="398"/>
      <c r="E139" s="398"/>
      <c r="F139" s="398"/>
      <c r="G139" s="398"/>
      <c r="H139" s="398"/>
      <c r="I139" s="398"/>
      <c r="J139" s="398"/>
      <c r="K139" s="398"/>
      <c r="L139" s="398"/>
      <c r="M139" s="398"/>
      <c r="N139" s="398"/>
      <c r="O139" s="398"/>
      <c r="P139" s="398"/>
      <c r="Q139" s="398"/>
      <c r="R139" s="398"/>
      <c r="S139" s="398"/>
      <c r="T139" s="398"/>
      <c r="U139" s="214"/>
      <c r="V139" s="216"/>
      <c r="W139" s="384"/>
      <c r="X139" s="386"/>
      <c r="Y139" s="215"/>
      <c r="Z139" s="216"/>
      <c r="AA139" s="384"/>
      <c r="AB139" s="216"/>
      <c r="AC139" s="384"/>
      <c r="AD139" s="216"/>
      <c r="AE139" s="384"/>
      <c r="AF139" s="215"/>
      <c r="AG139" s="399">
        <f>AH138/18</f>
        <v>28.222222222222221</v>
      </c>
      <c r="AH139" s="400"/>
      <c r="AI139" s="401"/>
      <c r="AJ139" s="399">
        <f>AK138/17</f>
        <v>28.235294117647058</v>
      </c>
      <c r="AK139" s="400"/>
      <c r="AL139" s="401"/>
      <c r="AM139" s="399">
        <f>AN138/18</f>
        <v>26.888888888888889</v>
      </c>
      <c r="AN139" s="400"/>
      <c r="AO139" s="401"/>
      <c r="AP139" s="399">
        <f>AQ138/17</f>
        <v>27.176470588235293</v>
      </c>
      <c r="AQ139" s="400"/>
      <c r="AR139" s="401"/>
      <c r="AS139" s="399">
        <f>AT138/18</f>
        <v>27.222222222222221</v>
      </c>
      <c r="AT139" s="400"/>
      <c r="AU139" s="401"/>
      <c r="AV139" s="399">
        <f>AW138/17</f>
        <v>26.705882352941178</v>
      </c>
      <c r="AW139" s="400"/>
      <c r="AX139" s="401"/>
      <c r="AY139" s="399">
        <f>AZ138/16</f>
        <v>27</v>
      </c>
      <c r="AZ139" s="400"/>
      <c r="BA139" s="401"/>
      <c r="BB139" s="214"/>
      <c r="BC139" s="215"/>
      <c r="BD139" s="386"/>
      <c r="BE139" s="214"/>
      <c r="BF139" s="386"/>
      <c r="BG139" s="215"/>
      <c r="BH139" s="215"/>
      <c r="BI139" s="215"/>
      <c r="BJ139" s="386"/>
      <c r="BL139" s="15"/>
      <c r="BM139" s="19">
        <f>Y138+AA138+AC138+AE138</f>
        <v>3310</v>
      </c>
    </row>
    <row r="140" spans="2:68" ht="30" customHeight="1" x14ac:dyDescent="0.4">
      <c r="B140" s="397" t="s">
        <v>2</v>
      </c>
      <c r="C140" s="398"/>
      <c r="D140" s="398"/>
      <c r="E140" s="398"/>
      <c r="F140" s="398"/>
      <c r="G140" s="398"/>
      <c r="H140" s="398"/>
      <c r="I140" s="398"/>
      <c r="J140" s="398"/>
      <c r="K140" s="398"/>
      <c r="L140" s="398"/>
      <c r="M140" s="398"/>
      <c r="N140" s="398"/>
      <c r="O140" s="398"/>
      <c r="P140" s="398"/>
      <c r="Q140" s="398"/>
      <c r="R140" s="398"/>
      <c r="S140" s="398"/>
      <c r="T140" s="398"/>
      <c r="U140" s="206">
        <f>SUM(AG140:BD140)</f>
        <v>4</v>
      </c>
      <c r="V140" s="269"/>
      <c r="W140" s="267"/>
      <c r="X140" s="270"/>
      <c r="Y140" s="268"/>
      <c r="Z140" s="269"/>
      <c r="AA140" s="267"/>
      <c r="AB140" s="269"/>
      <c r="AC140" s="267"/>
      <c r="AD140" s="269"/>
      <c r="AE140" s="267"/>
      <c r="AF140" s="268"/>
      <c r="AG140" s="206"/>
      <c r="AH140" s="268"/>
      <c r="AI140" s="270"/>
      <c r="AJ140" s="206"/>
      <c r="AK140" s="268"/>
      <c r="AL140" s="270"/>
      <c r="AM140" s="206">
        <v>1</v>
      </c>
      <c r="AN140" s="268"/>
      <c r="AO140" s="270"/>
      <c r="AP140" s="206">
        <v>1</v>
      </c>
      <c r="AQ140" s="268"/>
      <c r="AR140" s="270"/>
      <c r="AS140" s="206">
        <v>1</v>
      </c>
      <c r="AT140" s="268"/>
      <c r="AU140" s="270"/>
      <c r="AV140" s="206"/>
      <c r="AW140" s="268"/>
      <c r="AX140" s="270"/>
      <c r="AY140" s="206">
        <v>1</v>
      </c>
      <c r="AZ140" s="268"/>
      <c r="BA140" s="270"/>
      <c r="BB140" s="206"/>
      <c r="BC140" s="268"/>
      <c r="BD140" s="270"/>
      <c r="BE140" s="206"/>
      <c r="BF140" s="270"/>
      <c r="BG140" s="268"/>
      <c r="BH140" s="268"/>
      <c r="BI140" s="268"/>
      <c r="BJ140" s="270"/>
    </row>
    <row r="141" spans="2:68" ht="30" customHeight="1" x14ac:dyDescent="0.4">
      <c r="B141" s="397" t="s">
        <v>21</v>
      </c>
      <c r="C141" s="398"/>
      <c r="D141" s="398"/>
      <c r="E141" s="398"/>
      <c r="F141" s="398"/>
      <c r="G141" s="398"/>
      <c r="H141" s="398"/>
      <c r="I141" s="398"/>
      <c r="J141" s="398"/>
      <c r="K141" s="398"/>
      <c r="L141" s="398"/>
      <c r="M141" s="398"/>
      <c r="N141" s="398"/>
      <c r="O141" s="398"/>
      <c r="P141" s="398"/>
      <c r="Q141" s="398"/>
      <c r="R141" s="398"/>
      <c r="S141" s="398"/>
      <c r="T141" s="398"/>
      <c r="U141" s="206">
        <f>SUM(AG141:BD141)</f>
        <v>29</v>
      </c>
      <c r="V141" s="269"/>
      <c r="W141" s="267"/>
      <c r="X141" s="270"/>
      <c r="Y141" s="268"/>
      <c r="Z141" s="269"/>
      <c r="AA141" s="267"/>
      <c r="AB141" s="269"/>
      <c r="AC141" s="267"/>
      <c r="AD141" s="269"/>
      <c r="AE141" s="267"/>
      <c r="AF141" s="268"/>
      <c r="AG141" s="206">
        <v>4</v>
      </c>
      <c r="AH141" s="268"/>
      <c r="AI141" s="270"/>
      <c r="AJ141" s="206">
        <v>5</v>
      </c>
      <c r="AK141" s="268"/>
      <c r="AL141" s="270"/>
      <c r="AM141" s="206">
        <v>4</v>
      </c>
      <c r="AN141" s="268"/>
      <c r="AO141" s="270"/>
      <c r="AP141" s="206">
        <v>4</v>
      </c>
      <c r="AQ141" s="268"/>
      <c r="AR141" s="270"/>
      <c r="AS141" s="206">
        <v>5</v>
      </c>
      <c r="AT141" s="268"/>
      <c r="AU141" s="270"/>
      <c r="AV141" s="206">
        <v>3</v>
      </c>
      <c r="AW141" s="268"/>
      <c r="AX141" s="270"/>
      <c r="AY141" s="206">
        <v>4</v>
      </c>
      <c r="AZ141" s="268"/>
      <c r="BA141" s="270"/>
      <c r="BB141" s="206"/>
      <c r="BC141" s="268"/>
      <c r="BD141" s="270"/>
      <c r="BE141" s="206"/>
      <c r="BF141" s="270"/>
      <c r="BG141" s="268"/>
      <c r="BH141" s="268"/>
      <c r="BI141" s="268"/>
      <c r="BJ141" s="270"/>
    </row>
    <row r="142" spans="2:68" ht="30" customHeight="1" thickBot="1" x14ac:dyDescent="0.45">
      <c r="B142" s="393" t="s">
        <v>22</v>
      </c>
      <c r="C142" s="394"/>
      <c r="D142" s="394"/>
      <c r="E142" s="394"/>
      <c r="F142" s="394"/>
      <c r="G142" s="394"/>
      <c r="H142" s="394"/>
      <c r="I142" s="394"/>
      <c r="J142" s="394"/>
      <c r="K142" s="394"/>
      <c r="L142" s="394"/>
      <c r="M142" s="394"/>
      <c r="N142" s="394"/>
      <c r="O142" s="394"/>
      <c r="P142" s="394"/>
      <c r="Q142" s="394"/>
      <c r="R142" s="394"/>
      <c r="S142" s="394"/>
      <c r="T142" s="394"/>
      <c r="U142" s="206">
        <f t="shared" ref="U142" si="27">SUM(AG142:BD142)</f>
        <v>28</v>
      </c>
      <c r="V142" s="269"/>
      <c r="W142" s="395"/>
      <c r="X142" s="391"/>
      <c r="Y142" s="390"/>
      <c r="Z142" s="396"/>
      <c r="AA142" s="395"/>
      <c r="AB142" s="396"/>
      <c r="AC142" s="395"/>
      <c r="AD142" s="396"/>
      <c r="AE142" s="395"/>
      <c r="AF142" s="390"/>
      <c r="AG142" s="330">
        <v>6</v>
      </c>
      <c r="AH142" s="390"/>
      <c r="AI142" s="391"/>
      <c r="AJ142" s="330">
        <v>3</v>
      </c>
      <c r="AK142" s="390"/>
      <c r="AL142" s="391"/>
      <c r="AM142" s="330">
        <v>5</v>
      </c>
      <c r="AN142" s="390"/>
      <c r="AO142" s="391"/>
      <c r="AP142" s="330">
        <v>4</v>
      </c>
      <c r="AQ142" s="390"/>
      <c r="AR142" s="391"/>
      <c r="AS142" s="330">
        <v>3</v>
      </c>
      <c r="AT142" s="390"/>
      <c r="AU142" s="391"/>
      <c r="AV142" s="330">
        <v>4</v>
      </c>
      <c r="AW142" s="390"/>
      <c r="AX142" s="391"/>
      <c r="AY142" s="330">
        <v>3</v>
      </c>
      <c r="AZ142" s="390"/>
      <c r="BA142" s="391"/>
      <c r="BB142" s="330"/>
      <c r="BC142" s="390"/>
      <c r="BD142" s="391"/>
      <c r="BE142" s="330"/>
      <c r="BF142" s="391"/>
      <c r="BG142" s="390"/>
      <c r="BH142" s="390"/>
      <c r="BI142" s="390"/>
      <c r="BJ142" s="391"/>
    </row>
    <row r="143" spans="2:68" ht="51.6" customHeight="1" thickBot="1" x14ac:dyDescent="0.45">
      <c r="B143" s="271" t="s">
        <v>71</v>
      </c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72"/>
      <c r="R143" s="271" t="s">
        <v>106</v>
      </c>
      <c r="S143" s="226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72"/>
      <c r="AG143" s="222" t="s">
        <v>70</v>
      </c>
      <c r="AH143" s="223"/>
      <c r="AI143" s="223"/>
      <c r="AJ143" s="223"/>
      <c r="AK143" s="223"/>
      <c r="AL143" s="223"/>
      <c r="AM143" s="223"/>
      <c r="AN143" s="223"/>
      <c r="AO143" s="223"/>
      <c r="AP143" s="223"/>
      <c r="AQ143" s="223"/>
      <c r="AR143" s="223"/>
      <c r="AS143" s="223"/>
      <c r="AT143" s="223"/>
      <c r="AU143" s="228"/>
      <c r="AV143" s="222" t="s">
        <v>69</v>
      </c>
      <c r="AW143" s="223"/>
      <c r="AX143" s="223"/>
      <c r="AY143" s="223"/>
      <c r="AZ143" s="223"/>
      <c r="BA143" s="223"/>
      <c r="BB143" s="223"/>
      <c r="BC143" s="223"/>
      <c r="BD143" s="223"/>
      <c r="BE143" s="223"/>
      <c r="BF143" s="223"/>
      <c r="BG143" s="223"/>
      <c r="BH143" s="223"/>
      <c r="BI143" s="223"/>
      <c r="BJ143" s="228"/>
    </row>
    <row r="144" spans="2:68" ht="87" customHeight="1" x14ac:dyDescent="0.4">
      <c r="B144" s="214" t="s">
        <v>30</v>
      </c>
      <c r="C144" s="215"/>
      <c r="D144" s="215"/>
      <c r="E144" s="215"/>
      <c r="F144" s="215"/>
      <c r="G144" s="215"/>
      <c r="H144" s="216"/>
      <c r="I144" s="273" t="s">
        <v>29</v>
      </c>
      <c r="J144" s="273"/>
      <c r="K144" s="273"/>
      <c r="L144" s="273" t="s">
        <v>31</v>
      </c>
      <c r="M144" s="273"/>
      <c r="N144" s="273"/>
      <c r="O144" s="315" t="s">
        <v>107</v>
      </c>
      <c r="P144" s="273"/>
      <c r="Q144" s="316"/>
      <c r="R144" s="317" t="s">
        <v>30</v>
      </c>
      <c r="S144" s="318"/>
      <c r="T144" s="318"/>
      <c r="U144" s="318"/>
      <c r="V144" s="318"/>
      <c r="W144" s="319"/>
      <c r="X144" s="273" t="s">
        <v>29</v>
      </c>
      <c r="Y144" s="273"/>
      <c r="Z144" s="273"/>
      <c r="AA144" s="273" t="s">
        <v>31</v>
      </c>
      <c r="AB144" s="273"/>
      <c r="AC144" s="273"/>
      <c r="AD144" s="315" t="s">
        <v>107</v>
      </c>
      <c r="AE144" s="273"/>
      <c r="AF144" s="316"/>
      <c r="AG144" s="383" t="s">
        <v>29</v>
      </c>
      <c r="AH144" s="373"/>
      <c r="AI144" s="373"/>
      <c r="AJ144" s="373"/>
      <c r="AK144" s="374"/>
      <c r="AL144" s="384" t="s">
        <v>31</v>
      </c>
      <c r="AM144" s="215"/>
      <c r="AN144" s="215"/>
      <c r="AO144" s="215"/>
      <c r="AP144" s="216"/>
      <c r="AQ144" s="385" t="s">
        <v>107</v>
      </c>
      <c r="AR144" s="215"/>
      <c r="AS144" s="215"/>
      <c r="AT144" s="215"/>
      <c r="AU144" s="386"/>
      <c r="AV144" s="387"/>
      <c r="AW144" s="388"/>
      <c r="AX144" s="388"/>
      <c r="AY144" s="388"/>
      <c r="AZ144" s="388"/>
      <c r="BA144" s="388"/>
      <c r="BB144" s="388"/>
      <c r="BC144" s="388"/>
      <c r="BD144" s="388"/>
      <c r="BE144" s="388"/>
      <c r="BF144" s="388"/>
      <c r="BG144" s="388"/>
      <c r="BH144" s="388"/>
      <c r="BI144" s="388"/>
      <c r="BJ144" s="389"/>
    </row>
    <row r="145" spans="2:128" ht="42.75" customHeight="1" x14ac:dyDescent="0.4">
      <c r="B145" s="365" t="s">
        <v>179</v>
      </c>
      <c r="C145" s="366"/>
      <c r="D145" s="366"/>
      <c r="E145" s="366"/>
      <c r="F145" s="366"/>
      <c r="G145" s="366"/>
      <c r="H145" s="367"/>
      <c r="I145" s="371">
        <v>2</v>
      </c>
      <c r="J145" s="345"/>
      <c r="K145" s="346"/>
      <c r="L145" s="371">
        <v>2</v>
      </c>
      <c r="M145" s="345"/>
      <c r="N145" s="346"/>
      <c r="O145" s="371">
        <v>3</v>
      </c>
      <c r="P145" s="345"/>
      <c r="Q145" s="375"/>
      <c r="R145" s="377" t="s">
        <v>181</v>
      </c>
      <c r="S145" s="210"/>
      <c r="T145" s="210"/>
      <c r="U145" s="210"/>
      <c r="V145" s="210"/>
      <c r="W145" s="211"/>
      <c r="X145" s="267">
        <v>4</v>
      </c>
      <c r="Y145" s="268"/>
      <c r="Z145" s="269"/>
      <c r="AA145" s="267">
        <v>2</v>
      </c>
      <c r="AB145" s="268"/>
      <c r="AC145" s="269"/>
      <c r="AD145" s="267">
        <v>3</v>
      </c>
      <c r="AE145" s="268"/>
      <c r="AF145" s="270"/>
      <c r="AG145" s="344">
        <v>8</v>
      </c>
      <c r="AH145" s="345"/>
      <c r="AI145" s="345"/>
      <c r="AJ145" s="345"/>
      <c r="AK145" s="346"/>
      <c r="AL145" s="371">
        <v>10</v>
      </c>
      <c r="AM145" s="345"/>
      <c r="AN145" s="345"/>
      <c r="AO145" s="345"/>
      <c r="AP145" s="346"/>
      <c r="AQ145" s="371">
        <v>15</v>
      </c>
      <c r="AR145" s="345"/>
      <c r="AS145" s="345"/>
      <c r="AT145" s="345"/>
      <c r="AU145" s="375"/>
      <c r="AV145" s="320" t="s">
        <v>472</v>
      </c>
      <c r="AW145" s="320"/>
      <c r="AX145" s="320"/>
      <c r="AY145" s="320"/>
      <c r="AZ145" s="320"/>
      <c r="BA145" s="320"/>
      <c r="BB145" s="320"/>
      <c r="BC145" s="320"/>
      <c r="BD145" s="320"/>
      <c r="BE145" s="320"/>
      <c r="BF145" s="320"/>
      <c r="BG145" s="320"/>
      <c r="BH145" s="320"/>
      <c r="BI145" s="320"/>
      <c r="BJ145" s="392"/>
    </row>
    <row r="146" spans="2:128" ht="66.75" customHeight="1" x14ac:dyDescent="0.4">
      <c r="B146" s="368"/>
      <c r="C146" s="369"/>
      <c r="D146" s="369"/>
      <c r="E146" s="369"/>
      <c r="F146" s="369"/>
      <c r="G146" s="369"/>
      <c r="H146" s="370"/>
      <c r="I146" s="372"/>
      <c r="J146" s="373"/>
      <c r="K146" s="374"/>
      <c r="L146" s="372"/>
      <c r="M146" s="373"/>
      <c r="N146" s="374"/>
      <c r="O146" s="372"/>
      <c r="P146" s="373"/>
      <c r="Q146" s="376"/>
      <c r="R146" s="377" t="s">
        <v>180</v>
      </c>
      <c r="S146" s="210"/>
      <c r="T146" s="210"/>
      <c r="U146" s="210"/>
      <c r="V146" s="210"/>
      <c r="W146" s="211"/>
      <c r="X146" s="267">
        <v>6</v>
      </c>
      <c r="Y146" s="268"/>
      <c r="Z146" s="269"/>
      <c r="AA146" s="267">
        <v>4</v>
      </c>
      <c r="AB146" s="268"/>
      <c r="AC146" s="269"/>
      <c r="AD146" s="267">
        <v>6</v>
      </c>
      <c r="AE146" s="268"/>
      <c r="AF146" s="270"/>
      <c r="AG146" s="383"/>
      <c r="AH146" s="373"/>
      <c r="AI146" s="373"/>
      <c r="AJ146" s="373"/>
      <c r="AK146" s="374"/>
      <c r="AL146" s="372"/>
      <c r="AM146" s="373"/>
      <c r="AN146" s="373"/>
      <c r="AO146" s="373"/>
      <c r="AP146" s="374"/>
      <c r="AQ146" s="372"/>
      <c r="AR146" s="373"/>
      <c r="AS146" s="373"/>
      <c r="AT146" s="373"/>
      <c r="AU146" s="376"/>
      <c r="AV146" s="320"/>
      <c r="AW146" s="320"/>
      <c r="AX146" s="320"/>
      <c r="AY146" s="320"/>
      <c r="AZ146" s="320"/>
      <c r="BA146" s="320"/>
      <c r="BB146" s="320"/>
      <c r="BC146" s="320"/>
      <c r="BD146" s="320"/>
      <c r="BE146" s="320"/>
      <c r="BF146" s="320"/>
      <c r="BG146" s="320"/>
      <c r="BH146" s="320"/>
      <c r="BI146" s="320"/>
      <c r="BJ146" s="392"/>
    </row>
    <row r="147" spans="2:128" ht="40.5" customHeight="1" thickBot="1" x14ac:dyDescent="0.45">
      <c r="B147" s="368"/>
      <c r="C147" s="369"/>
      <c r="D147" s="369"/>
      <c r="E147" s="369"/>
      <c r="F147" s="369"/>
      <c r="G147" s="369"/>
      <c r="H147" s="370"/>
      <c r="I147" s="372"/>
      <c r="J147" s="373"/>
      <c r="K147" s="374"/>
      <c r="L147" s="372"/>
      <c r="M147" s="373"/>
      <c r="N147" s="374"/>
      <c r="O147" s="372"/>
      <c r="P147" s="373"/>
      <c r="Q147" s="376"/>
      <c r="R147" s="377" t="s">
        <v>182</v>
      </c>
      <c r="S147" s="210"/>
      <c r="T147" s="210"/>
      <c r="U147" s="210"/>
      <c r="V147" s="210"/>
      <c r="W147" s="211"/>
      <c r="X147" s="267">
        <v>8</v>
      </c>
      <c r="Y147" s="268"/>
      <c r="Z147" s="269"/>
      <c r="AA147" s="267">
        <v>10</v>
      </c>
      <c r="AB147" s="268"/>
      <c r="AC147" s="269"/>
      <c r="AD147" s="267">
        <v>15</v>
      </c>
      <c r="AE147" s="268"/>
      <c r="AF147" s="270"/>
      <c r="AG147" s="383"/>
      <c r="AH147" s="373"/>
      <c r="AI147" s="373"/>
      <c r="AJ147" s="373"/>
      <c r="AK147" s="374"/>
      <c r="AL147" s="372"/>
      <c r="AM147" s="373"/>
      <c r="AN147" s="373"/>
      <c r="AO147" s="373"/>
      <c r="AP147" s="374"/>
      <c r="AQ147" s="372"/>
      <c r="AR147" s="373"/>
      <c r="AS147" s="373"/>
      <c r="AT147" s="373"/>
      <c r="AU147" s="376"/>
      <c r="AV147" s="320"/>
      <c r="AW147" s="320"/>
      <c r="AX147" s="320"/>
      <c r="AY147" s="320"/>
      <c r="AZ147" s="320"/>
      <c r="BA147" s="320"/>
      <c r="BB147" s="320"/>
      <c r="BC147" s="320"/>
      <c r="BD147" s="320"/>
      <c r="BE147" s="320"/>
      <c r="BF147" s="320"/>
      <c r="BG147" s="320"/>
      <c r="BH147" s="320"/>
      <c r="BI147" s="320"/>
      <c r="BJ147" s="392"/>
    </row>
    <row r="148" spans="2:128" ht="30" customHeight="1" x14ac:dyDescent="0.4">
      <c r="B148" s="126"/>
      <c r="C148" s="126"/>
      <c r="D148" s="126"/>
      <c r="E148" s="126"/>
      <c r="F148" s="126"/>
      <c r="G148" s="126"/>
      <c r="H148" s="126"/>
      <c r="I148" s="127"/>
      <c r="J148" s="127"/>
      <c r="K148" s="127"/>
      <c r="L148" s="127"/>
      <c r="M148" s="127"/>
      <c r="N148" s="127"/>
      <c r="O148" s="127"/>
      <c r="P148" s="127"/>
      <c r="Q148" s="127"/>
      <c r="R148" s="128"/>
      <c r="S148" s="128"/>
      <c r="T148" s="128"/>
      <c r="U148" s="128"/>
      <c r="V148" s="128"/>
      <c r="W148" s="128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</row>
    <row r="149" spans="2:128" ht="36.75" customHeight="1" thickBot="1" x14ac:dyDescent="0.45">
      <c r="B149" s="382" t="s">
        <v>123</v>
      </c>
      <c r="C149" s="382"/>
      <c r="D149" s="382"/>
      <c r="E149" s="382"/>
      <c r="F149" s="382"/>
      <c r="G149" s="382"/>
      <c r="H149" s="382"/>
      <c r="I149" s="382"/>
      <c r="J149" s="382"/>
      <c r="K149" s="382"/>
      <c r="L149" s="382"/>
      <c r="M149" s="382"/>
      <c r="N149" s="382"/>
      <c r="O149" s="382"/>
      <c r="P149" s="382"/>
      <c r="Q149" s="382"/>
      <c r="R149" s="382"/>
      <c r="S149" s="382"/>
      <c r="T149" s="382"/>
      <c r="U149" s="382"/>
      <c r="V149" s="382"/>
      <c r="W149" s="382"/>
      <c r="X149" s="382"/>
      <c r="Y149" s="382"/>
      <c r="Z149" s="382"/>
      <c r="AA149" s="382"/>
      <c r="AB149" s="382"/>
      <c r="AC149" s="382"/>
      <c r="AD149" s="382"/>
      <c r="AE149" s="382"/>
      <c r="AF149" s="382"/>
      <c r="AG149" s="382"/>
      <c r="AH149" s="382"/>
      <c r="AI149" s="382"/>
      <c r="AJ149" s="382"/>
      <c r="AK149" s="382"/>
      <c r="AL149" s="382"/>
      <c r="AM149" s="382"/>
      <c r="AN149" s="382"/>
      <c r="AO149" s="382"/>
      <c r="AP149" s="382"/>
      <c r="AQ149" s="382"/>
      <c r="AR149" s="382"/>
      <c r="AS149" s="382"/>
      <c r="AT149" s="382"/>
      <c r="AU149" s="382"/>
      <c r="AV149" s="382"/>
      <c r="AW149" s="382"/>
      <c r="AX149" s="382"/>
      <c r="AY149" s="382"/>
      <c r="AZ149" s="382"/>
      <c r="BA149" s="382"/>
      <c r="BB149" s="382"/>
      <c r="BC149" s="382"/>
      <c r="BD149" s="382"/>
      <c r="BE149" s="382"/>
      <c r="BF149" s="382"/>
      <c r="BG149" s="382"/>
      <c r="BH149" s="382"/>
      <c r="BI149" s="382"/>
      <c r="BJ149" s="382"/>
    </row>
    <row r="150" spans="2:128" ht="115.5" customHeight="1" thickBot="1" x14ac:dyDescent="0.45">
      <c r="B150" s="222" t="s">
        <v>111</v>
      </c>
      <c r="C150" s="223"/>
      <c r="D150" s="223"/>
      <c r="E150" s="224"/>
      <c r="F150" s="225" t="s">
        <v>112</v>
      </c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  <c r="AP150" s="226"/>
      <c r="AQ150" s="226"/>
      <c r="AR150" s="226"/>
      <c r="AS150" s="226"/>
      <c r="AT150" s="226"/>
      <c r="AU150" s="226"/>
      <c r="AV150" s="226"/>
      <c r="AW150" s="226"/>
      <c r="AX150" s="226"/>
      <c r="AY150" s="226"/>
      <c r="AZ150" s="226"/>
      <c r="BA150" s="226"/>
      <c r="BB150" s="226"/>
      <c r="BC150" s="226"/>
      <c r="BD150" s="226"/>
      <c r="BE150" s="226"/>
      <c r="BF150" s="227"/>
      <c r="BG150" s="223" t="s">
        <v>498</v>
      </c>
      <c r="BH150" s="223"/>
      <c r="BI150" s="223"/>
      <c r="BJ150" s="228"/>
    </row>
    <row r="151" spans="2:128" ht="70.5" customHeight="1" x14ac:dyDescent="0.4">
      <c r="B151" s="264" t="s">
        <v>124</v>
      </c>
      <c r="C151" s="265"/>
      <c r="D151" s="265"/>
      <c r="E151" s="266"/>
      <c r="F151" s="209" t="s">
        <v>326</v>
      </c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  <c r="AA151" s="210"/>
      <c r="AB151" s="210"/>
      <c r="AC151" s="210"/>
      <c r="AD151" s="210"/>
      <c r="AE151" s="210"/>
      <c r="AF151" s="210"/>
      <c r="AG151" s="210"/>
      <c r="AH151" s="210"/>
      <c r="AI151" s="210"/>
      <c r="AJ151" s="210"/>
      <c r="AK151" s="210"/>
      <c r="AL151" s="210"/>
      <c r="AM151" s="210"/>
      <c r="AN151" s="210"/>
      <c r="AO151" s="21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1"/>
      <c r="BG151" s="204" t="s">
        <v>451</v>
      </c>
      <c r="BH151" s="220"/>
      <c r="BI151" s="220"/>
      <c r="BJ151" s="221"/>
    </row>
    <row r="152" spans="2:128" ht="33" customHeight="1" x14ac:dyDescent="0.4">
      <c r="B152" s="206" t="s">
        <v>125</v>
      </c>
      <c r="C152" s="268"/>
      <c r="D152" s="268"/>
      <c r="E152" s="269"/>
      <c r="F152" s="263" t="s">
        <v>196</v>
      </c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  <c r="AP152" s="263"/>
      <c r="AQ152" s="263"/>
      <c r="AR152" s="263"/>
      <c r="AS152" s="263"/>
      <c r="AT152" s="263"/>
      <c r="AU152" s="263"/>
      <c r="AV152" s="263"/>
      <c r="AW152" s="263"/>
      <c r="AX152" s="263"/>
      <c r="AY152" s="263"/>
      <c r="AZ152" s="263"/>
      <c r="BA152" s="263"/>
      <c r="BB152" s="263"/>
      <c r="BC152" s="263"/>
      <c r="BD152" s="263"/>
      <c r="BE152" s="263"/>
      <c r="BF152" s="263"/>
      <c r="BG152" s="204" t="s">
        <v>116</v>
      </c>
      <c r="BH152" s="204"/>
      <c r="BI152" s="204"/>
      <c r="BJ152" s="205"/>
    </row>
    <row r="153" spans="2:128" ht="45" customHeight="1" x14ac:dyDescent="0.4">
      <c r="B153" s="206" t="s">
        <v>132</v>
      </c>
      <c r="C153" s="268"/>
      <c r="D153" s="268"/>
      <c r="E153" s="269"/>
      <c r="F153" s="231" t="s">
        <v>422</v>
      </c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  <c r="AP153" s="232"/>
      <c r="AQ153" s="232"/>
      <c r="AR153" s="232"/>
      <c r="AS153" s="232"/>
      <c r="AT153" s="232"/>
      <c r="AU153" s="232"/>
      <c r="AV153" s="232"/>
      <c r="AW153" s="232"/>
      <c r="AX153" s="232"/>
      <c r="AY153" s="232"/>
      <c r="AZ153" s="232"/>
      <c r="BA153" s="232"/>
      <c r="BB153" s="232"/>
      <c r="BC153" s="232"/>
      <c r="BD153" s="232"/>
      <c r="BE153" s="232"/>
      <c r="BF153" s="233"/>
      <c r="BG153" s="204" t="s">
        <v>115</v>
      </c>
      <c r="BH153" s="220"/>
      <c r="BI153" s="220"/>
      <c r="BJ153" s="221"/>
    </row>
    <row r="154" spans="2:128" ht="36" customHeight="1" x14ac:dyDescent="0.4">
      <c r="B154" s="206" t="s">
        <v>133</v>
      </c>
      <c r="C154" s="207"/>
      <c r="D154" s="207"/>
      <c r="E154" s="208"/>
      <c r="F154" s="209" t="s">
        <v>197</v>
      </c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/>
      <c r="AF154" s="210"/>
      <c r="AG154" s="210"/>
      <c r="AH154" s="210"/>
      <c r="AI154" s="210"/>
      <c r="AJ154" s="210"/>
      <c r="AK154" s="210"/>
      <c r="AL154" s="210"/>
      <c r="AM154" s="210"/>
      <c r="AN154" s="210"/>
      <c r="AO154" s="21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1"/>
      <c r="BG154" s="204" t="s">
        <v>155</v>
      </c>
      <c r="BH154" s="220"/>
      <c r="BI154" s="220"/>
      <c r="BJ154" s="221"/>
    </row>
    <row r="155" spans="2:128" ht="39" customHeight="1" x14ac:dyDescent="0.4">
      <c r="B155" s="206" t="s">
        <v>140</v>
      </c>
      <c r="C155" s="207"/>
      <c r="D155" s="207"/>
      <c r="E155" s="208"/>
      <c r="F155" s="209" t="s">
        <v>308</v>
      </c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  <c r="Z155" s="210"/>
      <c r="AA155" s="210"/>
      <c r="AB155" s="210"/>
      <c r="AC155" s="210"/>
      <c r="AD155" s="210"/>
      <c r="AE155" s="210"/>
      <c r="AF155" s="210"/>
      <c r="AG155" s="210"/>
      <c r="AH155" s="210"/>
      <c r="AI155" s="210"/>
      <c r="AJ155" s="210"/>
      <c r="AK155" s="210"/>
      <c r="AL155" s="210"/>
      <c r="AM155" s="210"/>
      <c r="AN155" s="210"/>
      <c r="AO155" s="21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1"/>
      <c r="BG155" s="204" t="s">
        <v>459</v>
      </c>
      <c r="BH155" s="220"/>
      <c r="BI155" s="220"/>
      <c r="BJ155" s="221"/>
    </row>
    <row r="156" spans="2:128" ht="31.5" customHeight="1" x14ac:dyDescent="0.4">
      <c r="B156" s="206" t="s">
        <v>141</v>
      </c>
      <c r="C156" s="207"/>
      <c r="D156" s="207"/>
      <c r="E156" s="208"/>
      <c r="F156" s="262" t="s">
        <v>309</v>
      </c>
      <c r="G156" s="262"/>
      <c r="H156" s="262"/>
      <c r="I156" s="262"/>
      <c r="J156" s="262"/>
      <c r="K156" s="262"/>
      <c r="L156" s="262"/>
      <c r="M156" s="262"/>
      <c r="N156" s="262"/>
      <c r="O156" s="262"/>
      <c r="P156" s="262"/>
      <c r="Q156" s="262"/>
      <c r="R156" s="262"/>
      <c r="S156" s="262"/>
      <c r="T156" s="262"/>
      <c r="U156" s="262"/>
      <c r="V156" s="262"/>
      <c r="W156" s="262"/>
      <c r="X156" s="262"/>
      <c r="Y156" s="262"/>
      <c r="Z156" s="262"/>
      <c r="AA156" s="262"/>
      <c r="AB156" s="262"/>
      <c r="AC156" s="262"/>
      <c r="AD156" s="262"/>
      <c r="AE156" s="262"/>
      <c r="AF156" s="262"/>
      <c r="AG156" s="262"/>
      <c r="AH156" s="262"/>
      <c r="AI156" s="262"/>
      <c r="AJ156" s="262"/>
      <c r="AK156" s="262"/>
      <c r="AL156" s="262"/>
      <c r="AM156" s="262"/>
      <c r="AN156" s="262"/>
      <c r="AO156" s="262"/>
      <c r="AP156" s="262"/>
      <c r="AQ156" s="262"/>
      <c r="AR156" s="262"/>
      <c r="AS156" s="262"/>
      <c r="AT156" s="262"/>
      <c r="AU156" s="262"/>
      <c r="AV156" s="262"/>
      <c r="AW156" s="262"/>
      <c r="AX156" s="262"/>
      <c r="AY156" s="262"/>
      <c r="AZ156" s="262"/>
      <c r="BA156" s="262"/>
      <c r="BB156" s="262"/>
      <c r="BC156" s="262"/>
      <c r="BD156" s="262"/>
      <c r="BE156" s="262"/>
      <c r="BF156" s="262"/>
      <c r="BG156" s="204" t="s">
        <v>460</v>
      </c>
      <c r="BH156" s="220"/>
      <c r="BI156" s="220"/>
      <c r="BJ156" s="221"/>
    </row>
    <row r="157" spans="2:128" ht="33" customHeight="1" x14ac:dyDescent="0.4">
      <c r="B157" s="206" t="s">
        <v>194</v>
      </c>
      <c r="C157" s="207"/>
      <c r="D157" s="207"/>
      <c r="E157" s="208"/>
      <c r="F157" s="263" t="s">
        <v>283</v>
      </c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263"/>
      <c r="AP157" s="263"/>
      <c r="AQ157" s="263"/>
      <c r="AR157" s="263"/>
      <c r="AS157" s="263"/>
      <c r="AT157" s="263"/>
      <c r="AU157" s="263"/>
      <c r="AV157" s="263"/>
      <c r="AW157" s="263"/>
      <c r="AX157" s="263"/>
      <c r="AY157" s="263"/>
      <c r="AZ157" s="263"/>
      <c r="BA157" s="263"/>
      <c r="BB157" s="263"/>
      <c r="BC157" s="263"/>
      <c r="BD157" s="263"/>
      <c r="BE157" s="263"/>
      <c r="BF157" s="263"/>
      <c r="BG157" s="204" t="s">
        <v>118</v>
      </c>
      <c r="BH157" s="220"/>
      <c r="BI157" s="220"/>
      <c r="BJ157" s="221"/>
    </row>
    <row r="158" spans="2:128" ht="37.5" customHeight="1" x14ac:dyDescent="0.4">
      <c r="B158" s="206" t="s">
        <v>195</v>
      </c>
      <c r="C158" s="207"/>
      <c r="D158" s="207"/>
      <c r="E158" s="208"/>
      <c r="F158" s="209" t="s">
        <v>198</v>
      </c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1"/>
      <c r="BG158" s="204" t="s">
        <v>154</v>
      </c>
      <c r="BH158" s="220"/>
      <c r="BI158" s="220"/>
      <c r="BJ158" s="221"/>
    </row>
    <row r="159" spans="2:128" ht="39" customHeight="1" x14ac:dyDescent="0.4">
      <c r="B159" s="206" t="s">
        <v>292</v>
      </c>
      <c r="C159" s="207"/>
      <c r="D159" s="207"/>
      <c r="E159" s="208"/>
      <c r="F159" s="263" t="s">
        <v>199</v>
      </c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263"/>
      <c r="AP159" s="263"/>
      <c r="AQ159" s="263"/>
      <c r="AR159" s="263"/>
      <c r="AS159" s="263"/>
      <c r="AT159" s="263"/>
      <c r="AU159" s="263"/>
      <c r="AV159" s="263"/>
      <c r="AW159" s="263"/>
      <c r="AX159" s="263"/>
      <c r="AY159" s="263"/>
      <c r="AZ159" s="263"/>
      <c r="BA159" s="263"/>
      <c r="BB159" s="263"/>
      <c r="BC159" s="263"/>
      <c r="BD159" s="263"/>
      <c r="BE159" s="263"/>
      <c r="BF159" s="263"/>
      <c r="BG159" s="338" t="s">
        <v>117</v>
      </c>
      <c r="BH159" s="338"/>
      <c r="BI159" s="338"/>
      <c r="BJ159" s="355"/>
    </row>
    <row r="160" spans="2:128" s="25" customFormat="1" ht="52.5" customHeight="1" x14ac:dyDescent="0.4">
      <c r="B160" s="206" t="s">
        <v>284</v>
      </c>
      <c r="C160" s="268"/>
      <c r="D160" s="268"/>
      <c r="E160" s="269"/>
      <c r="F160" s="325" t="s">
        <v>424</v>
      </c>
      <c r="G160" s="326"/>
      <c r="H160" s="326"/>
      <c r="I160" s="326"/>
      <c r="J160" s="326"/>
      <c r="K160" s="326"/>
      <c r="L160" s="326"/>
      <c r="M160" s="326"/>
      <c r="N160" s="326"/>
      <c r="O160" s="326"/>
      <c r="P160" s="326"/>
      <c r="Q160" s="326"/>
      <c r="R160" s="326"/>
      <c r="S160" s="326"/>
      <c r="T160" s="326"/>
      <c r="U160" s="326"/>
      <c r="V160" s="326"/>
      <c r="W160" s="326"/>
      <c r="X160" s="326"/>
      <c r="Y160" s="326"/>
      <c r="Z160" s="326"/>
      <c r="AA160" s="326"/>
      <c r="AB160" s="326"/>
      <c r="AC160" s="326"/>
      <c r="AD160" s="326"/>
      <c r="AE160" s="326"/>
      <c r="AF160" s="326"/>
      <c r="AG160" s="326"/>
      <c r="AH160" s="326"/>
      <c r="AI160" s="326"/>
      <c r="AJ160" s="326"/>
      <c r="AK160" s="326"/>
      <c r="AL160" s="326"/>
      <c r="AM160" s="326"/>
      <c r="AN160" s="326"/>
      <c r="AO160" s="326"/>
      <c r="AP160" s="326"/>
      <c r="AQ160" s="326"/>
      <c r="AR160" s="326"/>
      <c r="AS160" s="326"/>
      <c r="AT160" s="326"/>
      <c r="AU160" s="326"/>
      <c r="AV160" s="326"/>
      <c r="AW160" s="326"/>
      <c r="AX160" s="326"/>
      <c r="AY160" s="326"/>
      <c r="AZ160" s="326"/>
      <c r="BA160" s="326"/>
      <c r="BB160" s="326"/>
      <c r="BC160" s="326"/>
      <c r="BD160" s="326"/>
      <c r="BE160" s="326"/>
      <c r="BF160" s="327"/>
      <c r="BG160" s="282" t="s">
        <v>122</v>
      </c>
      <c r="BH160" s="204"/>
      <c r="BI160" s="204"/>
      <c r="BJ160" s="205"/>
      <c r="BL160" s="24"/>
      <c r="BM160" s="24"/>
      <c r="BN160" s="24"/>
      <c r="BO160" s="24"/>
      <c r="BP160" s="27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</row>
    <row r="161" spans="2:128" s="25" customFormat="1" ht="52.5" customHeight="1" x14ac:dyDescent="0.4">
      <c r="B161" s="214" t="s">
        <v>421</v>
      </c>
      <c r="C161" s="350"/>
      <c r="D161" s="350"/>
      <c r="E161" s="351"/>
      <c r="F161" s="263" t="s">
        <v>455</v>
      </c>
      <c r="G161" s="381"/>
      <c r="H161" s="381"/>
      <c r="I161" s="381"/>
      <c r="J161" s="381"/>
      <c r="K161" s="381"/>
      <c r="L161" s="381"/>
      <c r="M161" s="381"/>
      <c r="N161" s="381"/>
      <c r="O161" s="381"/>
      <c r="P161" s="381"/>
      <c r="Q161" s="381"/>
      <c r="R161" s="381"/>
      <c r="S161" s="381"/>
      <c r="T161" s="381"/>
      <c r="U161" s="381"/>
      <c r="V161" s="381"/>
      <c r="W161" s="381"/>
      <c r="X161" s="381"/>
      <c r="Y161" s="381"/>
      <c r="Z161" s="381"/>
      <c r="AA161" s="381"/>
      <c r="AB161" s="381"/>
      <c r="AC161" s="381"/>
      <c r="AD161" s="381"/>
      <c r="AE161" s="381"/>
      <c r="AF161" s="381"/>
      <c r="AG161" s="381"/>
      <c r="AH161" s="381"/>
      <c r="AI161" s="381"/>
      <c r="AJ161" s="381"/>
      <c r="AK161" s="381"/>
      <c r="AL161" s="381"/>
      <c r="AM161" s="381"/>
      <c r="AN161" s="381"/>
      <c r="AO161" s="381"/>
      <c r="AP161" s="381"/>
      <c r="AQ161" s="381"/>
      <c r="AR161" s="381"/>
      <c r="AS161" s="381"/>
      <c r="AT161" s="381"/>
      <c r="AU161" s="381"/>
      <c r="AV161" s="381"/>
      <c r="AW161" s="381"/>
      <c r="AX161" s="381"/>
      <c r="AY161" s="381"/>
      <c r="AZ161" s="381"/>
      <c r="BA161" s="381"/>
      <c r="BB161" s="381"/>
      <c r="BC161" s="381"/>
      <c r="BD161" s="381"/>
      <c r="BE161" s="381"/>
      <c r="BF161" s="381"/>
      <c r="BG161" s="204" t="s">
        <v>119</v>
      </c>
      <c r="BH161" s="204"/>
      <c r="BI161" s="204"/>
      <c r="BJ161" s="205"/>
      <c r="BL161" s="24"/>
      <c r="BM161" s="24"/>
      <c r="BN161" s="24"/>
      <c r="BO161" s="24"/>
      <c r="BP161" s="27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</row>
    <row r="162" spans="2:128" s="25" customFormat="1" ht="52.5" customHeight="1" x14ac:dyDescent="0.4">
      <c r="B162" s="206" t="s">
        <v>425</v>
      </c>
      <c r="C162" s="207"/>
      <c r="D162" s="207"/>
      <c r="E162" s="208"/>
      <c r="F162" s="209" t="s">
        <v>476</v>
      </c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210"/>
      <c r="AI162" s="210"/>
      <c r="AJ162" s="210"/>
      <c r="AK162" s="210"/>
      <c r="AL162" s="210"/>
      <c r="AM162" s="210"/>
      <c r="AN162" s="210"/>
      <c r="AO162" s="210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1"/>
      <c r="BG162" s="204" t="s">
        <v>119</v>
      </c>
      <c r="BH162" s="204"/>
      <c r="BI162" s="204"/>
      <c r="BJ162" s="205"/>
      <c r="BL162" s="24"/>
      <c r="BM162" s="24"/>
      <c r="BN162" s="24"/>
      <c r="BO162" s="24"/>
      <c r="BP162" s="27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</row>
    <row r="163" spans="2:128" s="25" customFormat="1" ht="79.5" customHeight="1" x14ac:dyDescent="0.4">
      <c r="B163" s="206" t="s">
        <v>426</v>
      </c>
      <c r="C163" s="207"/>
      <c r="D163" s="207"/>
      <c r="E163" s="208"/>
      <c r="F163" s="209" t="s">
        <v>380</v>
      </c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1"/>
      <c r="BG163" s="204" t="s">
        <v>150</v>
      </c>
      <c r="BH163" s="204"/>
      <c r="BI163" s="204"/>
      <c r="BJ163" s="205"/>
      <c r="BL163" s="24"/>
      <c r="BM163" s="24"/>
      <c r="BN163" s="24"/>
      <c r="BO163" s="24"/>
      <c r="BP163" s="27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</row>
    <row r="164" spans="2:128" s="25" customFormat="1" ht="79.5" customHeight="1" x14ac:dyDescent="0.4">
      <c r="B164" s="206" t="s">
        <v>427</v>
      </c>
      <c r="C164" s="207"/>
      <c r="D164" s="207"/>
      <c r="E164" s="208"/>
      <c r="F164" s="209" t="s">
        <v>379</v>
      </c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210"/>
      <c r="AI164" s="210"/>
      <c r="AJ164" s="210"/>
      <c r="AK164" s="210"/>
      <c r="AL164" s="210"/>
      <c r="AM164" s="210"/>
      <c r="AN164" s="210"/>
      <c r="AO164" s="210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1"/>
      <c r="BG164" s="204" t="s">
        <v>150</v>
      </c>
      <c r="BH164" s="204"/>
      <c r="BI164" s="204"/>
      <c r="BJ164" s="205"/>
      <c r="BL164" s="24"/>
      <c r="BM164" s="24"/>
      <c r="BN164" s="24"/>
      <c r="BO164" s="24"/>
      <c r="BP164" s="27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</row>
    <row r="165" spans="2:128" s="154" customFormat="1" ht="52.5" customHeight="1" thickBot="1" x14ac:dyDescent="0.6">
      <c r="B165" s="378" t="s">
        <v>428</v>
      </c>
      <c r="C165" s="379"/>
      <c r="D165" s="379"/>
      <c r="E165" s="380"/>
      <c r="F165" s="209" t="s">
        <v>423</v>
      </c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210"/>
      <c r="AI165" s="210"/>
      <c r="AJ165" s="210"/>
      <c r="AK165" s="210"/>
      <c r="AL165" s="210"/>
      <c r="AM165" s="210"/>
      <c r="AN165" s="210"/>
      <c r="AO165" s="210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1"/>
      <c r="BG165" s="204" t="s">
        <v>72</v>
      </c>
      <c r="BH165" s="204"/>
      <c r="BI165" s="204"/>
      <c r="BJ165" s="205"/>
    </row>
    <row r="166" spans="2:128" s="25" customFormat="1" ht="51" customHeight="1" x14ac:dyDescent="0.4">
      <c r="B166" s="264" t="s">
        <v>126</v>
      </c>
      <c r="C166" s="265"/>
      <c r="D166" s="265"/>
      <c r="E166" s="266"/>
      <c r="F166" s="360" t="s">
        <v>207</v>
      </c>
      <c r="G166" s="361"/>
      <c r="H166" s="361"/>
      <c r="I166" s="361"/>
      <c r="J166" s="361"/>
      <c r="K166" s="361"/>
      <c r="L166" s="361"/>
      <c r="M166" s="361"/>
      <c r="N166" s="361"/>
      <c r="O166" s="361"/>
      <c r="P166" s="361"/>
      <c r="Q166" s="361"/>
      <c r="R166" s="361"/>
      <c r="S166" s="361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  <c r="AF166" s="361"/>
      <c r="AG166" s="361"/>
      <c r="AH166" s="361"/>
      <c r="AI166" s="361"/>
      <c r="AJ166" s="361"/>
      <c r="AK166" s="361"/>
      <c r="AL166" s="361"/>
      <c r="AM166" s="361"/>
      <c r="AN166" s="361"/>
      <c r="AO166" s="361"/>
      <c r="AP166" s="361"/>
      <c r="AQ166" s="361"/>
      <c r="AR166" s="361"/>
      <c r="AS166" s="361"/>
      <c r="AT166" s="361"/>
      <c r="AU166" s="361"/>
      <c r="AV166" s="361"/>
      <c r="AW166" s="361"/>
      <c r="AX166" s="361"/>
      <c r="AY166" s="361"/>
      <c r="AZ166" s="361"/>
      <c r="BA166" s="361"/>
      <c r="BB166" s="361"/>
      <c r="BC166" s="361"/>
      <c r="BD166" s="361"/>
      <c r="BE166" s="361"/>
      <c r="BF166" s="362"/>
      <c r="BG166" s="363" t="s">
        <v>130</v>
      </c>
      <c r="BH166" s="363"/>
      <c r="BI166" s="363"/>
      <c r="BJ166" s="364"/>
      <c r="BL166" s="24"/>
      <c r="BM166" s="24"/>
      <c r="BN166" s="24"/>
      <c r="BO166" s="24"/>
      <c r="BP166" s="27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</row>
    <row r="167" spans="2:128" s="32" customFormat="1" ht="16.5" customHeight="1" x14ac:dyDescent="0.45">
      <c r="B167" s="144"/>
      <c r="C167" s="153"/>
      <c r="D167" s="153"/>
      <c r="E167" s="15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43"/>
      <c r="AO167" s="143"/>
      <c r="AP167" s="143"/>
      <c r="AQ167" s="143"/>
      <c r="AR167" s="143"/>
      <c r="AS167" s="143"/>
      <c r="AT167" s="143"/>
      <c r="AU167" s="143"/>
      <c r="AV167" s="143"/>
      <c r="AW167" s="143"/>
      <c r="AX167" s="143"/>
      <c r="AY167" s="143"/>
      <c r="AZ167" s="143"/>
      <c r="BA167" s="143"/>
      <c r="BB167" s="143"/>
      <c r="BC167" s="143"/>
      <c r="BD167" s="143"/>
      <c r="BE167" s="143"/>
      <c r="BF167" s="143"/>
      <c r="BG167" s="114"/>
      <c r="BH167" s="114"/>
      <c r="BI167" s="114"/>
      <c r="BJ167" s="114"/>
    </row>
    <row r="168" spans="2:128" ht="36" customHeight="1" x14ac:dyDescent="0.4">
      <c r="B168" s="329" t="s">
        <v>489</v>
      </c>
      <c r="C168" s="329"/>
      <c r="D168" s="329"/>
      <c r="E168" s="329"/>
      <c r="F168" s="329"/>
      <c r="G168" s="329"/>
      <c r="H168" s="329"/>
      <c r="I168" s="329"/>
      <c r="J168" s="329"/>
      <c r="K168" s="329"/>
      <c r="L168" s="329"/>
      <c r="M168" s="329"/>
      <c r="N168" s="329"/>
      <c r="O168" s="329"/>
      <c r="P168" s="329"/>
      <c r="Q168" s="329"/>
      <c r="R168" s="329"/>
      <c r="S168" s="329"/>
      <c r="T168" s="329"/>
      <c r="U168" s="329"/>
      <c r="V168" s="329"/>
      <c r="W168" s="329"/>
      <c r="X168" s="329"/>
      <c r="Y168" s="329"/>
      <c r="Z168" s="329"/>
      <c r="AA168" s="329"/>
      <c r="AB168" s="329"/>
      <c r="AC168" s="144"/>
      <c r="AD168" s="144"/>
      <c r="AE168" s="144"/>
      <c r="AF168" s="144"/>
      <c r="AG168" s="144"/>
      <c r="AH168" s="144"/>
      <c r="AI168" s="144"/>
      <c r="AJ168" s="144"/>
      <c r="AK168" s="144"/>
      <c r="AL168" s="144"/>
      <c r="AM168" s="144"/>
      <c r="AN168" s="329" t="s">
        <v>490</v>
      </c>
      <c r="AO168" s="329"/>
      <c r="AP168" s="329"/>
      <c r="AQ168" s="329"/>
      <c r="AR168" s="329"/>
      <c r="AS168" s="329"/>
      <c r="AT168" s="329"/>
      <c r="AU168" s="329"/>
      <c r="AV168" s="329"/>
      <c r="AW168" s="329"/>
      <c r="AX168" s="329"/>
      <c r="AY168" s="329"/>
      <c r="AZ168" s="329"/>
      <c r="BA168" s="329"/>
      <c r="BB168" s="329"/>
      <c r="BC168" s="329"/>
      <c r="BD168" s="329"/>
      <c r="BE168" s="329"/>
      <c r="BF168" s="329"/>
      <c r="BG168" s="329"/>
      <c r="BH168" s="144"/>
      <c r="BI168" s="145"/>
      <c r="BJ168" s="145"/>
      <c r="BL168" s="26"/>
      <c r="BM168" s="19"/>
      <c r="BN168" s="26"/>
    </row>
    <row r="169" spans="2:128" ht="36" customHeight="1" x14ac:dyDescent="0.4">
      <c r="B169" s="329"/>
      <c r="C169" s="329"/>
      <c r="D169" s="329"/>
      <c r="E169" s="329"/>
      <c r="F169" s="329"/>
      <c r="G169" s="329"/>
      <c r="H169" s="329"/>
      <c r="I169" s="329"/>
      <c r="J169" s="329"/>
      <c r="K169" s="329"/>
      <c r="L169" s="329"/>
      <c r="M169" s="329"/>
      <c r="N169" s="329"/>
      <c r="O169" s="329"/>
      <c r="P169" s="329"/>
      <c r="Q169" s="329"/>
      <c r="R169" s="329"/>
      <c r="S169" s="329"/>
      <c r="T169" s="329"/>
      <c r="U169" s="329"/>
      <c r="V169" s="329"/>
      <c r="W169" s="329"/>
      <c r="X169" s="329"/>
      <c r="Y169" s="329"/>
      <c r="Z169" s="329"/>
      <c r="AA169" s="329"/>
      <c r="AB169" s="329"/>
      <c r="AC169" s="144"/>
      <c r="AD169" s="144"/>
      <c r="AE169" s="144"/>
      <c r="AF169" s="144"/>
      <c r="AG169" s="144"/>
      <c r="AH169" s="144"/>
      <c r="AI169" s="144"/>
      <c r="AJ169" s="144"/>
      <c r="AK169" s="144"/>
      <c r="AL169" s="144"/>
      <c r="AM169" s="144"/>
      <c r="AN169" s="329"/>
      <c r="AO169" s="329"/>
      <c r="AP169" s="329"/>
      <c r="AQ169" s="329"/>
      <c r="AR169" s="329"/>
      <c r="AS169" s="329"/>
      <c r="AT169" s="329"/>
      <c r="AU169" s="329"/>
      <c r="AV169" s="329"/>
      <c r="AW169" s="329"/>
      <c r="AX169" s="329"/>
      <c r="AY169" s="329"/>
      <c r="AZ169" s="329"/>
      <c r="BA169" s="329"/>
      <c r="BB169" s="329"/>
      <c r="BC169" s="329"/>
      <c r="BD169" s="329"/>
      <c r="BE169" s="329"/>
      <c r="BF169" s="329"/>
      <c r="BG169" s="329"/>
      <c r="BH169" s="144"/>
      <c r="BI169" s="145"/>
      <c r="BJ169" s="145"/>
      <c r="BL169" s="26"/>
      <c r="BM169" s="19"/>
      <c r="BN169" s="26"/>
    </row>
    <row r="170" spans="2:128" ht="116.25" customHeight="1" x14ac:dyDescent="0.4">
      <c r="B170" s="329"/>
      <c r="C170" s="329"/>
      <c r="D170" s="329"/>
      <c r="E170" s="329"/>
      <c r="F170" s="329"/>
      <c r="G170" s="329"/>
      <c r="H170" s="329"/>
      <c r="I170" s="329"/>
      <c r="J170" s="329"/>
      <c r="K170" s="329"/>
      <c r="L170" s="329"/>
      <c r="M170" s="329"/>
      <c r="N170" s="329"/>
      <c r="O170" s="329"/>
      <c r="P170" s="329"/>
      <c r="Q170" s="329"/>
      <c r="R170" s="329"/>
      <c r="S170" s="329"/>
      <c r="T170" s="329"/>
      <c r="U170" s="329"/>
      <c r="V170" s="329"/>
      <c r="W170" s="329"/>
      <c r="X170" s="329"/>
      <c r="Y170" s="329"/>
      <c r="Z170" s="329"/>
      <c r="AA170" s="329"/>
      <c r="AB170" s="329"/>
      <c r="AC170" s="144"/>
      <c r="AD170" s="144"/>
      <c r="AE170" s="144"/>
      <c r="AF170" s="144"/>
      <c r="AG170" s="144"/>
      <c r="AH170" s="144"/>
      <c r="AI170" s="144"/>
      <c r="AJ170" s="144"/>
      <c r="AK170" s="144"/>
      <c r="AL170" s="144"/>
      <c r="AM170" s="144"/>
      <c r="AN170" s="329"/>
      <c r="AO170" s="329"/>
      <c r="AP170" s="329"/>
      <c r="AQ170" s="329"/>
      <c r="AR170" s="329"/>
      <c r="AS170" s="329"/>
      <c r="AT170" s="329"/>
      <c r="AU170" s="329"/>
      <c r="AV170" s="329"/>
      <c r="AW170" s="329"/>
      <c r="AX170" s="329"/>
      <c r="AY170" s="329"/>
      <c r="AZ170" s="329"/>
      <c r="BA170" s="329"/>
      <c r="BB170" s="329"/>
      <c r="BC170" s="329"/>
      <c r="BD170" s="329"/>
      <c r="BE170" s="329"/>
      <c r="BF170" s="329"/>
      <c r="BG170" s="329"/>
      <c r="BH170" s="144"/>
      <c r="BI170" s="145"/>
      <c r="BJ170" s="145"/>
      <c r="BL170" s="26"/>
      <c r="BM170" s="19"/>
      <c r="BN170" s="26"/>
    </row>
    <row r="171" spans="2:128" ht="46.5" customHeight="1" thickBot="1" x14ac:dyDescent="0.45">
      <c r="B171" s="283" t="s">
        <v>471</v>
      </c>
      <c r="C171" s="283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283"/>
      <c r="AI171" s="283"/>
      <c r="AJ171" s="283"/>
      <c r="AK171" s="283"/>
      <c r="AL171" s="283"/>
      <c r="AM171" s="283"/>
      <c r="AN171" s="283"/>
      <c r="AO171" s="283"/>
      <c r="AP171" s="283"/>
      <c r="AQ171" s="283"/>
      <c r="AR171" s="283"/>
      <c r="AS171" s="283"/>
      <c r="AT171" s="283"/>
      <c r="AU171" s="283"/>
      <c r="AV171" s="283"/>
      <c r="AW171" s="283"/>
      <c r="AX171" s="283"/>
      <c r="AY171" s="283"/>
      <c r="AZ171" s="283"/>
      <c r="BA171" s="283"/>
      <c r="BB171" s="283"/>
      <c r="BC171" s="283"/>
      <c r="BD171" s="283"/>
      <c r="BE171" s="283"/>
      <c r="BF171" s="283"/>
      <c r="BG171" s="283"/>
      <c r="BH171" s="283"/>
      <c r="BI171" s="145"/>
      <c r="BJ171" s="145"/>
      <c r="BL171" s="26"/>
      <c r="BM171" s="19"/>
      <c r="BN171" s="26"/>
    </row>
    <row r="172" spans="2:128" ht="113.25" customHeight="1" thickBot="1" x14ac:dyDescent="0.45">
      <c r="B172" s="222" t="s">
        <v>111</v>
      </c>
      <c r="C172" s="223"/>
      <c r="D172" s="223"/>
      <c r="E172" s="224"/>
      <c r="F172" s="225" t="s">
        <v>112</v>
      </c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  <c r="AA172" s="226"/>
      <c r="AB172" s="226"/>
      <c r="AC172" s="226"/>
      <c r="AD172" s="226"/>
      <c r="AE172" s="226"/>
      <c r="AF172" s="226"/>
      <c r="AG172" s="226"/>
      <c r="AH172" s="226"/>
      <c r="AI172" s="226"/>
      <c r="AJ172" s="226"/>
      <c r="AK172" s="226"/>
      <c r="AL172" s="226"/>
      <c r="AM172" s="226"/>
      <c r="AN172" s="226"/>
      <c r="AO172" s="226"/>
      <c r="AP172" s="226"/>
      <c r="AQ172" s="226"/>
      <c r="AR172" s="226"/>
      <c r="AS172" s="226"/>
      <c r="AT172" s="226"/>
      <c r="AU172" s="226"/>
      <c r="AV172" s="226"/>
      <c r="AW172" s="226"/>
      <c r="AX172" s="226"/>
      <c r="AY172" s="226"/>
      <c r="AZ172" s="226"/>
      <c r="BA172" s="226"/>
      <c r="BB172" s="226"/>
      <c r="BC172" s="226"/>
      <c r="BD172" s="226"/>
      <c r="BE172" s="226"/>
      <c r="BF172" s="227"/>
      <c r="BG172" s="223" t="s">
        <v>498</v>
      </c>
      <c r="BH172" s="223"/>
      <c r="BI172" s="223"/>
      <c r="BJ172" s="228"/>
    </row>
    <row r="173" spans="2:128" s="25" customFormat="1" ht="84.75" customHeight="1" x14ac:dyDescent="0.4">
      <c r="B173" s="206" t="s">
        <v>127</v>
      </c>
      <c r="C173" s="207"/>
      <c r="D173" s="207"/>
      <c r="E173" s="208"/>
      <c r="F173" s="209" t="s">
        <v>286</v>
      </c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1"/>
      <c r="BG173" s="212" t="s">
        <v>215</v>
      </c>
      <c r="BH173" s="212"/>
      <c r="BI173" s="212"/>
      <c r="BJ173" s="213"/>
      <c r="BL173" s="24"/>
      <c r="BM173" s="24"/>
      <c r="BN173" s="24"/>
      <c r="BO173" s="24"/>
      <c r="BP173" s="27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</row>
    <row r="174" spans="2:128" s="25" customFormat="1" ht="51.75" customHeight="1" x14ac:dyDescent="0.4">
      <c r="B174" s="214" t="s">
        <v>134</v>
      </c>
      <c r="C174" s="215"/>
      <c r="D174" s="215"/>
      <c r="E174" s="216"/>
      <c r="F174" s="209" t="s">
        <v>208</v>
      </c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1"/>
      <c r="BG174" s="204" t="s">
        <v>216</v>
      </c>
      <c r="BH174" s="204"/>
      <c r="BI174" s="204"/>
      <c r="BJ174" s="205"/>
      <c r="BL174" s="24"/>
      <c r="BM174" s="24"/>
      <c r="BN174" s="24"/>
      <c r="BO174" s="24"/>
      <c r="BP174" s="27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</row>
    <row r="175" spans="2:128" s="25" customFormat="1" ht="90" customHeight="1" x14ac:dyDescent="0.4">
      <c r="B175" s="206" t="s">
        <v>135</v>
      </c>
      <c r="C175" s="207"/>
      <c r="D175" s="207"/>
      <c r="E175" s="208"/>
      <c r="F175" s="209" t="s">
        <v>285</v>
      </c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1"/>
      <c r="BG175" s="204" t="s">
        <v>387</v>
      </c>
      <c r="BH175" s="204"/>
      <c r="BI175" s="204"/>
      <c r="BJ175" s="205"/>
      <c r="BL175" s="24"/>
      <c r="BM175" s="24"/>
      <c r="BN175" s="24"/>
      <c r="BO175" s="24"/>
      <c r="BP175" s="27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</row>
    <row r="176" spans="2:128" s="25" customFormat="1" ht="79.5" customHeight="1" x14ac:dyDescent="0.4">
      <c r="B176" s="206" t="s">
        <v>136</v>
      </c>
      <c r="C176" s="207"/>
      <c r="D176" s="207"/>
      <c r="E176" s="208"/>
      <c r="F176" s="209" t="s">
        <v>374</v>
      </c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1"/>
      <c r="BG176" s="204" t="s">
        <v>388</v>
      </c>
      <c r="BH176" s="204"/>
      <c r="BI176" s="204"/>
      <c r="BJ176" s="205"/>
      <c r="BL176" s="24"/>
      <c r="BM176" s="24"/>
      <c r="BN176" s="24"/>
      <c r="BO176" s="24"/>
      <c r="BP176" s="27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</row>
    <row r="177" spans="1:128" s="25" customFormat="1" ht="85.5" customHeight="1" x14ac:dyDescent="0.4">
      <c r="B177" s="206" t="s">
        <v>137</v>
      </c>
      <c r="C177" s="207"/>
      <c r="D177" s="207"/>
      <c r="E177" s="208"/>
      <c r="F177" s="209" t="s">
        <v>375</v>
      </c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1"/>
      <c r="BG177" s="212" t="s">
        <v>410</v>
      </c>
      <c r="BH177" s="212"/>
      <c r="BI177" s="212"/>
      <c r="BJ177" s="213"/>
      <c r="BL177" s="24"/>
      <c r="BM177" s="24"/>
      <c r="BN177" s="24"/>
      <c r="BO177" s="24"/>
      <c r="BP177" s="27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</row>
    <row r="178" spans="1:128" s="32" customFormat="1" ht="49.5" customHeight="1" x14ac:dyDescent="0.45">
      <c r="B178" s="206" t="s">
        <v>209</v>
      </c>
      <c r="C178" s="207"/>
      <c r="D178" s="207"/>
      <c r="E178" s="208"/>
      <c r="F178" s="263" t="s">
        <v>463</v>
      </c>
      <c r="G178" s="263"/>
      <c r="H178" s="263"/>
      <c r="I178" s="263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3"/>
      <c r="Y178" s="263"/>
      <c r="Z178" s="263"/>
      <c r="AA178" s="263"/>
      <c r="AB178" s="263"/>
      <c r="AC178" s="263"/>
      <c r="AD178" s="263"/>
      <c r="AE178" s="263"/>
      <c r="AF178" s="263"/>
      <c r="AG178" s="263"/>
      <c r="AH178" s="263"/>
      <c r="AI178" s="263"/>
      <c r="AJ178" s="263"/>
      <c r="AK178" s="263"/>
      <c r="AL178" s="263"/>
      <c r="AM178" s="263"/>
      <c r="AN178" s="263"/>
      <c r="AO178" s="263"/>
      <c r="AP178" s="263"/>
      <c r="AQ178" s="263"/>
      <c r="AR178" s="263"/>
      <c r="AS178" s="263"/>
      <c r="AT178" s="263"/>
      <c r="AU178" s="263"/>
      <c r="AV178" s="263"/>
      <c r="AW178" s="263"/>
      <c r="AX178" s="263"/>
      <c r="AY178" s="263"/>
      <c r="AZ178" s="263"/>
      <c r="BA178" s="263"/>
      <c r="BB178" s="263"/>
      <c r="BC178" s="263"/>
      <c r="BD178" s="263"/>
      <c r="BE178" s="263"/>
      <c r="BF178" s="263"/>
      <c r="BG178" s="212" t="s">
        <v>403</v>
      </c>
      <c r="BH178" s="212"/>
      <c r="BI178" s="212"/>
      <c r="BJ178" s="213"/>
    </row>
    <row r="179" spans="1:128" s="25" customFormat="1" ht="70.5" customHeight="1" x14ac:dyDescent="0.4">
      <c r="B179" s="206" t="s">
        <v>287</v>
      </c>
      <c r="C179" s="207"/>
      <c r="D179" s="207"/>
      <c r="E179" s="208"/>
      <c r="F179" s="209" t="s">
        <v>450</v>
      </c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1"/>
      <c r="BG179" s="204" t="s">
        <v>189</v>
      </c>
      <c r="BH179" s="204"/>
      <c r="BI179" s="204"/>
      <c r="BJ179" s="205"/>
      <c r="BL179" s="24"/>
      <c r="BM179" s="24"/>
      <c r="BN179" s="24"/>
      <c r="BO179" s="24"/>
      <c r="BP179" s="27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</row>
    <row r="180" spans="1:128" s="25" customFormat="1" ht="44.25" customHeight="1" x14ac:dyDescent="0.4">
      <c r="B180" s="206" t="s">
        <v>288</v>
      </c>
      <c r="C180" s="207"/>
      <c r="D180" s="207"/>
      <c r="E180" s="208"/>
      <c r="F180" s="231" t="s">
        <v>352</v>
      </c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232"/>
      <c r="AI180" s="232"/>
      <c r="AJ180" s="232"/>
      <c r="AK180" s="232"/>
      <c r="AL180" s="232"/>
      <c r="AM180" s="232"/>
      <c r="AN180" s="232"/>
      <c r="AO180" s="232"/>
      <c r="AP180" s="232"/>
      <c r="AQ180" s="232"/>
      <c r="AR180" s="232"/>
      <c r="AS180" s="232"/>
      <c r="AT180" s="232"/>
      <c r="AU180" s="232"/>
      <c r="AV180" s="232"/>
      <c r="AW180" s="232"/>
      <c r="AX180" s="232"/>
      <c r="AY180" s="232"/>
      <c r="AZ180" s="232"/>
      <c r="BA180" s="232"/>
      <c r="BB180" s="232"/>
      <c r="BC180" s="232"/>
      <c r="BD180" s="232"/>
      <c r="BE180" s="232"/>
      <c r="BF180" s="233"/>
      <c r="BG180" s="229" t="s">
        <v>365</v>
      </c>
      <c r="BH180" s="229"/>
      <c r="BI180" s="229"/>
      <c r="BJ180" s="230"/>
      <c r="BL180" s="24"/>
      <c r="BM180" s="24"/>
      <c r="BN180" s="24"/>
      <c r="BO180" s="24"/>
      <c r="BP180" s="27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</row>
    <row r="181" spans="1:128" s="25" customFormat="1" ht="56.25" customHeight="1" x14ac:dyDescent="0.4">
      <c r="B181" s="206" t="s">
        <v>293</v>
      </c>
      <c r="C181" s="207"/>
      <c r="D181" s="207"/>
      <c r="E181" s="208"/>
      <c r="F181" s="209" t="s">
        <v>486</v>
      </c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1"/>
      <c r="BG181" s="212" t="s">
        <v>368</v>
      </c>
      <c r="BH181" s="212"/>
      <c r="BI181" s="212"/>
      <c r="BJ181" s="213"/>
      <c r="BL181" s="24"/>
      <c r="BM181" s="24"/>
      <c r="BN181" s="24"/>
      <c r="BO181" s="24"/>
      <c r="BP181" s="27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</row>
    <row r="182" spans="1:128" s="25" customFormat="1" ht="56.25" customHeight="1" x14ac:dyDescent="0.4">
      <c r="B182" s="214" t="s">
        <v>294</v>
      </c>
      <c r="C182" s="350"/>
      <c r="D182" s="350"/>
      <c r="E182" s="351"/>
      <c r="F182" s="209" t="s">
        <v>469</v>
      </c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1"/>
      <c r="BG182" s="212" t="s">
        <v>192</v>
      </c>
      <c r="BH182" s="212"/>
      <c r="BI182" s="212"/>
      <c r="BJ182" s="213"/>
      <c r="BL182" s="24"/>
      <c r="BM182" s="24"/>
      <c r="BN182" s="24"/>
      <c r="BO182" s="24"/>
      <c r="BP182" s="27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</row>
    <row r="183" spans="1:128" s="25" customFormat="1" ht="53.25" customHeight="1" x14ac:dyDescent="0.4">
      <c r="B183" s="206" t="s">
        <v>295</v>
      </c>
      <c r="C183" s="207"/>
      <c r="D183" s="207"/>
      <c r="E183" s="208"/>
      <c r="F183" s="341" t="s">
        <v>353</v>
      </c>
      <c r="G183" s="342"/>
      <c r="H183" s="342"/>
      <c r="I183" s="342"/>
      <c r="J183" s="342"/>
      <c r="K183" s="342"/>
      <c r="L183" s="342"/>
      <c r="M183" s="342"/>
      <c r="N183" s="342"/>
      <c r="O183" s="342"/>
      <c r="P183" s="342"/>
      <c r="Q183" s="342"/>
      <c r="R183" s="342"/>
      <c r="S183" s="342"/>
      <c r="T183" s="342"/>
      <c r="U183" s="342"/>
      <c r="V183" s="342"/>
      <c r="W183" s="342"/>
      <c r="X183" s="342"/>
      <c r="Y183" s="342"/>
      <c r="Z183" s="342"/>
      <c r="AA183" s="342"/>
      <c r="AB183" s="342"/>
      <c r="AC183" s="342"/>
      <c r="AD183" s="342"/>
      <c r="AE183" s="342"/>
      <c r="AF183" s="342"/>
      <c r="AG183" s="342"/>
      <c r="AH183" s="342"/>
      <c r="AI183" s="342"/>
      <c r="AJ183" s="342"/>
      <c r="AK183" s="342"/>
      <c r="AL183" s="342"/>
      <c r="AM183" s="342"/>
      <c r="AN183" s="342"/>
      <c r="AO183" s="342"/>
      <c r="AP183" s="342"/>
      <c r="AQ183" s="342"/>
      <c r="AR183" s="342"/>
      <c r="AS183" s="342"/>
      <c r="AT183" s="342"/>
      <c r="AU183" s="342"/>
      <c r="AV183" s="342"/>
      <c r="AW183" s="342"/>
      <c r="AX183" s="342"/>
      <c r="AY183" s="342"/>
      <c r="AZ183" s="342"/>
      <c r="BA183" s="342"/>
      <c r="BB183" s="342"/>
      <c r="BC183" s="342"/>
      <c r="BD183" s="342"/>
      <c r="BE183" s="342"/>
      <c r="BF183" s="343"/>
      <c r="BG183" s="204" t="s">
        <v>412</v>
      </c>
      <c r="BH183" s="204"/>
      <c r="BI183" s="204"/>
      <c r="BJ183" s="205"/>
      <c r="BL183" s="24"/>
      <c r="BM183" s="24"/>
      <c r="BN183" s="24"/>
      <c r="BO183" s="24"/>
      <c r="BP183" s="27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</row>
    <row r="184" spans="1:128" s="25" customFormat="1" ht="50.25" customHeight="1" x14ac:dyDescent="0.4">
      <c r="B184" s="206" t="s">
        <v>321</v>
      </c>
      <c r="C184" s="207"/>
      <c r="D184" s="207"/>
      <c r="E184" s="208"/>
      <c r="F184" s="209" t="s">
        <v>453</v>
      </c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1"/>
      <c r="BG184" s="204" t="s">
        <v>406</v>
      </c>
      <c r="BH184" s="204"/>
      <c r="BI184" s="204"/>
      <c r="BJ184" s="205"/>
      <c r="BL184" s="24"/>
      <c r="BM184" s="24"/>
      <c r="BN184" s="24"/>
      <c r="BO184" s="24"/>
      <c r="BP184" s="27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</row>
    <row r="185" spans="1:128" s="25" customFormat="1" ht="88.5" customHeight="1" thickBot="1" x14ac:dyDescent="0.45">
      <c r="B185" s="330" t="s">
        <v>414</v>
      </c>
      <c r="C185" s="331"/>
      <c r="D185" s="331"/>
      <c r="E185" s="332"/>
      <c r="F185" s="356" t="s">
        <v>449</v>
      </c>
      <c r="G185" s="357"/>
      <c r="H185" s="357"/>
      <c r="I185" s="357"/>
      <c r="J185" s="357"/>
      <c r="K185" s="357"/>
      <c r="L185" s="357"/>
      <c r="M185" s="357"/>
      <c r="N185" s="357"/>
      <c r="O185" s="357"/>
      <c r="P185" s="357"/>
      <c r="Q185" s="357"/>
      <c r="R185" s="357"/>
      <c r="S185" s="357"/>
      <c r="T185" s="357"/>
      <c r="U185" s="357"/>
      <c r="V185" s="357"/>
      <c r="W185" s="357"/>
      <c r="X185" s="357"/>
      <c r="Y185" s="357"/>
      <c r="Z185" s="357"/>
      <c r="AA185" s="357"/>
      <c r="AB185" s="357"/>
      <c r="AC185" s="357"/>
      <c r="AD185" s="357"/>
      <c r="AE185" s="357"/>
      <c r="AF185" s="357"/>
      <c r="AG185" s="357"/>
      <c r="AH185" s="357"/>
      <c r="AI185" s="357"/>
      <c r="AJ185" s="357"/>
      <c r="AK185" s="357"/>
      <c r="AL185" s="357"/>
      <c r="AM185" s="357"/>
      <c r="AN185" s="357"/>
      <c r="AO185" s="357"/>
      <c r="AP185" s="357"/>
      <c r="AQ185" s="357"/>
      <c r="AR185" s="357"/>
      <c r="AS185" s="357"/>
      <c r="AT185" s="357"/>
      <c r="AU185" s="357"/>
      <c r="AV185" s="357"/>
      <c r="AW185" s="357"/>
      <c r="AX185" s="357"/>
      <c r="AY185" s="357"/>
      <c r="AZ185" s="357"/>
      <c r="BA185" s="357"/>
      <c r="BB185" s="357"/>
      <c r="BC185" s="357"/>
      <c r="BD185" s="357"/>
      <c r="BE185" s="357"/>
      <c r="BF185" s="358"/>
      <c r="BG185" s="333" t="s">
        <v>239</v>
      </c>
      <c r="BH185" s="333"/>
      <c r="BI185" s="333"/>
      <c r="BJ185" s="359"/>
      <c r="BL185" s="24"/>
      <c r="BM185" s="24"/>
      <c r="BN185" s="24"/>
      <c r="BO185" s="24"/>
      <c r="BP185" s="27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</row>
    <row r="186" spans="1:128" s="22" customFormat="1" ht="82.5" customHeight="1" x14ac:dyDescent="0.4">
      <c r="A186" s="25"/>
      <c r="B186" s="214" t="s">
        <v>143</v>
      </c>
      <c r="C186" s="350"/>
      <c r="D186" s="350"/>
      <c r="E186" s="351"/>
      <c r="F186" s="231" t="s">
        <v>378</v>
      </c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32"/>
      <c r="AT186" s="232"/>
      <c r="AU186" s="232"/>
      <c r="AV186" s="232"/>
      <c r="AW186" s="232"/>
      <c r="AX186" s="232"/>
      <c r="AY186" s="232"/>
      <c r="AZ186" s="232"/>
      <c r="BA186" s="232"/>
      <c r="BB186" s="232"/>
      <c r="BC186" s="232"/>
      <c r="BD186" s="232"/>
      <c r="BE186" s="232"/>
      <c r="BF186" s="233"/>
      <c r="BG186" s="338" t="s">
        <v>121</v>
      </c>
      <c r="BH186" s="338"/>
      <c r="BI186" s="338"/>
      <c r="BJ186" s="355"/>
      <c r="BK186" s="25"/>
      <c r="BL186" s="23"/>
      <c r="BM186" s="23"/>
      <c r="BN186" s="23"/>
      <c r="BO186" s="23"/>
      <c r="BP186" s="29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</row>
    <row r="187" spans="1:128" s="25" customFormat="1" ht="67.5" customHeight="1" x14ac:dyDescent="0.4">
      <c r="B187" s="206" t="s">
        <v>144</v>
      </c>
      <c r="C187" s="207"/>
      <c r="D187" s="207"/>
      <c r="E187" s="208"/>
      <c r="F187" s="263" t="s">
        <v>456</v>
      </c>
      <c r="G187" s="263"/>
      <c r="H187" s="263"/>
      <c r="I187" s="263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3"/>
      <c r="Y187" s="263"/>
      <c r="Z187" s="263"/>
      <c r="AA187" s="263"/>
      <c r="AB187" s="263"/>
      <c r="AC187" s="263"/>
      <c r="AD187" s="263"/>
      <c r="AE187" s="263"/>
      <c r="AF187" s="263"/>
      <c r="AG187" s="263"/>
      <c r="AH187" s="263"/>
      <c r="AI187" s="263"/>
      <c r="AJ187" s="263"/>
      <c r="AK187" s="263"/>
      <c r="AL187" s="263"/>
      <c r="AM187" s="263"/>
      <c r="AN187" s="263"/>
      <c r="AO187" s="263"/>
      <c r="AP187" s="263"/>
      <c r="AQ187" s="263"/>
      <c r="AR187" s="263"/>
      <c r="AS187" s="263"/>
      <c r="AT187" s="263"/>
      <c r="AU187" s="263"/>
      <c r="AV187" s="263"/>
      <c r="AW187" s="263"/>
      <c r="AX187" s="263"/>
      <c r="AY187" s="263"/>
      <c r="AZ187" s="263"/>
      <c r="BA187" s="263"/>
      <c r="BB187" s="263"/>
      <c r="BC187" s="263"/>
      <c r="BD187" s="263"/>
      <c r="BE187" s="263"/>
      <c r="BF187" s="263"/>
      <c r="BG187" s="352" t="s">
        <v>138</v>
      </c>
      <c r="BH187" s="353"/>
      <c r="BI187" s="353"/>
      <c r="BJ187" s="354"/>
      <c r="BL187" s="24"/>
      <c r="BM187" s="24"/>
      <c r="BN187" s="24"/>
      <c r="BO187" s="24"/>
      <c r="BP187" s="27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</row>
    <row r="188" spans="1:128" s="25" customFormat="1" ht="45.75" customHeight="1" x14ac:dyDescent="0.4">
      <c r="B188" s="217" t="s">
        <v>145</v>
      </c>
      <c r="C188" s="218"/>
      <c r="D188" s="218"/>
      <c r="E188" s="219"/>
      <c r="F188" s="209" t="s">
        <v>389</v>
      </c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1"/>
      <c r="BG188" s="204" t="s">
        <v>336</v>
      </c>
      <c r="BH188" s="220"/>
      <c r="BI188" s="220"/>
      <c r="BJ188" s="221"/>
      <c r="BL188" s="24"/>
      <c r="BM188" s="24"/>
      <c r="BN188" s="24"/>
      <c r="BO188" s="24"/>
      <c r="BP188" s="27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</row>
    <row r="189" spans="1:128" s="25" customFormat="1" ht="45.75" customHeight="1" x14ac:dyDescent="0.4">
      <c r="B189" s="214" t="s">
        <v>146</v>
      </c>
      <c r="C189" s="350"/>
      <c r="D189" s="350"/>
      <c r="E189" s="351"/>
      <c r="F189" s="231" t="s">
        <v>354</v>
      </c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  <c r="AI189" s="232"/>
      <c r="AJ189" s="232"/>
      <c r="AK189" s="232"/>
      <c r="AL189" s="232"/>
      <c r="AM189" s="232"/>
      <c r="AN189" s="232"/>
      <c r="AO189" s="232"/>
      <c r="AP189" s="232"/>
      <c r="AQ189" s="232"/>
      <c r="AR189" s="232"/>
      <c r="AS189" s="232"/>
      <c r="AT189" s="232"/>
      <c r="AU189" s="232"/>
      <c r="AV189" s="232"/>
      <c r="AW189" s="232"/>
      <c r="AX189" s="232"/>
      <c r="AY189" s="232"/>
      <c r="AZ189" s="232"/>
      <c r="BA189" s="232"/>
      <c r="BB189" s="232"/>
      <c r="BC189" s="232"/>
      <c r="BD189" s="232"/>
      <c r="BE189" s="232"/>
      <c r="BF189" s="233"/>
      <c r="BG189" s="229" t="s">
        <v>337</v>
      </c>
      <c r="BH189" s="229"/>
      <c r="BI189" s="229"/>
      <c r="BJ189" s="230"/>
      <c r="BL189" s="24"/>
      <c r="BM189" s="24"/>
      <c r="BN189" s="24"/>
      <c r="BO189" s="24"/>
      <c r="BP189" s="27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</row>
    <row r="190" spans="1:128" s="25" customFormat="1" ht="41.25" customHeight="1" x14ac:dyDescent="0.4">
      <c r="B190" s="206" t="s">
        <v>147</v>
      </c>
      <c r="C190" s="207"/>
      <c r="D190" s="207"/>
      <c r="E190" s="208"/>
      <c r="F190" s="209" t="s">
        <v>355</v>
      </c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1"/>
      <c r="BG190" s="204" t="s">
        <v>338</v>
      </c>
      <c r="BH190" s="220"/>
      <c r="BI190" s="220"/>
      <c r="BJ190" s="221"/>
      <c r="BL190" s="24"/>
      <c r="BM190" s="24"/>
      <c r="BN190" s="24"/>
      <c r="BO190" s="24"/>
      <c r="BP190" s="27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</row>
    <row r="191" spans="1:128" s="25" customFormat="1" ht="56.25" customHeight="1" x14ac:dyDescent="0.4">
      <c r="B191" s="206" t="s">
        <v>148</v>
      </c>
      <c r="C191" s="207"/>
      <c r="D191" s="207"/>
      <c r="E191" s="208"/>
      <c r="F191" s="209" t="s">
        <v>494</v>
      </c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1"/>
      <c r="BG191" s="204" t="s">
        <v>339</v>
      </c>
      <c r="BH191" s="220"/>
      <c r="BI191" s="220"/>
      <c r="BJ191" s="221"/>
      <c r="BL191" s="24"/>
      <c r="BM191" s="24"/>
      <c r="BN191" s="24"/>
      <c r="BO191" s="24"/>
      <c r="BP191" s="27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</row>
    <row r="192" spans="1:128" s="25" customFormat="1" ht="81.75" customHeight="1" x14ac:dyDescent="0.4">
      <c r="B192" s="206" t="s">
        <v>297</v>
      </c>
      <c r="C192" s="207"/>
      <c r="D192" s="207"/>
      <c r="E192" s="208"/>
      <c r="F192" s="231" t="s">
        <v>356</v>
      </c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  <c r="AI192" s="232"/>
      <c r="AJ192" s="232"/>
      <c r="AK192" s="232"/>
      <c r="AL192" s="232"/>
      <c r="AM192" s="232"/>
      <c r="AN192" s="232"/>
      <c r="AO192" s="232"/>
      <c r="AP192" s="232"/>
      <c r="AQ192" s="232"/>
      <c r="AR192" s="232"/>
      <c r="AS192" s="232"/>
      <c r="AT192" s="232"/>
      <c r="AU192" s="232"/>
      <c r="AV192" s="232"/>
      <c r="AW192" s="232"/>
      <c r="AX192" s="232"/>
      <c r="AY192" s="232"/>
      <c r="AZ192" s="232"/>
      <c r="BA192" s="232"/>
      <c r="BB192" s="232"/>
      <c r="BC192" s="232"/>
      <c r="BD192" s="232"/>
      <c r="BE192" s="232"/>
      <c r="BF192" s="233"/>
      <c r="BG192" s="212" t="s">
        <v>340</v>
      </c>
      <c r="BH192" s="212"/>
      <c r="BI192" s="212"/>
      <c r="BJ192" s="213"/>
      <c r="BL192" s="24"/>
      <c r="BM192" s="24"/>
      <c r="BN192" s="24"/>
      <c r="BO192" s="24"/>
      <c r="BP192" s="27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</row>
    <row r="193" spans="2:128" s="25" customFormat="1" ht="72" customHeight="1" x14ac:dyDescent="0.4">
      <c r="B193" s="206" t="s">
        <v>298</v>
      </c>
      <c r="C193" s="207"/>
      <c r="D193" s="207"/>
      <c r="E193" s="208"/>
      <c r="F193" s="209" t="s">
        <v>461</v>
      </c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1"/>
      <c r="BG193" s="204" t="s">
        <v>340</v>
      </c>
      <c r="BH193" s="220"/>
      <c r="BI193" s="220"/>
      <c r="BJ193" s="221"/>
      <c r="BL193" s="24"/>
      <c r="BM193" s="24"/>
      <c r="BN193" s="24"/>
      <c r="BO193" s="24"/>
      <c r="BP193" s="27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</row>
    <row r="194" spans="2:128" s="25" customFormat="1" ht="75.75" customHeight="1" x14ac:dyDescent="0.4">
      <c r="B194" s="206" t="s">
        <v>299</v>
      </c>
      <c r="C194" s="207"/>
      <c r="D194" s="207"/>
      <c r="E194" s="208"/>
      <c r="F194" s="231" t="s">
        <v>357</v>
      </c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  <c r="AH194" s="232"/>
      <c r="AI194" s="232"/>
      <c r="AJ194" s="232"/>
      <c r="AK194" s="232"/>
      <c r="AL194" s="232"/>
      <c r="AM194" s="232"/>
      <c r="AN194" s="232"/>
      <c r="AO194" s="232"/>
      <c r="AP194" s="232"/>
      <c r="AQ194" s="232"/>
      <c r="AR194" s="232"/>
      <c r="AS194" s="232"/>
      <c r="AT194" s="232"/>
      <c r="AU194" s="232"/>
      <c r="AV194" s="232"/>
      <c r="AW194" s="232"/>
      <c r="AX194" s="232"/>
      <c r="AY194" s="232"/>
      <c r="AZ194" s="232"/>
      <c r="BA194" s="232"/>
      <c r="BB194" s="232"/>
      <c r="BC194" s="232"/>
      <c r="BD194" s="232"/>
      <c r="BE194" s="232"/>
      <c r="BF194" s="233"/>
      <c r="BG194" s="212" t="s">
        <v>341</v>
      </c>
      <c r="BH194" s="212"/>
      <c r="BI194" s="212"/>
      <c r="BJ194" s="213"/>
      <c r="BL194" s="24"/>
      <c r="BM194" s="24"/>
      <c r="BN194" s="24"/>
      <c r="BO194" s="24"/>
      <c r="BP194" s="27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</row>
    <row r="195" spans="2:128" s="25" customFormat="1" ht="57" customHeight="1" x14ac:dyDescent="0.4">
      <c r="B195" s="234" t="s">
        <v>300</v>
      </c>
      <c r="C195" s="218"/>
      <c r="D195" s="218"/>
      <c r="E195" s="218"/>
      <c r="F195" s="341" t="s">
        <v>462</v>
      </c>
      <c r="G195" s="342"/>
      <c r="H195" s="342"/>
      <c r="I195" s="342"/>
      <c r="J195" s="342"/>
      <c r="K195" s="342"/>
      <c r="L195" s="342"/>
      <c r="M195" s="342"/>
      <c r="N195" s="342"/>
      <c r="O195" s="342"/>
      <c r="P195" s="342"/>
      <c r="Q195" s="342"/>
      <c r="R195" s="342"/>
      <c r="S195" s="342"/>
      <c r="T195" s="342"/>
      <c r="U195" s="342"/>
      <c r="V195" s="342"/>
      <c r="W195" s="342"/>
      <c r="X195" s="342"/>
      <c r="Y195" s="342"/>
      <c r="Z195" s="342"/>
      <c r="AA195" s="342"/>
      <c r="AB195" s="342"/>
      <c r="AC195" s="342"/>
      <c r="AD195" s="342"/>
      <c r="AE195" s="342"/>
      <c r="AF195" s="342"/>
      <c r="AG195" s="342"/>
      <c r="AH195" s="342"/>
      <c r="AI195" s="342"/>
      <c r="AJ195" s="342"/>
      <c r="AK195" s="342"/>
      <c r="AL195" s="342"/>
      <c r="AM195" s="342"/>
      <c r="AN195" s="342"/>
      <c r="AO195" s="342"/>
      <c r="AP195" s="342"/>
      <c r="AQ195" s="342"/>
      <c r="AR195" s="342"/>
      <c r="AS195" s="342"/>
      <c r="AT195" s="342"/>
      <c r="AU195" s="342"/>
      <c r="AV195" s="342"/>
      <c r="AW195" s="342"/>
      <c r="AX195" s="342"/>
      <c r="AY195" s="342"/>
      <c r="AZ195" s="342"/>
      <c r="BA195" s="342"/>
      <c r="BB195" s="342"/>
      <c r="BC195" s="342"/>
      <c r="BD195" s="342"/>
      <c r="BE195" s="342"/>
      <c r="BF195" s="343"/>
      <c r="BG195" s="204" t="s">
        <v>342</v>
      </c>
      <c r="BH195" s="220"/>
      <c r="BI195" s="220"/>
      <c r="BJ195" s="221"/>
      <c r="BL195" s="24"/>
      <c r="BM195" s="24"/>
      <c r="BN195" s="24"/>
      <c r="BO195" s="24"/>
      <c r="BP195" s="27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</row>
    <row r="196" spans="2:128" s="25" customFormat="1" ht="42.75" customHeight="1" x14ac:dyDescent="0.4">
      <c r="B196" s="234" t="s">
        <v>301</v>
      </c>
      <c r="C196" s="218"/>
      <c r="D196" s="218"/>
      <c r="E196" s="218"/>
      <c r="F196" s="209" t="s">
        <v>358</v>
      </c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1"/>
      <c r="BG196" s="204" t="s">
        <v>343</v>
      </c>
      <c r="BH196" s="220"/>
      <c r="BI196" s="220"/>
      <c r="BJ196" s="221"/>
      <c r="BL196" s="24"/>
      <c r="BM196" s="24"/>
      <c r="BN196" s="24"/>
      <c r="BO196" s="24"/>
      <c r="BP196" s="27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</row>
    <row r="197" spans="2:128" s="25" customFormat="1" ht="42" customHeight="1" x14ac:dyDescent="0.4">
      <c r="B197" s="234" t="s">
        <v>302</v>
      </c>
      <c r="C197" s="218"/>
      <c r="D197" s="218"/>
      <c r="E197" s="218"/>
      <c r="F197" s="209" t="s">
        <v>359</v>
      </c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1"/>
      <c r="BG197" s="204" t="s">
        <v>272</v>
      </c>
      <c r="BH197" s="220"/>
      <c r="BI197" s="220"/>
      <c r="BJ197" s="221"/>
      <c r="BL197" s="24"/>
      <c r="BM197" s="24"/>
      <c r="BN197" s="24"/>
      <c r="BO197" s="24"/>
      <c r="BP197" s="27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</row>
    <row r="198" spans="2:128" s="25" customFormat="1" ht="44.25" customHeight="1" x14ac:dyDescent="0.4">
      <c r="B198" s="234" t="s">
        <v>303</v>
      </c>
      <c r="C198" s="218"/>
      <c r="D198" s="218"/>
      <c r="E198" s="218"/>
      <c r="F198" s="209" t="s">
        <v>487</v>
      </c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11"/>
      <c r="BG198" s="212" t="s">
        <v>273</v>
      </c>
      <c r="BH198" s="212"/>
      <c r="BI198" s="212"/>
      <c r="BJ198" s="213"/>
      <c r="BL198" s="24"/>
      <c r="BM198" s="24"/>
      <c r="BN198" s="24"/>
      <c r="BO198" s="24"/>
      <c r="BP198" s="27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</row>
    <row r="199" spans="2:128" s="25" customFormat="1" ht="90.75" customHeight="1" x14ac:dyDescent="0.4">
      <c r="B199" s="206" t="s">
        <v>305</v>
      </c>
      <c r="C199" s="207"/>
      <c r="D199" s="207"/>
      <c r="E199" s="208"/>
      <c r="F199" s="209" t="s">
        <v>381</v>
      </c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1"/>
      <c r="BG199" s="212" t="s">
        <v>344</v>
      </c>
      <c r="BH199" s="212"/>
      <c r="BI199" s="212"/>
      <c r="BJ199" s="213"/>
      <c r="BL199" s="24"/>
      <c r="BM199" s="24"/>
      <c r="BN199" s="24"/>
      <c r="BO199" s="24"/>
      <c r="BP199" s="27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</row>
    <row r="200" spans="2:128" s="25" customFormat="1" ht="49.5" customHeight="1" x14ac:dyDescent="0.4">
      <c r="B200" s="206" t="s">
        <v>304</v>
      </c>
      <c r="C200" s="207"/>
      <c r="D200" s="207"/>
      <c r="E200" s="208"/>
      <c r="F200" s="209" t="s">
        <v>464</v>
      </c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1"/>
      <c r="BG200" s="212" t="s">
        <v>345</v>
      </c>
      <c r="BH200" s="212"/>
      <c r="BI200" s="212"/>
      <c r="BJ200" s="213"/>
      <c r="BL200" s="24"/>
      <c r="BM200" s="24"/>
      <c r="BN200" s="24"/>
      <c r="BO200" s="24"/>
      <c r="BP200" s="27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</row>
    <row r="201" spans="2:128" s="25" customFormat="1" ht="49.5" customHeight="1" x14ac:dyDescent="0.4">
      <c r="B201" s="206" t="s">
        <v>306</v>
      </c>
      <c r="C201" s="207"/>
      <c r="D201" s="207"/>
      <c r="E201" s="208"/>
      <c r="F201" s="231" t="s">
        <v>475</v>
      </c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32"/>
      <c r="AT201" s="232"/>
      <c r="AU201" s="232"/>
      <c r="AV201" s="232"/>
      <c r="AW201" s="232"/>
      <c r="AX201" s="232"/>
      <c r="AY201" s="232"/>
      <c r="AZ201" s="232"/>
      <c r="BA201" s="232"/>
      <c r="BB201" s="232"/>
      <c r="BC201" s="232"/>
      <c r="BD201" s="232"/>
      <c r="BE201" s="232"/>
      <c r="BF201" s="233"/>
      <c r="BG201" s="212" t="s">
        <v>346</v>
      </c>
      <c r="BH201" s="212"/>
      <c r="BI201" s="212"/>
      <c r="BJ201" s="213"/>
      <c r="BL201" s="24"/>
      <c r="BM201" s="24"/>
      <c r="BN201" s="24"/>
      <c r="BO201" s="24"/>
      <c r="BP201" s="27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</row>
    <row r="202" spans="2:128" s="25" customFormat="1" ht="63" customHeight="1" x14ac:dyDescent="0.4">
      <c r="B202" s="234" t="s">
        <v>311</v>
      </c>
      <c r="C202" s="218"/>
      <c r="D202" s="218"/>
      <c r="E202" s="218"/>
      <c r="F202" s="209" t="s">
        <v>454</v>
      </c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1"/>
      <c r="BG202" s="204" t="s">
        <v>347</v>
      </c>
      <c r="BH202" s="220"/>
      <c r="BI202" s="220"/>
      <c r="BJ202" s="221"/>
      <c r="BL202" s="24"/>
      <c r="BM202" s="24"/>
      <c r="BN202" s="24"/>
      <c r="BO202" s="24"/>
      <c r="BP202" s="27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</row>
    <row r="203" spans="2:128" s="25" customFormat="1" ht="63" customHeight="1" x14ac:dyDescent="0.4">
      <c r="B203" s="206" t="s">
        <v>312</v>
      </c>
      <c r="C203" s="207"/>
      <c r="D203" s="207"/>
      <c r="E203" s="208"/>
      <c r="F203" s="209" t="s">
        <v>474</v>
      </c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/>
      <c r="BB203" s="210"/>
      <c r="BC203" s="210"/>
      <c r="BD203" s="210"/>
      <c r="BE203" s="210"/>
      <c r="BF203" s="211"/>
      <c r="BG203" s="229" t="s">
        <v>280</v>
      </c>
      <c r="BH203" s="229"/>
      <c r="BI203" s="229"/>
      <c r="BJ203" s="230"/>
      <c r="BL203" s="24"/>
      <c r="BM203" s="24"/>
      <c r="BN203" s="24"/>
      <c r="BO203" s="24"/>
      <c r="BP203" s="27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</row>
    <row r="204" spans="2:128" s="25" customFormat="1" ht="56.25" customHeight="1" x14ac:dyDescent="0.4">
      <c r="B204" s="206" t="s">
        <v>313</v>
      </c>
      <c r="C204" s="207"/>
      <c r="D204" s="207"/>
      <c r="E204" s="208"/>
      <c r="F204" s="209" t="s">
        <v>495</v>
      </c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1"/>
      <c r="BG204" s="204" t="s">
        <v>281</v>
      </c>
      <c r="BH204" s="204"/>
      <c r="BI204" s="204"/>
      <c r="BJ204" s="205"/>
      <c r="BL204" s="24"/>
      <c r="BM204" s="24"/>
      <c r="BN204" s="24"/>
      <c r="BO204" s="24"/>
      <c r="BP204" s="27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</row>
    <row r="205" spans="2:128" s="25" customFormat="1" ht="62.25" customHeight="1" x14ac:dyDescent="0.4">
      <c r="B205" s="206" t="s">
        <v>314</v>
      </c>
      <c r="C205" s="268"/>
      <c r="D205" s="268"/>
      <c r="E205" s="269"/>
      <c r="F205" s="209" t="s">
        <v>457</v>
      </c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1"/>
      <c r="BG205" s="204" t="s">
        <v>348</v>
      </c>
      <c r="BH205" s="204"/>
      <c r="BI205" s="204"/>
      <c r="BJ205" s="205"/>
      <c r="BL205" s="24"/>
      <c r="BM205" s="24"/>
      <c r="BN205" s="24"/>
      <c r="BO205" s="24"/>
      <c r="BP205" s="27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</row>
    <row r="206" spans="2:128" s="25" customFormat="1" ht="36.75" customHeight="1" thickBot="1" x14ac:dyDescent="0.45">
      <c r="B206" s="150"/>
      <c r="C206" s="150"/>
      <c r="D206" s="150"/>
      <c r="E206" s="150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  <c r="BA206" s="113"/>
      <c r="BB206" s="113"/>
      <c r="BC206" s="113"/>
      <c r="BD206" s="113"/>
      <c r="BE206" s="113"/>
      <c r="BF206" s="113"/>
      <c r="BG206" s="196"/>
      <c r="BH206" s="196"/>
      <c r="BI206" s="196"/>
      <c r="BJ206" s="196"/>
      <c r="BL206" s="24"/>
      <c r="BM206" s="24"/>
      <c r="BN206" s="24"/>
      <c r="BO206" s="24"/>
      <c r="BP206" s="27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</row>
    <row r="207" spans="2:128" ht="115.5" customHeight="1" thickBot="1" x14ac:dyDescent="0.45">
      <c r="B207" s="222" t="s">
        <v>111</v>
      </c>
      <c r="C207" s="223"/>
      <c r="D207" s="223"/>
      <c r="E207" s="224"/>
      <c r="F207" s="225" t="s">
        <v>112</v>
      </c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  <c r="AA207" s="226"/>
      <c r="AB207" s="226"/>
      <c r="AC207" s="226"/>
      <c r="AD207" s="226"/>
      <c r="AE207" s="226"/>
      <c r="AF207" s="226"/>
      <c r="AG207" s="226"/>
      <c r="AH207" s="226"/>
      <c r="AI207" s="226"/>
      <c r="AJ207" s="226"/>
      <c r="AK207" s="226"/>
      <c r="AL207" s="226"/>
      <c r="AM207" s="226"/>
      <c r="AN207" s="226"/>
      <c r="AO207" s="226"/>
      <c r="AP207" s="226"/>
      <c r="AQ207" s="226"/>
      <c r="AR207" s="226"/>
      <c r="AS207" s="226"/>
      <c r="AT207" s="226"/>
      <c r="AU207" s="226"/>
      <c r="AV207" s="226"/>
      <c r="AW207" s="226"/>
      <c r="AX207" s="226"/>
      <c r="AY207" s="226"/>
      <c r="AZ207" s="226"/>
      <c r="BA207" s="226"/>
      <c r="BB207" s="226"/>
      <c r="BC207" s="226"/>
      <c r="BD207" s="226"/>
      <c r="BE207" s="226"/>
      <c r="BF207" s="227"/>
      <c r="BG207" s="223" t="s">
        <v>498</v>
      </c>
      <c r="BH207" s="223"/>
      <c r="BI207" s="223"/>
      <c r="BJ207" s="228"/>
    </row>
    <row r="208" spans="2:128" s="25" customFormat="1" ht="74.25" customHeight="1" x14ac:dyDescent="0.4">
      <c r="B208" s="344" t="s">
        <v>315</v>
      </c>
      <c r="C208" s="345"/>
      <c r="D208" s="345"/>
      <c r="E208" s="346"/>
      <c r="F208" s="347" t="s">
        <v>488</v>
      </c>
      <c r="G208" s="348"/>
      <c r="H208" s="348"/>
      <c r="I208" s="348"/>
      <c r="J208" s="348"/>
      <c r="K208" s="348"/>
      <c r="L208" s="348"/>
      <c r="M208" s="348"/>
      <c r="N208" s="348"/>
      <c r="O208" s="348"/>
      <c r="P208" s="348"/>
      <c r="Q208" s="348"/>
      <c r="R208" s="348"/>
      <c r="S208" s="348"/>
      <c r="T208" s="348"/>
      <c r="U208" s="348"/>
      <c r="V208" s="348"/>
      <c r="W208" s="348"/>
      <c r="X208" s="348"/>
      <c r="Y208" s="348"/>
      <c r="Z208" s="348"/>
      <c r="AA208" s="348"/>
      <c r="AB208" s="348"/>
      <c r="AC208" s="348"/>
      <c r="AD208" s="348"/>
      <c r="AE208" s="348"/>
      <c r="AF208" s="348"/>
      <c r="AG208" s="348"/>
      <c r="AH208" s="348"/>
      <c r="AI208" s="348"/>
      <c r="AJ208" s="348"/>
      <c r="AK208" s="348"/>
      <c r="AL208" s="348"/>
      <c r="AM208" s="348"/>
      <c r="AN208" s="348"/>
      <c r="AO208" s="348"/>
      <c r="AP208" s="348"/>
      <c r="AQ208" s="348"/>
      <c r="AR208" s="348"/>
      <c r="AS208" s="348"/>
      <c r="AT208" s="348"/>
      <c r="AU208" s="348"/>
      <c r="AV208" s="348"/>
      <c r="AW208" s="348"/>
      <c r="AX208" s="348"/>
      <c r="AY208" s="348"/>
      <c r="AZ208" s="348"/>
      <c r="BA208" s="348"/>
      <c r="BB208" s="348"/>
      <c r="BC208" s="348"/>
      <c r="BD208" s="348"/>
      <c r="BE208" s="348"/>
      <c r="BF208" s="349"/>
      <c r="BG208" s="212" t="s">
        <v>349</v>
      </c>
      <c r="BH208" s="212"/>
      <c r="BI208" s="212"/>
      <c r="BJ208" s="213"/>
      <c r="BL208" s="24"/>
      <c r="BM208" s="24"/>
      <c r="BN208" s="24"/>
      <c r="BO208" s="24"/>
      <c r="BP208" s="27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</row>
    <row r="209" spans="2:128" s="25" customFormat="1" ht="49.5" customHeight="1" x14ac:dyDescent="0.4">
      <c r="B209" s="217" t="s">
        <v>316</v>
      </c>
      <c r="C209" s="218"/>
      <c r="D209" s="218"/>
      <c r="E209" s="219"/>
      <c r="F209" s="209" t="s">
        <v>360</v>
      </c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1"/>
      <c r="BG209" s="204" t="s">
        <v>350</v>
      </c>
      <c r="BH209" s="220"/>
      <c r="BI209" s="220"/>
      <c r="BJ209" s="221"/>
      <c r="BL209" s="24"/>
      <c r="BM209" s="24"/>
      <c r="BN209" s="24"/>
      <c r="BO209" s="24"/>
      <c r="BP209" s="27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</row>
    <row r="210" spans="2:128" s="25" customFormat="1" ht="55.5" customHeight="1" x14ac:dyDescent="0.4">
      <c r="B210" s="217" t="s">
        <v>317</v>
      </c>
      <c r="C210" s="218"/>
      <c r="D210" s="218"/>
      <c r="E210" s="219"/>
      <c r="F210" s="341" t="s">
        <v>390</v>
      </c>
      <c r="G210" s="342"/>
      <c r="H210" s="342"/>
      <c r="I210" s="342"/>
      <c r="J210" s="342"/>
      <c r="K210" s="342"/>
      <c r="L210" s="342"/>
      <c r="M210" s="342"/>
      <c r="N210" s="342"/>
      <c r="O210" s="342"/>
      <c r="P210" s="342"/>
      <c r="Q210" s="342"/>
      <c r="R210" s="342"/>
      <c r="S210" s="342"/>
      <c r="T210" s="342"/>
      <c r="U210" s="342"/>
      <c r="V210" s="342"/>
      <c r="W210" s="342"/>
      <c r="X210" s="342"/>
      <c r="Y210" s="342"/>
      <c r="Z210" s="342"/>
      <c r="AA210" s="342"/>
      <c r="AB210" s="342"/>
      <c r="AC210" s="342"/>
      <c r="AD210" s="342"/>
      <c r="AE210" s="342"/>
      <c r="AF210" s="342"/>
      <c r="AG210" s="342"/>
      <c r="AH210" s="342"/>
      <c r="AI210" s="342"/>
      <c r="AJ210" s="342"/>
      <c r="AK210" s="342"/>
      <c r="AL210" s="342"/>
      <c r="AM210" s="342"/>
      <c r="AN210" s="342"/>
      <c r="AO210" s="342"/>
      <c r="AP210" s="342"/>
      <c r="AQ210" s="342"/>
      <c r="AR210" s="342"/>
      <c r="AS210" s="342"/>
      <c r="AT210" s="342"/>
      <c r="AU210" s="342"/>
      <c r="AV210" s="342"/>
      <c r="AW210" s="342"/>
      <c r="AX210" s="342"/>
      <c r="AY210" s="342"/>
      <c r="AZ210" s="342"/>
      <c r="BA210" s="342"/>
      <c r="BB210" s="342"/>
      <c r="BC210" s="342"/>
      <c r="BD210" s="342"/>
      <c r="BE210" s="342"/>
      <c r="BF210" s="343"/>
      <c r="BG210" s="204" t="s">
        <v>350</v>
      </c>
      <c r="BH210" s="220"/>
      <c r="BI210" s="220"/>
      <c r="BJ210" s="221"/>
      <c r="BL210" s="24"/>
      <c r="BM210" s="24"/>
      <c r="BN210" s="24"/>
      <c r="BO210" s="24"/>
      <c r="BP210" s="27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</row>
    <row r="211" spans="2:128" s="25" customFormat="1" ht="58.5" customHeight="1" x14ac:dyDescent="0.4">
      <c r="B211" s="317" t="s">
        <v>318</v>
      </c>
      <c r="C211" s="318"/>
      <c r="D211" s="318"/>
      <c r="E211" s="319"/>
      <c r="F211" s="231" t="s">
        <v>361</v>
      </c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F211" s="232"/>
      <c r="AG211" s="232"/>
      <c r="AH211" s="232"/>
      <c r="AI211" s="232"/>
      <c r="AJ211" s="232"/>
      <c r="AK211" s="232"/>
      <c r="AL211" s="232"/>
      <c r="AM211" s="232"/>
      <c r="AN211" s="232"/>
      <c r="AO211" s="232"/>
      <c r="AP211" s="232"/>
      <c r="AQ211" s="232"/>
      <c r="AR211" s="232"/>
      <c r="AS211" s="232"/>
      <c r="AT211" s="232"/>
      <c r="AU211" s="232"/>
      <c r="AV211" s="232"/>
      <c r="AW211" s="232"/>
      <c r="AX211" s="232"/>
      <c r="AY211" s="232"/>
      <c r="AZ211" s="232"/>
      <c r="BA211" s="232"/>
      <c r="BB211" s="232"/>
      <c r="BC211" s="232"/>
      <c r="BD211" s="232"/>
      <c r="BE211" s="232"/>
      <c r="BF211" s="233"/>
      <c r="BG211" s="338" t="s">
        <v>351</v>
      </c>
      <c r="BH211" s="339"/>
      <c r="BI211" s="339"/>
      <c r="BJ211" s="340"/>
      <c r="BL211" s="24"/>
      <c r="BM211" s="24"/>
      <c r="BN211" s="24"/>
      <c r="BO211" s="24"/>
      <c r="BP211" s="27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</row>
    <row r="212" spans="2:128" s="25" customFormat="1" ht="61.5" customHeight="1" x14ac:dyDescent="0.4">
      <c r="B212" s="217" t="s">
        <v>319</v>
      </c>
      <c r="C212" s="218"/>
      <c r="D212" s="218"/>
      <c r="E212" s="219"/>
      <c r="F212" s="209" t="s">
        <v>499</v>
      </c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0"/>
      <c r="BF212" s="211"/>
      <c r="BG212" s="204" t="s">
        <v>289</v>
      </c>
      <c r="BH212" s="204"/>
      <c r="BI212" s="204"/>
      <c r="BJ212" s="205"/>
      <c r="BL212" s="24"/>
      <c r="BM212" s="24"/>
      <c r="BN212" s="24"/>
      <c r="BO212" s="24"/>
      <c r="BP212" s="27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</row>
    <row r="213" spans="2:128" s="25" customFormat="1" ht="52.5" customHeight="1" x14ac:dyDescent="0.4">
      <c r="B213" s="217" t="s">
        <v>320</v>
      </c>
      <c r="C213" s="218"/>
      <c r="D213" s="218"/>
      <c r="E213" s="219"/>
      <c r="F213" s="209" t="s">
        <v>394</v>
      </c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0"/>
      <c r="BF213" s="211"/>
      <c r="BG213" s="204" t="s">
        <v>289</v>
      </c>
      <c r="BH213" s="204"/>
      <c r="BI213" s="204"/>
      <c r="BJ213" s="205"/>
      <c r="BL213" s="24"/>
      <c r="BM213" s="24"/>
      <c r="BN213" s="24"/>
      <c r="BO213" s="24"/>
      <c r="BP213" s="27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</row>
    <row r="214" spans="2:128" s="25" customFormat="1" ht="58.5" customHeight="1" x14ac:dyDescent="0.4">
      <c r="B214" s="206" t="s">
        <v>369</v>
      </c>
      <c r="C214" s="207"/>
      <c r="D214" s="207"/>
      <c r="E214" s="208"/>
      <c r="F214" s="209" t="s">
        <v>496</v>
      </c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1"/>
      <c r="BG214" s="204" t="s">
        <v>296</v>
      </c>
      <c r="BH214" s="204"/>
      <c r="BI214" s="204"/>
      <c r="BJ214" s="205"/>
      <c r="BL214" s="24"/>
      <c r="BM214" s="24"/>
      <c r="BN214" s="24"/>
      <c r="BO214" s="24"/>
      <c r="BP214" s="27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</row>
    <row r="215" spans="2:128" s="25" customFormat="1" ht="54" customHeight="1" x14ac:dyDescent="0.4">
      <c r="B215" s="206" t="s">
        <v>391</v>
      </c>
      <c r="C215" s="207"/>
      <c r="D215" s="207"/>
      <c r="E215" s="208"/>
      <c r="F215" s="209" t="s">
        <v>493</v>
      </c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1"/>
      <c r="BG215" s="204" t="s">
        <v>296</v>
      </c>
      <c r="BH215" s="204"/>
      <c r="BI215" s="204"/>
      <c r="BJ215" s="205"/>
      <c r="BL215" s="24"/>
      <c r="BM215" s="24"/>
      <c r="BN215" s="24"/>
      <c r="BO215" s="24"/>
      <c r="BP215" s="27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</row>
    <row r="216" spans="2:128" s="25" customFormat="1" ht="51" customHeight="1" x14ac:dyDescent="0.4">
      <c r="B216" s="206" t="s">
        <v>392</v>
      </c>
      <c r="C216" s="207"/>
      <c r="D216" s="207"/>
      <c r="E216" s="208"/>
      <c r="F216" s="209" t="s">
        <v>382</v>
      </c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1"/>
      <c r="BG216" s="204" t="s">
        <v>370</v>
      </c>
      <c r="BH216" s="204"/>
      <c r="BI216" s="204"/>
      <c r="BJ216" s="205"/>
      <c r="BL216" s="24"/>
      <c r="BM216" s="24"/>
      <c r="BN216" s="24"/>
      <c r="BO216" s="24"/>
      <c r="BP216" s="27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</row>
    <row r="217" spans="2:128" s="25" customFormat="1" ht="54" customHeight="1" thickBot="1" x14ac:dyDescent="0.45">
      <c r="B217" s="330" t="s">
        <v>393</v>
      </c>
      <c r="C217" s="331"/>
      <c r="D217" s="331"/>
      <c r="E217" s="332"/>
      <c r="F217" s="356" t="s">
        <v>501</v>
      </c>
      <c r="G217" s="357"/>
      <c r="H217" s="357"/>
      <c r="I217" s="357"/>
      <c r="J217" s="357"/>
      <c r="K217" s="357"/>
      <c r="L217" s="357"/>
      <c r="M217" s="357"/>
      <c r="N217" s="357"/>
      <c r="O217" s="357"/>
      <c r="P217" s="357"/>
      <c r="Q217" s="357"/>
      <c r="R217" s="357"/>
      <c r="S217" s="357"/>
      <c r="T217" s="357"/>
      <c r="U217" s="357"/>
      <c r="V217" s="357"/>
      <c r="W217" s="357"/>
      <c r="X217" s="357"/>
      <c r="Y217" s="357"/>
      <c r="Z217" s="357"/>
      <c r="AA217" s="357"/>
      <c r="AB217" s="357"/>
      <c r="AC217" s="357"/>
      <c r="AD217" s="357"/>
      <c r="AE217" s="357"/>
      <c r="AF217" s="357"/>
      <c r="AG217" s="357"/>
      <c r="AH217" s="357"/>
      <c r="AI217" s="357"/>
      <c r="AJ217" s="357"/>
      <c r="AK217" s="357"/>
      <c r="AL217" s="357"/>
      <c r="AM217" s="357"/>
      <c r="AN217" s="357"/>
      <c r="AO217" s="357"/>
      <c r="AP217" s="357"/>
      <c r="AQ217" s="357"/>
      <c r="AR217" s="357"/>
      <c r="AS217" s="357"/>
      <c r="AT217" s="357"/>
      <c r="AU217" s="357"/>
      <c r="AV217" s="357"/>
      <c r="AW217" s="357"/>
      <c r="AX217" s="357"/>
      <c r="AY217" s="357"/>
      <c r="AZ217" s="357"/>
      <c r="BA217" s="357"/>
      <c r="BB217" s="357"/>
      <c r="BC217" s="357"/>
      <c r="BD217" s="357"/>
      <c r="BE217" s="357"/>
      <c r="BF217" s="358"/>
      <c r="BG217" s="333" t="s">
        <v>238</v>
      </c>
      <c r="BH217" s="334"/>
      <c r="BI217" s="334"/>
      <c r="BJ217" s="335"/>
      <c r="BL217" s="24"/>
      <c r="BM217" s="24"/>
      <c r="BN217" s="24"/>
      <c r="BO217" s="24"/>
      <c r="BP217" s="27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</row>
    <row r="218" spans="2:128" s="25" customFormat="1" ht="63.75" customHeight="1" x14ac:dyDescent="0.4">
      <c r="B218" s="336" t="s">
        <v>436</v>
      </c>
      <c r="C218" s="336"/>
      <c r="D218" s="336"/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36"/>
      <c r="R218" s="336"/>
      <c r="S218" s="336"/>
      <c r="T218" s="336"/>
      <c r="U218" s="336"/>
      <c r="V218" s="336"/>
      <c r="W218" s="336"/>
      <c r="X218" s="336"/>
      <c r="Y218" s="336"/>
      <c r="Z218" s="336"/>
      <c r="AA218" s="336"/>
      <c r="AB218" s="336"/>
      <c r="AC218" s="336"/>
      <c r="AD218" s="336"/>
      <c r="AE218" s="336"/>
      <c r="AF218" s="336"/>
      <c r="AG218" s="336"/>
      <c r="AH218" s="336"/>
      <c r="AI218" s="336"/>
      <c r="AJ218" s="336"/>
      <c r="AK218" s="336"/>
      <c r="AL218" s="336"/>
      <c r="AM218" s="336"/>
      <c r="AN218" s="336"/>
      <c r="AO218" s="336"/>
      <c r="AP218" s="336"/>
      <c r="AQ218" s="336"/>
      <c r="AR218" s="336"/>
      <c r="AS218" s="336"/>
      <c r="AT218" s="336"/>
      <c r="AU218" s="336"/>
      <c r="AV218" s="336"/>
      <c r="AW218" s="336"/>
      <c r="AX218" s="336"/>
      <c r="AY218" s="336"/>
      <c r="AZ218" s="336"/>
      <c r="BA218" s="336"/>
      <c r="BB218" s="336"/>
      <c r="BC218" s="336"/>
      <c r="BD218" s="336"/>
      <c r="BE218" s="336"/>
      <c r="BF218" s="336"/>
      <c r="BG218" s="336"/>
      <c r="BH218" s="336"/>
      <c r="BI218" s="336"/>
      <c r="BJ218" s="336"/>
      <c r="BL218" s="24"/>
      <c r="BM218" s="24"/>
      <c r="BN218" s="24"/>
      <c r="BO218" s="24"/>
      <c r="BP218" s="27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</row>
    <row r="219" spans="2:128" s="25" customFormat="1" ht="102.75" customHeight="1" x14ac:dyDescent="0.4">
      <c r="B219" s="320" t="s">
        <v>437</v>
      </c>
      <c r="C219" s="320"/>
      <c r="D219" s="320"/>
      <c r="E219" s="320"/>
      <c r="F219" s="320"/>
      <c r="G219" s="320"/>
      <c r="H219" s="320"/>
      <c r="I219" s="320"/>
      <c r="J219" s="320"/>
      <c r="K219" s="320"/>
      <c r="L219" s="320"/>
      <c r="M219" s="320"/>
      <c r="N219" s="320"/>
      <c r="O219" s="320"/>
      <c r="P219" s="320"/>
      <c r="Q219" s="320"/>
      <c r="R219" s="320"/>
      <c r="S219" s="320"/>
      <c r="T219" s="320"/>
      <c r="U219" s="320"/>
      <c r="V219" s="320"/>
      <c r="W219" s="320"/>
      <c r="X219" s="320"/>
      <c r="Y219" s="320"/>
      <c r="Z219" s="320"/>
      <c r="AA219" s="320"/>
      <c r="AB219" s="320"/>
      <c r="AC219" s="320"/>
      <c r="AD219" s="320"/>
      <c r="AE219" s="320"/>
      <c r="AF219" s="320"/>
      <c r="AG219" s="320"/>
      <c r="AH219" s="320"/>
      <c r="AI219" s="320"/>
      <c r="AJ219" s="320"/>
      <c r="AK219" s="320"/>
      <c r="AL219" s="320"/>
      <c r="AM219" s="320"/>
      <c r="AN219" s="320"/>
      <c r="AO219" s="320"/>
      <c r="AP219" s="320"/>
      <c r="AQ219" s="320"/>
      <c r="AR219" s="320"/>
      <c r="AS219" s="320"/>
      <c r="AT219" s="320"/>
      <c r="AU219" s="320"/>
      <c r="AV219" s="320"/>
      <c r="AW219" s="320"/>
      <c r="AX219" s="320"/>
      <c r="AY219" s="320"/>
      <c r="AZ219" s="320"/>
      <c r="BA219" s="320"/>
      <c r="BB219" s="320"/>
      <c r="BC219" s="320"/>
      <c r="BD219" s="320"/>
      <c r="BE219" s="320"/>
      <c r="BF219" s="320"/>
      <c r="BG219" s="320"/>
      <c r="BH219" s="320"/>
      <c r="BI219" s="320"/>
      <c r="BJ219" s="320"/>
      <c r="BL219" s="24"/>
      <c r="BM219" s="24"/>
      <c r="BN219" s="24"/>
      <c r="BO219" s="24"/>
      <c r="BP219" s="27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</row>
    <row r="220" spans="2:128" s="25" customFormat="1" ht="30.6" customHeight="1" x14ac:dyDescent="0.45">
      <c r="B220" s="129" t="s">
        <v>128</v>
      </c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1"/>
      <c r="T220" s="131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2"/>
      <c r="AG220" s="124"/>
      <c r="AH220" s="130"/>
      <c r="AI220" s="130"/>
      <c r="AJ220" s="130"/>
      <c r="AK220" s="129" t="s">
        <v>128</v>
      </c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  <c r="AV220" s="130"/>
      <c r="AW220" s="130"/>
      <c r="AX220" s="130"/>
      <c r="AY220" s="130"/>
      <c r="AZ220" s="130"/>
      <c r="BA220" s="130"/>
      <c r="BB220" s="130"/>
      <c r="BC220" s="130"/>
      <c r="BD220" s="130"/>
      <c r="BE220" s="130"/>
      <c r="BF220" s="130"/>
      <c r="BG220" s="130"/>
      <c r="BH220" s="133"/>
      <c r="BI220" s="133"/>
      <c r="BJ220" s="133"/>
      <c r="BL220" s="24"/>
      <c r="BM220" s="24"/>
      <c r="BN220" s="24"/>
      <c r="BO220" s="24"/>
      <c r="BP220" s="27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</row>
    <row r="221" spans="2:128" s="25" customFormat="1" ht="81" customHeight="1" x14ac:dyDescent="0.4">
      <c r="B221" s="336" t="s">
        <v>416</v>
      </c>
      <c r="C221" s="336"/>
      <c r="D221" s="336"/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  <c r="AA221" s="134"/>
      <c r="AB221" s="134"/>
      <c r="AC221" s="134"/>
      <c r="AD221" s="134"/>
      <c r="AE221" s="130"/>
      <c r="AF221" s="132"/>
      <c r="AG221" s="130"/>
      <c r="AH221" s="130"/>
      <c r="AI221" s="130"/>
      <c r="AJ221" s="130"/>
      <c r="AK221" s="320" t="s">
        <v>162</v>
      </c>
      <c r="AL221" s="320"/>
      <c r="AM221" s="320"/>
      <c r="AN221" s="320"/>
      <c r="AO221" s="320"/>
      <c r="AP221" s="320"/>
      <c r="AQ221" s="320"/>
      <c r="AR221" s="320"/>
      <c r="AS221" s="320"/>
      <c r="AT221" s="320"/>
      <c r="AU221" s="320"/>
      <c r="AV221" s="320"/>
      <c r="AW221" s="320"/>
      <c r="AX221" s="320"/>
      <c r="AY221" s="320"/>
      <c r="AZ221" s="320"/>
      <c r="BA221" s="320"/>
      <c r="BB221" s="320"/>
      <c r="BC221" s="320"/>
      <c r="BD221" s="320"/>
      <c r="BE221" s="320"/>
      <c r="BF221" s="320"/>
      <c r="BG221" s="320"/>
      <c r="BH221" s="133"/>
      <c r="BI221" s="133"/>
      <c r="BJ221" s="133"/>
      <c r="BL221" s="24"/>
      <c r="BM221" s="24"/>
      <c r="BN221" s="24"/>
      <c r="BO221" s="24"/>
      <c r="BP221" s="27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</row>
    <row r="222" spans="2:128" s="25" customFormat="1" ht="15" customHeight="1" x14ac:dyDescent="0.4">
      <c r="B222" s="337"/>
      <c r="C222" s="337"/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337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  <c r="AA222" s="134"/>
      <c r="AB222" s="134"/>
      <c r="AC222" s="134"/>
      <c r="AD222" s="134"/>
      <c r="AE222" s="130"/>
      <c r="AF222" s="132"/>
      <c r="AG222" s="130"/>
      <c r="AH222" s="130"/>
      <c r="AI222" s="130"/>
      <c r="AJ222" s="130"/>
      <c r="AK222" s="320"/>
      <c r="AL222" s="320"/>
      <c r="AM222" s="320"/>
      <c r="AN222" s="320"/>
      <c r="AO222" s="320"/>
      <c r="AP222" s="320"/>
      <c r="AQ222" s="320"/>
      <c r="AR222" s="320"/>
      <c r="AS222" s="320"/>
      <c r="AT222" s="320"/>
      <c r="AU222" s="320"/>
      <c r="AV222" s="320"/>
      <c r="AW222" s="320"/>
      <c r="AX222" s="320"/>
      <c r="AY222" s="320"/>
      <c r="AZ222" s="320"/>
      <c r="BA222" s="320"/>
      <c r="BB222" s="320"/>
      <c r="BC222" s="320"/>
      <c r="BD222" s="320"/>
      <c r="BE222" s="320"/>
      <c r="BF222" s="320"/>
      <c r="BG222" s="320"/>
      <c r="BH222" s="133"/>
      <c r="BI222" s="133"/>
      <c r="BJ222" s="133"/>
      <c r="BL222" s="24"/>
      <c r="BM222" s="24"/>
      <c r="BN222" s="24"/>
      <c r="BO222" s="24"/>
      <c r="BP222" s="27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</row>
    <row r="223" spans="2:128" s="25" customFormat="1" ht="35.25" customHeight="1" x14ac:dyDescent="0.4">
      <c r="B223" s="482" t="s">
        <v>484</v>
      </c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130"/>
      <c r="Q223" s="130"/>
      <c r="R223" s="130"/>
      <c r="S223" s="131"/>
      <c r="T223" s="131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2"/>
      <c r="AG223" s="130"/>
      <c r="AH223" s="130"/>
      <c r="AI223" s="130"/>
      <c r="AJ223" s="130"/>
      <c r="AK223" s="480" t="s">
        <v>480</v>
      </c>
      <c r="AL223" s="480"/>
      <c r="AM223" s="480"/>
      <c r="AN223" s="480"/>
      <c r="AO223" s="480"/>
      <c r="AP223" s="480"/>
      <c r="AQ223" s="480"/>
      <c r="AR223" s="480"/>
      <c r="AS223" s="480"/>
      <c r="AT223" s="480"/>
      <c r="AU223" s="480"/>
      <c r="AV223" s="480"/>
      <c r="AW223" s="480"/>
      <c r="AX223" s="135"/>
      <c r="AY223" s="135"/>
      <c r="AZ223" s="135"/>
      <c r="BA223" s="135"/>
      <c r="BB223" s="135"/>
      <c r="BC223" s="135"/>
      <c r="BD223" s="135"/>
      <c r="BE223" s="135"/>
      <c r="BF223" s="135"/>
      <c r="BG223" s="130"/>
      <c r="BH223" s="133"/>
      <c r="BI223" s="133"/>
      <c r="BJ223" s="133"/>
      <c r="BL223" s="24"/>
      <c r="BM223" s="24"/>
      <c r="BN223" s="24"/>
      <c r="BO223" s="24"/>
      <c r="BP223" s="27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</row>
    <row r="224" spans="2:128" s="25" customFormat="1" ht="29.25" customHeight="1" x14ac:dyDescent="0.4">
      <c r="B224" s="321" t="s">
        <v>377</v>
      </c>
      <c r="C224" s="321"/>
      <c r="D224" s="321"/>
      <c r="E224" s="321"/>
      <c r="F224" s="321"/>
      <c r="G224" s="321"/>
      <c r="H224" s="321"/>
      <c r="I224" s="322"/>
      <c r="J224" s="322"/>
      <c r="K224" s="322"/>
      <c r="L224" s="322"/>
      <c r="M224" s="322"/>
      <c r="N224" s="322"/>
      <c r="O224" s="322"/>
      <c r="P224" s="130"/>
      <c r="Q224" s="130"/>
      <c r="R224" s="130"/>
      <c r="S224" s="131"/>
      <c r="T224" s="131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2"/>
      <c r="AG224" s="130"/>
      <c r="AH224" s="130"/>
      <c r="AI224" s="130"/>
      <c r="AJ224" s="130"/>
      <c r="AK224" s="323"/>
      <c r="AL224" s="323"/>
      <c r="AM224" s="323"/>
      <c r="AN224" s="323"/>
      <c r="AO224" s="323"/>
      <c r="AP224" s="323"/>
      <c r="AQ224" s="130"/>
      <c r="AR224" s="136"/>
      <c r="AS224" s="136"/>
      <c r="AT224" s="136"/>
      <c r="AU224" s="136"/>
      <c r="AV224" s="136"/>
      <c r="AW224" s="136"/>
      <c r="AX224" s="130"/>
      <c r="AY224" s="130"/>
      <c r="AZ224" s="130"/>
      <c r="BA224" s="130"/>
      <c r="BB224" s="130"/>
      <c r="BC224" s="130"/>
      <c r="BD224" s="130"/>
      <c r="BE224" s="130"/>
      <c r="BF224" s="130"/>
      <c r="BG224" s="130"/>
      <c r="BH224" s="133"/>
      <c r="BI224" s="133"/>
      <c r="BJ224" s="133"/>
      <c r="BL224" s="24"/>
      <c r="BM224" s="24"/>
      <c r="BN224" s="24"/>
      <c r="BO224" s="24"/>
      <c r="BP224" s="27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</row>
    <row r="225" spans="2:128" s="25" customFormat="1" ht="37.5" customHeight="1" x14ac:dyDescent="0.45">
      <c r="B225" s="320" t="s">
        <v>479</v>
      </c>
      <c r="C225" s="320"/>
      <c r="D225" s="320"/>
      <c r="E225" s="320"/>
      <c r="F225" s="320"/>
      <c r="G225" s="320"/>
      <c r="H225" s="320"/>
      <c r="I225" s="320"/>
      <c r="J225" s="320"/>
      <c r="K225" s="320"/>
      <c r="L225" s="320"/>
      <c r="M225" s="320"/>
      <c r="N225" s="320"/>
      <c r="O225" s="320"/>
      <c r="P225" s="130"/>
      <c r="Q225" s="130"/>
      <c r="R225" s="130"/>
      <c r="S225" s="131"/>
      <c r="T225" s="131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2"/>
      <c r="AG225" s="130"/>
      <c r="AH225" s="130"/>
      <c r="AI225" s="130"/>
      <c r="AJ225" s="130"/>
      <c r="AK225" s="320" t="s">
        <v>481</v>
      </c>
      <c r="AL225" s="320"/>
      <c r="AM225" s="320"/>
      <c r="AN225" s="320"/>
      <c r="AO225" s="320"/>
      <c r="AP225" s="320"/>
      <c r="AQ225" s="320"/>
      <c r="AR225" s="320"/>
      <c r="AS225" s="320"/>
      <c r="AT225" s="320"/>
      <c r="AU225" s="124"/>
      <c r="AV225" s="124"/>
      <c r="AW225" s="124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0"/>
      <c r="BH225" s="133"/>
      <c r="BI225" s="133"/>
      <c r="BJ225" s="133"/>
      <c r="BL225" s="24"/>
      <c r="BM225" s="24"/>
      <c r="BN225" s="24"/>
      <c r="BO225" s="24"/>
      <c r="BP225" s="27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</row>
    <row r="226" spans="2:128" s="25" customFormat="1" ht="24.6" customHeight="1" x14ac:dyDescent="0.4">
      <c r="B226" s="307"/>
      <c r="C226" s="307"/>
      <c r="D226" s="307"/>
      <c r="E226" s="307"/>
      <c r="F226" s="307"/>
      <c r="G226" s="307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61"/>
      <c r="T226" s="61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7"/>
      <c r="AG226" s="116"/>
      <c r="AH226" s="116"/>
      <c r="AI226" s="116"/>
      <c r="AJ226" s="116"/>
      <c r="AK226" s="307"/>
      <c r="AL226" s="307"/>
      <c r="AM226" s="307"/>
      <c r="AN226" s="307"/>
      <c r="AO226" s="307"/>
      <c r="AP226" s="307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21"/>
      <c r="BI226" s="121"/>
      <c r="BJ226" s="121"/>
      <c r="BL226" s="24"/>
      <c r="BM226" s="24"/>
      <c r="BN226" s="24"/>
      <c r="BO226" s="24"/>
      <c r="BP226" s="27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</row>
    <row r="227" spans="2:128" s="25" customFormat="1" ht="30.6" customHeight="1" x14ac:dyDescent="0.4">
      <c r="B227" s="118"/>
      <c r="C227" s="118"/>
      <c r="D227" s="118"/>
      <c r="E227" s="118"/>
      <c r="F227" s="118"/>
      <c r="G227" s="118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61"/>
      <c r="T227" s="61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7"/>
      <c r="AG227" s="116"/>
      <c r="AH227" s="116"/>
      <c r="AI227" s="116"/>
      <c r="AJ227" s="116"/>
      <c r="AK227" s="118"/>
      <c r="AL227" s="118"/>
      <c r="AM227" s="118"/>
      <c r="AN227" s="118"/>
      <c r="AO227" s="118"/>
      <c r="AP227" s="118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21"/>
      <c r="BI227" s="121"/>
      <c r="BJ227" s="121"/>
      <c r="BL227" s="24"/>
      <c r="BM227" s="24"/>
      <c r="BN227" s="24"/>
      <c r="BO227" s="24"/>
      <c r="BP227" s="27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</row>
    <row r="228" spans="2:128" s="25" customFormat="1" ht="65.25" customHeight="1" x14ac:dyDescent="0.4">
      <c r="B228" s="314" t="s">
        <v>156</v>
      </c>
      <c r="C228" s="314"/>
      <c r="D228" s="314"/>
      <c r="E228" s="314"/>
      <c r="F228" s="314"/>
      <c r="G228" s="314"/>
      <c r="H228" s="314"/>
      <c r="I228" s="314"/>
      <c r="J228" s="314"/>
      <c r="K228" s="314"/>
      <c r="L228" s="314"/>
      <c r="M228" s="314"/>
      <c r="N228" s="314"/>
      <c r="O228" s="314"/>
      <c r="P228" s="314"/>
      <c r="Q228" s="314"/>
      <c r="R228" s="314"/>
      <c r="S228" s="189"/>
      <c r="T228" s="189"/>
      <c r="U228" s="189"/>
      <c r="V228" s="189"/>
      <c r="W228" s="189"/>
      <c r="X228" s="189"/>
      <c r="Y228" s="189"/>
      <c r="Z228" s="189"/>
      <c r="AA228" s="189"/>
      <c r="AB228" s="189"/>
      <c r="AC228" s="189"/>
      <c r="AD228" s="189"/>
      <c r="AE228" s="190"/>
      <c r="AF228" s="190"/>
      <c r="AG228" s="190"/>
      <c r="AH228" s="190"/>
      <c r="AI228" s="190"/>
      <c r="AJ228" s="190"/>
      <c r="AK228" s="324" t="s">
        <v>500</v>
      </c>
      <c r="AL228" s="324"/>
      <c r="AM228" s="324"/>
      <c r="AN228" s="324"/>
      <c r="AO228" s="324"/>
      <c r="AP228" s="324"/>
      <c r="AQ228" s="324"/>
      <c r="AR228" s="324"/>
      <c r="AS228" s="324"/>
      <c r="AT228" s="324"/>
      <c r="AU228" s="324"/>
      <c r="AV228" s="324"/>
      <c r="AW228" s="324"/>
      <c r="AX228" s="324"/>
      <c r="AY228" s="324"/>
      <c r="AZ228" s="324"/>
      <c r="BA228" s="324"/>
      <c r="BB228" s="324"/>
      <c r="BC228" s="186"/>
      <c r="BD228" s="186"/>
      <c r="BE228" s="115"/>
      <c r="BF228" s="115"/>
      <c r="BG228" s="116"/>
      <c r="BH228" s="121"/>
      <c r="BI228" s="121"/>
      <c r="BJ228" s="121"/>
      <c r="BL228" s="24"/>
      <c r="BM228" s="24"/>
      <c r="BN228" s="24"/>
      <c r="BO228" s="24"/>
      <c r="BP228" s="27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</row>
    <row r="229" spans="2:128" s="25" customFormat="1" ht="24.75" customHeight="1" x14ac:dyDescent="0.4">
      <c r="B229" s="320"/>
      <c r="C229" s="320"/>
      <c r="D229" s="320"/>
      <c r="E229" s="320"/>
      <c r="F229" s="320"/>
      <c r="G229" s="320"/>
      <c r="H229" s="320"/>
      <c r="I229" s="320"/>
      <c r="J229" s="320"/>
      <c r="K229" s="320"/>
      <c r="L229" s="320"/>
      <c r="M229" s="320"/>
      <c r="N229" s="320"/>
      <c r="O229" s="320"/>
      <c r="P229" s="320"/>
      <c r="Q229" s="320"/>
      <c r="R229" s="320"/>
      <c r="S229" s="320"/>
      <c r="T229" s="320"/>
      <c r="U229" s="320"/>
      <c r="V229" s="320"/>
      <c r="W229" s="320"/>
      <c r="X229" s="320"/>
      <c r="Y229" s="320"/>
      <c r="Z229" s="320"/>
      <c r="AA229" s="320"/>
      <c r="AB229" s="320"/>
      <c r="AC229" s="320"/>
      <c r="AD229" s="320"/>
      <c r="AE229" s="184"/>
      <c r="AF229" s="184"/>
      <c r="AG229" s="184"/>
      <c r="AH229" s="184"/>
      <c r="AI229" s="184"/>
      <c r="AJ229" s="184"/>
      <c r="AK229" s="184"/>
      <c r="AL229" s="184"/>
      <c r="AM229" s="184"/>
      <c r="AN229" s="184"/>
      <c r="AO229" s="184"/>
      <c r="AP229" s="184"/>
      <c r="AQ229" s="184"/>
      <c r="AR229" s="184"/>
      <c r="AS229" s="184"/>
      <c r="AT229" s="184"/>
      <c r="AU229" s="184"/>
      <c r="AV229" s="184"/>
      <c r="AW229" s="184"/>
      <c r="AX229" s="184"/>
      <c r="AY229" s="184"/>
      <c r="AZ229" s="184"/>
      <c r="BA229" s="184"/>
      <c r="BB229" s="184"/>
      <c r="BC229" s="186"/>
      <c r="BD229" s="186"/>
      <c r="BE229" s="115"/>
      <c r="BF229" s="115"/>
      <c r="BG229" s="116"/>
      <c r="BH229" s="121"/>
      <c r="BI229" s="121"/>
      <c r="BJ229" s="121"/>
      <c r="BL229" s="24"/>
      <c r="BM229" s="24"/>
      <c r="BN229" s="24"/>
      <c r="BO229" s="24"/>
      <c r="BP229" s="27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</row>
    <row r="230" spans="2:128" s="25" customFormat="1" ht="34.5" customHeight="1" x14ac:dyDescent="0.5">
      <c r="B230" s="479" t="s">
        <v>477</v>
      </c>
      <c r="C230" s="479"/>
      <c r="D230" s="479"/>
      <c r="E230" s="479"/>
      <c r="F230" s="479"/>
      <c r="G230" s="479"/>
      <c r="H230" s="479"/>
      <c r="I230" s="479"/>
      <c r="J230" s="479"/>
      <c r="K230" s="479"/>
      <c r="L230" s="479"/>
      <c r="M230" s="479"/>
      <c r="N230" s="479"/>
      <c r="O230" s="479"/>
      <c r="P230" s="184"/>
      <c r="Q230" s="184"/>
      <c r="R230" s="184"/>
      <c r="S230" s="131"/>
      <c r="T230" s="131"/>
      <c r="U230" s="184"/>
      <c r="V230" s="184"/>
      <c r="W230" s="184"/>
      <c r="X230" s="184"/>
      <c r="Y230" s="184"/>
      <c r="Z230" s="184"/>
      <c r="AA230" s="184"/>
      <c r="AB230" s="184"/>
      <c r="AC230" s="184"/>
      <c r="AD230" s="184"/>
      <c r="AE230" s="184"/>
      <c r="AF230" s="184"/>
      <c r="AG230" s="184"/>
      <c r="AH230" s="184"/>
      <c r="AI230" s="184"/>
      <c r="AJ230" s="184"/>
      <c r="AK230" s="481" t="s">
        <v>482</v>
      </c>
      <c r="AL230" s="481"/>
      <c r="AM230" s="481"/>
      <c r="AN230" s="481"/>
      <c r="AO230" s="481"/>
      <c r="AP230" s="481"/>
      <c r="AQ230" s="481"/>
      <c r="AR230" s="481"/>
      <c r="AS230" s="481"/>
      <c r="AT230" s="481"/>
      <c r="AU230" s="481"/>
      <c r="AV230" s="481"/>
      <c r="AW230" s="481"/>
      <c r="AX230" s="184"/>
      <c r="AY230" s="184"/>
      <c r="AZ230" s="184"/>
      <c r="BA230" s="184"/>
      <c r="BB230" s="184"/>
      <c r="BC230" s="186"/>
      <c r="BD230" s="186"/>
      <c r="BE230" s="116"/>
      <c r="BF230" s="116"/>
      <c r="BG230" s="116"/>
      <c r="BH230" s="121"/>
      <c r="BI230" s="121"/>
      <c r="BJ230" s="121"/>
      <c r="BL230" s="24"/>
      <c r="BM230" s="24"/>
      <c r="BN230" s="24"/>
      <c r="BO230" s="24"/>
      <c r="BP230" s="27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</row>
    <row r="231" spans="2:128" s="25" customFormat="1" ht="31.5" customHeight="1" x14ac:dyDescent="0.4">
      <c r="B231" s="313" t="s">
        <v>377</v>
      </c>
      <c r="C231" s="313"/>
      <c r="D231" s="313"/>
      <c r="E231" s="313"/>
      <c r="F231" s="313"/>
      <c r="G231" s="313"/>
      <c r="H231" s="313"/>
      <c r="I231" s="191" t="s">
        <v>467</v>
      </c>
      <c r="J231" s="184"/>
      <c r="K231" s="184"/>
      <c r="L231" s="184"/>
      <c r="M231" s="184"/>
      <c r="N231" s="184"/>
      <c r="O231" s="184"/>
      <c r="P231" s="184"/>
      <c r="Q231" s="184"/>
      <c r="R231" s="184"/>
      <c r="S231" s="131"/>
      <c r="T231" s="131"/>
      <c r="U231" s="184"/>
      <c r="V231" s="184"/>
      <c r="W231" s="184"/>
      <c r="X231" s="184"/>
      <c r="Y231" s="184"/>
      <c r="Z231" s="184"/>
      <c r="AA231" s="184"/>
      <c r="AB231" s="184"/>
      <c r="AC231" s="184"/>
      <c r="AD231" s="184"/>
      <c r="AE231" s="184"/>
      <c r="AF231" s="184"/>
      <c r="AG231" s="184"/>
      <c r="AH231" s="184"/>
      <c r="AI231" s="184"/>
      <c r="AJ231" s="184"/>
      <c r="AK231" s="188" t="s">
        <v>465</v>
      </c>
      <c r="AL231" s="184"/>
      <c r="AM231" s="133"/>
      <c r="AN231" s="184"/>
      <c r="AO231" s="184"/>
      <c r="AP231" s="184"/>
      <c r="AQ231" s="184"/>
      <c r="AR231" s="136" t="s">
        <v>466</v>
      </c>
      <c r="AS231" s="136"/>
      <c r="AT231" s="136"/>
      <c r="AU231" s="136"/>
      <c r="AV231" s="136"/>
      <c r="AW231" s="136"/>
      <c r="AX231" s="184"/>
      <c r="AY231" s="184"/>
      <c r="AZ231" s="184"/>
      <c r="BA231" s="184"/>
      <c r="BB231" s="184"/>
      <c r="BC231" s="186"/>
      <c r="BD231" s="186"/>
      <c r="BE231" s="116"/>
      <c r="BF231" s="116"/>
      <c r="BG231" s="116"/>
      <c r="BH231" s="121"/>
      <c r="BI231" s="121"/>
      <c r="BJ231" s="121"/>
      <c r="BL231" s="24"/>
      <c r="BM231" s="24"/>
      <c r="BN231" s="24"/>
      <c r="BO231" s="24"/>
      <c r="BP231" s="27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</row>
    <row r="232" spans="2:128" s="25" customFormat="1" ht="40.5" customHeight="1" x14ac:dyDescent="0.4">
      <c r="B232" s="320" t="s">
        <v>479</v>
      </c>
      <c r="C232" s="320"/>
      <c r="D232" s="320"/>
      <c r="E232" s="320"/>
      <c r="F232" s="320"/>
      <c r="G232" s="320"/>
      <c r="H232" s="320"/>
      <c r="I232" s="320"/>
      <c r="J232" s="320"/>
      <c r="K232" s="320"/>
      <c r="L232" s="320"/>
      <c r="M232" s="320"/>
      <c r="N232" s="320"/>
      <c r="O232" s="320"/>
      <c r="P232" s="184"/>
      <c r="Q232" s="184"/>
      <c r="R232" s="184"/>
      <c r="S232" s="131"/>
      <c r="T232" s="131"/>
      <c r="U232" s="184"/>
      <c r="V232" s="184"/>
      <c r="W232" s="184"/>
      <c r="X232" s="184"/>
      <c r="Y232" s="184"/>
      <c r="Z232" s="184"/>
      <c r="AA232" s="184"/>
      <c r="AB232" s="184"/>
      <c r="AC232" s="184"/>
      <c r="AD232" s="184"/>
      <c r="AE232" s="184"/>
      <c r="AF232" s="184"/>
      <c r="AG232" s="184"/>
      <c r="AH232" s="184"/>
      <c r="AI232" s="184"/>
      <c r="AJ232" s="184"/>
      <c r="AK232" s="324" t="s">
        <v>481</v>
      </c>
      <c r="AL232" s="324"/>
      <c r="AM232" s="324"/>
      <c r="AN232" s="324"/>
      <c r="AO232" s="324"/>
      <c r="AP232" s="324"/>
      <c r="AQ232" s="324"/>
      <c r="AR232" s="324"/>
      <c r="AS232" s="324"/>
      <c r="AT232" s="324"/>
      <c r="AU232" s="184"/>
      <c r="AV232" s="184"/>
      <c r="AW232" s="184"/>
      <c r="AX232" s="184"/>
      <c r="AY232" s="184"/>
      <c r="AZ232" s="184"/>
      <c r="BA232" s="184"/>
      <c r="BB232" s="184"/>
      <c r="BC232" s="186"/>
      <c r="BD232" s="186"/>
      <c r="BE232" s="116"/>
      <c r="BF232" s="116"/>
      <c r="BG232" s="116"/>
      <c r="BH232" s="121"/>
      <c r="BI232" s="121"/>
      <c r="BJ232" s="121"/>
      <c r="BL232" s="24"/>
      <c r="BM232" s="24"/>
      <c r="BN232" s="24"/>
      <c r="BO232" s="24"/>
      <c r="BP232" s="27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</row>
    <row r="233" spans="2:128" s="25" customFormat="1" ht="25.5" customHeight="1" x14ac:dyDescent="0.4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63"/>
      <c r="T233" s="63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185"/>
      <c r="AF233" s="186"/>
      <c r="AG233" s="185"/>
      <c r="AH233" s="185"/>
      <c r="AI233" s="185"/>
      <c r="AJ233" s="185"/>
      <c r="AK233" s="307"/>
      <c r="AL233" s="307"/>
      <c r="AM233" s="307"/>
      <c r="AN233" s="307"/>
      <c r="AO233" s="307"/>
      <c r="AP233" s="307"/>
      <c r="AQ233" s="186"/>
      <c r="AR233" s="186"/>
      <c r="AS233" s="186"/>
      <c r="AT233" s="186"/>
      <c r="AU233" s="186"/>
      <c r="AV233" s="186"/>
      <c r="AW233" s="186"/>
      <c r="AX233" s="186"/>
      <c r="AY233" s="186"/>
      <c r="AZ233" s="186"/>
      <c r="BA233" s="186"/>
      <c r="BB233" s="186"/>
      <c r="BC233" s="186"/>
      <c r="BD233" s="186"/>
      <c r="BE233" s="116"/>
      <c r="BF233" s="116"/>
      <c r="BG233" s="116"/>
      <c r="BH233" s="121"/>
      <c r="BI233" s="121"/>
      <c r="BJ233" s="121"/>
      <c r="BL233" s="24"/>
      <c r="BM233" s="24"/>
      <c r="BN233" s="24"/>
      <c r="BO233" s="24"/>
      <c r="BP233" s="27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</row>
    <row r="234" spans="2:128" s="25" customFormat="1" ht="20.25" customHeight="1" x14ac:dyDescent="0.45">
      <c r="B234" s="311"/>
      <c r="C234" s="311"/>
      <c r="D234" s="311"/>
      <c r="E234" s="311"/>
      <c r="F234" s="311"/>
      <c r="G234" s="311"/>
      <c r="H234" s="311"/>
      <c r="I234" s="311"/>
      <c r="J234" s="311"/>
      <c r="K234" s="311"/>
      <c r="L234" s="311"/>
      <c r="M234" s="311"/>
      <c r="N234" s="311"/>
      <c r="O234" s="311"/>
      <c r="P234" s="311"/>
      <c r="Q234" s="311"/>
      <c r="R234" s="311"/>
      <c r="S234" s="311"/>
      <c r="T234" s="311"/>
      <c r="U234" s="311"/>
      <c r="V234" s="311"/>
      <c r="W234" s="119"/>
      <c r="X234" s="119"/>
      <c r="Y234" s="119"/>
      <c r="Z234" s="119"/>
      <c r="AA234" s="119"/>
      <c r="AB234" s="119"/>
      <c r="AC234" s="119"/>
      <c r="AD234" s="119"/>
      <c r="AE234" s="116"/>
      <c r="AF234" s="117"/>
      <c r="AG234" s="116"/>
      <c r="AH234" s="116"/>
      <c r="AI234" s="116"/>
      <c r="AJ234" s="116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116"/>
      <c r="BF234" s="116"/>
      <c r="BG234" s="116"/>
      <c r="BH234" s="121"/>
      <c r="BI234" s="121"/>
      <c r="BJ234" s="121"/>
      <c r="BL234" s="24"/>
      <c r="BM234" s="24"/>
      <c r="BN234" s="24"/>
      <c r="BO234" s="24"/>
      <c r="BP234" s="27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</row>
    <row r="235" spans="2:128" s="25" customFormat="1" ht="54.75" customHeight="1" x14ac:dyDescent="0.4">
      <c r="B235" s="308" t="s">
        <v>323</v>
      </c>
      <c r="C235" s="308"/>
      <c r="D235" s="308"/>
      <c r="E235" s="308"/>
      <c r="F235" s="308"/>
      <c r="G235" s="308"/>
      <c r="H235" s="308"/>
      <c r="I235" s="308"/>
      <c r="J235" s="308"/>
      <c r="K235" s="308"/>
      <c r="L235" s="308"/>
      <c r="M235" s="308"/>
      <c r="N235" s="308"/>
      <c r="O235" s="308"/>
      <c r="P235" s="308"/>
      <c r="Q235" s="308"/>
      <c r="R235" s="308"/>
      <c r="S235" s="308"/>
      <c r="T235" s="308"/>
      <c r="U235" s="308"/>
      <c r="V235" s="308"/>
      <c r="W235" s="308"/>
      <c r="X235" s="308"/>
      <c r="Y235" s="308"/>
      <c r="Z235" s="308"/>
      <c r="AA235" s="308"/>
      <c r="AB235" s="308"/>
      <c r="AC235" s="308"/>
      <c r="AD235" s="308"/>
      <c r="AE235" s="116"/>
      <c r="AF235" s="117"/>
      <c r="AG235" s="116"/>
      <c r="AH235" s="116"/>
      <c r="AI235" s="116"/>
      <c r="AJ235" s="116"/>
      <c r="AK235" s="312" t="s">
        <v>129</v>
      </c>
      <c r="AL235" s="312"/>
      <c r="AM235" s="312"/>
      <c r="AN235" s="312"/>
      <c r="AO235" s="312"/>
      <c r="AP235" s="312"/>
      <c r="AQ235" s="312"/>
      <c r="AR235" s="312"/>
      <c r="AS235" s="312"/>
      <c r="AT235" s="312"/>
      <c r="AU235" s="312"/>
      <c r="AV235" s="312"/>
      <c r="AW235" s="312"/>
      <c r="AX235" s="312"/>
      <c r="AY235" s="312"/>
      <c r="AZ235" s="312"/>
      <c r="BA235" s="312"/>
      <c r="BB235" s="312"/>
      <c r="BC235" s="312"/>
      <c r="BD235" s="312"/>
      <c r="BE235" s="116"/>
      <c r="BF235" s="116"/>
      <c r="BG235" s="116"/>
      <c r="BH235" s="121"/>
      <c r="BI235" s="121"/>
      <c r="BJ235" s="121"/>
      <c r="BL235" s="24"/>
      <c r="BM235" s="24"/>
      <c r="BN235" s="24"/>
      <c r="BO235" s="24"/>
      <c r="BP235" s="27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</row>
    <row r="236" spans="2:128" s="25" customFormat="1" ht="37.5" customHeight="1" x14ac:dyDescent="0.4">
      <c r="B236" s="308" t="s">
        <v>478</v>
      </c>
      <c r="C236" s="308"/>
      <c r="D236" s="308"/>
      <c r="E236" s="308"/>
      <c r="F236" s="308"/>
      <c r="G236" s="308"/>
      <c r="H236" s="308"/>
      <c r="I236" s="308"/>
      <c r="J236" s="308"/>
      <c r="K236" s="308"/>
      <c r="L236" s="308"/>
      <c r="M236" s="308"/>
      <c r="N236" s="308"/>
      <c r="O236" s="308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  <c r="AA236" s="119"/>
      <c r="AB236" s="119"/>
      <c r="AC236" s="119"/>
      <c r="AD236" s="119"/>
      <c r="AE236" s="116"/>
      <c r="AF236" s="117"/>
      <c r="AG236" s="116"/>
      <c r="AH236" s="116"/>
      <c r="AI236" s="116"/>
      <c r="AJ236" s="116"/>
      <c r="AK236" s="481" t="s">
        <v>483</v>
      </c>
      <c r="AL236" s="481"/>
      <c r="AM236" s="481"/>
      <c r="AN236" s="481"/>
      <c r="AO236" s="481"/>
      <c r="AP236" s="481"/>
      <c r="AQ236" s="481"/>
      <c r="AR236" s="481"/>
      <c r="AS236" s="481"/>
      <c r="AT236" s="481"/>
      <c r="AU236" s="481"/>
      <c r="AV236" s="481"/>
      <c r="AW236" s="481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21"/>
      <c r="BI236" s="121"/>
      <c r="BJ236" s="121"/>
      <c r="BL236" s="24"/>
      <c r="BM236" s="24"/>
      <c r="BN236" s="24"/>
      <c r="BO236" s="24"/>
      <c r="BP236" s="27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</row>
    <row r="237" spans="2:128" s="25" customFormat="1" ht="24.6" customHeight="1" x14ac:dyDescent="0.4">
      <c r="B237" s="307"/>
      <c r="C237" s="307"/>
      <c r="D237" s="307"/>
      <c r="E237" s="307"/>
      <c r="F237" s="307"/>
      <c r="G237" s="307"/>
      <c r="H237" s="116"/>
      <c r="I237" s="62"/>
      <c r="J237" s="116"/>
      <c r="K237" s="116"/>
      <c r="L237" s="116"/>
      <c r="M237" s="116"/>
      <c r="N237" s="116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  <c r="AA237" s="119"/>
      <c r="AB237" s="119"/>
      <c r="AC237" s="119"/>
      <c r="AD237" s="119"/>
      <c r="AE237" s="116"/>
      <c r="AF237" s="117"/>
      <c r="AG237" s="116"/>
      <c r="AH237" s="116"/>
      <c r="AI237" s="116"/>
      <c r="AJ237" s="116"/>
      <c r="AK237" s="310"/>
      <c r="AL237" s="310"/>
      <c r="AM237" s="310"/>
      <c r="AN237" s="310"/>
      <c r="AO237" s="310"/>
      <c r="AP237" s="310"/>
      <c r="AQ237" s="184"/>
      <c r="AR237" s="191"/>
      <c r="AS237" s="184"/>
      <c r="AT237" s="184"/>
      <c r="AU237" s="184"/>
      <c r="AV237" s="184"/>
      <c r="AW237" s="184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21"/>
      <c r="BI237" s="121"/>
      <c r="BJ237" s="121"/>
      <c r="BL237" s="24"/>
      <c r="BM237" s="24"/>
      <c r="BN237" s="24"/>
      <c r="BO237" s="24"/>
      <c r="BP237" s="27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</row>
    <row r="238" spans="2:128" s="25" customFormat="1" ht="36" customHeight="1" x14ac:dyDescent="0.45">
      <c r="B238" s="312" t="s">
        <v>497</v>
      </c>
      <c r="C238" s="312"/>
      <c r="D238" s="312"/>
      <c r="E238" s="312"/>
      <c r="F238" s="312"/>
      <c r="G238" s="312"/>
      <c r="H238" s="312"/>
      <c r="I238" s="312"/>
      <c r="J238" s="312"/>
      <c r="K238" s="312"/>
      <c r="L238" s="312"/>
      <c r="M238" s="312"/>
      <c r="N238" s="312"/>
      <c r="O238" s="312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  <c r="AA238" s="119"/>
      <c r="AB238" s="119"/>
      <c r="AC238" s="119"/>
      <c r="AD238" s="119"/>
      <c r="AE238" s="116"/>
      <c r="AF238" s="117"/>
      <c r="AG238" s="116"/>
      <c r="AH238" s="116"/>
      <c r="AI238" s="116"/>
      <c r="AJ238" s="116"/>
      <c r="AK238" s="320" t="s">
        <v>481</v>
      </c>
      <c r="AL238" s="320"/>
      <c r="AM238" s="320"/>
      <c r="AN238" s="320"/>
      <c r="AO238" s="320"/>
      <c r="AP238" s="320"/>
      <c r="AQ238" s="320"/>
      <c r="AR238" s="320"/>
      <c r="AS238" s="320"/>
      <c r="AT238" s="320"/>
      <c r="AU238" s="184"/>
      <c r="AV238" s="184"/>
      <c r="AW238" s="184"/>
      <c r="AX238" s="116"/>
      <c r="AY238" s="116"/>
      <c r="AZ238" s="116"/>
      <c r="BA238" s="116"/>
      <c r="BB238" s="31"/>
      <c r="BC238" s="31"/>
      <c r="BD238" s="31"/>
      <c r="BE238" s="31"/>
      <c r="BF238" s="31"/>
      <c r="BG238" s="34"/>
      <c r="BH238" s="3"/>
      <c r="BI238" s="3"/>
      <c r="BJ238" s="3"/>
      <c r="BL238" s="24"/>
      <c r="BM238" s="24"/>
      <c r="BN238" s="24"/>
      <c r="BO238" s="24"/>
      <c r="BP238" s="27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</row>
    <row r="239" spans="2:128" s="25" customFormat="1" ht="24.6" customHeight="1" x14ac:dyDescent="0.45">
      <c r="B239" s="307"/>
      <c r="C239" s="307"/>
      <c r="D239" s="307"/>
      <c r="E239" s="307"/>
      <c r="F239" s="307"/>
      <c r="G239" s="307"/>
      <c r="H239" s="120"/>
      <c r="I239" s="120"/>
      <c r="J239" s="120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  <c r="AA239" s="119"/>
      <c r="AB239" s="119"/>
      <c r="AC239" s="119"/>
      <c r="AD239" s="119"/>
      <c r="AE239" s="116"/>
      <c r="AF239" s="117"/>
      <c r="AG239" s="116"/>
      <c r="AH239" s="116"/>
      <c r="AI239" s="116"/>
      <c r="AJ239" s="116"/>
      <c r="AK239" s="307"/>
      <c r="AL239" s="307"/>
      <c r="AM239" s="307"/>
      <c r="AN239" s="307"/>
      <c r="AO239" s="307"/>
      <c r="AP239" s="307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31"/>
      <c r="BC239" s="31"/>
      <c r="BD239" s="31"/>
      <c r="BE239" s="31"/>
      <c r="BF239" s="31"/>
      <c r="BG239" s="34"/>
      <c r="BH239" s="3"/>
      <c r="BI239" s="3"/>
      <c r="BJ239" s="3"/>
      <c r="BL239" s="24"/>
      <c r="BM239" s="24"/>
      <c r="BN239" s="24"/>
      <c r="BO239" s="24"/>
      <c r="BP239" s="27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</row>
    <row r="240" spans="2:128" s="25" customFormat="1" ht="19.5" customHeight="1" x14ac:dyDescent="0.4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63"/>
      <c r="T240" s="63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117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31"/>
      <c r="BC240" s="31"/>
      <c r="BD240" s="31"/>
      <c r="BE240" s="31"/>
      <c r="BF240" s="31"/>
      <c r="BG240" s="34"/>
      <c r="BH240" s="3"/>
      <c r="BI240" s="3"/>
      <c r="BJ240" s="3"/>
      <c r="BL240" s="24"/>
      <c r="BM240" s="24"/>
      <c r="BN240" s="24"/>
      <c r="BO240" s="24"/>
      <c r="BP240" s="27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</row>
    <row r="241" spans="2:128" s="25" customFormat="1" ht="24.6" customHeight="1" x14ac:dyDescent="0.45">
      <c r="B241" s="307"/>
      <c r="C241" s="307"/>
      <c r="D241" s="307"/>
      <c r="E241" s="307"/>
      <c r="F241" s="307"/>
      <c r="G241" s="307"/>
      <c r="H241" s="120"/>
      <c r="I241" s="120"/>
      <c r="J241" s="120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  <c r="AA241" s="119"/>
      <c r="AB241" s="119"/>
      <c r="AC241" s="119"/>
      <c r="AD241" s="119"/>
      <c r="AE241" s="116"/>
      <c r="AF241" s="117"/>
      <c r="AG241" s="116"/>
      <c r="AH241" s="116"/>
      <c r="AI241" s="116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4"/>
      <c r="BH241" s="3"/>
      <c r="BI241" s="3"/>
      <c r="BJ241" s="3"/>
      <c r="BL241" s="24"/>
      <c r="BM241" s="24"/>
      <c r="BN241" s="24"/>
      <c r="BO241" s="24"/>
      <c r="BP241" s="27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</row>
    <row r="242" spans="2:128" s="25" customFormat="1" ht="72" customHeight="1" x14ac:dyDescent="0.45">
      <c r="B242" s="308" t="s">
        <v>324</v>
      </c>
      <c r="C242" s="308"/>
      <c r="D242" s="308"/>
      <c r="E242" s="308"/>
      <c r="F242" s="308"/>
      <c r="G242" s="308"/>
      <c r="H242" s="308"/>
      <c r="I242" s="308"/>
      <c r="J242" s="308"/>
      <c r="K242" s="308"/>
      <c r="L242" s="308"/>
      <c r="M242" s="308"/>
      <c r="N242" s="308"/>
      <c r="O242" s="308"/>
      <c r="P242" s="308"/>
      <c r="Q242" s="308"/>
      <c r="R242" s="308"/>
      <c r="S242" s="308"/>
      <c r="T242" s="308"/>
      <c r="U242" s="308"/>
      <c r="V242" s="308"/>
      <c r="W242" s="308"/>
      <c r="X242" s="308"/>
      <c r="Y242" s="308"/>
      <c r="Z242" s="308"/>
      <c r="AA242" s="308"/>
      <c r="AB242" s="308"/>
      <c r="AC242" s="308"/>
      <c r="AD242" s="308"/>
      <c r="AE242" s="64"/>
      <c r="AF242" s="64"/>
      <c r="AG242" s="64"/>
      <c r="AH242" s="64"/>
      <c r="AI242" s="64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4"/>
      <c r="BH242" s="3"/>
      <c r="BI242" s="3"/>
      <c r="BJ242" s="3"/>
      <c r="BL242" s="24"/>
      <c r="BM242" s="24"/>
      <c r="BN242" s="24"/>
      <c r="BO242" s="24"/>
      <c r="BP242" s="27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</row>
    <row r="243" spans="2:128" s="25" customFormat="1" ht="24.6" customHeight="1" x14ac:dyDescent="0.4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63"/>
      <c r="T243" s="63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62"/>
      <c r="AF243" s="62"/>
      <c r="AG243" s="62"/>
      <c r="AH243" s="62"/>
      <c r="AI243" s="62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4"/>
      <c r="BH243" s="3"/>
      <c r="BI243" s="3"/>
      <c r="BJ243" s="3"/>
      <c r="BL243" s="24"/>
      <c r="BM243" s="24"/>
      <c r="BN243" s="24"/>
      <c r="BO243" s="24"/>
      <c r="BP243" s="27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</row>
    <row r="244" spans="2:128" s="25" customFormat="1" ht="30.6" customHeight="1" x14ac:dyDescent="0.5">
      <c r="B244" s="309" t="s">
        <v>470</v>
      </c>
      <c r="C244" s="309"/>
      <c r="D244" s="309"/>
      <c r="E244" s="309"/>
      <c r="F244" s="309"/>
      <c r="G244" s="309"/>
      <c r="H244" s="309"/>
      <c r="I244" s="309"/>
      <c r="J244" s="309"/>
      <c r="K244" s="309"/>
      <c r="L244" s="309"/>
      <c r="M244" s="309"/>
      <c r="N244" s="309"/>
      <c r="O244" s="309"/>
      <c r="P244" s="309"/>
      <c r="Q244" s="309"/>
      <c r="R244" s="309"/>
      <c r="S244" s="309"/>
      <c r="T244" s="309"/>
      <c r="U244" s="309"/>
      <c r="V244" s="309"/>
      <c r="W244" s="309"/>
      <c r="X244" s="309"/>
      <c r="Y244" s="309"/>
      <c r="Z244" s="309"/>
      <c r="AA244" s="309"/>
      <c r="AB244" s="309"/>
      <c r="AC244" s="309"/>
      <c r="AD244" s="62"/>
      <c r="AE244" s="62"/>
      <c r="AF244" s="62"/>
      <c r="AG244" s="62"/>
      <c r="AH244" s="62"/>
      <c r="AI244" s="62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4"/>
      <c r="BH244" s="3"/>
      <c r="BI244" s="3"/>
      <c r="BJ244" s="3"/>
      <c r="BL244" s="24"/>
      <c r="BM244" s="24"/>
      <c r="BN244" s="24"/>
      <c r="BO244" s="24"/>
      <c r="BP244" s="27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</row>
    <row r="245" spans="2:128" s="25" customFormat="1" ht="30.6" customHeight="1" x14ac:dyDescent="0.5">
      <c r="B245" s="309"/>
      <c r="C245" s="309"/>
      <c r="D245" s="309"/>
      <c r="E245" s="309"/>
      <c r="F245" s="309"/>
      <c r="G245" s="309"/>
      <c r="H245" s="309"/>
      <c r="I245" s="309"/>
      <c r="J245" s="309"/>
      <c r="K245" s="309"/>
      <c r="L245" s="309"/>
      <c r="M245" s="309"/>
      <c r="N245" s="309"/>
      <c r="O245" s="309"/>
      <c r="P245" s="309"/>
      <c r="Q245" s="309"/>
      <c r="R245" s="309"/>
      <c r="S245" s="309"/>
      <c r="T245" s="309"/>
      <c r="U245" s="309"/>
      <c r="V245" s="309"/>
      <c r="W245" s="309"/>
      <c r="X245" s="309"/>
      <c r="Y245" s="309"/>
      <c r="Z245" s="309"/>
      <c r="AA245" s="309"/>
      <c r="AB245" s="309"/>
      <c r="AC245" s="309"/>
      <c r="AD245" s="62"/>
      <c r="AE245" s="62"/>
      <c r="AF245" s="62"/>
      <c r="AG245" s="62"/>
      <c r="AH245" s="62"/>
      <c r="AI245" s="62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4"/>
      <c r="BH245" s="3"/>
      <c r="BI245" s="3"/>
      <c r="BJ245" s="3"/>
      <c r="BL245" s="24"/>
      <c r="BM245" s="24"/>
      <c r="BN245" s="24"/>
      <c r="BO245" s="24"/>
      <c r="BP245" s="27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</row>
    <row r="246" spans="2:128" s="25" customFormat="1" ht="30" customHeight="1" x14ac:dyDescent="0.4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2"/>
      <c r="T246" s="12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28"/>
      <c r="BH246" s="28"/>
      <c r="BI246" s="28"/>
      <c r="BJ246" s="28"/>
      <c r="BL246" s="24"/>
      <c r="BM246" s="24"/>
      <c r="BN246" s="24"/>
      <c r="BO246" s="24"/>
      <c r="BP246" s="27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</row>
    <row r="247" spans="2:128" s="25" customFormat="1" ht="30" x14ac:dyDescent="0.4">
      <c r="B247" s="1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5"/>
      <c r="T247" s="5"/>
      <c r="U247" s="1"/>
      <c r="V247" s="1"/>
      <c r="W247" s="1"/>
      <c r="X247" s="1"/>
      <c r="Y247" s="1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3"/>
      <c r="BH247" s="3"/>
      <c r="BI247" s="3"/>
      <c r="BJ247" s="3"/>
      <c r="BL247" s="24"/>
      <c r="BM247" s="24"/>
      <c r="BN247" s="24"/>
      <c r="BO247" s="24"/>
      <c r="BP247" s="27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</row>
  </sheetData>
  <mergeCells count="1408">
    <mergeCell ref="B238:O238"/>
    <mergeCell ref="B230:O230"/>
    <mergeCell ref="B236:O236"/>
    <mergeCell ref="B232:O232"/>
    <mergeCell ref="AK223:AW223"/>
    <mergeCell ref="AK225:AT225"/>
    <mergeCell ref="AK230:AW230"/>
    <mergeCell ref="AK232:AT232"/>
    <mergeCell ref="AK236:AW236"/>
    <mergeCell ref="AK238:AT238"/>
    <mergeCell ref="B223:O223"/>
    <mergeCell ref="B225:O225"/>
    <mergeCell ref="BB11:BI11"/>
    <mergeCell ref="AP14:BI14"/>
    <mergeCell ref="B16:B17"/>
    <mergeCell ref="C16:F16"/>
    <mergeCell ref="G16:G17"/>
    <mergeCell ref="H16:J16"/>
    <mergeCell ref="K16:K17"/>
    <mergeCell ref="L16:O16"/>
    <mergeCell ref="P16:S16"/>
    <mergeCell ref="T16:T17"/>
    <mergeCell ref="B30:B33"/>
    <mergeCell ref="C30:P33"/>
    <mergeCell ref="Q30:R33"/>
    <mergeCell ref="S30:T33"/>
    <mergeCell ref="U30:AF30"/>
    <mergeCell ref="AG30:BD30"/>
    <mergeCell ref="AB16:AB17"/>
    <mergeCell ref="AC16:AF16"/>
    <mergeCell ref="AG16:AG17"/>
    <mergeCell ref="Y34:Z34"/>
    <mergeCell ref="AA34:AB34"/>
    <mergeCell ref="AC34:AD34"/>
    <mergeCell ref="AE34:AF34"/>
    <mergeCell ref="BE34:BF34"/>
    <mergeCell ref="BG34:BJ34"/>
    <mergeCell ref="B1:BJ1"/>
    <mergeCell ref="C3:I3"/>
    <mergeCell ref="AA3:AO3"/>
    <mergeCell ref="BD3:BJ3"/>
    <mergeCell ref="BB5:BI5"/>
    <mergeCell ref="W6:AQ6"/>
    <mergeCell ref="BG16:BG17"/>
    <mergeCell ref="BH16:BH17"/>
    <mergeCell ref="BI16:BI17"/>
    <mergeCell ref="BJ16:BJ17"/>
    <mergeCell ref="BB6:BG6"/>
    <mergeCell ref="AX16:AX17"/>
    <mergeCell ref="AY16:BB16"/>
    <mergeCell ref="BC16:BC17"/>
    <mergeCell ref="BD16:BD17"/>
    <mergeCell ref="BE16:BE17"/>
    <mergeCell ref="BF16:BF17"/>
    <mergeCell ref="AH16:AJ16"/>
    <mergeCell ref="AK16:AK17"/>
    <mergeCell ref="AL16:AO16"/>
    <mergeCell ref="AP16:AS16"/>
    <mergeCell ref="AT16:AT17"/>
    <mergeCell ref="AU16:AW16"/>
    <mergeCell ref="U16:W16"/>
    <mergeCell ref="X16:X17"/>
    <mergeCell ref="Y16:AA16"/>
    <mergeCell ref="AA32:AB33"/>
    <mergeCell ref="AC32:AD33"/>
    <mergeCell ref="AE32:AF33"/>
    <mergeCell ref="AG32:AI32"/>
    <mergeCell ref="AJ32:AL32"/>
    <mergeCell ref="AM32:AO32"/>
    <mergeCell ref="BE30:BF33"/>
    <mergeCell ref="C8:Q8"/>
    <mergeCell ref="BB8:BI8"/>
    <mergeCell ref="C9:J9"/>
    <mergeCell ref="K9:N9"/>
    <mergeCell ref="C10:Q10"/>
    <mergeCell ref="BB10:BI10"/>
    <mergeCell ref="BG30:BJ33"/>
    <mergeCell ref="U31:V33"/>
    <mergeCell ref="W31:X33"/>
    <mergeCell ref="Y31:AF31"/>
    <mergeCell ref="AG31:AL31"/>
    <mergeCell ref="AM31:AR31"/>
    <mergeCell ref="AS31:AX31"/>
    <mergeCell ref="AY31:BD31"/>
    <mergeCell ref="Y32:Z33"/>
    <mergeCell ref="Y36:Z36"/>
    <mergeCell ref="AA36:AB36"/>
    <mergeCell ref="AC36:AD36"/>
    <mergeCell ref="AE36:AF36"/>
    <mergeCell ref="BE36:BF36"/>
    <mergeCell ref="BG36:BJ36"/>
    <mergeCell ref="AA35:AB35"/>
    <mergeCell ref="AC35:AD35"/>
    <mergeCell ref="AE35:AF35"/>
    <mergeCell ref="BE35:BF35"/>
    <mergeCell ref="BG35:BJ35"/>
    <mergeCell ref="AP32:AR32"/>
    <mergeCell ref="AS32:AU32"/>
    <mergeCell ref="AV32:AX32"/>
    <mergeCell ref="AY32:BA32"/>
    <mergeCell ref="BB32:BD32"/>
    <mergeCell ref="C36:P36"/>
    <mergeCell ref="Q36:R36"/>
    <mergeCell ref="S36:T36"/>
    <mergeCell ref="U36:V36"/>
    <mergeCell ref="W36:X36"/>
    <mergeCell ref="C35:P35"/>
    <mergeCell ref="Q35:R35"/>
    <mergeCell ref="S35:T35"/>
    <mergeCell ref="U35:V35"/>
    <mergeCell ref="W35:X35"/>
    <mergeCell ref="Y35:Z35"/>
    <mergeCell ref="C34:P34"/>
    <mergeCell ref="Q34:R34"/>
    <mergeCell ref="S34:T34"/>
    <mergeCell ref="U34:V34"/>
    <mergeCell ref="W34:X34"/>
    <mergeCell ref="Y38:Z38"/>
    <mergeCell ref="AA38:AB38"/>
    <mergeCell ref="AC38:AD38"/>
    <mergeCell ref="AE38:AF38"/>
    <mergeCell ref="BE38:BF38"/>
    <mergeCell ref="BG38:BJ38"/>
    <mergeCell ref="AA37:AB37"/>
    <mergeCell ref="AC37:AD37"/>
    <mergeCell ref="AE37:AF37"/>
    <mergeCell ref="BE37:BF37"/>
    <mergeCell ref="BG37:BJ37"/>
    <mergeCell ref="C38:P38"/>
    <mergeCell ref="Q38:R38"/>
    <mergeCell ref="S38:T38"/>
    <mergeCell ref="U38:V38"/>
    <mergeCell ref="W38:X38"/>
    <mergeCell ref="C37:P37"/>
    <mergeCell ref="Q37:R37"/>
    <mergeCell ref="S37:T37"/>
    <mergeCell ref="U37:V37"/>
    <mergeCell ref="W37:X37"/>
    <mergeCell ref="Y37:Z37"/>
    <mergeCell ref="Y40:Z40"/>
    <mergeCell ref="AA40:AB40"/>
    <mergeCell ref="AC40:AD40"/>
    <mergeCell ref="AE40:AF40"/>
    <mergeCell ref="BE40:BF40"/>
    <mergeCell ref="BG40:BJ40"/>
    <mergeCell ref="AA39:AB39"/>
    <mergeCell ref="AC39:AD39"/>
    <mergeCell ref="AE39:AF39"/>
    <mergeCell ref="BE39:BF39"/>
    <mergeCell ref="BG39:BJ39"/>
    <mergeCell ref="C40:P40"/>
    <mergeCell ref="Q40:R40"/>
    <mergeCell ref="S40:T40"/>
    <mergeCell ref="U40:V40"/>
    <mergeCell ref="W40:X40"/>
    <mergeCell ref="C39:P39"/>
    <mergeCell ref="Q39:R39"/>
    <mergeCell ref="S39:T39"/>
    <mergeCell ref="U39:V39"/>
    <mergeCell ref="W39:X39"/>
    <mergeCell ref="Y39:Z39"/>
    <mergeCell ref="Y42:Z42"/>
    <mergeCell ref="AA42:AB42"/>
    <mergeCell ref="AC42:AD42"/>
    <mergeCell ref="AE42:AF42"/>
    <mergeCell ref="BE42:BF42"/>
    <mergeCell ref="BG42:BJ42"/>
    <mergeCell ref="AA41:AB41"/>
    <mergeCell ref="AC41:AD41"/>
    <mergeCell ref="AE41:AF41"/>
    <mergeCell ref="BE41:BF41"/>
    <mergeCell ref="BG41:BJ41"/>
    <mergeCell ref="C42:P42"/>
    <mergeCell ref="Q42:R42"/>
    <mergeCell ref="S42:T42"/>
    <mergeCell ref="U42:V42"/>
    <mergeCell ref="W42:X42"/>
    <mergeCell ref="C41:P41"/>
    <mergeCell ref="Q41:R41"/>
    <mergeCell ref="S41:T41"/>
    <mergeCell ref="U41:V41"/>
    <mergeCell ref="W41:X41"/>
    <mergeCell ref="Y41:Z41"/>
    <mergeCell ref="Y44:Z44"/>
    <mergeCell ref="AA44:AB44"/>
    <mergeCell ref="AC44:AD44"/>
    <mergeCell ref="AE44:AF44"/>
    <mergeCell ref="BE44:BF44"/>
    <mergeCell ref="BG44:BJ44"/>
    <mergeCell ref="AA43:AB43"/>
    <mergeCell ref="AC43:AD43"/>
    <mergeCell ref="AE43:AF43"/>
    <mergeCell ref="BE43:BF43"/>
    <mergeCell ref="BG43:BJ43"/>
    <mergeCell ref="C44:P44"/>
    <mergeCell ref="Q44:R44"/>
    <mergeCell ref="S44:T44"/>
    <mergeCell ref="U44:V44"/>
    <mergeCell ref="W44:X44"/>
    <mergeCell ref="C43:P43"/>
    <mergeCell ref="Q43:R43"/>
    <mergeCell ref="S43:T43"/>
    <mergeCell ref="U43:V43"/>
    <mergeCell ref="W43:X43"/>
    <mergeCell ref="Y43:Z43"/>
    <mergeCell ref="Y46:Z46"/>
    <mergeCell ref="AA46:AB46"/>
    <mergeCell ref="AC46:AD46"/>
    <mergeCell ref="AE46:AF46"/>
    <mergeCell ref="BE46:BF46"/>
    <mergeCell ref="BG46:BJ46"/>
    <mergeCell ref="AA45:AB45"/>
    <mergeCell ref="AC45:AD45"/>
    <mergeCell ref="AE45:AF45"/>
    <mergeCell ref="BE45:BF45"/>
    <mergeCell ref="BG45:BJ45"/>
    <mergeCell ref="C46:P46"/>
    <mergeCell ref="Q46:R46"/>
    <mergeCell ref="S46:T46"/>
    <mergeCell ref="U46:V46"/>
    <mergeCell ref="W46:X46"/>
    <mergeCell ref="C45:P45"/>
    <mergeCell ref="Q45:R45"/>
    <mergeCell ref="S45:T45"/>
    <mergeCell ref="U45:V45"/>
    <mergeCell ref="W45:X45"/>
    <mergeCell ref="Y45:Z45"/>
    <mergeCell ref="Y48:Z48"/>
    <mergeCell ref="AA48:AB48"/>
    <mergeCell ref="AC48:AD48"/>
    <mergeCell ref="AE48:AF48"/>
    <mergeCell ref="BE48:BF48"/>
    <mergeCell ref="BG48:BJ48"/>
    <mergeCell ref="AA47:AB47"/>
    <mergeCell ref="AC47:AD47"/>
    <mergeCell ref="AE47:AF47"/>
    <mergeCell ref="BE47:BF47"/>
    <mergeCell ref="BG47:BJ47"/>
    <mergeCell ref="C48:P48"/>
    <mergeCell ref="Q48:R48"/>
    <mergeCell ref="S48:T48"/>
    <mergeCell ref="U48:V48"/>
    <mergeCell ref="W48:X48"/>
    <mergeCell ref="C47:P47"/>
    <mergeCell ref="Q47:R47"/>
    <mergeCell ref="S47:T47"/>
    <mergeCell ref="U47:V47"/>
    <mergeCell ref="W47:X47"/>
    <mergeCell ref="Y47:Z47"/>
    <mergeCell ref="Y50:Z50"/>
    <mergeCell ref="AA50:AB50"/>
    <mergeCell ref="AC50:AD50"/>
    <mergeCell ref="AE50:AF50"/>
    <mergeCell ref="BE50:BF50"/>
    <mergeCell ref="BG50:BJ50"/>
    <mergeCell ref="AA49:AB49"/>
    <mergeCell ref="AC49:AD49"/>
    <mergeCell ref="AE49:AF49"/>
    <mergeCell ref="BE49:BF49"/>
    <mergeCell ref="BG49:BJ49"/>
    <mergeCell ref="C50:P50"/>
    <mergeCell ref="Q50:R50"/>
    <mergeCell ref="S50:T50"/>
    <mergeCell ref="U50:V50"/>
    <mergeCell ref="W50:X50"/>
    <mergeCell ref="C49:P49"/>
    <mergeCell ref="Q49:R49"/>
    <mergeCell ref="S49:T49"/>
    <mergeCell ref="U49:V49"/>
    <mergeCell ref="W49:X49"/>
    <mergeCell ref="Y49:Z49"/>
    <mergeCell ref="Y52:Z52"/>
    <mergeCell ref="AA52:AB52"/>
    <mergeCell ref="AC52:AD52"/>
    <mergeCell ref="AE52:AF52"/>
    <mergeCell ref="BE52:BF52"/>
    <mergeCell ref="BG52:BJ52"/>
    <mergeCell ref="AA51:AB51"/>
    <mergeCell ref="AC51:AD51"/>
    <mergeCell ref="AE51:AF51"/>
    <mergeCell ref="BE51:BF51"/>
    <mergeCell ref="BG51:BJ51"/>
    <mergeCell ref="C52:P52"/>
    <mergeCell ref="Q52:R52"/>
    <mergeCell ref="S52:T52"/>
    <mergeCell ref="U52:V52"/>
    <mergeCell ref="W52:X52"/>
    <mergeCell ref="C51:P51"/>
    <mergeCell ref="Q51:R51"/>
    <mergeCell ref="S51:T51"/>
    <mergeCell ref="U51:V51"/>
    <mergeCell ref="W51:X51"/>
    <mergeCell ref="Y51:Z51"/>
    <mergeCell ref="Y54:Z54"/>
    <mergeCell ref="AA54:AB54"/>
    <mergeCell ref="AC54:AD54"/>
    <mergeCell ref="AE54:AF54"/>
    <mergeCell ref="BE54:BF54"/>
    <mergeCell ref="BG54:BJ54"/>
    <mergeCell ref="AA53:AB53"/>
    <mergeCell ref="AC53:AD53"/>
    <mergeCell ref="AE53:AF53"/>
    <mergeCell ref="BE53:BF53"/>
    <mergeCell ref="BG53:BJ53"/>
    <mergeCell ref="C54:P54"/>
    <mergeCell ref="Q54:R54"/>
    <mergeCell ref="S54:T54"/>
    <mergeCell ref="U54:V54"/>
    <mergeCell ref="W54:X54"/>
    <mergeCell ref="C53:P53"/>
    <mergeCell ref="Q53:R53"/>
    <mergeCell ref="S53:T53"/>
    <mergeCell ref="U53:V53"/>
    <mergeCell ref="W53:X53"/>
    <mergeCell ref="Y53:Z53"/>
    <mergeCell ref="AA62:AB62"/>
    <mergeCell ref="AC62:AD62"/>
    <mergeCell ref="AE62:AF62"/>
    <mergeCell ref="BE62:BF62"/>
    <mergeCell ref="BG62:BJ62"/>
    <mergeCell ref="C63:P63"/>
    <mergeCell ref="Q63:R63"/>
    <mergeCell ref="S63:T63"/>
    <mergeCell ref="U63:V63"/>
    <mergeCell ref="W63:X63"/>
    <mergeCell ref="C62:P62"/>
    <mergeCell ref="Q62:R62"/>
    <mergeCell ref="S62:T62"/>
    <mergeCell ref="U62:V62"/>
    <mergeCell ref="W62:X62"/>
    <mergeCell ref="Y62:Z62"/>
    <mergeCell ref="AA61:AB61"/>
    <mergeCell ref="AC61:AD61"/>
    <mergeCell ref="AE61:AF61"/>
    <mergeCell ref="BE61:BF61"/>
    <mergeCell ref="BG61:BJ61"/>
    <mergeCell ref="C61:P61"/>
    <mergeCell ref="Q61:R61"/>
    <mergeCell ref="S61:T61"/>
    <mergeCell ref="U61:V61"/>
    <mergeCell ref="W61:X61"/>
    <mergeCell ref="Y61:Z61"/>
    <mergeCell ref="AA64:AB64"/>
    <mergeCell ref="AC64:AD64"/>
    <mergeCell ref="AE64:AF64"/>
    <mergeCell ref="BE64:BF64"/>
    <mergeCell ref="BG64:BJ64"/>
    <mergeCell ref="C65:P65"/>
    <mergeCell ref="Q65:R65"/>
    <mergeCell ref="S65:T65"/>
    <mergeCell ref="U65:V65"/>
    <mergeCell ref="W65:X65"/>
    <mergeCell ref="C64:P64"/>
    <mergeCell ref="Q64:R64"/>
    <mergeCell ref="S64:T64"/>
    <mergeCell ref="U64:V64"/>
    <mergeCell ref="W64:X64"/>
    <mergeCell ref="Y64:Z64"/>
    <mergeCell ref="Y63:Z63"/>
    <mergeCell ref="AA63:AB63"/>
    <mergeCell ref="AC63:AD63"/>
    <mergeCell ref="AE63:AF63"/>
    <mergeCell ref="BE63:BF63"/>
    <mergeCell ref="BG63:BJ63"/>
    <mergeCell ref="AA66:AB66"/>
    <mergeCell ref="AC66:AD66"/>
    <mergeCell ref="AE66:AF66"/>
    <mergeCell ref="BE66:BF66"/>
    <mergeCell ref="BG66:BJ66"/>
    <mergeCell ref="C67:P67"/>
    <mergeCell ref="Q67:R67"/>
    <mergeCell ref="S67:T67"/>
    <mergeCell ref="U67:V67"/>
    <mergeCell ref="W67:X67"/>
    <mergeCell ref="C66:P66"/>
    <mergeCell ref="Q66:R66"/>
    <mergeCell ref="S66:T66"/>
    <mergeCell ref="U66:V66"/>
    <mergeCell ref="W66:X66"/>
    <mergeCell ref="Y66:Z66"/>
    <mergeCell ref="Y65:Z65"/>
    <mergeCell ref="AA65:AB65"/>
    <mergeCell ref="AC65:AD65"/>
    <mergeCell ref="AE65:AF65"/>
    <mergeCell ref="BE65:BF65"/>
    <mergeCell ref="BG65:BJ65"/>
    <mergeCell ref="AA68:AB68"/>
    <mergeCell ref="AC68:AD68"/>
    <mergeCell ref="AE68:AF68"/>
    <mergeCell ref="BE68:BF68"/>
    <mergeCell ref="BG68:BJ68"/>
    <mergeCell ref="C69:P69"/>
    <mergeCell ref="Q69:R69"/>
    <mergeCell ref="S69:T69"/>
    <mergeCell ref="U69:V69"/>
    <mergeCell ref="W69:X69"/>
    <mergeCell ref="C68:P68"/>
    <mergeCell ref="Q68:R68"/>
    <mergeCell ref="S68:T68"/>
    <mergeCell ref="U68:V68"/>
    <mergeCell ref="W68:X68"/>
    <mergeCell ref="Y68:Z68"/>
    <mergeCell ref="Y67:Z67"/>
    <mergeCell ref="AA67:AB67"/>
    <mergeCell ref="AC67:AD67"/>
    <mergeCell ref="AE67:AF67"/>
    <mergeCell ref="BE67:BF67"/>
    <mergeCell ref="BG67:BJ67"/>
    <mergeCell ref="AA70:AB70"/>
    <mergeCell ref="AC70:AD70"/>
    <mergeCell ref="AE70:AF70"/>
    <mergeCell ref="BE70:BF70"/>
    <mergeCell ref="BG70:BJ70"/>
    <mergeCell ref="C71:P71"/>
    <mergeCell ref="Q71:R71"/>
    <mergeCell ref="S71:T71"/>
    <mergeCell ref="U71:V71"/>
    <mergeCell ref="W71:X71"/>
    <mergeCell ref="C70:P70"/>
    <mergeCell ref="Q70:R70"/>
    <mergeCell ref="S70:T70"/>
    <mergeCell ref="U70:V70"/>
    <mergeCell ref="W70:X70"/>
    <mergeCell ref="Y70:Z70"/>
    <mergeCell ref="Y69:Z69"/>
    <mergeCell ref="AA69:AB69"/>
    <mergeCell ref="AC69:AD69"/>
    <mergeCell ref="AE69:AF69"/>
    <mergeCell ref="BE69:BF69"/>
    <mergeCell ref="BG69:BJ69"/>
    <mergeCell ref="AA72:AB72"/>
    <mergeCell ref="AC72:AD72"/>
    <mergeCell ref="AE72:AF72"/>
    <mergeCell ref="BE72:BF72"/>
    <mergeCell ref="BG72:BJ72"/>
    <mergeCell ref="C73:P73"/>
    <mergeCell ref="Q73:R73"/>
    <mergeCell ref="S73:T73"/>
    <mergeCell ref="U73:V73"/>
    <mergeCell ref="W73:X73"/>
    <mergeCell ref="C72:P72"/>
    <mergeCell ref="Q72:R72"/>
    <mergeCell ref="S72:T72"/>
    <mergeCell ref="U72:V72"/>
    <mergeCell ref="W72:X72"/>
    <mergeCell ref="Y72:Z72"/>
    <mergeCell ref="Y71:Z71"/>
    <mergeCell ref="AA71:AB71"/>
    <mergeCell ref="AC71:AD71"/>
    <mergeCell ref="AE71:AF71"/>
    <mergeCell ref="BE71:BF71"/>
    <mergeCell ref="BG71:BJ71"/>
    <mergeCell ref="AA74:AB74"/>
    <mergeCell ref="AC74:AD74"/>
    <mergeCell ref="AE74:AF74"/>
    <mergeCell ref="BE74:BF74"/>
    <mergeCell ref="BG74:BJ74"/>
    <mergeCell ref="C75:P75"/>
    <mergeCell ref="Q75:R75"/>
    <mergeCell ref="S75:T75"/>
    <mergeCell ref="U75:V75"/>
    <mergeCell ref="W75:X75"/>
    <mergeCell ref="C74:P74"/>
    <mergeCell ref="Q74:R74"/>
    <mergeCell ref="S74:T74"/>
    <mergeCell ref="U74:V74"/>
    <mergeCell ref="W74:X74"/>
    <mergeCell ref="Y74:Z74"/>
    <mergeCell ref="Y73:Z73"/>
    <mergeCell ref="AA73:AB73"/>
    <mergeCell ref="AC73:AD73"/>
    <mergeCell ref="AE73:AF73"/>
    <mergeCell ref="BE73:BF73"/>
    <mergeCell ref="BG73:BJ73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C76:P76"/>
    <mergeCell ref="Q76:R76"/>
    <mergeCell ref="S76:T76"/>
    <mergeCell ref="U76:V76"/>
    <mergeCell ref="W76:X76"/>
    <mergeCell ref="Y76:Z76"/>
    <mergeCell ref="Y75:Z75"/>
    <mergeCell ref="AA75:AB75"/>
    <mergeCell ref="AC75:AD75"/>
    <mergeCell ref="AE75:AF75"/>
    <mergeCell ref="BE75:BF75"/>
    <mergeCell ref="BG75:BJ75"/>
    <mergeCell ref="AA78:AB78"/>
    <mergeCell ref="AC78:AD78"/>
    <mergeCell ref="AE78:AF78"/>
    <mergeCell ref="BE78:BF78"/>
    <mergeCell ref="BG78:BJ78"/>
    <mergeCell ref="C79:P79"/>
    <mergeCell ref="Q79:R79"/>
    <mergeCell ref="S79:T79"/>
    <mergeCell ref="U79:V79"/>
    <mergeCell ref="W79:X79"/>
    <mergeCell ref="C78:P78"/>
    <mergeCell ref="Q78:R78"/>
    <mergeCell ref="S78:T78"/>
    <mergeCell ref="U78:V78"/>
    <mergeCell ref="W78:X78"/>
    <mergeCell ref="Y78:Z78"/>
    <mergeCell ref="Y77:Z77"/>
    <mergeCell ref="AA77:AB77"/>
    <mergeCell ref="AC77:AD77"/>
    <mergeCell ref="AE77:AF77"/>
    <mergeCell ref="BE77:BF77"/>
    <mergeCell ref="BG77:BJ77"/>
    <mergeCell ref="AA80:AB80"/>
    <mergeCell ref="AC80:AD80"/>
    <mergeCell ref="AE80:AF80"/>
    <mergeCell ref="BE80:BF80"/>
    <mergeCell ref="BG80:BJ80"/>
    <mergeCell ref="C81:P81"/>
    <mergeCell ref="Q81:R81"/>
    <mergeCell ref="S81:T81"/>
    <mergeCell ref="U81:V81"/>
    <mergeCell ref="W81:X81"/>
    <mergeCell ref="C80:P80"/>
    <mergeCell ref="Q80:R80"/>
    <mergeCell ref="S80:T80"/>
    <mergeCell ref="U80:V80"/>
    <mergeCell ref="W80:X80"/>
    <mergeCell ref="Y80:Z80"/>
    <mergeCell ref="Y79:Z79"/>
    <mergeCell ref="AA79:AB79"/>
    <mergeCell ref="AC79:AD79"/>
    <mergeCell ref="AE79:AF79"/>
    <mergeCell ref="BE79:BF79"/>
    <mergeCell ref="BG79:BJ79"/>
    <mergeCell ref="AA82:AB82"/>
    <mergeCell ref="AC82:AD82"/>
    <mergeCell ref="AE82:AF82"/>
    <mergeCell ref="BE82:BF82"/>
    <mergeCell ref="BG82:BJ82"/>
    <mergeCell ref="C83:P83"/>
    <mergeCell ref="Q83:R83"/>
    <mergeCell ref="S83:T83"/>
    <mergeCell ref="U83:V83"/>
    <mergeCell ref="W83:X83"/>
    <mergeCell ref="C82:P82"/>
    <mergeCell ref="Q82:R82"/>
    <mergeCell ref="S82:T82"/>
    <mergeCell ref="U82:V82"/>
    <mergeCell ref="W82:X82"/>
    <mergeCell ref="Y82:Z82"/>
    <mergeCell ref="Y81:Z81"/>
    <mergeCell ref="AA81:AB81"/>
    <mergeCell ref="AC81:AD81"/>
    <mergeCell ref="AE81:AF81"/>
    <mergeCell ref="BE81:BF81"/>
    <mergeCell ref="BG81:BJ81"/>
    <mergeCell ref="AA84:AB84"/>
    <mergeCell ref="AC84:AD84"/>
    <mergeCell ref="AE84:AF84"/>
    <mergeCell ref="BE84:BF84"/>
    <mergeCell ref="BG84:BJ84"/>
    <mergeCell ref="C85:P85"/>
    <mergeCell ref="Q85:R85"/>
    <mergeCell ref="S85:T85"/>
    <mergeCell ref="U85:V85"/>
    <mergeCell ref="W85:X85"/>
    <mergeCell ref="C84:P84"/>
    <mergeCell ref="Q84:R84"/>
    <mergeCell ref="S84:T84"/>
    <mergeCell ref="U84:V84"/>
    <mergeCell ref="W84:X84"/>
    <mergeCell ref="Y84:Z84"/>
    <mergeCell ref="Y83:Z83"/>
    <mergeCell ref="AA83:AB83"/>
    <mergeCell ref="AC83:AD83"/>
    <mergeCell ref="AE83:AF83"/>
    <mergeCell ref="BE83:BF83"/>
    <mergeCell ref="BG83:BJ83"/>
    <mergeCell ref="Y87:Z87"/>
    <mergeCell ref="AA87:AB87"/>
    <mergeCell ref="AC87:AD87"/>
    <mergeCell ref="AE87:AF87"/>
    <mergeCell ref="BE87:BF87"/>
    <mergeCell ref="BG87:BJ87"/>
    <mergeCell ref="C86:P86"/>
    <mergeCell ref="Q86:R86"/>
    <mergeCell ref="S86:T86"/>
    <mergeCell ref="BE86:BF86"/>
    <mergeCell ref="BG86:BJ86"/>
    <mergeCell ref="C87:P87"/>
    <mergeCell ref="Q87:R87"/>
    <mergeCell ref="S87:T87"/>
    <mergeCell ref="U87:V87"/>
    <mergeCell ref="W87:X87"/>
    <mergeCell ref="Y85:Z85"/>
    <mergeCell ref="AA85:AB85"/>
    <mergeCell ref="AC85:AD85"/>
    <mergeCell ref="AE85:AF85"/>
    <mergeCell ref="BE85:BF85"/>
    <mergeCell ref="BG85:BJ85"/>
    <mergeCell ref="Y89:Z89"/>
    <mergeCell ref="AA89:AB89"/>
    <mergeCell ref="AC89:AD89"/>
    <mergeCell ref="AE89:AF89"/>
    <mergeCell ref="BE89:BF89"/>
    <mergeCell ref="BG89:BJ89"/>
    <mergeCell ref="AA88:AB88"/>
    <mergeCell ref="AC88:AD88"/>
    <mergeCell ref="AE88:AF88"/>
    <mergeCell ref="BE88:BF88"/>
    <mergeCell ref="BG88:BJ88"/>
    <mergeCell ref="C89:P89"/>
    <mergeCell ref="Q89:R89"/>
    <mergeCell ref="S89:T89"/>
    <mergeCell ref="U89:V89"/>
    <mergeCell ref="W89:X89"/>
    <mergeCell ref="C88:P88"/>
    <mergeCell ref="Q88:R88"/>
    <mergeCell ref="S88:T88"/>
    <mergeCell ref="U88:V88"/>
    <mergeCell ref="W88:X88"/>
    <mergeCell ref="Y88:Z88"/>
    <mergeCell ref="Y91:Z91"/>
    <mergeCell ref="AA91:AB91"/>
    <mergeCell ref="AC91:AD91"/>
    <mergeCell ref="AE91:AF91"/>
    <mergeCell ref="BE91:BF91"/>
    <mergeCell ref="BG91:BJ91"/>
    <mergeCell ref="AA90:AB90"/>
    <mergeCell ref="AC90:AD90"/>
    <mergeCell ref="AE90:AF90"/>
    <mergeCell ref="BE90:BF90"/>
    <mergeCell ref="BG90:BJ90"/>
    <mergeCell ref="C91:P91"/>
    <mergeCell ref="Q91:R91"/>
    <mergeCell ref="S91:T91"/>
    <mergeCell ref="U91:V91"/>
    <mergeCell ref="W91:X91"/>
    <mergeCell ref="C90:P90"/>
    <mergeCell ref="Q90:R90"/>
    <mergeCell ref="S90:T90"/>
    <mergeCell ref="U90:V90"/>
    <mergeCell ref="W90:X90"/>
    <mergeCell ref="Y90:Z90"/>
    <mergeCell ref="Y102:Z102"/>
    <mergeCell ref="AA102:AB102"/>
    <mergeCell ref="AC102:AD102"/>
    <mergeCell ref="AE102:AF102"/>
    <mergeCell ref="BE102:BF102"/>
    <mergeCell ref="BG102:BJ102"/>
    <mergeCell ref="AA101:AB101"/>
    <mergeCell ref="AC101:AD101"/>
    <mergeCell ref="AE101:AF101"/>
    <mergeCell ref="BE101:BF101"/>
    <mergeCell ref="BG101:BJ101"/>
    <mergeCell ref="C102:P102"/>
    <mergeCell ref="Q102:R102"/>
    <mergeCell ref="S102:T102"/>
    <mergeCell ref="U102:V102"/>
    <mergeCell ref="W102:X102"/>
    <mergeCell ref="C101:P101"/>
    <mergeCell ref="Q101:R101"/>
    <mergeCell ref="S101:T101"/>
    <mergeCell ref="U101:V101"/>
    <mergeCell ref="W101:X101"/>
    <mergeCell ref="Y101:Z101"/>
    <mergeCell ref="Y104:Z104"/>
    <mergeCell ref="AA104:AB104"/>
    <mergeCell ref="AC104:AD104"/>
    <mergeCell ref="AE104:AF104"/>
    <mergeCell ref="BE104:BF104"/>
    <mergeCell ref="BG104:BJ104"/>
    <mergeCell ref="AA103:AB103"/>
    <mergeCell ref="AC103:AD103"/>
    <mergeCell ref="AE103:AF103"/>
    <mergeCell ref="BE103:BF103"/>
    <mergeCell ref="BG103:BJ103"/>
    <mergeCell ref="C104:P104"/>
    <mergeCell ref="Q104:R104"/>
    <mergeCell ref="S104:T104"/>
    <mergeCell ref="U104:V104"/>
    <mergeCell ref="W104:X104"/>
    <mergeCell ref="C103:P103"/>
    <mergeCell ref="Q103:R103"/>
    <mergeCell ref="S103:T103"/>
    <mergeCell ref="U103:V103"/>
    <mergeCell ref="W103:X103"/>
    <mergeCell ref="Y103:Z103"/>
    <mergeCell ref="Y106:Z106"/>
    <mergeCell ref="AA106:AB106"/>
    <mergeCell ref="AC106:AD106"/>
    <mergeCell ref="AE106:AF106"/>
    <mergeCell ref="BE106:BF106"/>
    <mergeCell ref="BG106:BJ106"/>
    <mergeCell ref="AA105:AB105"/>
    <mergeCell ref="AC105:AD105"/>
    <mergeCell ref="AE105:AF105"/>
    <mergeCell ref="BE105:BF105"/>
    <mergeCell ref="BG105:BJ105"/>
    <mergeCell ref="C106:P106"/>
    <mergeCell ref="Q106:R106"/>
    <mergeCell ref="S106:T106"/>
    <mergeCell ref="U106:V106"/>
    <mergeCell ref="W106:X106"/>
    <mergeCell ref="C105:P105"/>
    <mergeCell ref="Q105:R105"/>
    <mergeCell ref="S105:T105"/>
    <mergeCell ref="U105:V105"/>
    <mergeCell ref="W105:X105"/>
    <mergeCell ref="Y105:Z105"/>
    <mergeCell ref="Y108:Z108"/>
    <mergeCell ref="AA108:AB108"/>
    <mergeCell ref="AC108:AD108"/>
    <mergeCell ref="AE108:AF108"/>
    <mergeCell ref="BE108:BF108"/>
    <mergeCell ref="BG108:BJ108"/>
    <mergeCell ref="AA107:AB107"/>
    <mergeCell ref="AC107:AD107"/>
    <mergeCell ref="AE107:AF107"/>
    <mergeCell ref="BE107:BF107"/>
    <mergeCell ref="BG107:BJ107"/>
    <mergeCell ref="C108:P108"/>
    <mergeCell ref="Q108:R108"/>
    <mergeCell ref="S108:T108"/>
    <mergeCell ref="U108:V108"/>
    <mergeCell ref="W108:X108"/>
    <mergeCell ref="C107:P107"/>
    <mergeCell ref="Q107:R107"/>
    <mergeCell ref="S107:T107"/>
    <mergeCell ref="U107:V107"/>
    <mergeCell ref="W107:X107"/>
    <mergeCell ref="Y107:Z107"/>
    <mergeCell ref="Y110:Z110"/>
    <mergeCell ref="AA110:AB110"/>
    <mergeCell ref="AC110:AD110"/>
    <mergeCell ref="AE110:AF110"/>
    <mergeCell ref="BG110:BJ110"/>
    <mergeCell ref="C111:P111"/>
    <mergeCell ref="Q111:R111"/>
    <mergeCell ref="S111:T111"/>
    <mergeCell ref="U111:V111"/>
    <mergeCell ref="W111:X111"/>
    <mergeCell ref="AA109:AB109"/>
    <mergeCell ref="AC109:AD109"/>
    <mergeCell ref="AE109:AF109"/>
    <mergeCell ref="BE109:BF109"/>
    <mergeCell ref="BG109:BJ109"/>
    <mergeCell ref="C110:P110"/>
    <mergeCell ref="Q110:R110"/>
    <mergeCell ref="S110:T110"/>
    <mergeCell ref="U110:V110"/>
    <mergeCell ref="W110:X110"/>
    <mergeCell ref="C109:P109"/>
    <mergeCell ref="Q109:R109"/>
    <mergeCell ref="S109:T109"/>
    <mergeCell ref="U109:V109"/>
    <mergeCell ref="W109:X109"/>
    <mergeCell ref="Y109:Z109"/>
    <mergeCell ref="AA112:AB112"/>
    <mergeCell ref="AC112:AD112"/>
    <mergeCell ref="AE112:AF112"/>
    <mergeCell ref="BE112:BF112"/>
    <mergeCell ref="BG112:BJ112"/>
    <mergeCell ref="C113:P113"/>
    <mergeCell ref="Q113:R113"/>
    <mergeCell ref="S113:T113"/>
    <mergeCell ref="AE113:AF113"/>
    <mergeCell ref="BG113:BJ113"/>
    <mergeCell ref="C112:P112"/>
    <mergeCell ref="Q112:R112"/>
    <mergeCell ref="S112:T112"/>
    <mergeCell ref="U112:V112"/>
    <mergeCell ref="W112:X112"/>
    <mergeCell ref="Y112:Z112"/>
    <mergeCell ref="Y111:Z111"/>
    <mergeCell ref="AA111:AB111"/>
    <mergeCell ref="AC111:AD111"/>
    <mergeCell ref="AE111:AF111"/>
    <mergeCell ref="BE111:BF111"/>
    <mergeCell ref="BG111:BJ111"/>
    <mergeCell ref="Y115:Z115"/>
    <mergeCell ref="AA115:AB115"/>
    <mergeCell ref="AC115:AD115"/>
    <mergeCell ref="AE115:AF115"/>
    <mergeCell ref="BE115:BF115"/>
    <mergeCell ref="BG115:BJ115"/>
    <mergeCell ref="AA114:AB114"/>
    <mergeCell ref="AC114:AD114"/>
    <mergeCell ref="AE114:AF114"/>
    <mergeCell ref="BE114:BF114"/>
    <mergeCell ref="BG114:BJ114"/>
    <mergeCell ref="C115:P115"/>
    <mergeCell ref="Q115:R115"/>
    <mergeCell ref="S115:T115"/>
    <mergeCell ref="U115:V115"/>
    <mergeCell ref="W115:X115"/>
    <mergeCell ref="C114:P114"/>
    <mergeCell ref="Q114:R114"/>
    <mergeCell ref="S114:T114"/>
    <mergeCell ref="U114:V114"/>
    <mergeCell ref="W114:X114"/>
    <mergeCell ref="Y114:Z114"/>
    <mergeCell ref="AA117:AB117"/>
    <mergeCell ref="AC117:AD117"/>
    <mergeCell ref="AE117:AF117"/>
    <mergeCell ref="BE117:BF117"/>
    <mergeCell ref="BG117:BJ117"/>
    <mergeCell ref="C118:P118"/>
    <mergeCell ref="Q118:R118"/>
    <mergeCell ref="S118:T118"/>
    <mergeCell ref="U118:V118"/>
    <mergeCell ref="W118:X118"/>
    <mergeCell ref="AA116:AB116"/>
    <mergeCell ref="AC116:AD116"/>
    <mergeCell ref="AE116:AF116"/>
    <mergeCell ref="BG116:BJ116"/>
    <mergeCell ref="C117:P117"/>
    <mergeCell ref="Q117:R117"/>
    <mergeCell ref="S117:T117"/>
    <mergeCell ref="U117:V117"/>
    <mergeCell ref="W117:X117"/>
    <mergeCell ref="Y117:Z117"/>
    <mergeCell ref="C116:P116"/>
    <mergeCell ref="Q116:R116"/>
    <mergeCell ref="S116:T116"/>
    <mergeCell ref="U116:V116"/>
    <mergeCell ref="W116:X116"/>
    <mergeCell ref="Y116:Z116"/>
    <mergeCell ref="AA119:AB119"/>
    <mergeCell ref="AC119:AD119"/>
    <mergeCell ref="AE119:AF119"/>
    <mergeCell ref="BE119:BF119"/>
    <mergeCell ref="BG119:BJ119"/>
    <mergeCell ref="C120:P120"/>
    <mergeCell ref="Q120:R120"/>
    <mergeCell ref="S120:T120"/>
    <mergeCell ref="U120:V120"/>
    <mergeCell ref="W120:X120"/>
    <mergeCell ref="C119:P119"/>
    <mergeCell ref="Q119:R119"/>
    <mergeCell ref="S119:T119"/>
    <mergeCell ref="U119:V119"/>
    <mergeCell ref="W119:X119"/>
    <mergeCell ref="Y119:Z119"/>
    <mergeCell ref="Y118:Z118"/>
    <mergeCell ref="AA118:AB118"/>
    <mergeCell ref="AC118:AD118"/>
    <mergeCell ref="AE118:AF118"/>
    <mergeCell ref="BE118:BF118"/>
    <mergeCell ref="BG118:BJ118"/>
    <mergeCell ref="AA121:AB121"/>
    <mergeCell ref="AC121:AD121"/>
    <mergeCell ref="AE121:AF121"/>
    <mergeCell ref="BE121:BF121"/>
    <mergeCell ref="BG121:BJ121"/>
    <mergeCell ref="C122:P122"/>
    <mergeCell ref="Q122:R122"/>
    <mergeCell ref="S122:T122"/>
    <mergeCell ref="U122:V122"/>
    <mergeCell ref="W122:X122"/>
    <mergeCell ref="C121:P121"/>
    <mergeCell ref="Q121:R121"/>
    <mergeCell ref="S121:T121"/>
    <mergeCell ref="U121:V121"/>
    <mergeCell ref="W121:X121"/>
    <mergeCell ref="Y121:Z121"/>
    <mergeCell ref="Y120:Z120"/>
    <mergeCell ref="AA120:AB120"/>
    <mergeCell ref="AC120:AD120"/>
    <mergeCell ref="AE120:AF120"/>
    <mergeCell ref="BE120:BF120"/>
    <mergeCell ref="BG120:BJ120"/>
    <mergeCell ref="AA123:AB123"/>
    <mergeCell ref="AC123:AD123"/>
    <mergeCell ref="AE123:AF123"/>
    <mergeCell ref="BE123:BF123"/>
    <mergeCell ref="BG123:BJ123"/>
    <mergeCell ref="C124:P124"/>
    <mergeCell ref="Q124:R124"/>
    <mergeCell ref="S124:T124"/>
    <mergeCell ref="U124:V124"/>
    <mergeCell ref="W124:X124"/>
    <mergeCell ref="C123:P123"/>
    <mergeCell ref="Q123:R123"/>
    <mergeCell ref="S123:T123"/>
    <mergeCell ref="U123:V123"/>
    <mergeCell ref="W123:X123"/>
    <mergeCell ref="Y123:Z123"/>
    <mergeCell ref="Y122:Z122"/>
    <mergeCell ref="AA122:AB122"/>
    <mergeCell ref="AC122:AD122"/>
    <mergeCell ref="AE122:AF122"/>
    <mergeCell ref="BE122:BF122"/>
    <mergeCell ref="BG122:BJ122"/>
    <mergeCell ref="AA125:AB125"/>
    <mergeCell ref="AC125:AD125"/>
    <mergeCell ref="AE125:AF125"/>
    <mergeCell ref="BE125:BF125"/>
    <mergeCell ref="BG125:BJ125"/>
    <mergeCell ref="C126:P126"/>
    <mergeCell ref="Q126:R126"/>
    <mergeCell ref="S126:T126"/>
    <mergeCell ref="U126:V126"/>
    <mergeCell ref="W126:X126"/>
    <mergeCell ref="C125:P125"/>
    <mergeCell ref="Q125:R125"/>
    <mergeCell ref="S125:T125"/>
    <mergeCell ref="U125:V125"/>
    <mergeCell ref="W125:X125"/>
    <mergeCell ref="Y125:Z125"/>
    <mergeCell ref="Y124:Z124"/>
    <mergeCell ref="AA124:AB124"/>
    <mergeCell ref="AC124:AD124"/>
    <mergeCell ref="AE124:AF124"/>
    <mergeCell ref="BE124:BF124"/>
    <mergeCell ref="BG124:BJ124"/>
    <mergeCell ref="AA127:AB127"/>
    <mergeCell ref="AC127:AD127"/>
    <mergeCell ref="AE127:AF127"/>
    <mergeCell ref="BE127:BF127"/>
    <mergeCell ref="BG127:BJ127"/>
    <mergeCell ref="C133:P133"/>
    <mergeCell ref="Q133:R133"/>
    <mergeCell ref="S133:T133"/>
    <mergeCell ref="U133:V133"/>
    <mergeCell ref="W133:X133"/>
    <mergeCell ref="C127:P127"/>
    <mergeCell ref="Q127:R127"/>
    <mergeCell ref="S127:T127"/>
    <mergeCell ref="U127:V127"/>
    <mergeCell ref="W127:X127"/>
    <mergeCell ref="Y127:Z127"/>
    <mergeCell ref="Y126:Z126"/>
    <mergeCell ref="AA126:AB126"/>
    <mergeCell ref="AC126:AD126"/>
    <mergeCell ref="AE126:AF126"/>
    <mergeCell ref="BE126:BF126"/>
    <mergeCell ref="BG126:BJ126"/>
    <mergeCell ref="AM130:AR130"/>
    <mergeCell ref="AS130:AX130"/>
    <mergeCell ref="AY130:BD130"/>
    <mergeCell ref="Y131:Z132"/>
    <mergeCell ref="AA131:AB132"/>
    <mergeCell ref="AC131:AD132"/>
    <mergeCell ref="AE131:AF132"/>
    <mergeCell ref="AY131:BA131"/>
    <mergeCell ref="BB131:BD131"/>
    <mergeCell ref="AG131:AI131"/>
    <mergeCell ref="AA134:AB134"/>
    <mergeCell ref="AC134:AD134"/>
    <mergeCell ref="AE134:AF134"/>
    <mergeCell ref="BE134:BF134"/>
    <mergeCell ref="BG134:BJ134"/>
    <mergeCell ref="C135:P135"/>
    <mergeCell ref="Q135:R135"/>
    <mergeCell ref="S135:T135"/>
    <mergeCell ref="U135:V135"/>
    <mergeCell ref="W135:X135"/>
    <mergeCell ref="C134:P134"/>
    <mergeCell ref="Q134:R134"/>
    <mergeCell ref="S134:T134"/>
    <mergeCell ref="U134:V134"/>
    <mergeCell ref="W134:X134"/>
    <mergeCell ref="Y134:Z134"/>
    <mergeCell ref="Y133:Z133"/>
    <mergeCell ref="AA133:AB133"/>
    <mergeCell ref="AC133:AD133"/>
    <mergeCell ref="AE133:AF133"/>
    <mergeCell ref="BE133:BF133"/>
    <mergeCell ref="BG133:BJ133"/>
    <mergeCell ref="AA136:AB136"/>
    <mergeCell ref="AC136:AD136"/>
    <mergeCell ref="AE136:AF136"/>
    <mergeCell ref="BE136:BF136"/>
    <mergeCell ref="BG136:BJ136"/>
    <mergeCell ref="C137:P137"/>
    <mergeCell ref="Q137:R137"/>
    <mergeCell ref="S137:T137"/>
    <mergeCell ref="U137:V137"/>
    <mergeCell ref="W137:X137"/>
    <mergeCell ref="C136:P136"/>
    <mergeCell ref="Q136:R136"/>
    <mergeCell ref="S136:T136"/>
    <mergeCell ref="U136:V136"/>
    <mergeCell ref="W136:X136"/>
    <mergeCell ref="Y136:Z136"/>
    <mergeCell ref="Y135:Z135"/>
    <mergeCell ref="AA135:AB135"/>
    <mergeCell ref="AC135:AD135"/>
    <mergeCell ref="AE135:AF135"/>
    <mergeCell ref="BE135:BF135"/>
    <mergeCell ref="BG135:BJ135"/>
    <mergeCell ref="AE138:AF138"/>
    <mergeCell ref="BE138:BF138"/>
    <mergeCell ref="BG138:BJ138"/>
    <mergeCell ref="B139:T139"/>
    <mergeCell ref="U139:V139"/>
    <mergeCell ref="W139:X139"/>
    <mergeCell ref="Y139:Z139"/>
    <mergeCell ref="AA139:AB139"/>
    <mergeCell ref="AC139:AD139"/>
    <mergeCell ref="AE139:AF139"/>
    <mergeCell ref="B138:T138"/>
    <mergeCell ref="U138:V138"/>
    <mergeCell ref="W138:X138"/>
    <mergeCell ref="Y138:Z138"/>
    <mergeCell ref="AA138:AB138"/>
    <mergeCell ref="AC138:AD138"/>
    <mergeCell ref="Y137:Z137"/>
    <mergeCell ref="AA137:AB137"/>
    <mergeCell ref="AC137:AD137"/>
    <mergeCell ref="AE137:AF137"/>
    <mergeCell ref="BE137:BF137"/>
    <mergeCell ref="BG137:BJ137"/>
    <mergeCell ref="B140:T140"/>
    <mergeCell ref="U140:V140"/>
    <mergeCell ref="W140:X140"/>
    <mergeCell ref="Y140:Z140"/>
    <mergeCell ref="AA140:AB140"/>
    <mergeCell ref="AY139:BA139"/>
    <mergeCell ref="BB139:BD139"/>
    <mergeCell ref="BE139:BF139"/>
    <mergeCell ref="BG139:BJ139"/>
    <mergeCell ref="AG139:AI139"/>
    <mergeCell ref="AJ139:AL139"/>
    <mergeCell ref="AM139:AO139"/>
    <mergeCell ref="AP139:AR139"/>
    <mergeCell ref="AS139:AU139"/>
    <mergeCell ref="AV139:AX139"/>
    <mergeCell ref="AS140:AU140"/>
    <mergeCell ref="AV140:AX140"/>
    <mergeCell ref="AY140:BA140"/>
    <mergeCell ref="BB140:BD140"/>
    <mergeCell ref="BE140:BF140"/>
    <mergeCell ref="BG140:BJ140"/>
    <mergeCell ref="AC140:AD140"/>
    <mergeCell ref="AE140:AF140"/>
    <mergeCell ref="AG140:AI140"/>
    <mergeCell ref="AJ140:AL140"/>
    <mergeCell ref="AM140:AO140"/>
    <mergeCell ref="AP140:AR140"/>
    <mergeCell ref="AV141:AX141"/>
    <mergeCell ref="AY141:BA141"/>
    <mergeCell ref="BB141:BD141"/>
    <mergeCell ref="BE141:BF141"/>
    <mergeCell ref="BG141:BJ141"/>
    <mergeCell ref="B142:T142"/>
    <mergeCell ref="U142:V142"/>
    <mergeCell ref="W142:X142"/>
    <mergeCell ref="Y142:Z142"/>
    <mergeCell ref="AA142:AB142"/>
    <mergeCell ref="AE141:AF141"/>
    <mergeCell ref="AG141:AI141"/>
    <mergeCell ref="AJ141:AL141"/>
    <mergeCell ref="AM141:AO141"/>
    <mergeCell ref="AP141:AR141"/>
    <mergeCell ref="AS141:AU141"/>
    <mergeCell ref="B141:T141"/>
    <mergeCell ref="U141:V141"/>
    <mergeCell ref="W141:X141"/>
    <mergeCell ref="Y141:Z141"/>
    <mergeCell ref="AA141:AB141"/>
    <mergeCell ref="AC141:AD141"/>
    <mergeCell ref="AS142:AU142"/>
    <mergeCell ref="AC142:AD142"/>
    <mergeCell ref="AE142:AF142"/>
    <mergeCell ref="AG142:AI142"/>
    <mergeCell ref="AJ142:AL142"/>
    <mergeCell ref="AM142:AO142"/>
    <mergeCell ref="AP142:AR142"/>
    <mergeCell ref="F153:BF153"/>
    <mergeCell ref="BG153:BJ153"/>
    <mergeCell ref="B149:BJ149"/>
    <mergeCell ref="B150:E150"/>
    <mergeCell ref="F150:BF150"/>
    <mergeCell ref="BG150:BJ150"/>
    <mergeCell ref="AA144:AC144"/>
    <mergeCell ref="AD144:AF144"/>
    <mergeCell ref="AG144:AK144"/>
    <mergeCell ref="AL144:AP144"/>
    <mergeCell ref="AQ144:AU144"/>
    <mergeCell ref="AV144:BJ144"/>
    <mergeCell ref="AD147:AF147"/>
    <mergeCell ref="AV142:AX142"/>
    <mergeCell ref="AY142:BA142"/>
    <mergeCell ref="AG145:AK147"/>
    <mergeCell ref="AL145:AP147"/>
    <mergeCell ref="AQ145:AU147"/>
    <mergeCell ref="AV145:BJ147"/>
    <mergeCell ref="AA146:AC146"/>
    <mergeCell ref="AD146:AF146"/>
    <mergeCell ref="AA147:AC147"/>
    <mergeCell ref="BB142:BD142"/>
    <mergeCell ref="BE142:BF142"/>
    <mergeCell ref="BG142:BJ142"/>
    <mergeCell ref="B152:E152"/>
    <mergeCell ref="F152:BF152"/>
    <mergeCell ref="BG152:BJ152"/>
    <mergeCell ref="B153:E153"/>
    <mergeCell ref="B166:E166"/>
    <mergeCell ref="F166:BF166"/>
    <mergeCell ref="BG166:BJ166"/>
    <mergeCell ref="B145:H147"/>
    <mergeCell ref="I145:K147"/>
    <mergeCell ref="L145:N147"/>
    <mergeCell ref="O145:Q147"/>
    <mergeCell ref="R145:W145"/>
    <mergeCell ref="X145:Z145"/>
    <mergeCell ref="R146:W146"/>
    <mergeCell ref="X146:Z146"/>
    <mergeCell ref="R147:W147"/>
    <mergeCell ref="B158:E158"/>
    <mergeCell ref="F158:BF158"/>
    <mergeCell ref="BG158:BJ158"/>
    <mergeCell ref="B159:E159"/>
    <mergeCell ref="F159:BF159"/>
    <mergeCell ref="BG159:BJ159"/>
    <mergeCell ref="X147:Z147"/>
    <mergeCell ref="B165:E165"/>
    <mergeCell ref="F165:BF165"/>
    <mergeCell ref="BG165:BJ165"/>
    <mergeCell ref="B161:E161"/>
    <mergeCell ref="F161:BF161"/>
    <mergeCell ref="BG161:BJ161"/>
    <mergeCell ref="B162:E162"/>
    <mergeCell ref="F162:BF162"/>
    <mergeCell ref="BG162:BJ162"/>
    <mergeCell ref="B163:E163"/>
    <mergeCell ref="F163:BF163"/>
    <mergeCell ref="BG163:BJ163"/>
    <mergeCell ref="B164:E164"/>
    <mergeCell ref="B181:E181"/>
    <mergeCell ref="F181:BF181"/>
    <mergeCell ref="BG181:BJ181"/>
    <mergeCell ref="B182:E182"/>
    <mergeCell ref="F182:BF182"/>
    <mergeCell ref="BG182:BJ182"/>
    <mergeCell ref="B171:BH171"/>
    <mergeCell ref="B180:E180"/>
    <mergeCell ref="F180:BF180"/>
    <mergeCell ref="BG180:BJ180"/>
    <mergeCell ref="B177:E177"/>
    <mergeCell ref="F177:BF177"/>
    <mergeCell ref="BG177:BJ177"/>
    <mergeCell ref="B178:E178"/>
    <mergeCell ref="F178:BF178"/>
    <mergeCell ref="BG178:BJ178"/>
    <mergeCell ref="B168:AB170"/>
    <mergeCell ref="AN168:BG170"/>
    <mergeCell ref="B179:E179"/>
    <mergeCell ref="F179:BF179"/>
    <mergeCell ref="B187:E187"/>
    <mergeCell ref="F187:BF187"/>
    <mergeCell ref="BG187:BJ187"/>
    <mergeCell ref="B188:E188"/>
    <mergeCell ref="F188:BF188"/>
    <mergeCell ref="BG188:BJ188"/>
    <mergeCell ref="B186:E186"/>
    <mergeCell ref="F186:BF186"/>
    <mergeCell ref="BG186:BJ186"/>
    <mergeCell ref="B185:E185"/>
    <mergeCell ref="F185:BF185"/>
    <mergeCell ref="BG185:BJ185"/>
    <mergeCell ref="B183:E183"/>
    <mergeCell ref="F183:BF183"/>
    <mergeCell ref="BG183:BJ183"/>
    <mergeCell ref="B184:E184"/>
    <mergeCell ref="F184:BF184"/>
    <mergeCell ref="BG184:BJ184"/>
    <mergeCell ref="B193:E193"/>
    <mergeCell ref="F193:BF193"/>
    <mergeCell ref="BG193:BJ193"/>
    <mergeCell ref="B194:E194"/>
    <mergeCell ref="F194:BF194"/>
    <mergeCell ref="BG194:BJ194"/>
    <mergeCell ref="B191:E191"/>
    <mergeCell ref="F191:BF191"/>
    <mergeCell ref="BG191:BJ191"/>
    <mergeCell ref="B192:E192"/>
    <mergeCell ref="F192:BF192"/>
    <mergeCell ref="BG192:BJ192"/>
    <mergeCell ref="B189:E189"/>
    <mergeCell ref="F189:BF189"/>
    <mergeCell ref="BG189:BJ189"/>
    <mergeCell ref="B190:E190"/>
    <mergeCell ref="F190:BF190"/>
    <mergeCell ref="BG190:BJ190"/>
    <mergeCell ref="B199:E199"/>
    <mergeCell ref="F199:BF199"/>
    <mergeCell ref="BG199:BJ199"/>
    <mergeCell ref="B200:E200"/>
    <mergeCell ref="F200:BF200"/>
    <mergeCell ref="BG200:BJ200"/>
    <mergeCell ref="B197:E197"/>
    <mergeCell ref="F197:BF197"/>
    <mergeCell ref="BG197:BJ197"/>
    <mergeCell ref="B198:E198"/>
    <mergeCell ref="F198:BF198"/>
    <mergeCell ref="BG198:BJ198"/>
    <mergeCell ref="B195:E195"/>
    <mergeCell ref="F195:BF195"/>
    <mergeCell ref="BG195:BJ195"/>
    <mergeCell ref="B196:E196"/>
    <mergeCell ref="F196:BF196"/>
    <mergeCell ref="BG196:BJ196"/>
    <mergeCell ref="B211:E211"/>
    <mergeCell ref="F211:BF211"/>
    <mergeCell ref="BG211:BJ211"/>
    <mergeCell ref="B212:E212"/>
    <mergeCell ref="F212:BF212"/>
    <mergeCell ref="BG212:BJ212"/>
    <mergeCell ref="B205:E205"/>
    <mergeCell ref="F205:BF205"/>
    <mergeCell ref="BG205:BJ205"/>
    <mergeCell ref="B207:E207"/>
    <mergeCell ref="F207:BF207"/>
    <mergeCell ref="BG207:BJ207"/>
    <mergeCell ref="B210:E210"/>
    <mergeCell ref="F210:BF210"/>
    <mergeCell ref="BG210:BJ210"/>
    <mergeCell ref="B208:E208"/>
    <mergeCell ref="F208:BF208"/>
    <mergeCell ref="BG208:BJ208"/>
    <mergeCell ref="F217:BF217"/>
    <mergeCell ref="BG217:BJ217"/>
    <mergeCell ref="B218:BJ218"/>
    <mergeCell ref="B219:BJ219"/>
    <mergeCell ref="B221:O221"/>
    <mergeCell ref="AK221:BG222"/>
    <mergeCell ref="B222:O222"/>
    <mergeCell ref="B215:E215"/>
    <mergeCell ref="F215:BF215"/>
    <mergeCell ref="BG215:BJ215"/>
    <mergeCell ref="B216:E216"/>
    <mergeCell ref="F216:BF216"/>
    <mergeCell ref="BG216:BJ216"/>
    <mergeCell ref="B213:E213"/>
    <mergeCell ref="F213:BF213"/>
    <mergeCell ref="BG213:BJ213"/>
    <mergeCell ref="B214:E214"/>
    <mergeCell ref="F214:BF214"/>
    <mergeCell ref="BG214:BJ214"/>
    <mergeCell ref="B226:G226"/>
    <mergeCell ref="AK226:AP226"/>
    <mergeCell ref="B224:H224"/>
    <mergeCell ref="I224:O224"/>
    <mergeCell ref="AK224:AP224"/>
    <mergeCell ref="AK228:BB228"/>
    <mergeCell ref="U57:AF57"/>
    <mergeCell ref="AG57:BD57"/>
    <mergeCell ref="AA59:AB60"/>
    <mergeCell ref="AC59:AD60"/>
    <mergeCell ref="AE59:AF60"/>
    <mergeCell ref="AG59:AI59"/>
    <mergeCell ref="C57:P60"/>
    <mergeCell ref="Q57:R60"/>
    <mergeCell ref="S57:T60"/>
    <mergeCell ref="B160:E160"/>
    <mergeCell ref="F160:BF160"/>
    <mergeCell ref="AP131:AR131"/>
    <mergeCell ref="AS131:AU131"/>
    <mergeCell ref="AV131:AX131"/>
    <mergeCell ref="W130:X132"/>
    <mergeCell ref="Y130:AF130"/>
    <mergeCell ref="BB59:BD59"/>
    <mergeCell ref="B92:BJ92"/>
    <mergeCell ref="AN93:BG95"/>
    <mergeCell ref="B93:AB95"/>
    <mergeCell ref="AJ59:AL59"/>
    <mergeCell ref="AM59:AO59"/>
    <mergeCell ref="AP59:AR59"/>
    <mergeCell ref="AS59:AU59"/>
    <mergeCell ref="AV59:AX59"/>
    <mergeCell ref="B217:E217"/>
    <mergeCell ref="B239:G239"/>
    <mergeCell ref="AK239:AP239"/>
    <mergeCell ref="B241:G241"/>
    <mergeCell ref="B242:AD242"/>
    <mergeCell ref="B244:AC244"/>
    <mergeCell ref="B245:AC245"/>
    <mergeCell ref="B237:G237"/>
    <mergeCell ref="AK237:AP237"/>
    <mergeCell ref="B234:V234"/>
    <mergeCell ref="B235:AD235"/>
    <mergeCell ref="AK235:BD235"/>
    <mergeCell ref="B231:H231"/>
    <mergeCell ref="AK233:AP233"/>
    <mergeCell ref="B228:R228"/>
    <mergeCell ref="AM98:AR98"/>
    <mergeCell ref="AS98:AX98"/>
    <mergeCell ref="AY98:BD98"/>
    <mergeCell ref="B97:B100"/>
    <mergeCell ref="C97:P100"/>
    <mergeCell ref="Q97:R100"/>
    <mergeCell ref="S97:T100"/>
    <mergeCell ref="U97:AF97"/>
    <mergeCell ref="AE99:AF100"/>
    <mergeCell ref="AG99:AI99"/>
    <mergeCell ref="AJ99:AL99"/>
    <mergeCell ref="AG97:BD97"/>
    <mergeCell ref="L144:N144"/>
    <mergeCell ref="O144:Q144"/>
    <mergeCell ref="R144:W144"/>
    <mergeCell ref="X144:Z144"/>
    <mergeCell ref="F164:BF164"/>
    <mergeCell ref="B229:AD229"/>
    <mergeCell ref="AY59:BA59"/>
    <mergeCell ref="BE57:BF60"/>
    <mergeCell ref="BG57:BJ60"/>
    <mergeCell ref="U58:V60"/>
    <mergeCell ref="W58:X60"/>
    <mergeCell ref="Y58:AF58"/>
    <mergeCell ref="AG58:AL58"/>
    <mergeCell ref="AM58:AR58"/>
    <mergeCell ref="AS58:AX58"/>
    <mergeCell ref="AY58:BD58"/>
    <mergeCell ref="Y59:Z60"/>
    <mergeCell ref="B57:B60"/>
    <mergeCell ref="BG160:BJ160"/>
    <mergeCell ref="B96:BH96"/>
    <mergeCell ref="B129:B132"/>
    <mergeCell ref="C129:P132"/>
    <mergeCell ref="Q129:R132"/>
    <mergeCell ref="S129:T132"/>
    <mergeCell ref="U129:AF129"/>
    <mergeCell ref="AG129:BD129"/>
    <mergeCell ref="BE129:BF132"/>
    <mergeCell ref="BG129:BJ132"/>
    <mergeCell ref="U130:V132"/>
    <mergeCell ref="AM99:AO99"/>
    <mergeCell ref="AP99:AR99"/>
    <mergeCell ref="AS99:AU99"/>
    <mergeCell ref="AV99:AX99"/>
    <mergeCell ref="AY99:BA99"/>
    <mergeCell ref="BB99:BD99"/>
    <mergeCell ref="Y99:Z100"/>
    <mergeCell ref="AA99:AB100"/>
    <mergeCell ref="AC99:AD100"/>
    <mergeCell ref="BE97:BF100"/>
    <mergeCell ref="BG97:BJ100"/>
    <mergeCell ref="U98:V100"/>
    <mergeCell ref="W98:X100"/>
    <mergeCell ref="Y98:AF98"/>
    <mergeCell ref="AG98:AL98"/>
    <mergeCell ref="AJ131:AL131"/>
    <mergeCell ref="AM131:AO131"/>
    <mergeCell ref="AG130:AL130"/>
    <mergeCell ref="B156:E156"/>
    <mergeCell ref="F156:BF156"/>
    <mergeCell ref="BG156:BJ156"/>
    <mergeCell ref="B157:E157"/>
    <mergeCell ref="F157:BF157"/>
    <mergeCell ref="B151:E151"/>
    <mergeCell ref="F151:BF151"/>
    <mergeCell ref="BG151:BJ151"/>
    <mergeCell ref="AA145:AC145"/>
    <mergeCell ref="AD145:AF145"/>
    <mergeCell ref="BG157:BJ157"/>
    <mergeCell ref="B154:E154"/>
    <mergeCell ref="F154:BF154"/>
    <mergeCell ref="BG154:BJ154"/>
    <mergeCell ref="B155:E155"/>
    <mergeCell ref="F155:BF155"/>
    <mergeCell ref="BG155:BJ155"/>
    <mergeCell ref="B143:Q143"/>
    <mergeCell ref="R143:AF143"/>
    <mergeCell ref="AG143:AU143"/>
    <mergeCell ref="AV143:BJ143"/>
    <mergeCell ref="B144:H144"/>
    <mergeCell ref="I144:K144"/>
    <mergeCell ref="BG164:BJ164"/>
    <mergeCell ref="B173:E173"/>
    <mergeCell ref="F173:BF173"/>
    <mergeCell ref="BG173:BJ173"/>
    <mergeCell ref="B174:E174"/>
    <mergeCell ref="F174:BF174"/>
    <mergeCell ref="BG174:BJ174"/>
    <mergeCell ref="B175:E175"/>
    <mergeCell ref="F175:BF175"/>
    <mergeCell ref="BG175:BJ175"/>
    <mergeCell ref="B176:E176"/>
    <mergeCell ref="F176:BF176"/>
    <mergeCell ref="BG176:BJ176"/>
    <mergeCell ref="B209:E209"/>
    <mergeCell ref="F209:BF209"/>
    <mergeCell ref="BG209:BJ209"/>
    <mergeCell ref="BG179:BJ179"/>
    <mergeCell ref="B172:E172"/>
    <mergeCell ref="F172:BF172"/>
    <mergeCell ref="BG172:BJ172"/>
    <mergeCell ref="B203:E203"/>
    <mergeCell ref="F203:BF203"/>
    <mergeCell ref="BG203:BJ203"/>
    <mergeCell ref="B204:E204"/>
    <mergeCell ref="F204:BF204"/>
    <mergeCell ref="BG204:BJ204"/>
    <mergeCell ref="B201:E201"/>
    <mergeCell ref="F201:BF201"/>
    <mergeCell ref="BG201:BJ201"/>
    <mergeCell ref="B202:E202"/>
    <mergeCell ref="F202:BF202"/>
    <mergeCell ref="BG202:BJ202"/>
  </mergeCells>
  <printOptions horizontalCentered="1" verticalCentered="1"/>
  <pageMargins left="0.31496062992125984" right="0.11811023622047245" top="0.23622047244094491" bottom="0.23622047244094491" header="0.11811023622047245" footer="0.11811023622047245"/>
  <pageSetup paperSize="8" scale="35" fitToHeight="0" orientation="landscape" r:id="rId1"/>
  <rowBreaks count="5" manualBreakCount="5">
    <brk id="54" max="62" man="1"/>
    <brk id="95" max="62" man="1"/>
    <brk id="128" max="62" man="1"/>
    <brk id="170" max="62" man="1"/>
    <brk id="205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Логистика  (а)</vt:lpstr>
      <vt:lpstr>'Логистика  (а)'!Область_печати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Лешкович Юрий Вячеславович</cp:lastModifiedBy>
  <cp:lastPrinted>2021-05-05T11:15:30Z</cp:lastPrinted>
  <dcterms:created xsi:type="dcterms:W3CDTF">1999-02-26T09:40:51Z</dcterms:created>
  <dcterms:modified xsi:type="dcterms:W3CDTF">2021-05-18T05:58:36Z</dcterms:modified>
</cp:coreProperties>
</file>