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432" tabRatio="450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<sst xmlns="http://schemas.openxmlformats.org/spreadsheetml/2006/main" count="657" uniqueCount="379">
  <si>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</si>
  <si>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</si>
  <si>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</si>
  <si>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</si>
  <si>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</si>
  <si>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</si>
  <si>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</si>
  <si>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</si>
  <si>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</si>
  <si>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</si>
  <si>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</si>
  <si>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</si>
  <si>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</si>
  <si>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</si>
  <si>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</si>
  <si>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</si>
  <si>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</si>
  <si>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</si>
  <si>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</si>
  <si>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</si>
  <si>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</si>
  <si>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</si>
  <si>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</si>
  <si>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</si>
  <si>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</si>
  <si>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</si>
  <si>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</si>
  <si>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</si>
  <si>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</si>
  <si>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</si>
  <si>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</si>
  <si>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</si>
  <si>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</si>
  <si>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</si>
  <si>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</si>
  <si>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</si>
  <si>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</si>
  <si>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</si>
  <si>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</si>
  <si>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</si>
  <si>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</si>
  <si>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</si>
  <si>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</si>
  <si>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</si>
  <si>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</si>
  <si>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</si>
  <si>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</si>
  <si>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</si>
  <si>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</si>
  <si>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</si>
  <si>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</si>
  <si>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</si>
  <si>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</si>
  <si>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</si>
  <si>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</si>
  <si>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</si>
  <si>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</si>
  <si>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</si>
  <si>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</si>
  <si>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</si>
  <si>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</si>
  <si>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</si>
  <si>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</si>
  <si>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</si>
  <si>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</si>
  <si>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</si>
  <si>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</si>
  <si>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</si>
  <si>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</si>
  <si>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</si>
  <si>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</si>
  <si>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</si>
  <si>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</si>
  <si>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</si>
  <si>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</si>
  <si>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</si>
  <si>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</si>
  <si>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</si>
  <si>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</si>
  <si>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</si>
  <si>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</si>
  <si>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</si>
  <si>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</si>
  <si>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</si>
  <si>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</si>
  <si>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</si>
  <si>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</si>
  <si>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</si>
  <si>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</si>
  <si>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</si>
  <si>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</si>
  <si>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</si>
  <si>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</si>
  <si>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</si>
  <si>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</si>
  <si>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</si>
  <si>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</si>
  <si>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</si>
  <si>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</si>
  <si>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</si>
  <si>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</si>
  <si>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</si>
  <si>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</si>
  <si>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1.2</t>
  </si>
  <si>
    <t>1.2.1</t>
  </si>
  <si>
    <t>1.3.1</t>
  </si>
  <si>
    <t>1.1.2</t>
  </si>
  <si>
    <t>VIII. Матрица компетенций</t>
  </si>
  <si>
    <t>СОГЛАСОВАНО</t>
  </si>
  <si>
    <t>Эксперт-нормоконтролер</t>
  </si>
  <si>
    <t>1.4</t>
  </si>
  <si>
    <t>1.4.1</t>
  </si>
  <si>
    <t>1.3.2</t>
  </si>
  <si>
    <t>1.5</t>
  </si>
  <si>
    <t>1.6</t>
  </si>
  <si>
    <t>IV курс</t>
  </si>
  <si>
    <t>1.7</t>
  </si>
  <si>
    <t>2.5</t>
  </si>
  <si>
    <t>IV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</si>
  <si>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</si>
  <si>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</si>
  <si>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</si>
  <si>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С. А. Касперович</t>
  </si>
  <si>
    <t>И. В. Титович</t>
  </si>
  <si>
    <t>ТИПОВОЙ УЧЕБНЫЙ  ПЛАН</t>
  </si>
  <si>
    <t>ГОСУДАРСТВЕННЫЙ КОМПОНЕНТ</t>
  </si>
  <si>
    <t>1.2.2</t>
  </si>
  <si>
    <t>1.4.2</t>
  </si>
  <si>
    <t>2</t>
  </si>
  <si>
    <t>4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</si>
  <si>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</si>
  <si>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</si>
  <si>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</si>
  <si>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</si>
  <si>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</si>
  <si>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</si>
  <si>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</si>
  <si>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</si>
  <si>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инженер по интеллектуальным системам</t>
  </si>
  <si>
    <t>Математика</t>
  </si>
  <si>
    <t>Физика</t>
  </si>
  <si>
    <t>Химия</t>
  </si>
  <si>
    <t>Белорусский язык</t>
  </si>
  <si>
    <t>Иностранный язык</t>
  </si>
  <si>
    <t>Инженерная графика</t>
  </si>
  <si>
    <t>Теоретическая механика</t>
  </si>
  <si>
    <t>Информатика</t>
  </si>
  <si>
    <t>Основы эколого-энергетической устойчивости производства</t>
  </si>
  <si>
    <t>2.6</t>
  </si>
  <si>
    <t>Интернет технологии, системы мультимедиа</t>
  </si>
  <si>
    <t>Физические основы единиц измерений</t>
  </si>
  <si>
    <t>Механика материалов</t>
  </si>
  <si>
    <t>Теоретические основы электротехники</t>
  </si>
  <si>
    <t>Нормирование точности и технические измерения</t>
  </si>
  <si>
    <t>Экономика предприятия</t>
  </si>
  <si>
    <t>Информационные процессы в организме человека и биосистемах</t>
  </si>
  <si>
    <t>Интегрированные технологии безопасности</t>
  </si>
  <si>
    <t>Охрана труда</t>
  </si>
  <si>
    <t>Введение в инженерное образование</t>
  </si>
  <si>
    <t>Физическая культура</t>
  </si>
  <si>
    <t>Компьютерная практика</t>
  </si>
  <si>
    <t>Первая технологическая</t>
  </si>
  <si>
    <t>Вторая технологическая</t>
  </si>
  <si>
    <t>Преддипломная</t>
  </si>
  <si>
    <t>Защита дипломного проекта в ГЭК</t>
  </si>
  <si>
    <t>/1…6</t>
  </si>
  <si>
    <t>/68</t>
  </si>
  <si>
    <t>/4</t>
  </si>
  <si>
    <t xml:space="preserve"> </t>
  </si>
  <si>
    <t>Рекомендован к утверждению Президиумом Совета УМО по образованию в области машиностроительного оборудования и технологии</t>
  </si>
  <si>
    <t xml:space="preserve">В.К.Шелег </t>
  </si>
  <si>
    <t>А.В.Гулай</t>
  </si>
  <si>
    <t>1.1.1</t>
  </si>
  <si>
    <t>1.1.3</t>
  </si>
  <si>
    <t>Модуль "Естественнонаучные дисциплины"</t>
  </si>
  <si>
    <t>1.2.3</t>
  </si>
  <si>
    <t>1.3.</t>
  </si>
  <si>
    <t>Модуль "Лингвистическая подготовка"</t>
  </si>
  <si>
    <t>1.5.1</t>
  </si>
  <si>
    <t>1.5.2</t>
  </si>
  <si>
    <t>1.7.1</t>
  </si>
  <si>
    <t>1.7.2</t>
  </si>
  <si>
    <t>Функциональная электроника</t>
  </si>
  <si>
    <t>1.6.1</t>
  </si>
  <si>
    <t>1.6.2</t>
  </si>
  <si>
    <t>2.1.1</t>
  </si>
  <si>
    <t>2.2.2</t>
  </si>
  <si>
    <t>Модуль "Безопасность жизнедеятельности"</t>
  </si>
  <si>
    <t>Модуль "Основы измерений"</t>
  </si>
  <si>
    <t>2.5.1</t>
  </si>
  <si>
    <t>2.5.2</t>
  </si>
  <si>
    <t>Модуль "Экономическая подготовка"</t>
  </si>
  <si>
    <t>2.6.2</t>
  </si>
  <si>
    <t>УК-1</t>
  </si>
  <si>
    <t>УК-2</t>
  </si>
  <si>
    <t>УК-3</t>
  </si>
  <si>
    <t>УК-4</t>
  </si>
  <si>
    <t>УК-5</t>
  </si>
  <si>
    <t>УК-6</t>
  </si>
  <si>
    <t>Обладать базовыми навыками коммуникаций на государственных и иностранных языках для решения задач межличностного и межкультурного взаимодействия</t>
  </si>
  <si>
    <t>1.5.3</t>
  </si>
  <si>
    <t>1.6.3</t>
  </si>
  <si>
    <t>2.1.2</t>
  </si>
  <si>
    <t>2.3</t>
  </si>
  <si>
    <t>2.3.1</t>
  </si>
  <si>
    <t>2.3.2</t>
  </si>
  <si>
    <t>2.4</t>
  </si>
  <si>
    <t>2.4.1</t>
  </si>
  <si>
    <t>2.4.2</t>
  </si>
  <si>
    <t>БПК-7</t>
  </si>
  <si>
    <t>БПК-8</t>
  </si>
  <si>
    <t>БПК-1</t>
  </si>
  <si>
    <t>БПК-2</t>
  </si>
  <si>
    <t xml:space="preserve">Обладать навыками наглядного представления элементов технических систем и чтения чертежей </t>
  </si>
  <si>
    <t>Владеть методиками расчетов, подтверждающих работоспособность проектируемых изделий, навыками по разработке и оформлению конструкторской документации</t>
  </si>
  <si>
    <t>БПК-3</t>
  </si>
  <si>
    <t>БПК-4</t>
  </si>
  <si>
    <t>БПК-5</t>
  </si>
  <si>
    <t>БПК-6</t>
  </si>
  <si>
    <t>Быть способным обосновывать выбор технических средств и технологий с учетом экологических последствий их применения</t>
  </si>
  <si>
    <t>БПК-9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</si>
  <si>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</si>
  <si>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</si>
  <si>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</si>
  <si>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</si>
  <si>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</si>
  <si>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</si>
  <si>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</si>
  <si>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</si>
  <si>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</si>
  <si>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</si>
  <si>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Модуль "Проектирование (специальная подготовка)"</t>
  </si>
  <si>
    <t>СК-11</t>
  </si>
  <si>
    <t>СК-12</t>
  </si>
  <si>
    <t>СК-13</t>
  </si>
  <si>
    <t>2.6.1</t>
  </si>
  <si>
    <t>2.2.1</t>
  </si>
  <si>
    <t>1.4.3</t>
  </si>
  <si>
    <t>3.3</t>
  </si>
  <si>
    <t>/34</t>
  </si>
  <si>
    <t>Быть способным проводить обработку  информации с использованием прикладных компьютерных программ</t>
  </si>
  <si>
    <t>1,2,3</t>
  </si>
  <si>
    <t>/340</t>
  </si>
  <si>
    <t>/336</t>
  </si>
  <si>
    <t>Учреждения высшего образования</t>
  </si>
  <si>
    <t>КОМПОНЕНТ УЧРЕЖДЕНИЯ ВЫСШЕГО ОБРАЗОВАНИЯ</t>
  </si>
  <si>
    <t>/40</t>
  </si>
  <si>
    <t>/18</t>
  </si>
  <si>
    <t>/20</t>
  </si>
  <si>
    <t>/10</t>
  </si>
  <si>
    <t>Быть  способным применять правила техники безопасности, производственной санитарии, пожарной безопасности, нормы охраны труда и методы защиты производственного персонала и населения от возможных последствий аварий и стихийных бедствий</t>
  </si>
  <si>
    <t>Владеть навыками здоровьесбережения</t>
  </si>
  <si>
    <t>Коррупция и ее общественная опасность</t>
  </si>
  <si>
    <t xml:space="preserve">Специальность  </t>
  </si>
  <si>
    <t>Название  модуля,
учебной дисциплины, курсового проекта (курсовой работы)</t>
  </si>
  <si>
    <t>Код модуля, дисциплины</t>
  </si>
  <si>
    <t>Председатель секции по специальности</t>
  </si>
  <si>
    <t>7 семестр,
17 недель</t>
  </si>
  <si>
    <t>8 семестр,
6 недель</t>
  </si>
  <si>
    <t>Электронные компоненты, интегральные микросхемы</t>
  </si>
  <si>
    <t>Организация и управление предприятием</t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</si>
  <si>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09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10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</si>
  <si>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10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11</t>
    </r>
  </si>
  <si>
    <r>
      <rPr>
        <u val="single"/>
        <sz val="22"/>
        <color indexed="8"/>
        <rFont val="Times New Roman"/>
        <family val="1"/>
      </rPr>
      <t xml:space="preserve">26 </t>
    </r>
    <r>
      <rPr>
        <sz val="22"/>
        <color indexed="8"/>
        <rFont val="Times New Roman"/>
        <family val="1"/>
      </rPr>
      <t xml:space="preserve">
01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02</t>
    </r>
  </si>
  <si>
    <r>
      <rPr>
        <u val="single"/>
        <sz val="22"/>
        <color indexed="8"/>
        <rFont val="Times New Roman"/>
        <family val="1"/>
      </rPr>
      <t xml:space="preserve">23 </t>
    </r>
    <r>
      <rPr>
        <sz val="22"/>
        <color indexed="8"/>
        <rFont val="Times New Roman"/>
        <family val="1"/>
      </rPr>
      <t xml:space="preserve">
02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03</t>
    </r>
  </si>
  <si>
    <r>
      <rPr>
        <u val="single"/>
        <sz val="22"/>
        <color indexed="8"/>
        <rFont val="Times New Roman"/>
        <family val="1"/>
      </rPr>
      <t xml:space="preserve">30 </t>
    </r>
    <r>
      <rPr>
        <sz val="22"/>
        <color indexed="8"/>
        <rFont val="Times New Roman"/>
        <family val="1"/>
      </rPr>
      <t xml:space="preserve">
03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04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</si>
  <si>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04
</t>
    </r>
    <r>
      <rPr>
        <u val="single"/>
        <sz val="22"/>
        <color indexed="8"/>
        <rFont val="Times New Roman"/>
        <family val="1"/>
      </rPr>
      <t>03</t>
    </r>
    <r>
      <rPr>
        <sz val="22"/>
        <color indexed="8"/>
        <rFont val="Times New Roman"/>
        <family val="1"/>
      </rPr>
      <t xml:space="preserve">
05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</si>
  <si>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06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07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</si>
  <si>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07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08</t>
    </r>
  </si>
  <si>
    <t>ФАКУЛЬТАТИВНЫЕ   ДИСЦИПЛИНЫ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</si>
  <si>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</si>
  <si>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</si>
  <si>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Председатель УМО по образованию в области          машиностроительного оборудования и технологии</t>
  </si>
  <si>
    <r>
      <t xml:space="preserve">Срок обучения  </t>
    </r>
    <r>
      <rPr>
        <u val="single"/>
        <sz val="30"/>
        <color indexed="8"/>
        <rFont val="Arial Narrow"/>
        <family val="2"/>
      </rPr>
      <t>4 года</t>
    </r>
  </si>
  <si>
    <t>1.3.1, 1.3.2</t>
  </si>
  <si>
    <t>1.5.1, 1.5.2</t>
  </si>
  <si>
    <t>1.6.2, 1.6.3</t>
  </si>
  <si>
    <t>Модуль"Социально-гуманитарный - 2"</t>
  </si>
  <si>
    <t>Начальник Главного управления профессионального образования
Министерства образования Республики Беларусь</t>
  </si>
  <si>
    <t>Модуль"Социально-гуманитарный - 1"</t>
  </si>
  <si>
    <t>1.1.4</t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</si>
  <si>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</si>
  <si>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</si>
  <si>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Владеть высоким уровнем культуры политического мышления и поведения, позволяющего быть активным участником политической жизни общества,  понимать сущность, ценности и принципы идеологии белорусского государства, анализировать социально-политические процессы в стране и мире и формулировать собственную социально-политическую позицию</t>
  </si>
  <si>
    <r>
      <t xml:space="preserve">2 </t>
    </r>
    <r>
      <rPr>
        <vertAlign val="superscript"/>
        <sz val="26"/>
        <color indexed="8"/>
        <rFont val="Arial Narrow"/>
        <family val="2"/>
      </rPr>
      <t>1</t>
    </r>
  </si>
  <si>
    <t>Психология труда / История мировой культуры</t>
  </si>
  <si>
    <t>Политические институты и политические процессы / Логика</t>
  </si>
  <si>
    <t>УК-7</t>
  </si>
  <si>
    <t>УК-8</t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</si>
  <si>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</si>
  <si>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</si>
  <si>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</si>
  <si>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12
</t>
    </r>
    <r>
      <rPr>
        <u val="single"/>
        <sz val="20"/>
        <color indexed="8"/>
        <rFont val="Times New Roman"/>
        <family val="1"/>
      </rPr>
      <t>04</t>
    </r>
    <r>
      <rPr>
        <sz val="20"/>
        <color indexed="8"/>
        <rFont val="Times New Roman"/>
        <family val="1"/>
      </rPr>
      <t xml:space="preserve">
01</t>
    </r>
  </si>
  <si>
    <t>Зачет--ных
единиц</t>
  </si>
  <si>
    <t>История</t>
  </si>
  <si>
    <t>Философия</t>
  </si>
  <si>
    <t>Экономика</t>
  </si>
  <si>
    <t>Политология</t>
  </si>
  <si>
    <r>
      <rPr>
        <vertAlign val="superscript"/>
        <sz val="30"/>
        <color indexed="8"/>
        <rFont val="Arial Narrow"/>
        <family val="2"/>
      </rPr>
      <t>1</t>
    </r>
    <r>
      <rPr>
        <sz val="30"/>
        <color indexed="8"/>
        <rFont val="Arial Narrow"/>
        <family val="2"/>
      </rPr>
      <t xml:space="preserve">  Дифференцированный зачет.</t>
    </r>
  </si>
  <si>
    <t>1-55 01 01 "Интеллектуальные приборы, машины и производства"</t>
  </si>
  <si>
    <t>Объектно-ориентированные технологии программирования</t>
  </si>
  <si>
    <t>Дискретная математика</t>
  </si>
  <si>
    <t>Распределенные информационные системы и сети</t>
  </si>
  <si>
    <t>Математическая информатика</t>
  </si>
  <si>
    <t>Модуль "Электроника"</t>
  </si>
  <si>
    <t>Схемотехника интеллектуальных систем</t>
  </si>
  <si>
    <t>Системотехника и системный анализ больших систем</t>
  </si>
  <si>
    <t>Коммуникационные технологии в промышленном производстве</t>
  </si>
  <si>
    <t>Образный искусственный интеллект</t>
  </si>
  <si>
    <t>Спутниковые технологии</t>
  </si>
  <si>
    <t>Интеллектуальные технологии и системы</t>
  </si>
  <si>
    <t xml:space="preserve">Проектирование интеллектуальных  систем </t>
  </si>
  <si>
    <t>Программирование микроконтроллеров</t>
  </si>
  <si>
    <t>Модуль "Технологии программирования"</t>
  </si>
  <si>
    <t>1.5.4</t>
  </si>
  <si>
    <t>Модуль "Архитектура интеллектуальных систем"</t>
  </si>
  <si>
    <t>2.2</t>
  </si>
  <si>
    <t>2.2.3</t>
  </si>
  <si>
    <t>2.2.4</t>
  </si>
  <si>
    <t>2.4.3</t>
  </si>
  <si>
    <t>2.5.3</t>
  </si>
  <si>
    <t>2.6.3</t>
  </si>
  <si>
    <t>2.6.4</t>
  </si>
  <si>
    <t>Модуль "Машинный интеллект"</t>
  </si>
  <si>
    <t>2.4.4</t>
  </si>
  <si>
    <t>2.4.5</t>
  </si>
  <si>
    <t>«____»________________ 2019 г.</t>
  </si>
  <si>
    <t>Продолжение типового учебного плана по специальности 1-55 01 01  "Интеллектуальные приборы, машины и производства"</t>
  </si>
  <si>
    <t>Уметь применять базовые  знания математики, физики и химии для решения теоретических и практических задач в области производства, исследований и эксплуатации интеллектуальных систем</t>
  </si>
  <si>
    <t>Быть способным осуществлять выбор оптимальных алгоритмов работы технических систем, создавать программные продукты</t>
  </si>
  <si>
    <t>Обладать знаниями в области применения систем единиц измерения для решения задач технических систем</t>
  </si>
  <si>
    <t>Быть способным подбирать и комплектовать соответствующее оборудование, пользоваться контрольно-измерительной аппаратурой для проектирования и эксплуатации интеллектуальных систем и сетей</t>
  </si>
  <si>
    <t>Обладать знаниями теоретических основ электротехники для понимания принципа работы электронных систем</t>
  </si>
  <si>
    <t>Владеть навыками применения электронных компонентов, интегральных микросхем, микропроцессоров и микроконтроллеров при построении интеллектуальных приборов, машин и производств</t>
  </si>
  <si>
    <t xml:space="preserve">Владеть основами производственных отношений и принципами управления с учетом технических, финансовых и человеческих факторов, технико-экономического анализа создаваемых интеллектуальных систем и технологий </t>
  </si>
  <si>
    <t>Быть способным применять методологию системного анализа технических решений в проектировании интеллектуальных приборов, машин и технологий</t>
  </si>
  <si>
    <t>Уметь проводить аналогии между информационными процессами в природных и технических системах</t>
  </si>
  <si>
    <t>Уметь применять технологию искусственного интеллекта в распознавании информационных образов при проектировании интеллектуальных приборов, машин и производств</t>
  </si>
  <si>
    <t>Быть способным анализировать и проектировать системы  контроля и мониторинга, системы защиты  информации для повышения живучести интеллектуальных систем и сетей при возникновении аварий и техногенных катастроф</t>
  </si>
  <si>
    <t>Разработан в качестве примера реализации образовательного стандарта по специальности 1-55 01 01 "Интеллектуальные приборы, машины и производства"</t>
  </si>
  <si>
    <t>"_____"________________2019 г.</t>
  </si>
  <si>
    <t>Протокол №         от                 2019 г.</t>
  </si>
  <si>
    <t>2.2.2, 2.2.3</t>
  </si>
  <si>
    <t>2.4.2, 2.4.3</t>
  </si>
  <si>
    <t>2.5.2, 2.5.3</t>
  </si>
  <si>
    <t>2.6.5</t>
  </si>
  <si>
    <t>Системы автоматического управления</t>
  </si>
  <si>
    <t>СК-14</t>
  </si>
  <si>
    <t>Обладать знаниями по структуре, топологии и обеспечению информационно-технической совместимости объектов в интеллектуальных системах</t>
  </si>
  <si>
    <t>Обладать практическими навыками решения оптимизационных задач с целью оценки информационной нагруженности трактов передачи и обработки информации в интеллектуальных системах</t>
  </si>
  <si>
    <t>Уметь применять методы анализа и синтеза систем автоматического управления при проектировании интеллектуальных систем</t>
  </si>
  <si>
    <t>Обладать навыками  проектирования интеллектуальных приборов, машин и производств</t>
  </si>
  <si>
    <t>Быть способным формировать технические решения  в области интеллектуальных систем на уровне изобретений, оформлять заявки на патенты, проводить патентный поиск</t>
  </si>
  <si>
    <t>2.6.2, 2.6.3</t>
  </si>
  <si>
    <t>Министерство образования Республики Беларусь</t>
  </si>
  <si>
    <t>Министра образования</t>
  </si>
  <si>
    <t>Республики Беларусь</t>
  </si>
  <si>
    <t>1-55 01 01 Интеллектуальные приборы, машины и производства</t>
  </si>
  <si>
    <t>Квалификация специалиста:</t>
  </si>
  <si>
    <t>Курсовая работа по учебной дисциплине "Объектно-ориентированные технологии программирования"</t>
  </si>
  <si>
    <t>Курсовая работа по учебной дисциплине "Программирование микроконтроллеров"</t>
  </si>
  <si>
    <t>Защита населения и объектов от чрезвычайных ситуаций. Радиационная безопасность</t>
  </si>
  <si>
    <t>Курсовая работа по учебной дисциплине "Нормирование точности и технические измерения"</t>
  </si>
  <si>
    <t>Курсовой проект по учебной дисциплине "Схемотехника интеллектуальных систем"</t>
  </si>
  <si>
    <t>Курсовая работа по учебной дисциплине "Распределенные информационные системы и сети"</t>
  </si>
  <si>
    <t>Курсовая работа по учебной дисциплине "Системотехника и системный анализ больших систем"</t>
  </si>
  <si>
    <t>Курсовая работа по учебной дисциплине "Образный искусственный интеллект"</t>
  </si>
  <si>
    <t>Курсовой проект по учебной дисциплине "Интегрированные технологии безопасности"</t>
  </si>
  <si>
    <t>Курсовой проект по учебной дисциплине "Проектирование интеллектуальных систем"</t>
  </si>
  <si>
    <t>Основы управления интеллектуальной собственностью</t>
  </si>
  <si>
    <t>Быть способным применять методы дискретных  преобразований к построению алгоритмов цифровой переработки информации в интеллектуальных системах</t>
  </si>
  <si>
    <t>О.А.Величкович</t>
  </si>
  <si>
    <t>Модуль "Проектирование (базовая подготовка)"</t>
  </si>
  <si>
    <t>Быть способным осуществлять выбор оптимальных схемотехнических решений  модулей и узлов функциональной электроники при построении аппаратной части интеллектуальных систем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</si>
  <si>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</si>
  <si>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</si>
  <si>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</si>
  <si>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32"/>
        <color indexed="8"/>
        <rFont val="Arial Narrow"/>
        <family val="2"/>
      </rPr>
      <t>I 55-1-003/пр-тип.</t>
    </r>
  </si>
  <si>
    <r>
      <t xml:space="preserve">Регистрационный № </t>
    </r>
    <r>
      <rPr>
        <b/>
        <sz val="28"/>
        <color indexed="8"/>
        <rFont val="Arial Narrow"/>
        <family val="2"/>
      </rPr>
      <t>I 55-1-003/пр-тип.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</si>
</sst>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72"/>
      <color indexed="8"/>
      <name val="Times New Roman"/>
      <family val="1"/>
    </font>
    <font>
      <sz val="8"/>
      <name val="Arial Cyr"/>
      <family val="0"/>
    </font>
    <font>
      <sz val="22"/>
      <color indexed="8"/>
      <name val="Times New Roman"/>
      <family val="1"/>
    </font>
    <font>
      <sz val="28"/>
      <color indexed="8"/>
      <name val="Times New Roman"/>
      <family val="1"/>
    </font>
    <font>
      <b/>
      <sz val="26"/>
      <color indexed="8"/>
      <name val="Arial Narrow"/>
      <family val="2"/>
    </font>
    <font>
      <b/>
      <sz val="36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Arial Narrow"/>
      <family val="2"/>
    </font>
    <font>
      <b/>
      <sz val="28"/>
      <color indexed="8"/>
      <name val="Arial Narrow"/>
      <family val="2"/>
    </font>
    <font>
      <sz val="18"/>
      <color indexed="8"/>
      <name val="Arial Narrow"/>
      <family val="2"/>
    </font>
    <font>
      <sz val="22"/>
      <color indexed="8"/>
      <name val="Arial Narrow"/>
      <family val="2"/>
    </font>
    <font>
      <sz val="24"/>
      <color indexed="8"/>
      <name val="Arial Narrow"/>
      <family val="2"/>
    </font>
    <font>
      <sz val="26"/>
      <color indexed="8"/>
      <name val="Arial Narrow"/>
      <family val="2"/>
    </font>
    <font>
      <sz val="22"/>
      <name val="Arial Narrow"/>
      <family val="2"/>
    </font>
    <font>
      <vertAlign val="superscript"/>
      <sz val="26"/>
      <color indexed="8"/>
      <name val="Arial Narrow"/>
      <family val="2"/>
    </font>
    <font>
      <b/>
      <sz val="18"/>
      <name val="Arial Narrow"/>
      <family val="2"/>
    </font>
    <font>
      <sz val="36"/>
      <color indexed="8"/>
      <name val="Arial Narrow"/>
      <family val="2"/>
    </font>
    <font>
      <sz val="28"/>
      <color indexed="8"/>
      <name val="Arial Narrow"/>
      <family val="2"/>
    </font>
    <font>
      <b/>
      <sz val="30"/>
      <color indexed="8"/>
      <name val="Arial Narrow"/>
      <family val="2"/>
    </font>
    <font>
      <sz val="30"/>
      <color indexed="8"/>
      <name val="Arial Narrow"/>
      <family val="2"/>
    </font>
    <font>
      <vertAlign val="superscript"/>
      <sz val="30"/>
      <color indexed="8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sz val="28"/>
      <name val="Arial Narrow"/>
      <family val="2"/>
    </font>
    <font>
      <sz val="10"/>
      <color indexed="8"/>
      <name val="Arial Narrow"/>
      <family val="2"/>
    </font>
    <font>
      <sz val="72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u val="single"/>
      <sz val="24"/>
      <color indexed="8"/>
      <name val="Arial Narrow"/>
      <family val="2"/>
    </font>
    <font>
      <b/>
      <u val="single"/>
      <sz val="22"/>
      <name val="Arial Narrow"/>
      <family val="2"/>
    </font>
    <font>
      <sz val="40"/>
      <color indexed="8"/>
      <name val="Arial Narrow"/>
      <family val="2"/>
    </font>
    <font>
      <b/>
      <sz val="40"/>
      <color indexed="8"/>
      <name val="Arial Narrow"/>
      <family val="2"/>
    </font>
    <font>
      <u val="single"/>
      <sz val="22"/>
      <color indexed="8"/>
      <name val="Times New Roman"/>
      <family val="1"/>
    </font>
    <font>
      <b/>
      <sz val="23"/>
      <color indexed="8"/>
      <name val="Arial Narrow"/>
      <family val="2"/>
    </font>
    <font>
      <b/>
      <sz val="42"/>
      <color indexed="8"/>
      <name val="Arial Narrow"/>
      <family val="2"/>
    </font>
    <font>
      <b/>
      <sz val="44"/>
      <color indexed="8"/>
      <name val="Arial Narrow"/>
      <family val="2"/>
    </font>
    <font>
      <u val="single"/>
      <sz val="30"/>
      <color indexed="8"/>
      <name val="Arial Narrow"/>
      <family val="2"/>
    </font>
    <font>
      <b/>
      <sz val="32"/>
      <color indexed="8"/>
      <name val="Arial Narrow"/>
      <family val="2"/>
    </font>
    <font>
      <b/>
      <sz val="36"/>
      <name val="Arial Narrow"/>
      <family val="2"/>
    </font>
    <font>
      <sz val="36"/>
      <name val="Arial Cyr"/>
      <family val="0"/>
    </font>
    <font>
      <sz val="36"/>
      <name val="Arial Narrow"/>
      <family val="2"/>
    </font>
    <font>
      <sz val="40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b/>
      <sz val="34"/>
      <color indexed="8"/>
      <name val="Arial Narrow"/>
      <family val="2"/>
    </font>
    <font>
      <u val="single"/>
      <sz val="20"/>
      <color indexed="8"/>
      <name val="Times New Roman"/>
      <family val="1"/>
    </font>
    <font>
      <b/>
      <sz val="22"/>
      <color indexed="8"/>
      <name val="Arial Narrow"/>
      <family val="2"/>
    </font>
    <font>
      <sz val="36"/>
      <color indexed="8"/>
      <name val="Arial Cyr"/>
      <family val="0"/>
    </font>
    <font>
      <sz val="36"/>
      <color indexed="8"/>
      <name val="Arial"/>
      <family val="2"/>
    </font>
    <font>
      <sz val="32"/>
      <color indexed="8"/>
      <name val="Arial Narrow"/>
      <family val="2"/>
    </font>
    <font>
      <sz val="36"/>
      <color indexed="8"/>
      <name val="Times New Roman"/>
      <family val="1"/>
    </font>
    <font>
      <b/>
      <sz val="3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0"/>
      <color theme="1"/>
      <name val="Arial Narrow"/>
      <family val="2"/>
    </font>
    <font>
      <sz val="40"/>
      <color theme="1"/>
      <name val="Arial Narrow"/>
      <family val="2"/>
    </font>
    <font>
      <sz val="30"/>
      <color theme="1"/>
      <name val="Arial Narrow"/>
      <family val="2"/>
    </font>
    <font>
      <sz val="18"/>
      <color theme="1"/>
      <name val="Arial Narrow"/>
      <family val="2"/>
    </font>
    <font>
      <sz val="10"/>
      <color theme="1"/>
      <name val="Arial Cyr"/>
      <family val="0"/>
    </font>
    <font>
      <sz val="28"/>
      <color theme="1"/>
      <name val="Arial Narrow"/>
      <family val="2"/>
    </font>
    <font>
      <sz val="3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2" fillId="0" borderId="0" applyNumberFormat="0" applyFill="0" applyBorder="0" applyProtection="0">
      <alignment/>
    </xf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3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3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34" borderId="43" xfId="0" applyNumberFormat="1" applyFont="1" applyFill="1" applyBorder="1" applyAlignment="1">
      <alignment horizontal="center" vertical="center"/>
    </xf>
    <xf numFmtId="49" fontId="26" fillId="34" borderId="19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vertical="top"/>
    </xf>
    <xf numFmtId="0" fontId="42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0" fontId="43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vertical="justify" wrapText="1"/>
    </xf>
    <xf numFmtId="0" fontId="4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36" fillId="0" borderId="0" xfId="0" applyFont="1" applyAlignment="1">
      <alignment vertical="top"/>
    </xf>
    <xf numFmtId="0" fontId="28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0" fillId="33" borderId="0" xfId="0" applyFont="1" applyFill="1" applyAlignment="1">
      <alignment/>
    </xf>
    <xf numFmtId="0" fontId="26" fillId="33" borderId="0" xfId="0" applyFont="1" applyFill="1" applyAlignment="1">
      <alignment vertical="justify"/>
    </xf>
    <xf numFmtId="0" fontId="26" fillId="0" borderId="0" xfId="0" applyFont="1" applyFill="1" applyAlignment="1">
      <alignment vertical="justify" wrapText="1"/>
    </xf>
    <xf numFmtId="0" fontId="26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center" vertical="center" wrapText="1"/>
    </xf>
    <xf numFmtId="0" fontId="20" fillId="0" borderId="0" xfId="50" applyFont="1" applyFill="1" applyBorder="1">
      <alignment/>
    </xf>
    <xf numFmtId="0" fontId="20" fillId="0" borderId="0" xfId="0" applyFont="1" applyFill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left" vertical="top" wrapText="1"/>
    </xf>
    <xf numFmtId="0" fontId="31" fillId="0" borderId="26" xfId="0" applyFont="1" applyFill="1" applyBorder="1" applyAlignment="1">
      <alignment vertical="top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horizontal="left" vertical="top"/>
    </xf>
    <xf numFmtId="0" fontId="31" fillId="0" borderId="26" xfId="0" applyFont="1" applyFill="1" applyBorder="1" applyAlignment="1">
      <alignment vertical="top" wrapText="1"/>
    </xf>
    <xf numFmtId="0" fontId="31" fillId="0" borderId="0" xfId="0" applyFont="1" applyFill="1" applyAlignment="1">
      <alignment vertical="top"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2" fillId="0" borderId="11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center"/>
    </xf>
    <xf numFmtId="0" fontId="32" fillId="0" borderId="55" xfId="0" applyNumberFormat="1" applyFont="1" applyFill="1" applyBorder="1" applyAlignment="1">
      <alignment horizontal="center"/>
    </xf>
    <xf numFmtId="0" fontId="32" fillId="0" borderId="56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vertical="center"/>
    </xf>
    <xf numFmtId="0" fontId="101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49" fontId="57" fillId="0" borderId="0" xfId="0" applyNumberFormat="1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2" fillId="0" borderId="26" xfId="0" applyFont="1" applyFill="1" applyBorder="1" applyAlignment="1">
      <alignment vertical="top" wrapText="1"/>
    </xf>
    <xf numFmtId="0" fontId="59" fillId="0" borderId="26" xfId="0" applyFont="1" applyFill="1" applyBorder="1" applyAlignment="1">
      <alignment/>
    </xf>
    <xf numFmtId="0" fontId="102" fillId="0" borderId="26" xfId="0" applyFont="1" applyFill="1" applyBorder="1" applyAlignment="1">
      <alignment wrapText="1"/>
    </xf>
    <xf numFmtId="0" fontId="102" fillId="0" borderId="0" xfId="0" applyFont="1" applyFill="1" applyAlignment="1">
      <alignment horizontal="left" vertical="top" wrapText="1"/>
    </xf>
    <xf numFmtId="0" fontId="57" fillId="0" borderId="0" xfId="0" applyFont="1" applyAlignment="1">
      <alignment/>
    </xf>
    <xf numFmtId="0" fontId="102" fillId="0" borderId="0" xfId="0" applyFont="1" applyFill="1" applyBorder="1" applyAlignment="1">
      <alignment vertical="top"/>
    </xf>
    <xf numFmtId="0" fontId="103" fillId="0" borderId="0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top" wrapText="1"/>
    </xf>
    <xf numFmtId="0" fontId="105" fillId="0" borderId="0" xfId="0" applyFont="1" applyFill="1" applyAlignment="1">
      <alignment/>
    </xf>
    <xf numFmtId="0" fontId="104" fillId="0" borderId="0" xfId="0" applyFont="1" applyFill="1" applyBorder="1" applyAlignment="1">
      <alignment horizontal="left" vertical="center" wrapText="1"/>
    </xf>
    <xf numFmtId="0" fontId="105" fillId="0" borderId="0" xfId="0" applyFont="1" applyFill="1" applyAlignment="1">
      <alignment vertical="center"/>
    </xf>
    <xf numFmtId="0" fontId="34" fillId="34" borderId="54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vertical="top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5" fillId="0" borderId="15" xfId="0" applyFont="1" applyFill="1" applyBorder="1" applyAlignment="1">
      <alignment horizontal="center" vertical="center" textRotation="90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45" xfId="0" applyFont="1" applyFill="1" applyBorder="1" applyAlignment="1">
      <alignment horizontal="center" vertical="center" textRotation="90"/>
    </xf>
    <xf numFmtId="0" fontId="25" fillId="0" borderId="57" xfId="0" applyFont="1" applyFill="1" applyBorder="1" applyAlignment="1">
      <alignment horizontal="center" vertical="center" textRotation="90"/>
    </xf>
    <xf numFmtId="0" fontId="25" fillId="0" borderId="58" xfId="0" applyFont="1" applyFill="1" applyBorder="1" applyAlignment="1">
      <alignment horizontal="center" vertical="center" textRotation="90"/>
    </xf>
    <xf numFmtId="0" fontId="25" fillId="0" borderId="59" xfId="0" applyFont="1" applyFill="1" applyBorder="1" applyAlignment="1">
      <alignment horizontal="center" vertical="center" textRotation="90"/>
    </xf>
    <xf numFmtId="0" fontId="60" fillId="0" borderId="0" xfId="0" applyFont="1" applyFill="1" applyAlignment="1">
      <alignment horizontal="left"/>
    </xf>
    <xf numFmtId="0" fontId="31" fillId="0" borderId="0" xfId="0" applyFont="1" applyFill="1" applyBorder="1" applyAlignment="1">
      <alignment vertical="center" wrapText="1"/>
    </xf>
    <xf numFmtId="49" fontId="106" fillId="0" borderId="0" xfId="0" applyNumberFormat="1" applyFont="1" applyFill="1" applyBorder="1" applyAlignment="1">
      <alignment horizontal="left"/>
    </xf>
    <xf numFmtId="0" fontId="106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27" fillId="34" borderId="17" xfId="0" applyFont="1" applyFill="1" applyBorder="1" applyAlignment="1">
      <alignment horizontal="center" vertical="center"/>
    </xf>
    <xf numFmtId="49" fontId="26" fillId="0" borderId="5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/>
    </xf>
    <xf numFmtId="0" fontId="63" fillId="0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0" borderId="0" xfId="0" applyFont="1" applyFill="1" applyBorder="1" applyAlignment="1">
      <alignment vertical="top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left" vertical="top" wrapText="1"/>
    </xf>
    <xf numFmtId="0" fontId="66" fillId="0" borderId="0" xfId="0" applyFont="1" applyFill="1" applyAlignment="1">
      <alignment horizontal="left" vertical="top"/>
    </xf>
    <xf numFmtId="0" fontId="19" fillId="34" borderId="15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left" vertical="center" wrapText="1"/>
    </xf>
    <xf numFmtId="0" fontId="31" fillId="34" borderId="2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49" fontId="34" fillId="0" borderId="33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49" fontId="34" fillId="34" borderId="33" xfId="0" applyNumberFormat="1" applyFont="1" applyFill="1" applyBorder="1" applyAlignment="1">
      <alignment horizontal="center" vertical="center" wrapText="1"/>
    </xf>
    <xf numFmtId="49" fontId="34" fillId="34" borderId="18" xfId="0" applyNumberFormat="1" applyFont="1" applyFill="1" applyBorder="1" applyAlignment="1">
      <alignment horizontal="center" vertical="center" wrapText="1"/>
    </xf>
    <xf numFmtId="49" fontId="34" fillId="34" borderId="22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4" fillId="34" borderId="12" xfId="0" applyFont="1" applyFill="1" applyBorder="1" applyAlignment="1">
      <alignment horizontal="left" vertical="center" wrapText="1"/>
    </xf>
    <xf numFmtId="0" fontId="34" fillId="34" borderId="18" xfId="0" applyFont="1" applyFill="1" applyBorder="1" applyAlignment="1">
      <alignment horizontal="left" vertical="center" wrapText="1"/>
    </xf>
    <xf numFmtId="0" fontId="34" fillId="34" borderId="17" xfId="0" applyFont="1" applyFill="1" applyBorder="1" applyAlignment="1">
      <alignment horizontal="left" vertical="center" wrapText="1"/>
    </xf>
    <xf numFmtId="0" fontId="27" fillId="34" borderId="14" xfId="0" applyFont="1" applyFill="1" applyBorder="1" applyAlignment="1">
      <alignment horizontal="center" vertical="justify" wrapText="1"/>
    </xf>
    <xf numFmtId="0" fontId="27" fillId="34" borderId="63" xfId="0" applyFont="1" applyFill="1" applyBorder="1" applyAlignment="1">
      <alignment horizontal="center" vertical="justify" wrapText="1"/>
    </xf>
    <xf numFmtId="0" fontId="27" fillId="34" borderId="34" xfId="0" applyFont="1" applyFill="1" applyBorder="1" applyAlignment="1">
      <alignment horizontal="center" vertical="justify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49" fontId="26" fillId="0" borderId="51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top"/>
    </xf>
    <xf numFmtId="0" fontId="27" fillId="0" borderId="1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0" fontId="39" fillId="0" borderId="64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wrapText="1"/>
    </xf>
    <xf numFmtId="0" fontId="56" fillId="0" borderId="18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39" fillId="0" borderId="33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1" fillId="0" borderId="33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justify" wrapText="1"/>
    </xf>
    <xf numFmtId="0" fontId="27" fillId="0" borderId="63" xfId="0" applyFont="1" applyFill="1" applyBorder="1" applyAlignment="1">
      <alignment vertical="justify" wrapText="1"/>
    </xf>
    <xf numFmtId="0" fontId="27" fillId="0" borderId="34" xfId="0" applyFont="1" applyFill="1" applyBorder="1" applyAlignment="1">
      <alignment vertical="justify" wrapText="1"/>
    </xf>
    <xf numFmtId="0" fontId="39" fillId="34" borderId="12" xfId="0" applyNumberFormat="1" applyFont="1" applyFill="1" applyBorder="1" applyAlignment="1">
      <alignment horizontal="center" vertical="center"/>
    </xf>
    <xf numFmtId="0" fontId="39" fillId="34" borderId="18" xfId="0" applyNumberFormat="1" applyFont="1" applyFill="1" applyBorder="1" applyAlignment="1">
      <alignment horizontal="center" vertical="center"/>
    </xf>
    <xf numFmtId="0" fontId="39" fillId="34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3" fillId="0" borderId="5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49" fontId="26" fillId="34" borderId="51" xfId="0" applyNumberFormat="1" applyFont="1" applyFill="1" applyBorder="1" applyAlignment="1">
      <alignment horizontal="center" vertical="center"/>
    </xf>
    <xf numFmtId="49" fontId="26" fillId="34" borderId="19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66" xfId="0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63" xfId="0" applyFont="1" applyFill="1" applyBorder="1" applyAlignment="1">
      <alignment horizontal="left" vertical="center"/>
    </xf>
    <xf numFmtId="0" fontId="33" fillId="0" borderId="34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center" vertical="center"/>
    </xf>
    <xf numFmtId="0" fontId="27" fillId="34" borderId="38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39" xfId="0" applyNumberFormat="1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/>
    </xf>
    <xf numFmtId="0" fontId="39" fillId="0" borderId="32" xfId="0" applyNumberFormat="1" applyFont="1" applyFill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1" fontId="27" fillId="34" borderId="35" xfId="0" applyNumberFormat="1" applyFont="1" applyFill="1" applyBorder="1" applyAlignment="1">
      <alignment horizontal="center" vertical="center"/>
    </xf>
    <xf numFmtId="1" fontId="27" fillId="34" borderId="66" xfId="0" applyNumberFormat="1" applyFont="1" applyFill="1" applyBorder="1" applyAlignment="1">
      <alignment horizontal="center" vertical="center"/>
    </xf>
    <xf numFmtId="1" fontId="27" fillId="34" borderId="28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1" fontId="27" fillId="34" borderId="50" xfId="0" applyNumberFormat="1" applyFont="1" applyFill="1" applyBorder="1" applyAlignment="1">
      <alignment horizontal="center" vertical="center"/>
    </xf>
    <xf numFmtId="1" fontId="27" fillId="34" borderId="26" xfId="0" applyNumberFormat="1" applyFont="1" applyFill="1" applyBorder="1" applyAlignment="1">
      <alignment horizontal="center" vertical="center"/>
    </xf>
    <xf numFmtId="1" fontId="27" fillId="34" borderId="37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 textRotation="90"/>
    </xf>
    <xf numFmtId="0" fontId="27" fillId="0" borderId="61" xfId="0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textRotation="90"/>
    </xf>
    <xf numFmtId="0" fontId="22" fillId="0" borderId="16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textRotation="90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61" xfId="0" applyFont="1" applyFill="1" applyBorder="1" applyAlignment="1">
      <alignment horizontal="center" vertical="center" textRotation="90"/>
    </xf>
    <xf numFmtId="0" fontId="26" fillId="0" borderId="67" xfId="0" applyFont="1" applyFill="1" applyBorder="1" applyAlignment="1">
      <alignment horizontal="center" vertical="center" textRotation="90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 textRotation="90"/>
    </xf>
    <xf numFmtId="0" fontId="27" fillId="0" borderId="69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 textRotation="90"/>
    </xf>
    <xf numFmtId="0" fontId="27" fillId="0" borderId="70" xfId="0" applyFont="1" applyFill="1" applyBorder="1" applyAlignment="1">
      <alignment horizontal="center" vertical="center" textRotation="90"/>
    </xf>
    <xf numFmtId="0" fontId="27" fillId="0" borderId="40" xfId="0" applyFont="1" applyFill="1" applyBorder="1" applyAlignment="1">
      <alignment horizontal="center" vertical="center" textRotation="90"/>
    </xf>
    <xf numFmtId="0" fontId="27" fillId="0" borderId="62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 textRotation="90"/>
    </xf>
    <xf numFmtId="0" fontId="21" fillId="0" borderId="7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 wrapText="1"/>
    </xf>
    <xf numFmtId="0" fontId="19" fillId="34" borderId="70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6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textRotation="90"/>
    </xf>
    <xf numFmtId="0" fontId="27" fillId="0" borderId="65" xfId="0" applyFont="1" applyFill="1" applyBorder="1" applyAlignment="1">
      <alignment horizontal="center" vertical="center" textRotation="90"/>
    </xf>
    <xf numFmtId="0" fontId="23" fillId="0" borderId="35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textRotation="90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textRotation="90"/>
    </xf>
    <xf numFmtId="0" fontId="25" fillId="0" borderId="20" xfId="0" applyFont="1" applyFill="1" applyBorder="1" applyAlignment="1">
      <alignment horizontal="center" vertical="center" textRotation="90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42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 textRotation="90"/>
    </xf>
    <xf numFmtId="0" fontId="21" fillId="0" borderId="75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44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76" xfId="0" applyFont="1" applyFill="1" applyBorder="1" applyAlignment="1">
      <alignment horizontal="center" vertical="center" textRotation="90"/>
    </xf>
    <xf numFmtId="0" fontId="21" fillId="0" borderId="72" xfId="0" applyFont="1" applyFill="1" applyBorder="1" applyAlignment="1">
      <alignment horizontal="center" vertical="center" textRotation="90"/>
    </xf>
    <xf numFmtId="0" fontId="21" fillId="0" borderId="69" xfId="0" applyFont="1" applyFill="1" applyBorder="1" applyAlignment="1">
      <alignment horizontal="center" vertical="center" textRotation="90"/>
    </xf>
    <xf numFmtId="0" fontId="21" fillId="0" borderId="73" xfId="0" applyFont="1" applyFill="1" applyBorder="1" applyAlignment="1">
      <alignment horizontal="center" vertical="center" textRotation="90"/>
    </xf>
    <xf numFmtId="0" fontId="21" fillId="0" borderId="5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56" xfId="0" applyFont="1" applyFill="1" applyBorder="1" applyAlignment="1">
      <alignment horizontal="center" vertical="center" textRotation="90"/>
    </xf>
    <xf numFmtId="0" fontId="21" fillId="0" borderId="65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67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16" fontId="27" fillId="0" borderId="16" xfId="0" applyNumberFormat="1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left" vertical="center" wrapText="1"/>
    </xf>
    <xf numFmtId="0" fontId="32" fillId="0" borderId="66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16" fontId="27" fillId="0" borderId="27" xfId="0" applyNumberFormat="1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top" wrapText="1"/>
    </xf>
    <xf numFmtId="0" fontId="32" fillId="0" borderId="50" xfId="0" applyNumberFormat="1" applyFont="1" applyFill="1" applyBorder="1" applyAlignment="1">
      <alignment horizontal="center"/>
    </xf>
    <xf numFmtId="0" fontId="32" fillId="0" borderId="37" xfId="0" applyNumberFormat="1" applyFont="1" applyFill="1" applyBorder="1" applyAlignment="1">
      <alignment horizontal="center"/>
    </xf>
    <xf numFmtId="0" fontId="27" fillId="34" borderId="50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37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/>
    </xf>
    <xf numFmtId="0" fontId="32" fillId="0" borderId="45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left" vertical="center" wrapText="1"/>
    </xf>
    <xf numFmtId="0" fontId="67" fillId="34" borderId="18" xfId="0" applyFont="1" applyFill="1" applyBorder="1" applyAlignment="1">
      <alignment horizontal="left" vertical="center" wrapText="1"/>
    </xf>
    <xf numFmtId="0" fontId="67" fillId="34" borderId="17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31" fillId="34" borderId="33" xfId="0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18" xfId="0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53" fillId="34" borderId="25" xfId="0" applyFont="1" applyFill="1" applyBorder="1" applyAlignment="1">
      <alignment horizontal="left" vertical="center" wrapText="1"/>
    </xf>
    <xf numFmtId="0" fontId="53" fillId="34" borderId="26" xfId="0" applyFont="1" applyFill="1" applyBorder="1" applyAlignment="1">
      <alignment horizontal="left" vertical="center" wrapText="1"/>
    </xf>
    <xf numFmtId="0" fontId="53" fillId="34" borderId="41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6" fillId="34" borderId="63" xfId="0" applyFont="1" applyFill="1" applyBorder="1" applyAlignment="1">
      <alignment horizontal="left" vertical="center" wrapText="1"/>
    </xf>
    <xf numFmtId="0" fontId="56" fillId="34" borderId="34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55" fillId="0" borderId="66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53" fillId="0" borderId="16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49" fontId="34" fillId="34" borderId="64" xfId="0" applyNumberFormat="1" applyFont="1" applyFill="1" applyBorder="1" applyAlignment="1">
      <alignment horizontal="center" vertical="center" wrapText="1"/>
    </xf>
    <xf numFmtId="49" fontId="34" fillId="34" borderId="54" xfId="0" applyNumberFormat="1" applyFont="1" applyFill="1" applyBorder="1" applyAlignment="1">
      <alignment horizontal="center" vertical="center" wrapText="1"/>
    </xf>
    <xf numFmtId="49" fontId="34" fillId="34" borderId="24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102" fillId="0" borderId="0" xfId="0" applyFont="1" applyFill="1" applyAlignment="1">
      <alignment horizontal="left" vertical="top" wrapText="1"/>
    </xf>
    <xf numFmtId="49" fontId="34" fillId="34" borderId="35" xfId="0" applyNumberFormat="1" applyFont="1" applyFill="1" applyBorder="1" applyAlignment="1">
      <alignment horizontal="center" vertical="center" wrapText="1"/>
    </xf>
    <xf numFmtId="49" fontId="34" fillId="34" borderId="66" xfId="0" applyNumberFormat="1" applyFont="1" applyFill="1" applyBorder="1" applyAlignment="1">
      <alignment horizontal="center" vertical="center" wrapText="1"/>
    </xf>
    <xf numFmtId="49" fontId="34" fillId="34" borderId="28" xfId="0" applyNumberFormat="1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31" fillId="0" borderId="18" xfId="0" applyNumberFormat="1" applyFont="1" applyFill="1" applyBorder="1" applyAlignment="1">
      <alignment horizontal="left" vertical="center" wrapText="1"/>
    </xf>
    <xf numFmtId="0" fontId="31" fillId="0" borderId="22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/>
    </xf>
    <xf numFmtId="0" fontId="31" fillId="0" borderId="12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4" fontId="65" fillId="0" borderId="0" xfId="0" applyNumberFormat="1" applyFont="1" applyFill="1" applyBorder="1" applyAlignment="1">
      <alignment horizontal="left" vertical="top"/>
    </xf>
    <xf numFmtId="0" fontId="56" fillId="34" borderId="12" xfId="0" applyFont="1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9"/>
  <sheetViews>
    <sheetView tabSelected="1" view="pageBreakPreview" zoomScale="30" zoomScaleNormal="55" zoomScaleSheetLayoutView="30" workbookViewId="0" topLeftCell="A1">
      <selection activeCell="A1" sqref="A1"/>
    </sheetView>
  </sheetViews>
  <sheetFormatPr defaultColWidth="4.625" defaultRowHeight="12.75"/>
  <cols>
    <col min="1" max="1" width="9.875" style="1" customWidth="1"/>
    <col min="2" max="2" width="7.50390625" style="1" customWidth="1"/>
    <col min="3" max="3" width="6.875" style="1" customWidth="1"/>
    <col min="4" max="5" width="7.125" style="1" customWidth="1"/>
    <col min="6" max="6" width="7.50390625" style="1" customWidth="1"/>
    <col min="7" max="7" width="7.125" style="1" customWidth="1"/>
    <col min="8" max="8" width="7.50390625" style="1" customWidth="1"/>
    <col min="9" max="9" width="7.125" style="1" customWidth="1"/>
    <col min="10" max="10" width="7.50390625" style="1" customWidth="1"/>
    <col min="11" max="11" width="7.125" style="1" customWidth="1"/>
    <col min="12" max="12" width="7.50390625" style="1" customWidth="1"/>
    <col min="13" max="13" width="7.375" style="1" customWidth="1"/>
    <col min="14" max="14" width="7.50390625" style="1" customWidth="1"/>
    <col min="15" max="15" width="7.00390625" style="1" customWidth="1"/>
    <col min="16" max="16" width="6.375" style="1" customWidth="1"/>
    <col min="17" max="17" width="6.00390625" style="1" customWidth="1"/>
    <col min="18" max="19" width="5.625" style="3" customWidth="1"/>
    <col min="20" max="20" width="5.625" style="1" customWidth="1"/>
    <col min="21" max="21" width="7.50390625" style="1" customWidth="1"/>
    <col min="22" max="22" width="7.125" style="1" customWidth="1"/>
    <col min="23" max="23" width="6.875" style="1" customWidth="1"/>
    <col min="24" max="24" width="5.625" style="1" customWidth="1"/>
    <col min="25" max="26" width="6.50390625" style="1" customWidth="1"/>
    <col min="27" max="27" width="5.875" style="1" customWidth="1"/>
    <col min="28" max="28" width="6.00390625" style="1" customWidth="1"/>
    <col min="29" max="29" width="6.625" style="1" customWidth="1"/>
    <col min="30" max="30" width="5.625" style="1" customWidth="1"/>
    <col min="31" max="31" width="4.875" style="1" customWidth="1"/>
    <col min="32" max="32" width="10.50390625" style="1" customWidth="1"/>
    <col min="33" max="33" width="8.50390625" style="1" customWidth="1"/>
    <col min="34" max="34" width="6.50390625" style="1" customWidth="1"/>
    <col min="35" max="35" width="11.50390625" style="1" customWidth="1"/>
    <col min="36" max="36" width="8.50390625" style="1" customWidth="1"/>
    <col min="37" max="37" width="6.50390625" style="1" customWidth="1"/>
    <col min="38" max="38" width="9.875" style="1" customWidth="1"/>
    <col min="39" max="39" width="8.875" style="1" customWidth="1"/>
    <col min="40" max="40" width="6.375" style="1" customWidth="1"/>
    <col min="41" max="41" width="10.50390625" style="1" customWidth="1"/>
    <col min="42" max="42" width="8.625" style="1" customWidth="1"/>
    <col min="43" max="43" width="6.625" style="1" customWidth="1"/>
    <col min="44" max="44" width="9.625" style="1" customWidth="1"/>
    <col min="45" max="45" width="8.375" style="1" customWidth="1"/>
    <col min="46" max="46" width="7.875" style="1" customWidth="1"/>
    <col min="47" max="47" width="12.375" style="1" customWidth="1"/>
    <col min="48" max="48" width="10.00390625" style="1" customWidth="1"/>
    <col min="49" max="49" width="7.125" style="1" customWidth="1"/>
    <col min="50" max="50" width="10.125" style="1" customWidth="1"/>
    <col min="51" max="51" width="9.875" style="1" customWidth="1"/>
    <col min="52" max="52" width="8.25390625" style="1" customWidth="1"/>
    <col min="53" max="53" width="9.125" style="1" customWidth="1"/>
    <col min="54" max="54" width="8.50390625" style="1" customWidth="1"/>
    <col min="55" max="55" width="9.25390625" style="1" customWidth="1"/>
    <col min="56" max="56" width="4.625" style="1" customWidth="1"/>
    <col min="57" max="57" width="7.00390625" style="1" customWidth="1"/>
    <col min="58" max="58" width="6.375" style="4" customWidth="1"/>
    <col min="59" max="59" width="7.00390625" style="4" customWidth="1"/>
    <col min="60" max="60" width="7.125" style="4" customWidth="1"/>
    <col min="61" max="61" width="9.125" style="4" customWidth="1"/>
    <col min="62" max="16384" width="4.625" style="1" customWidth="1"/>
  </cols>
  <sheetData>
    <row r="1" spans="9:43" ht="51" customHeight="1">
      <c r="I1" s="735" t="s">
        <v>354</v>
      </c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735"/>
      <c r="AM1" s="735"/>
      <c r="AN1" s="735"/>
      <c r="AO1" s="735"/>
      <c r="AP1" s="735"/>
      <c r="AQ1" s="735"/>
    </row>
    <row r="2" ht="42" customHeight="1"/>
    <row r="3" spans="2:61" ht="47.25" customHeight="1">
      <c r="B3" s="301" t="s">
        <v>374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162"/>
      <c r="R3" s="163"/>
      <c r="S3" s="163"/>
      <c r="T3" s="164"/>
      <c r="U3" s="243" t="s">
        <v>124</v>
      </c>
      <c r="V3" s="243"/>
      <c r="W3" s="243"/>
      <c r="X3" s="243"/>
      <c r="Y3" s="243"/>
      <c r="Z3" s="243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5"/>
      <c r="AQ3" s="164"/>
      <c r="AR3" s="164"/>
      <c r="AS3" s="164"/>
      <c r="AT3" s="164"/>
      <c r="AU3" s="164"/>
      <c r="AV3" s="164"/>
      <c r="AW3" s="164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39"/>
      <c r="BI3" s="39"/>
    </row>
    <row r="4" spans="2:59" ht="42.75" customHeight="1">
      <c r="B4" s="309" t="s">
        <v>375</v>
      </c>
      <c r="C4" s="300"/>
      <c r="D4" s="300"/>
      <c r="E4" s="300"/>
      <c r="F4" s="300"/>
      <c r="G4" s="300"/>
      <c r="H4" s="300"/>
      <c r="I4" s="300"/>
      <c r="J4" s="204"/>
      <c r="K4" s="204"/>
      <c r="L4" s="204"/>
      <c r="M4" s="204"/>
      <c r="N4" s="204"/>
      <c r="O4" s="204"/>
      <c r="P4" s="204"/>
      <c r="Q4" s="162"/>
      <c r="R4" s="163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204" t="s">
        <v>244</v>
      </c>
      <c r="AU4" s="204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8"/>
      <c r="BG4" s="168"/>
    </row>
    <row r="5" spans="2:59" ht="40.5" customHeight="1">
      <c r="B5" s="309" t="s">
        <v>355</v>
      </c>
      <c r="C5" s="300"/>
      <c r="D5" s="300"/>
      <c r="E5" s="300"/>
      <c r="F5" s="300"/>
      <c r="G5" s="300"/>
      <c r="H5" s="300"/>
      <c r="I5" s="300"/>
      <c r="J5" s="204"/>
      <c r="K5" s="204"/>
      <c r="L5" s="169" t="s">
        <v>253</v>
      </c>
      <c r="M5" s="204"/>
      <c r="N5" s="204"/>
      <c r="O5" s="204"/>
      <c r="P5" s="204"/>
      <c r="Q5" s="162"/>
      <c r="R5" s="163"/>
      <c r="S5" s="163"/>
      <c r="T5" s="304" t="s">
        <v>357</v>
      </c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204"/>
      <c r="AU5" s="204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8"/>
      <c r="BG5" s="168"/>
    </row>
    <row r="6" spans="2:59" ht="44.25" customHeight="1">
      <c r="B6" s="309" t="s">
        <v>356</v>
      </c>
      <c r="C6" s="300"/>
      <c r="D6" s="300"/>
      <c r="E6" s="300"/>
      <c r="F6" s="300"/>
      <c r="G6" s="300"/>
      <c r="H6" s="300"/>
      <c r="I6" s="300"/>
      <c r="J6" s="204"/>
      <c r="K6" s="204"/>
      <c r="L6" s="169"/>
      <c r="M6" s="287"/>
      <c r="N6" s="287"/>
      <c r="O6" s="287"/>
      <c r="P6" s="287"/>
      <c r="Q6" s="287"/>
      <c r="R6" s="169"/>
      <c r="S6" s="169"/>
      <c r="T6" s="304"/>
      <c r="U6" s="286"/>
      <c r="V6" s="286"/>
      <c r="W6" s="286"/>
      <c r="X6" s="286"/>
      <c r="Y6" s="286"/>
      <c r="Z6" s="286"/>
      <c r="AA6" s="242"/>
      <c r="AB6" s="171"/>
      <c r="AC6" s="172"/>
      <c r="AD6" s="172"/>
      <c r="AE6" s="171"/>
      <c r="AF6" s="171"/>
      <c r="AG6" s="171"/>
      <c r="AH6" s="171"/>
      <c r="AI6" s="171"/>
      <c r="AJ6" s="171"/>
      <c r="AK6" s="171"/>
      <c r="AL6" s="171"/>
      <c r="AM6" s="171"/>
      <c r="AN6" s="173"/>
      <c r="AO6" s="164"/>
      <c r="AP6" s="164"/>
      <c r="AQ6" s="164"/>
      <c r="AR6" s="164"/>
      <c r="AS6" s="174"/>
      <c r="AT6" s="206" t="s">
        <v>358</v>
      </c>
      <c r="AU6" s="244"/>
      <c r="AV6" s="175"/>
      <c r="AW6" s="175"/>
      <c r="AX6" s="176"/>
      <c r="AY6" s="167"/>
      <c r="AZ6" s="177"/>
      <c r="BA6" s="167"/>
      <c r="BB6" s="175"/>
      <c r="BC6" s="175"/>
      <c r="BD6" s="175"/>
      <c r="BE6" s="175"/>
      <c r="BF6" s="174"/>
      <c r="BG6" s="174"/>
    </row>
    <row r="7" spans="2:59" ht="48.75" customHeight="1">
      <c r="B7" s="310" t="s">
        <v>376</v>
      </c>
      <c r="C7" s="310"/>
      <c r="D7" s="310"/>
      <c r="E7" s="310"/>
      <c r="F7" s="310"/>
      <c r="G7" s="310"/>
      <c r="H7" s="310"/>
      <c r="I7" s="740"/>
      <c r="J7" s="741"/>
      <c r="K7" s="739"/>
      <c r="L7" s="739"/>
      <c r="M7" s="739"/>
      <c r="N7" s="739"/>
      <c r="O7" s="739"/>
      <c r="P7" s="739"/>
      <c r="Q7" s="178"/>
      <c r="R7" s="178"/>
      <c r="S7" s="178"/>
      <c r="T7" s="178"/>
      <c r="U7" s="178"/>
      <c r="V7" s="178"/>
      <c r="W7" s="178"/>
      <c r="X7" s="178"/>
      <c r="Y7" s="178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179"/>
      <c r="AQ7" s="179"/>
      <c r="AR7" s="180"/>
      <c r="AS7" s="180"/>
      <c r="AT7" s="294" t="s">
        <v>138</v>
      </c>
      <c r="AU7" s="204"/>
      <c r="AV7" s="170"/>
      <c r="AW7" s="170"/>
      <c r="AX7" s="170"/>
      <c r="AY7" s="170"/>
      <c r="AZ7" s="167"/>
      <c r="BA7" s="170"/>
      <c r="BB7" s="167"/>
      <c r="BC7" s="167"/>
      <c r="BD7" s="167"/>
      <c r="BE7" s="167"/>
      <c r="BF7" s="181"/>
      <c r="BG7" s="168"/>
    </row>
    <row r="8" spans="10:61" ht="43.5" customHeight="1">
      <c r="J8" s="204"/>
      <c r="K8" s="204"/>
      <c r="L8" s="204"/>
      <c r="M8" s="204"/>
      <c r="N8" s="204"/>
      <c r="O8" s="204"/>
      <c r="P8" s="204"/>
      <c r="Q8" s="164"/>
      <c r="R8" s="182"/>
      <c r="S8" s="182"/>
      <c r="T8" s="182"/>
      <c r="U8" s="182"/>
      <c r="V8" s="183"/>
      <c r="W8" s="184"/>
      <c r="X8" s="185"/>
      <c r="Y8" s="186"/>
      <c r="Z8" s="185"/>
      <c r="AA8" s="184"/>
      <c r="AB8" s="184"/>
      <c r="AC8" s="187"/>
      <c r="AD8" s="187"/>
      <c r="AE8" s="187"/>
      <c r="AF8" s="187"/>
      <c r="AG8" s="187"/>
      <c r="AH8" s="188"/>
      <c r="AI8" s="188"/>
      <c r="AJ8" s="188"/>
      <c r="AK8" s="188"/>
      <c r="AL8" s="188"/>
      <c r="AM8" s="188"/>
      <c r="AN8" s="188"/>
      <c r="AO8" s="188"/>
      <c r="AP8" s="189"/>
      <c r="AQ8" s="189"/>
      <c r="AR8" s="189"/>
      <c r="AS8" s="164"/>
      <c r="AT8" s="164"/>
      <c r="AU8" s="190"/>
      <c r="AV8" s="164"/>
      <c r="AW8" s="164"/>
      <c r="AX8" s="164"/>
      <c r="AY8" s="164"/>
      <c r="AZ8" s="164"/>
      <c r="BA8" s="191"/>
      <c r="BB8" s="191"/>
      <c r="BC8" s="191"/>
      <c r="BD8" s="191"/>
      <c r="BE8" s="191"/>
      <c r="BF8" s="192"/>
      <c r="BG8" s="193"/>
      <c r="BH8" s="10"/>
      <c r="BI8" s="10"/>
    </row>
    <row r="9" spans="2:61" ht="40.5" customHeight="1">
      <c r="B9" s="742">
        <v>43595</v>
      </c>
      <c r="C9" s="742"/>
      <c r="D9" s="742"/>
      <c r="E9" s="742"/>
      <c r="F9" s="742"/>
      <c r="G9" s="742"/>
      <c r="H9" s="742"/>
      <c r="I9" s="161"/>
      <c r="J9" s="161"/>
      <c r="K9" s="161"/>
      <c r="L9" s="161"/>
      <c r="M9" s="161"/>
      <c r="N9" s="161"/>
      <c r="O9" s="161"/>
      <c r="P9" s="161"/>
      <c r="Q9" s="164"/>
      <c r="R9" s="163"/>
      <c r="S9" s="163"/>
      <c r="T9" s="194"/>
      <c r="U9" s="164"/>
      <c r="V9" s="194"/>
      <c r="W9" s="195"/>
      <c r="X9" s="195"/>
      <c r="Y9" s="195"/>
      <c r="Z9" s="195"/>
      <c r="AA9" s="195"/>
      <c r="AB9" s="195"/>
      <c r="AC9" s="195"/>
      <c r="AD9" s="195"/>
      <c r="AE9" s="196"/>
      <c r="AF9" s="196"/>
      <c r="AG9" s="196"/>
      <c r="AH9" s="196"/>
      <c r="AI9" s="196"/>
      <c r="AJ9" s="196"/>
      <c r="AK9" s="196"/>
      <c r="AL9" s="196"/>
      <c r="AM9" s="195"/>
      <c r="AN9" s="195"/>
      <c r="AO9" s="195"/>
      <c r="AP9" s="195"/>
      <c r="AQ9" s="195"/>
      <c r="AR9" s="195"/>
      <c r="AS9" s="195"/>
      <c r="AT9" s="195"/>
      <c r="AU9" s="195"/>
      <c r="AV9" s="164"/>
      <c r="AW9" s="164"/>
      <c r="AX9" s="164"/>
      <c r="AY9" s="164"/>
      <c r="AZ9" s="164"/>
      <c r="BA9" s="164"/>
      <c r="BB9" s="164"/>
      <c r="BC9" s="164"/>
      <c r="BD9" s="164"/>
      <c r="BE9" s="195"/>
      <c r="BF9" s="192"/>
      <c r="BG9" s="193"/>
      <c r="BH9" s="10"/>
      <c r="BI9" s="10"/>
    </row>
    <row r="10" spans="2:59" ht="36.75" customHeight="1"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64"/>
      <c r="P10" s="164"/>
      <c r="Q10" s="168"/>
      <c r="R10" s="163"/>
      <c r="S10" s="163"/>
      <c r="T10" s="164"/>
      <c r="U10" s="164"/>
      <c r="V10" s="199"/>
      <c r="W10" s="199"/>
      <c r="X10" s="199"/>
      <c r="Y10" s="199"/>
      <c r="Z10" s="199"/>
      <c r="AA10" s="199"/>
      <c r="AB10" s="199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1"/>
      <c r="AP10" s="201"/>
      <c r="AQ10" s="201"/>
      <c r="AR10" s="164"/>
      <c r="AS10" s="164"/>
      <c r="AT10" s="164"/>
      <c r="AU10" s="164"/>
      <c r="AV10" s="638" t="s">
        <v>273</v>
      </c>
      <c r="AW10" s="638"/>
      <c r="AX10" s="638"/>
      <c r="AY10" s="638"/>
      <c r="AZ10" s="638"/>
      <c r="BA10" s="638"/>
      <c r="BB10" s="638"/>
      <c r="BC10" s="638"/>
      <c r="BD10" s="638"/>
      <c r="BE10" s="198"/>
      <c r="BF10" s="181"/>
      <c r="BG10" s="168"/>
    </row>
    <row r="11" spans="2:59" ht="35.25" customHeight="1">
      <c r="B11" s="311" t="s">
        <v>377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64"/>
      <c r="P11" s="164"/>
      <c r="Q11" s="164"/>
      <c r="R11" s="163"/>
      <c r="S11" s="163"/>
      <c r="T11" s="162"/>
      <c r="U11" s="164"/>
      <c r="V11" s="162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8"/>
      <c r="BG11" s="168"/>
    </row>
    <row r="12" spans="2:59" ht="18" customHeight="1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3"/>
      <c r="S12" s="163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8"/>
      <c r="BG12" s="168"/>
    </row>
    <row r="13" spans="2:59" ht="44.25">
      <c r="B13" s="164"/>
      <c r="C13" s="164"/>
      <c r="D13" s="164"/>
      <c r="E13" s="208" t="s">
        <v>119</v>
      </c>
      <c r="F13" s="167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202"/>
      <c r="S13" s="202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203"/>
      <c r="AN13" s="164"/>
      <c r="AO13" s="164"/>
      <c r="AP13" s="209" t="s">
        <v>6</v>
      </c>
      <c r="AQ13" s="209"/>
      <c r="AR13" s="209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8"/>
      <c r="BG13" s="168"/>
    </row>
    <row r="14" ht="11.25" customHeight="1"/>
    <row r="15" spans="1:61" ht="33" customHeight="1">
      <c r="A15" s="549" t="s">
        <v>76</v>
      </c>
      <c r="B15" s="537" t="s">
        <v>88</v>
      </c>
      <c r="C15" s="537"/>
      <c r="D15" s="537"/>
      <c r="E15" s="537"/>
      <c r="F15" s="545" t="s">
        <v>261</v>
      </c>
      <c r="G15" s="537" t="s">
        <v>87</v>
      </c>
      <c r="H15" s="537"/>
      <c r="I15" s="537"/>
      <c r="J15" s="545" t="s">
        <v>262</v>
      </c>
      <c r="K15" s="337" t="s">
        <v>86</v>
      </c>
      <c r="L15" s="369"/>
      <c r="M15" s="369"/>
      <c r="N15" s="328"/>
      <c r="O15" s="337" t="s">
        <v>85</v>
      </c>
      <c r="P15" s="369"/>
      <c r="Q15" s="369"/>
      <c r="R15" s="328"/>
      <c r="S15" s="539" t="s">
        <v>292</v>
      </c>
      <c r="T15" s="537" t="s">
        <v>84</v>
      </c>
      <c r="U15" s="537"/>
      <c r="V15" s="537"/>
      <c r="W15" s="545" t="s">
        <v>263</v>
      </c>
      <c r="X15" s="537" t="s">
        <v>83</v>
      </c>
      <c r="Y15" s="537"/>
      <c r="Z15" s="537"/>
      <c r="AA15" s="545" t="s">
        <v>264</v>
      </c>
      <c r="AB15" s="537" t="s">
        <v>82</v>
      </c>
      <c r="AC15" s="537"/>
      <c r="AD15" s="537"/>
      <c r="AE15" s="537"/>
      <c r="AF15" s="545" t="s">
        <v>265</v>
      </c>
      <c r="AG15" s="537" t="s">
        <v>81</v>
      </c>
      <c r="AH15" s="537"/>
      <c r="AI15" s="537"/>
      <c r="AJ15" s="545" t="s">
        <v>266</v>
      </c>
      <c r="AK15" s="537" t="s">
        <v>80</v>
      </c>
      <c r="AL15" s="537"/>
      <c r="AM15" s="537"/>
      <c r="AN15" s="537"/>
      <c r="AO15" s="537" t="s">
        <v>79</v>
      </c>
      <c r="AP15" s="537"/>
      <c r="AQ15" s="537"/>
      <c r="AR15" s="537"/>
      <c r="AS15" s="545" t="s">
        <v>267</v>
      </c>
      <c r="AT15" s="537" t="s">
        <v>78</v>
      </c>
      <c r="AU15" s="537"/>
      <c r="AV15" s="537"/>
      <c r="AW15" s="545" t="s">
        <v>268</v>
      </c>
      <c r="AX15" s="537" t="s">
        <v>77</v>
      </c>
      <c r="AY15" s="537"/>
      <c r="AZ15" s="537"/>
      <c r="BA15" s="337"/>
      <c r="BB15" s="577" t="s">
        <v>32</v>
      </c>
      <c r="BC15" s="577" t="s">
        <v>27</v>
      </c>
      <c r="BD15" s="577" t="s">
        <v>28</v>
      </c>
      <c r="BE15" s="577" t="s">
        <v>73</v>
      </c>
      <c r="BF15" s="577" t="s">
        <v>72</v>
      </c>
      <c r="BG15" s="577" t="s">
        <v>74</v>
      </c>
      <c r="BH15" s="577" t="s">
        <v>75</v>
      </c>
      <c r="BI15" s="587" t="s">
        <v>5</v>
      </c>
    </row>
    <row r="16" spans="1:61" ht="225" customHeight="1">
      <c r="A16" s="549"/>
      <c r="B16" s="207" t="s">
        <v>89</v>
      </c>
      <c r="C16" s="207" t="s">
        <v>36</v>
      </c>
      <c r="D16" s="207" t="s">
        <v>37</v>
      </c>
      <c r="E16" s="207" t="s">
        <v>38</v>
      </c>
      <c r="F16" s="546"/>
      <c r="G16" s="207" t="s">
        <v>39</v>
      </c>
      <c r="H16" s="207" t="s">
        <v>40</v>
      </c>
      <c r="I16" s="207" t="s">
        <v>41</v>
      </c>
      <c r="J16" s="546"/>
      <c r="K16" s="207" t="s">
        <v>42</v>
      </c>
      <c r="L16" s="207" t="s">
        <v>43</v>
      </c>
      <c r="M16" s="207" t="s">
        <v>44</v>
      </c>
      <c r="N16" s="207" t="s">
        <v>45</v>
      </c>
      <c r="O16" s="207" t="s">
        <v>35</v>
      </c>
      <c r="P16" s="207" t="s">
        <v>36</v>
      </c>
      <c r="Q16" s="207" t="s">
        <v>37</v>
      </c>
      <c r="R16" s="207" t="s">
        <v>38</v>
      </c>
      <c r="S16" s="540"/>
      <c r="T16" s="207" t="s">
        <v>46</v>
      </c>
      <c r="U16" s="207" t="s">
        <v>47</v>
      </c>
      <c r="V16" s="207" t="s">
        <v>48</v>
      </c>
      <c r="W16" s="546"/>
      <c r="X16" s="207" t="s">
        <v>49</v>
      </c>
      <c r="Y16" s="207" t="s">
        <v>50</v>
      </c>
      <c r="Z16" s="207" t="s">
        <v>51</v>
      </c>
      <c r="AA16" s="546"/>
      <c r="AB16" s="207" t="s">
        <v>49</v>
      </c>
      <c r="AC16" s="207" t="s">
        <v>50</v>
      </c>
      <c r="AD16" s="207" t="s">
        <v>51</v>
      </c>
      <c r="AE16" s="207" t="s">
        <v>52</v>
      </c>
      <c r="AF16" s="546"/>
      <c r="AG16" s="207" t="s">
        <v>39</v>
      </c>
      <c r="AH16" s="207" t="s">
        <v>40</v>
      </c>
      <c r="AI16" s="207" t="s">
        <v>41</v>
      </c>
      <c r="AJ16" s="546"/>
      <c r="AK16" s="207" t="s">
        <v>53</v>
      </c>
      <c r="AL16" s="207" t="s">
        <v>54</v>
      </c>
      <c r="AM16" s="207" t="s">
        <v>55</v>
      </c>
      <c r="AN16" s="298" t="s">
        <v>56</v>
      </c>
      <c r="AO16" s="207" t="s">
        <v>35</v>
      </c>
      <c r="AP16" s="207" t="s">
        <v>36</v>
      </c>
      <c r="AQ16" s="207" t="s">
        <v>37</v>
      </c>
      <c r="AR16" s="207" t="s">
        <v>38</v>
      </c>
      <c r="AS16" s="546"/>
      <c r="AT16" s="207" t="s">
        <v>39</v>
      </c>
      <c r="AU16" s="207" t="s">
        <v>40</v>
      </c>
      <c r="AV16" s="207" t="s">
        <v>41</v>
      </c>
      <c r="AW16" s="546"/>
      <c r="AX16" s="207" t="s">
        <v>42</v>
      </c>
      <c r="AY16" s="207" t="s">
        <v>43</v>
      </c>
      <c r="AZ16" s="207" t="s">
        <v>44</v>
      </c>
      <c r="BA16" s="56" t="s">
        <v>57</v>
      </c>
      <c r="BB16" s="577"/>
      <c r="BC16" s="577"/>
      <c r="BD16" s="577"/>
      <c r="BE16" s="577"/>
      <c r="BF16" s="577"/>
      <c r="BG16" s="577"/>
      <c r="BH16" s="577"/>
      <c r="BI16" s="588"/>
    </row>
    <row r="17" spans="1:61" ht="30" customHeight="1">
      <c r="A17" s="52" t="s">
        <v>24</v>
      </c>
      <c r="B17" s="30"/>
      <c r="C17" s="30"/>
      <c r="D17" s="30"/>
      <c r="E17" s="30"/>
      <c r="F17" s="30"/>
      <c r="G17" s="30"/>
      <c r="H17" s="30"/>
      <c r="I17" s="30"/>
      <c r="J17" s="30"/>
      <c r="K17" s="50">
        <v>17</v>
      </c>
      <c r="L17" s="30"/>
      <c r="M17" s="30"/>
      <c r="N17" s="30"/>
      <c r="O17" s="31"/>
      <c r="P17" s="31"/>
      <c r="Q17" s="31"/>
      <c r="R17" s="31"/>
      <c r="S17" s="53" t="s">
        <v>0</v>
      </c>
      <c r="T17" s="53" t="s">
        <v>0</v>
      </c>
      <c r="U17" s="53" t="s">
        <v>0</v>
      </c>
      <c r="V17" s="53" t="s">
        <v>0</v>
      </c>
      <c r="W17" s="54" t="s">
        <v>59</v>
      </c>
      <c r="X17" s="54" t="s">
        <v>59</v>
      </c>
      <c r="Y17" s="31"/>
      <c r="Z17" s="31"/>
      <c r="AA17" s="31"/>
      <c r="AB17" s="31"/>
      <c r="AC17" s="31"/>
      <c r="AD17" s="31"/>
      <c r="AE17" s="31"/>
      <c r="AF17" s="31"/>
      <c r="AG17" s="48">
        <v>17</v>
      </c>
      <c r="AH17" s="31"/>
      <c r="AI17" s="31"/>
      <c r="AJ17" s="31"/>
      <c r="AK17" s="31"/>
      <c r="AL17" s="31"/>
      <c r="AM17" s="31"/>
      <c r="AN17" s="31"/>
      <c r="AO17" s="33"/>
      <c r="AP17" s="53" t="s">
        <v>0</v>
      </c>
      <c r="AQ17" s="53" t="s">
        <v>0</v>
      </c>
      <c r="AR17" s="53" t="s">
        <v>0</v>
      </c>
      <c r="AS17" s="53" t="s">
        <v>0</v>
      </c>
      <c r="AT17" s="55" t="s">
        <v>1</v>
      </c>
      <c r="AU17" s="55" t="s">
        <v>1</v>
      </c>
      <c r="AV17" s="54" t="s">
        <v>59</v>
      </c>
      <c r="AW17" s="54" t="s">
        <v>59</v>
      </c>
      <c r="AX17" s="54" t="s">
        <v>59</v>
      </c>
      <c r="AY17" s="54" t="s">
        <v>59</v>
      </c>
      <c r="AZ17" s="54" t="s">
        <v>59</v>
      </c>
      <c r="BA17" s="54" t="s">
        <v>59</v>
      </c>
      <c r="BB17" s="135">
        <v>34</v>
      </c>
      <c r="BC17" s="135">
        <v>8</v>
      </c>
      <c r="BD17" s="135">
        <v>2</v>
      </c>
      <c r="BE17" s="135"/>
      <c r="BF17" s="135"/>
      <c r="BG17" s="135"/>
      <c r="BH17" s="135">
        <v>8</v>
      </c>
      <c r="BI17" s="135">
        <f>SUM(BB17:BH17)</f>
        <v>52</v>
      </c>
    </row>
    <row r="18" spans="1:61" ht="30" customHeight="1">
      <c r="A18" s="52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50">
        <v>17</v>
      </c>
      <c r="L18" s="30"/>
      <c r="M18" s="30"/>
      <c r="N18" s="30"/>
      <c r="O18" s="31"/>
      <c r="P18" s="31"/>
      <c r="Q18" s="31"/>
      <c r="R18" s="31"/>
      <c r="S18" s="53" t="s">
        <v>0</v>
      </c>
      <c r="T18" s="53" t="s">
        <v>0</v>
      </c>
      <c r="U18" s="53" t="s">
        <v>0</v>
      </c>
      <c r="V18" s="53" t="s">
        <v>0</v>
      </c>
      <c r="W18" s="54" t="s">
        <v>59</v>
      </c>
      <c r="X18" s="54" t="s">
        <v>59</v>
      </c>
      <c r="Y18" s="31"/>
      <c r="Z18" s="31"/>
      <c r="AA18" s="31"/>
      <c r="AB18" s="31"/>
      <c r="AC18" s="31"/>
      <c r="AD18" s="31"/>
      <c r="AE18" s="31"/>
      <c r="AF18" s="31"/>
      <c r="AG18" s="48">
        <v>17</v>
      </c>
      <c r="AH18" s="31"/>
      <c r="AI18" s="31"/>
      <c r="AJ18" s="31"/>
      <c r="AK18" s="31"/>
      <c r="AL18" s="31"/>
      <c r="AM18" s="31"/>
      <c r="AN18" s="31"/>
      <c r="AO18" s="33"/>
      <c r="AP18" s="53" t="s">
        <v>0</v>
      </c>
      <c r="AQ18" s="53" t="s">
        <v>0</v>
      </c>
      <c r="AR18" s="53" t="s">
        <v>0</v>
      </c>
      <c r="AS18" s="53" t="s">
        <v>0</v>
      </c>
      <c r="AT18" s="54" t="s">
        <v>61</v>
      </c>
      <c r="AU18" s="54" t="s">
        <v>61</v>
      </c>
      <c r="AV18" s="54" t="s">
        <v>61</v>
      </c>
      <c r="AW18" s="54" t="s">
        <v>59</v>
      </c>
      <c r="AX18" s="54" t="s">
        <v>59</v>
      </c>
      <c r="AY18" s="54" t="s">
        <v>59</v>
      </c>
      <c r="AZ18" s="54" t="s">
        <v>59</v>
      </c>
      <c r="BA18" s="54" t="s">
        <v>59</v>
      </c>
      <c r="BB18" s="135">
        <v>34</v>
      </c>
      <c r="BC18" s="135">
        <v>8</v>
      </c>
      <c r="BD18" s="135"/>
      <c r="BE18" s="135">
        <v>3</v>
      </c>
      <c r="BF18" s="135"/>
      <c r="BG18" s="135"/>
      <c r="BH18" s="135">
        <v>7</v>
      </c>
      <c r="BI18" s="135">
        <f>SUM(BB18:BH18)</f>
        <v>52</v>
      </c>
    </row>
    <row r="19" spans="1:61" ht="30" customHeight="1">
      <c r="A19" s="52" t="s">
        <v>26</v>
      </c>
      <c r="B19" s="35"/>
      <c r="C19" s="35"/>
      <c r="D19" s="30"/>
      <c r="E19" s="30"/>
      <c r="F19" s="30"/>
      <c r="G19" s="30"/>
      <c r="H19" s="30"/>
      <c r="I19" s="30"/>
      <c r="J19" s="30"/>
      <c r="K19" s="50">
        <v>17</v>
      </c>
      <c r="L19" s="30"/>
      <c r="M19" s="30"/>
      <c r="N19" s="30"/>
      <c r="O19" s="31"/>
      <c r="P19" s="31"/>
      <c r="Q19" s="31"/>
      <c r="R19" s="35"/>
      <c r="S19" s="53" t="s">
        <v>0</v>
      </c>
      <c r="T19" s="53" t="s">
        <v>0</v>
      </c>
      <c r="U19" s="53" t="s">
        <v>0</v>
      </c>
      <c r="V19" s="53" t="s">
        <v>0</v>
      </c>
      <c r="W19" s="54" t="s">
        <v>59</v>
      </c>
      <c r="X19" s="54" t="s">
        <v>59</v>
      </c>
      <c r="Y19" s="31"/>
      <c r="Z19" s="31"/>
      <c r="AA19" s="31"/>
      <c r="AB19" s="31"/>
      <c r="AC19" s="31"/>
      <c r="AD19" s="31"/>
      <c r="AE19" s="31"/>
      <c r="AF19" s="31"/>
      <c r="AG19" s="48">
        <v>17</v>
      </c>
      <c r="AH19" s="31"/>
      <c r="AI19" s="31"/>
      <c r="AJ19" s="31"/>
      <c r="AK19" s="31"/>
      <c r="AL19" s="31"/>
      <c r="AM19" s="31"/>
      <c r="AN19" s="32"/>
      <c r="AO19" s="32"/>
      <c r="AP19" s="53" t="s">
        <v>0</v>
      </c>
      <c r="AQ19" s="53" t="s">
        <v>0</v>
      </c>
      <c r="AR19" s="53" t="s">
        <v>0</v>
      </c>
      <c r="AS19" s="53" t="s">
        <v>0</v>
      </c>
      <c r="AT19" s="54" t="s">
        <v>61</v>
      </c>
      <c r="AU19" s="54" t="s">
        <v>61</v>
      </c>
      <c r="AV19" s="54" t="s">
        <v>61</v>
      </c>
      <c r="AW19" s="54" t="s">
        <v>59</v>
      </c>
      <c r="AX19" s="54" t="s">
        <v>59</v>
      </c>
      <c r="AY19" s="54" t="s">
        <v>59</v>
      </c>
      <c r="AZ19" s="54" t="s">
        <v>59</v>
      </c>
      <c r="BA19" s="54" t="s">
        <v>59</v>
      </c>
      <c r="BB19" s="135">
        <v>34</v>
      </c>
      <c r="BC19" s="135">
        <v>8</v>
      </c>
      <c r="BD19" s="135"/>
      <c r="BE19" s="135">
        <v>3</v>
      </c>
      <c r="BF19" s="135"/>
      <c r="BG19" s="135"/>
      <c r="BH19" s="135">
        <v>7</v>
      </c>
      <c r="BI19" s="135">
        <f>SUM(BB19:BH19)</f>
        <v>52</v>
      </c>
    </row>
    <row r="20" spans="1:61" ht="30" customHeight="1">
      <c r="A20" s="51" t="s">
        <v>118</v>
      </c>
      <c r="B20" s="31"/>
      <c r="C20" s="31"/>
      <c r="D20" s="31"/>
      <c r="E20" s="31"/>
      <c r="F20" s="30"/>
      <c r="G20" s="30"/>
      <c r="H20" s="30"/>
      <c r="I20" s="30"/>
      <c r="J20" s="30"/>
      <c r="K20" s="50">
        <v>17</v>
      </c>
      <c r="L20" s="30"/>
      <c r="M20" s="30"/>
      <c r="N20" s="30"/>
      <c r="O20" s="31"/>
      <c r="P20" s="31"/>
      <c r="Q20" s="31"/>
      <c r="R20" s="32"/>
      <c r="S20" s="53" t="s">
        <v>0</v>
      </c>
      <c r="T20" s="53" t="s">
        <v>0</v>
      </c>
      <c r="U20" s="53" t="s">
        <v>0</v>
      </c>
      <c r="V20" s="53" t="s">
        <v>0</v>
      </c>
      <c r="W20" s="54" t="s">
        <v>59</v>
      </c>
      <c r="X20" s="54" t="s">
        <v>59</v>
      </c>
      <c r="Y20" s="31"/>
      <c r="Z20" s="31"/>
      <c r="AA20" s="31"/>
      <c r="AB20" s="31"/>
      <c r="AC20" s="31"/>
      <c r="AD20" s="31"/>
      <c r="AE20" s="53" t="s">
        <v>0</v>
      </c>
      <c r="AF20" s="54" t="s">
        <v>61</v>
      </c>
      <c r="AG20" s="54" t="s">
        <v>61</v>
      </c>
      <c r="AH20" s="54" t="s">
        <v>61</v>
      </c>
      <c r="AI20" s="54" t="s">
        <v>61</v>
      </c>
      <c r="AJ20" s="54" t="s">
        <v>91</v>
      </c>
      <c r="AK20" s="54" t="s">
        <v>91</v>
      </c>
      <c r="AL20" s="54" t="s">
        <v>91</v>
      </c>
      <c r="AM20" s="54" t="s">
        <v>91</v>
      </c>
      <c r="AN20" s="54" t="s">
        <v>91</v>
      </c>
      <c r="AO20" s="54" t="s">
        <v>91</v>
      </c>
      <c r="AP20" s="54" t="s">
        <v>91</v>
      </c>
      <c r="AQ20" s="54" t="s">
        <v>91</v>
      </c>
      <c r="AR20" s="54" t="s">
        <v>63</v>
      </c>
      <c r="AS20" s="31"/>
      <c r="AT20" s="31"/>
      <c r="AU20" s="31"/>
      <c r="AV20" s="31"/>
      <c r="AW20" s="31"/>
      <c r="AX20" s="31"/>
      <c r="AY20" s="31"/>
      <c r="AZ20" s="31"/>
      <c r="BA20" s="34"/>
      <c r="BB20" s="135">
        <v>23</v>
      </c>
      <c r="BC20" s="135">
        <v>5</v>
      </c>
      <c r="BD20" s="135"/>
      <c r="BE20" s="135">
        <v>4</v>
      </c>
      <c r="BF20" s="135">
        <v>8</v>
      </c>
      <c r="BG20" s="135">
        <v>1</v>
      </c>
      <c r="BH20" s="135">
        <v>2</v>
      </c>
      <c r="BI20" s="135">
        <f>SUM(BB20:BH20)</f>
        <v>43</v>
      </c>
    </row>
    <row r="21" spans="1:61" ht="31.5" customHeight="1">
      <c r="A21" s="1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135">
        <f aca="true" t="shared" si="0" ref="BB21:BI21">SUM(BB17:BB20)</f>
        <v>125</v>
      </c>
      <c r="BC21" s="135">
        <f t="shared" si="0"/>
        <v>29</v>
      </c>
      <c r="BD21" s="135">
        <f t="shared" si="0"/>
        <v>2</v>
      </c>
      <c r="BE21" s="135">
        <f t="shared" si="0"/>
        <v>10</v>
      </c>
      <c r="BF21" s="135">
        <f t="shared" si="0"/>
        <v>8</v>
      </c>
      <c r="BG21" s="135">
        <f t="shared" si="0"/>
        <v>1</v>
      </c>
      <c r="BH21" s="135">
        <f t="shared" si="0"/>
        <v>24</v>
      </c>
      <c r="BI21" s="210">
        <f t="shared" si="0"/>
        <v>199</v>
      </c>
    </row>
    <row r="22" spans="1:46" ht="34.5">
      <c r="A22" s="13"/>
      <c r="B22" s="231" t="s">
        <v>7</v>
      </c>
      <c r="C22" s="231"/>
      <c r="D22" s="232"/>
      <c r="E22" s="232"/>
      <c r="F22" s="232"/>
      <c r="G22" s="167"/>
      <c r="H22" s="233"/>
      <c r="I22" s="234" t="s">
        <v>92</v>
      </c>
      <c r="J22" s="232" t="s">
        <v>4</v>
      </c>
      <c r="K22" s="167"/>
      <c r="L22" s="167"/>
      <c r="M22" s="167"/>
      <c r="N22" s="232"/>
      <c r="O22" s="232"/>
      <c r="P22" s="232"/>
      <c r="Q22" s="232"/>
      <c r="R22" s="235"/>
      <c r="S22" s="236" t="s">
        <v>1</v>
      </c>
      <c r="T22" s="234" t="s">
        <v>92</v>
      </c>
      <c r="U22" s="232" t="s">
        <v>58</v>
      </c>
      <c r="V22" s="167"/>
      <c r="W22" s="232"/>
      <c r="X22" s="232"/>
      <c r="Y22" s="232"/>
      <c r="Z22" s="232"/>
      <c r="AA22" s="232"/>
      <c r="AB22" s="232"/>
      <c r="AC22" s="232"/>
      <c r="AD22" s="167"/>
      <c r="AE22" s="237" t="s">
        <v>91</v>
      </c>
      <c r="AF22" s="234" t="s">
        <v>92</v>
      </c>
      <c r="AG22" s="232" t="s">
        <v>90</v>
      </c>
      <c r="AH22" s="232"/>
      <c r="AI22" s="232"/>
      <c r="AJ22" s="167"/>
      <c r="AK22" s="167"/>
      <c r="AL22" s="167"/>
      <c r="AM22" s="167"/>
      <c r="AN22" s="167"/>
      <c r="AO22" s="238"/>
      <c r="AP22" s="237" t="s">
        <v>59</v>
      </c>
      <c r="AQ22" s="234" t="s">
        <v>92</v>
      </c>
      <c r="AR22" s="232" t="s">
        <v>60</v>
      </c>
      <c r="AS22" s="167"/>
      <c r="AT22" s="167"/>
    </row>
    <row r="23" spans="1:48" ht="15" customHeight="1">
      <c r="A23" s="13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5"/>
      <c r="S23" s="235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5"/>
      <c r="AV23" s="15"/>
    </row>
    <row r="24" spans="1:48" ht="34.5">
      <c r="A24" s="13"/>
      <c r="B24" s="232"/>
      <c r="C24" s="232"/>
      <c r="D24" s="232"/>
      <c r="E24" s="232"/>
      <c r="F24" s="232"/>
      <c r="G24" s="232"/>
      <c r="H24" s="239" t="s">
        <v>0</v>
      </c>
      <c r="I24" s="234" t="s">
        <v>92</v>
      </c>
      <c r="J24" s="232" t="s">
        <v>64</v>
      </c>
      <c r="K24" s="167"/>
      <c r="L24" s="167"/>
      <c r="M24" s="167"/>
      <c r="N24" s="232"/>
      <c r="O24" s="232"/>
      <c r="P24" s="232"/>
      <c r="Q24" s="232"/>
      <c r="R24" s="235"/>
      <c r="S24" s="237" t="s">
        <v>61</v>
      </c>
      <c r="T24" s="234" t="s">
        <v>92</v>
      </c>
      <c r="U24" s="232" t="s">
        <v>65</v>
      </c>
      <c r="V24" s="167"/>
      <c r="W24" s="232"/>
      <c r="X24" s="232"/>
      <c r="Y24" s="232"/>
      <c r="Z24" s="232"/>
      <c r="AA24" s="232"/>
      <c r="AB24" s="232"/>
      <c r="AC24" s="232"/>
      <c r="AD24" s="167"/>
      <c r="AE24" s="237" t="s">
        <v>63</v>
      </c>
      <c r="AF24" s="234" t="s">
        <v>92</v>
      </c>
      <c r="AG24" s="232" t="s">
        <v>62</v>
      </c>
      <c r="AH24" s="232"/>
      <c r="AI24" s="232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5"/>
      <c r="AV24" s="15"/>
    </row>
    <row r="25" spans="1:46" ht="14.25" customHeight="1">
      <c r="A25" s="13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5"/>
      <c r="S25" s="235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</row>
    <row r="26" spans="1:45" ht="44.25">
      <c r="A26" s="13"/>
      <c r="B26" s="13"/>
      <c r="C26" s="13"/>
      <c r="D26" s="13"/>
      <c r="E26" s="13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6"/>
      <c r="S26" s="16"/>
      <c r="T26" s="12"/>
      <c r="U26" s="12"/>
      <c r="V26" s="12"/>
      <c r="W26" s="12"/>
      <c r="X26" s="12"/>
      <c r="Y26" s="12"/>
      <c r="Z26" s="12"/>
      <c r="AA26" s="208" t="s">
        <v>34</v>
      </c>
      <c r="AB26" s="12"/>
      <c r="AC26" s="12"/>
      <c r="AD26" s="12"/>
      <c r="AE26" s="12"/>
      <c r="AF26" s="12"/>
      <c r="AG26" s="12"/>
      <c r="AH26" s="12"/>
      <c r="AI26" s="12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35" ht="11.25" customHeight="1" thickBo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61" ht="32.25" customHeight="1" thickBot="1">
      <c r="A28" s="561" t="s">
        <v>93</v>
      </c>
      <c r="B28" s="564" t="s">
        <v>254</v>
      </c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6"/>
      <c r="P28" s="547" t="s">
        <v>8</v>
      </c>
      <c r="Q28" s="550"/>
      <c r="R28" s="547" t="s">
        <v>9</v>
      </c>
      <c r="S28" s="548"/>
      <c r="T28" s="553" t="s">
        <v>10</v>
      </c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5"/>
      <c r="AF28" s="580" t="s">
        <v>33</v>
      </c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81"/>
      <c r="BB28" s="581"/>
      <c r="BC28" s="582"/>
      <c r="BD28" s="592" t="s">
        <v>23</v>
      </c>
      <c r="BE28" s="593"/>
      <c r="BF28" s="598" t="s">
        <v>94</v>
      </c>
      <c r="BG28" s="599"/>
      <c r="BH28" s="599"/>
      <c r="BI28" s="600"/>
    </row>
    <row r="29" spans="1:61" ht="33.75" customHeight="1" thickBot="1">
      <c r="A29" s="562"/>
      <c r="B29" s="567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9"/>
      <c r="P29" s="527"/>
      <c r="Q29" s="551"/>
      <c r="R29" s="527"/>
      <c r="S29" s="528"/>
      <c r="T29" s="573" t="s">
        <v>5</v>
      </c>
      <c r="U29" s="551"/>
      <c r="V29" s="541" t="s">
        <v>11</v>
      </c>
      <c r="W29" s="542"/>
      <c r="X29" s="556" t="s">
        <v>12</v>
      </c>
      <c r="Y29" s="557"/>
      <c r="Z29" s="557"/>
      <c r="AA29" s="557"/>
      <c r="AB29" s="557"/>
      <c r="AC29" s="557"/>
      <c r="AD29" s="557"/>
      <c r="AE29" s="558"/>
      <c r="AF29" s="515" t="s">
        <v>14</v>
      </c>
      <c r="AG29" s="516"/>
      <c r="AH29" s="516"/>
      <c r="AI29" s="516"/>
      <c r="AJ29" s="516"/>
      <c r="AK29" s="517"/>
      <c r="AL29" s="515" t="s">
        <v>15</v>
      </c>
      <c r="AM29" s="516"/>
      <c r="AN29" s="516"/>
      <c r="AO29" s="516"/>
      <c r="AP29" s="516"/>
      <c r="AQ29" s="517"/>
      <c r="AR29" s="515" t="s">
        <v>16</v>
      </c>
      <c r="AS29" s="516"/>
      <c r="AT29" s="516"/>
      <c r="AU29" s="516"/>
      <c r="AV29" s="516"/>
      <c r="AW29" s="517"/>
      <c r="AX29" s="515" t="s">
        <v>115</v>
      </c>
      <c r="AY29" s="516"/>
      <c r="AZ29" s="516"/>
      <c r="BA29" s="516"/>
      <c r="BB29" s="516"/>
      <c r="BC29" s="517"/>
      <c r="BD29" s="594"/>
      <c r="BE29" s="595"/>
      <c r="BF29" s="601"/>
      <c r="BG29" s="602"/>
      <c r="BH29" s="602"/>
      <c r="BI29" s="603"/>
    </row>
    <row r="30" spans="1:61" ht="62.25" customHeight="1" thickBot="1">
      <c r="A30" s="562"/>
      <c r="B30" s="567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9"/>
      <c r="P30" s="527"/>
      <c r="Q30" s="551"/>
      <c r="R30" s="527"/>
      <c r="S30" s="528"/>
      <c r="T30" s="573"/>
      <c r="U30" s="551"/>
      <c r="V30" s="541"/>
      <c r="W30" s="542"/>
      <c r="X30" s="559" t="s">
        <v>13</v>
      </c>
      <c r="Y30" s="551"/>
      <c r="Z30" s="560" t="s">
        <v>95</v>
      </c>
      <c r="AA30" s="551"/>
      <c r="AB30" s="560" t="s">
        <v>96</v>
      </c>
      <c r="AC30" s="551"/>
      <c r="AD30" s="527" t="s">
        <v>71</v>
      </c>
      <c r="AE30" s="528"/>
      <c r="AF30" s="393" t="s">
        <v>132</v>
      </c>
      <c r="AG30" s="394"/>
      <c r="AH30" s="395"/>
      <c r="AI30" s="393" t="s">
        <v>133</v>
      </c>
      <c r="AJ30" s="394"/>
      <c r="AK30" s="395"/>
      <c r="AL30" s="393" t="s">
        <v>134</v>
      </c>
      <c r="AM30" s="394"/>
      <c r="AN30" s="395"/>
      <c r="AO30" s="393" t="s">
        <v>135</v>
      </c>
      <c r="AP30" s="394"/>
      <c r="AQ30" s="395"/>
      <c r="AR30" s="393" t="s">
        <v>136</v>
      </c>
      <c r="AS30" s="394"/>
      <c r="AT30" s="395"/>
      <c r="AU30" s="393" t="s">
        <v>137</v>
      </c>
      <c r="AV30" s="394"/>
      <c r="AW30" s="395"/>
      <c r="AX30" s="393" t="s">
        <v>257</v>
      </c>
      <c r="AY30" s="394"/>
      <c r="AZ30" s="395"/>
      <c r="BA30" s="589" t="s">
        <v>258</v>
      </c>
      <c r="BB30" s="590"/>
      <c r="BC30" s="591"/>
      <c r="BD30" s="594"/>
      <c r="BE30" s="595"/>
      <c r="BF30" s="601"/>
      <c r="BG30" s="602"/>
      <c r="BH30" s="602"/>
      <c r="BI30" s="603"/>
    </row>
    <row r="31" spans="1:61" ht="117.75" customHeight="1" thickBot="1">
      <c r="A31" s="563"/>
      <c r="B31" s="570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2"/>
      <c r="P31" s="529"/>
      <c r="Q31" s="552"/>
      <c r="R31" s="529"/>
      <c r="S31" s="530"/>
      <c r="T31" s="574"/>
      <c r="U31" s="552"/>
      <c r="V31" s="543"/>
      <c r="W31" s="544"/>
      <c r="X31" s="530"/>
      <c r="Y31" s="552"/>
      <c r="Z31" s="529"/>
      <c r="AA31" s="552"/>
      <c r="AB31" s="529"/>
      <c r="AC31" s="552"/>
      <c r="AD31" s="529"/>
      <c r="AE31" s="530"/>
      <c r="AF31" s="288" t="s">
        <v>3</v>
      </c>
      <c r="AG31" s="289" t="s">
        <v>17</v>
      </c>
      <c r="AH31" s="290" t="s">
        <v>18</v>
      </c>
      <c r="AI31" s="288" t="s">
        <v>3</v>
      </c>
      <c r="AJ31" s="289" t="s">
        <v>17</v>
      </c>
      <c r="AK31" s="290" t="s">
        <v>18</v>
      </c>
      <c r="AL31" s="288" t="s">
        <v>3</v>
      </c>
      <c r="AM31" s="289" t="s">
        <v>17</v>
      </c>
      <c r="AN31" s="290" t="s">
        <v>18</v>
      </c>
      <c r="AO31" s="288" t="s">
        <v>3</v>
      </c>
      <c r="AP31" s="289" t="s">
        <v>17</v>
      </c>
      <c r="AQ31" s="290" t="s">
        <v>18</v>
      </c>
      <c r="AR31" s="288" t="s">
        <v>3</v>
      </c>
      <c r="AS31" s="289" t="s">
        <v>17</v>
      </c>
      <c r="AT31" s="290" t="s">
        <v>18</v>
      </c>
      <c r="AU31" s="291" t="s">
        <v>3</v>
      </c>
      <c r="AV31" s="292" t="s">
        <v>17</v>
      </c>
      <c r="AW31" s="293" t="s">
        <v>18</v>
      </c>
      <c r="AX31" s="288" t="s">
        <v>3</v>
      </c>
      <c r="AY31" s="289" t="s">
        <v>17</v>
      </c>
      <c r="AZ31" s="290" t="s">
        <v>18</v>
      </c>
      <c r="BA31" s="288" t="s">
        <v>3</v>
      </c>
      <c r="BB31" s="289" t="s">
        <v>17</v>
      </c>
      <c r="BC31" s="290" t="s">
        <v>18</v>
      </c>
      <c r="BD31" s="596"/>
      <c r="BE31" s="597"/>
      <c r="BF31" s="604"/>
      <c r="BG31" s="605"/>
      <c r="BH31" s="605"/>
      <c r="BI31" s="606"/>
    </row>
    <row r="32" spans="1:61" ht="45" customHeight="1" thickBot="1">
      <c r="A32" s="60">
        <v>1</v>
      </c>
      <c r="B32" s="444" t="s">
        <v>125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4"/>
      <c r="P32" s="62"/>
      <c r="Q32" s="63"/>
      <c r="R32" s="513"/>
      <c r="S32" s="514"/>
      <c r="T32" s="388">
        <f>SUM(T33,T38,T42,T45,T49,T56,T60)</f>
        <v>3852</v>
      </c>
      <c r="U32" s="400"/>
      <c r="V32" s="388">
        <f>SUM(V33,V38,V42,V45,V49,V56,V60)</f>
        <v>1716</v>
      </c>
      <c r="W32" s="400"/>
      <c r="X32" s="388">
        <f>SUM(X33,X38,X42,X45,X49,X56,X60)</f>
        <v>726</v>
      </c>
      <c r="Y32" s="400"/>
      <c r="Z32" s="388">
        <f>SUM(Z33,Z38,Z42,Z45,Z49,Z56,Z60)</f>
        <v>466</v>
      </c>
      <c r="AA32" s="400"/>
      <c r="AB32" s="388">
        <f>SUM(AB33,AB38,AB42,AB45,AB49,AB56,AB60)</f>
        <v>430</v>
      </c>
      <c r="AC32" s="400"/>
      <c r="AD32" s="585">
        <f>SUM(AD34:AE37)</f>
        <v>94</v>
      </c>
      <c r="AE32" s="586"/>
      <c r="AF32" s="59">
        <f>SUM(AF34:AF63)</f>
        <v>1112</v>
      </c>
      <c r="AG32" s="59">
        <f aca="true" t="shared" si="1" ref="AG32:BC32">SUM(AG34:AG63)</f>
        <v>542</v>
      </c>
      <c r="AH32" s="59">
        <f t="shared" si="1"/>
        <v>29</v>
      </c>
      <c r="AI32" s="59">
        <f t="shared" si="1"/>
        <v>1044</v>
      </c>
      <c r="AJ32" s="59">
        <f t="shared" si="1"/>
        <v>482</v>
      </c>
      <c r="AK32" s="59">
        <f t="shared" si="1"/>
        <v>28</v>
      </c>
      <c r="AL32" s="59">
        <f t="shared" si="1"/>
        <v>874</v>
      </c>
      <c r="AM32" s="59">
        <f t="shared" si="1"/>
        <v>370</v>
      </c>
      <c r="AN32" s="59">
        <f t="shared" si="1"/>
        <v>23</v>
      </c>
      <c r="AO32" s="59">
        <f t="shared" si="1"/>
        <v>422</v>
      </c>
      <c r="AP32" s="59">
        <f t="shared" si="1"/>
        <v>186</v>
      </c>
      <c r="AQ32" s="59">
        <f t="shared" si="1"/>
        <v>11</v>
      </c>
      <c r="AR32" s="59">
        <f t="shared" si="1"/>
        <v>140</v>
      </c>
      <c r="AS32" s="59">
        <f t="shared" si="1"/>
        <v>34</v>
      </c>
      <c r="AT32" s="59">
        <f t="shared" si="1"/>
        <v>4</v>
      </c>
      <c r="AU32" s="314"/>
      <c r="AV32" s="314"/>
      <c r="AW32" s="314"/>
      <c r="AX32" s="59">
        <f t="shared" si="1"/>
        <v>220</v>
      </c>
      <c r="AY32" s="59">
        <f t="shared" si="1"/>
        <v>102</v>
      </c>
      <c r="AZ32" s="59">
        <f t="shared" si="1"/>
        <v>6</v>
      </c>
      <c r="BA32" s="59">
        <f t="shared" si="1"/>
        <v>40</v>
      </c>
      <c r="BB32" s="314"/>
      <c r="BC32" s="59">
        <f t="shared" si="1"/>
        <v>1</v>
      </c>
      <c r="BD32" s="578">
        <f>SUM(BD33,BD38,BD42,BD45,BD49,BD56,BD60)</f>
        <v>102</v>
      </c>
      <c r="BE32" s="579"/>
      <c r="BF32" s="607"/>
      <c r="BG32" s="532"/>
      <c r="BH32" s="532"/>
      <c r="BI32" s="608"/>
    </row>
    <row r="33" spans="1:61" ht="45" customHeight="1">
      <c r="A33" s="154" t="s">
        <v>97</v>
      </c>
      <c r="B33" s="447" t="s">
        <v>279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9"/>
      <c r="P33" s="64"/>
      <c r="Q33" s="65"/>
      <c r="R33" s="385"/>
      <c r="S33" s="335"/>
      <c r="T33" s="433">
        <f>SUM(T34:U37)</f>
        <v>432</v>
      </c>
      <c r="U33" s="382"/>
      <c r="V33" s="536">
        <f>SUM(V34:W37)</f>
        <v>204</v>
      </c>
      <c r="W33" s="382"/>
      <c r="X33" s="433">
        <f>SUM(X34:Y37)</f>
        <v>110</v>
      </c>
      <c r="Y33" s="536"/>
      <c r="Z33" s="431"/>
      <c r="AA33" s="432"/>
      <c r="AB33" s="381"/>
      <c r="AC33" s="382"/>
      <c r="AD33" s="299"/>
      <c r="AE33" s="299"/>
      <c r="AF33" s="67"/>
      <c r="AG33" s="68"/>
      <c r="AH33" s="69"/>
      <c r="AI33" s="67"/>
      <c r="AJ33" s="68"/>
      <c r="AK33" s="69"/>
      <c r="AL33" s="70"/>
      <c r="AM33" s="71"/>
      <c r="AN33" s="72"/>
      <c r="AO33" s="70"/>
      <c r="AP33" s="71"/>
      <c r="AQ33" s="72"/>
      <c r="AR33" s="70"/>
      <c r="AS33" s="71"/>
      <c r="AT33" s="72"/>
      <c r="AU33" s="70"/>
      <c r="AV33" s="71"/>
      <c r="AW33" s="72"/>
      <c r="AX33" s="70"/>
      <c r="AY33" s="71"/>
      <c r="AZ33" s="72"/>
      <c r="BA33" s="70"/>
      <c r="BB33" s="71"/>
      <c r="BC33" s="72"/>
      <c r="BD33" s="575">
        <f>SUM(BD34:BE37)</f>
        <v>12</v>
      </c>
      <c r="BE33" s="576"/>
      <c r="BF33" s="635"/>
      <c r="BG33" s="636"/>
      <c r="BH33" s="636"/>
      <c r="BI33" s="637"/>
    </row>
    <row r="34" spans="1:61" ht="37.5" customHeight="1">
      <c r="A34" s="149" t="s">
        <v>172</v>
      </c>
      <c r="B34" s="357" t="s">
        <v>294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9"/>
      <c r="P34" s="337"/>
      <c r="Q34" s="328"/>
      <c r="R34" s="337">
        <v>1</v>
      </c>
      <c r="S34" s="369"/>
      <c r="T34" s="386">
        <v>72</v>
      </c>
      <c r="U34" s="387"/>
      <c r="V34" s="370">
        <f>SUM(X34:AE34)</f>
        <v>34</v>
      </c>
      <c r="W34" s="371"/>
      <c r="X34" s="369">
        <v>18</v>
      </c>
      <c r="Y34" s="328"/>
      <c r="Z34" s="337"/>
      <c r="AA34" s="328"/>
      <c r="AB34" s="337"/>
      <c r="AC34" s="328"/>
      <c r="AD34" s="337">
        <v>16</v>
      </c>
      <c r="AE34" s="369"/>
      <c r="AF34" s="128">
        <v>72</v>
      </c>
      <c r="AG34" s="129">
        <v>34</v>
      </c>
      <c r="AH34" s="130">
        <v>2</v>
      </c>
      <c r="AI34" s="128"/>
      <c r="AJ34" s="129"/>
      <c r="AK34" s="130"/>
      <c r="AL34" s="128"/>
      <c r="AM34" s="129"/>
      <c r="AN34" s="130"/>
      <c r="AO34" s="128"/>
      <c r="AP34" s="129"/>
      <c r="AQ34" s="130"/>
      <c r="AR34" s="128"/>
      <c r="AS34" s="129"/>
      <c r="AT34" s="130"/>
      <c r="AU34" s="128"/>
      <c r="AV34" s="129"/>
      <c r="AW34" s="130"/>
      <c r="AX34" s="128"/>
      <c r="AY34" s="129"/>
      <c r="AZ34" s="130"/>
      <c r="BA34" s="128"/>
      <c r="BB34" s="129"/>
      <c r="BC34" s="130"/>
      <c r="BD34" s="329">
        <f>SUM(AH34,AK34,AN34,AQ34,AT34,AW34,AZ34,BC34)</f>
        <v>2</v>
      </c>
      <c r="BE34" s="330"/>
      <c r="BF34" s="345" t="s">
        <v>193</v>
      </c>
      <c r="BG34" s="346"/>
      <c r="BH34" s="346"/>
      <c r="BI34" s="347"/>
    </row>
    <row r="35" spans="1:61" ht="37.5" customHeight="1">
      <c r="A35" s="149" t="s">
        <v>106</v>
      </c>
      <c r="B35" s="357" t="s">
        <v>295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9"/>
      <c r="P35" s="337">
        <v>2</v>
      </c>
      <c r="Q35" s="328"/>
      <c r="R35" s="337"/>
      <c r="S35" s="369"/>
      <c r="T35" s="386">
        <v>144</v>
      </c>
      <c r="U35" s="387"/>
      <c r="V35" s="370">
        <f>SUM(X35:AE35)</f>
        <v>76</v>
      </c>
      <c r="W35" s="371"/>
      <c r="X35" s="369">
        <v>40</v>
      </c>
      <c r="Y35" s="328"/>
      <c r="Z35" s="337"/>
      <c r="AA35" s="328"/>
      <c r="AB35" s="337"/>
      <c r="AC35" s="328"/>
      <c r="AD35" s="337">
        <v>36</v>
      </c>
      <c r="AE35" s="369"/>
      <c r="AF35" s="128"/>
      <c r="AG35" s="129"/>
      <c r="AH35" s="130"/>
      <c r="AI35" s="128">
        <v>144</v>
      </c>
      <c r="AJ35" s="129">
        <v>76</v>
      </c>
      <c r="AK35" s="130">
        <v>4</v>
      </c>
      <c r="AL35" s="128"/>
      <c r="AM35" s="129"/>
      <c r="AN35" s="130"/>
      <c r="AO35" s="128"/>
      <c r="AP35" s="129"/>
      <c r="AQ35" s="130"/>
      <c r="AR35" s="128"/>
      <c r="AS35" s="129"/>
      <c r="AT35" s="130"/>
      <c r="AU35" s="128"/>
      <c r="AV35" s="129"/>
      <c r="AW35" s="130"/>
      <c r="AX35" s="128"/>
      <c r="AY35" s="129"/>
      <c r="AZ35" s="130"/>
      <c r="BA35" s="128"/>
      <c r="BB35" s="129"/>
      <c r="BC35" s="130"/>
      <c r="BD35" s="329">
        <f>SUM(AH35,AK35,AN35,AQ35,AT35,AW35,AZ35,BC35)</f>
        <v>4</v>
      </c>
      <c r="BE35" s="330"/>
      <c r="BF35" s="345" t="s">
        <v>194</v>
      </c>
      <c r="BG35" s="346"/>
      <c r="BH35" s="346"/>
      <c r="BI35" s="347"/>
    </row>
    <row r="36" spans="1:61" ht="37.5" customHeight="1">
      <c r="A36" s="149" t="s">
        <v>173</v>
      </c>
      <c r="B36" s="357" t="s">
        <v>296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9"/>
      <c r="P36" s="337">
        <v>3</v>
      </c>
      <c r="Q36" s="328"/>
      <c r="R36" s="337"/>
      <c r="S36" s="369"/>
      <c r="T36" s="386">
        <v>144</v>
      </c>
      <c r="U36" s="387"/>
      <c r="V36" s="370">
        <f>SUM(X36:AE36)</f>
        <v>60</v>
      </c>
      <c r="W36" s="371"/>
      <c r="X36" s="369">
        <v>34</v>
      </c>
      <c r="Y36" s="328"/>
      <c r="Z36" s="337"/>
      <c r="AA36" s="328"/>
      <c r="AB36" s="337"/>
      <c r="AC36" s="328"/>
      <c r="AD36" s="337">
        <v>26</v>
      </c>
      <c r="AE36" s="369"/>
      <c r="AF36" s="128"/>
      <c r="AG36" s="129"/>
      <c r="AH36" s="130"/>
      <c r="AI36" s="128"/>
      <c r="AJ36" s="129"/>
      <c r="AK36" s="130"/>
      <c r="AL36" s="128">
        <v>144</v>
      </c>
      <c r="AM36" s="129">
        <v>60</v>
      </c>
      <c r="AN36" s="130">
        <v>4</v>
      </c>
      <c r="AO36" s="128"/>
      <c r="AP36" s="129"/>
      <c r="AQ36" s="130"/>
      <c r="AR36" s="128"/>
      <c r="AS36" s="129"/>
      <c r="AT36" s="130"/>
      <c r="AU36" s="128"/>
      <c r="AV36" s="129"/>
      <c r="AW36" s="130"/>
      <c r="AX36" s="128"/>
      <c r="AY36" s="129"/>
      <c r="AZ36" s="130"/>
      <c r="BA36" s="128"/>
      <c r="BB36" s="129"/>
      <c r="BC36" s="130"/>
      <c r="BD36" s="329">
        <f>SUM(AH36,AK36,AN36,AQ36,AT36,AW36,AZ36,BC36)</f>
        <v>4</v>
      </c>
      <c r="BE36" s="330"/>
      <c r="BF36" s="345" t="s">
        <v>195</v>
      </c>
      <c r="BG36" s="346"/>
      <c r="BH36" s="346"/>
      <c r="BI36" s="347"/>
    </row>
    <row r="37" spans="1:61" ht="37.5" customHeight="1">
      <c r="A37" s="149" t="s">
        <v>280</v>
      </c>
      <c r="B37" s="357" t="s">
        <v>297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9"/>
      <c r="P37" s="337"/>
      <c r="Q37" s="328"/>
      <c r="R37" s="337">
        <v>4</v>
      </c>
      <c r="S37" s="338"/>
      <c r="T37" s="386">
        <v>72</v>
      </c>
      <c r="U37" s="387"/>
      <c r="V37" s="370">
        <f>SUM(X37:AE37)</f>
        <v>34</v>
      </c>
      <c r="W37" s="371"/>
      <c r="X37" s="327">
        <v>18</v>
      </c>
      <c r="Y37" s="328"/>
      <c r="Z37" s="337"/>
      <c r="AA37" s="328"/>
      <c r="AB37" s="337"/>
      <c r="AC37" s="328"/>
      <c r="AD37" s="337">
        <v>16</v>
      </c>
      <c r="AE37" s="338"/>
      <c r="AF37" s="128"/>
      <c r="AG37" s="129"/>
      <c r="AH37" s="130"/>
      <c r="AI37" s="128"/>
      <c r="AJ37" s="129"/>
      <c r="AK37" s="130"/>
      <c r="AL37" s="128"/>
      <c r="AM37" s="129"/>
      <c r="AN37" s="130"/>
      <c r="AO37" s="128">
        <v>72</v>
      </c>
      <c r="AP37" s="129">
        <v>34</v>
      </c>
      <c r="AQ37" s="130">
        <v>2</v>
      </c>
      <c r="AR37" s="128"/>
      <c r="AS37" s="129"/>
      <c r="AT37" s="130"/>
      <c r="AU37" s="128"/>
      <c r="AV37" s="129"/>
      <c r="AW37" s="130"/>
      <c r="AX37" s="128"/>
      <c r="AY37" s="129"/>
      <c r="AZ37" s="130"/>
      <c r="BA37" s="128"/>
      <c r="BB37" s="129"/>
      <c r="BC37" s="130"/>
      <c r="BD37" s="329">
        <f>SUM(AH37,AK37,AN37,AQ37,AT37,AW37,AZ37,BC37)</f>
        <v>2</v>
      </c>
      <c r="BE37" s="330"/>
      <c r="BF37" s="345" t="s">
        <v>196</v>
      </c>
      <c r="BG37" s="346"/>
      <c r="BH37" s="346"/>
      <c r="BI37" s="347"/>
    </row>
    <row r="38" spans="1:61" ht="75" customHeight="1">
      <c r="A38" s="155" t="s">
        <v>103</v>
      </c>
      <c r="B38" s="450" t="s">
        <v>174</v>
      </c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2"/>
      <c r="P38" s="90"/>
      <c r="Q38" s="89"/>
      <c r="R38" s="337"/>
      <c r="S38" s="369"/>
      <c r="T38" s="378">
        <f>SUM(T39:U41)</f>
        <v>1080</v>
      </c>
      <c r="U38" s="375"/>
      <c r="V38" s="398">
        <f>SUM(V39:W41)</f>
        <v>510</v>
      </c>
      <c r="W38" s="538"/>
      <c r="X38" s="398">
        <f>SUM(X39:Y41)</f>
        <v>256</v>
      </c>
      <c r="Y38" s="399"/>
      <c r="Z38" s="535">
        <f>SUM(Z39:AA41)</f>
        <v>82</v>
      </c>
      <c r="AA38" s="535"/>
      <c r="AB38" s="535">
        <f>SUM(AB39:AC41)</f>
        <v>172</v>
      </c>
      <c r="AC38" s="535"/>
      <c r="AD38" s="533"/>
      <c r="AE38" s="534"/>
      <c r="AF38" s="128"/>
      <c r="AG38" s="129"/>
      <c r="AH38" s="130"/>
      <c r="AI38" s="128"/>
      <c r="AJ38" s="129"/>
      <c r="AK38" s="130"/>
      <c r="AL38" s="128"/>
      <c r="AM38" s="129"/>
      <c r="AN38" s="130"/>
      <c r="AO38" s="128"/>
      <c r="AP38" s="129"/>
      <c r="AQ38" s="130"/>
      <c r="AR38" s="128"/>
      <c r="AS38" s="129"/>
      <c r="AT38" s="130"/>
      <c r="AU38" s="128"/>
      <c r="AV38" s="129"/>
      <c r="AW38" s="130"/>
      <c r="AX38" s="128"/>
      <c r="AY38" s="129"/>
      <c r="AZ38" s="130"/>
      <c r="BA38" s="128"/>
      <c r="BB38" s="129"/>
      <c r="BC38" s="130"/>
      <c r="BD38" s="390">
        <f>SUM(BD39:BE41)</f>
        <v>27</v>
      </c>
      <c r="BE38" s="391"/>
      <c r="BF38" s="345" t="s">
        <v>211</v>
      </c>
      <c r="BG38" s="346"/>
      <c r="BH38" s="346"/>
      <c r="BI38" s="347"/>
    </row>
    <row r="39" spans="1:61" ht="37.5" customHeight="1">
      <c r="A39" s="150" t="s">
        <v>104</v>
      </c>
      <c r="B39" s="434" t="s">
        <v>139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6"/>
      <c r="P39" s="337" t="s">
        <v>241</v>
      </c>
      <c r="Q39" s="328"/>
      <c r="R39" s="337"/>
      <c r="S39" s="338"/>
      <c r="T39" s="327">
        <f>SUM(AF39,AI39,AL39,AO39,AR39,AU39,AX39,BA39)</f>
        <v>480</v>
      </c>
      <c r="U39" s="328"/>
      <c r="V39" s="370">
        <f>SUM(X39:AE39)</f>
        <v>238</v>
      </c>
      <c r="W39" s="371"/>
      <c r="X39" s="327">
        <v>118</v>
      </c>
      <c r="Y39" s="328"/>
      <c r="Z39" s="337"/>
      <c r="AA39" s="328"/>
      <c r="AB39" s="337">
        <v>120</v>
      </c>
      <c r="AC39" s="328"/>
      <c r="AD39" s="385"/>
      <c r="AE39" s="336"/>
      <c r="AF39" s="131">
        <v>120</v>
      </c>
      <c r="AG39" s="129">
        <v>68</v>
      </c>
      <c r="AH39" s="130">
        <v>3</v>
      </c>
      <c r="AI39" s="128">
        <v>230</v>
      </c>
      <c r="AJ39" s="129">
        <v>102</v>
      </c>
      <c r="AK39" s="130">
        <v>6</v>
      </c>
      <c r="AL39" s="128">
        <v>130</v>
      </c>
      <c r="AM39" s="129">
        <v>68</v>
      </c>
      <c r="AN39" s="130">
        <v>3</v>
      </c>
      <c r="AO39" s="128"/>
      <c r="AP39" s="129"/>
      <c r="AQ39" s="130"/>
      <c r="AR39" s="128"/>
      <c r="AS39" s="129"/>
      <c r="AT39" s="130"/>
      <c r="AU39" s="128"/>
      <c r="AV39" s="129"/>
      <c r="AW39" s="130"/>
      <c r="AX39" s="128"/>
      <c r="AY39" s="129"/>
      <c r="AZ39" s="130"/>
      <c r="BA39" s="128"/>
      <c r="BB39" s="129"/>
      <c r="BC39" s="130"/>
      <c r="BD39" s="329">
        <f>SUM(AH39,AK39,AN39,AQ39,AT39,AW39,AZ39,BC39)</f>
        <v>12</v>
      </c>
      <c r="BE39" s="330"/>
      <c r="BF39" s="345"/>
      <c r="BG39" s="346"/>
      <c r="BH39" s="346"/>
      <c r="BI39" s="347"/>
    </row>
    <row r="40" spans="1:61" ht="37.5" customHeight="1">
      <c r="A40" s="150" t="s">
        <v>126</v>
      </c>
      <c r="B40" s="434" t="s">
        <v>140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6"/>
      <c r="P40" s="337">
        <v>1.2</v>
      </c>
      <c r="Q40" s="328"/>
      <c r="R40" s="90"/>
      <c r="S40" s="92"/>
      <c r="T40" s="327">
        <f>SUM(AF40,AI40,AL40,AO40,AR40,AU40,AX40,BA40)</f>
        <v>480</v>
      </c>
      <c r="U40" s="328"/>
      <c r="V40" s="370">
        <f>SUM(X40:AE40)</f>
        <v>204</v>
      </c>
      <c r="W40" s="371"/>
      <c r="X40" s="327">
        <v>104</v>
      </c>
      <c r="Y40" s="328"/>
      <c r="Z40" s="337">
        <v>48</v>
      </c>
      <c r="AA40" s="328"/>
      <c r="AB40" s="337">
        <v>52</v>
      </c>
      <c r="AC40" s="328"/>
      <c r="AD40" s="64"/>
      <c r="AE40" s="73"/>
      <c r="AF40" s="128">
        <v>240</v>
      </c>
      <c r="AG40" s="129">
        <v>102</v>
      </c>
      <c r="AH40" s="130">
        <v>6</v>
      </c>
      <c r="AI40" s="128">
        <v>240</v>
      </c>
      <c r="AJ40" s="129">
        <v>102</v>
      </c>
      <c r="AK40" s="130">
        <v>6</v>
      </c>
      <c r="AL40" s="128"/>
      <c r="AM40" s="129"/>
      <c r="AN40" s="130"/>
      <c r="AO40" s="128"/>
      <c r="AP40" s="129"/>
      <c r="AQ40" s="130"/>
      <c r="AR40" s="128"/>
      <c r="AS40" s="129"/>
      <c r="AT40" s="130"/>
      <c r="AU40" s="128"/>
      <c r="AV40" s="129"/>
      <c r="AW40" s="130"/>
      <c r="AX40" s="128"/>
      <c r="AY40" s="129"/>
      <c r="AZ40" s="130"/>
      <c r="BA40" s="128"/>
      <c r="BB40" s="129"/>
      <c r="BC40" s="130"/>
      <c r="BD40" s="329">
        <f>SUM(AH40,AK40,AN40,AQ40,AT40,AW40,AZ40,BC40)</f>
        <v>12</v>
      </c>
      <c r="BE40" s="330"/>
      <c r="BF40" s="345"/>
      <c r="BG40" s="346"/>
      <c r="BH40" s="346"/>
      <c r="BI40" s="347"/>
    </row>
    <row r="41" spans="1:61" ht="37.5" customHeight="1">
      <c r="A41" s="150" t="s">
        <v>175</v>
      </c>
      <c r="B41" s="434" t="s">
        <v>141</v>
      </c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6"/>
      <c r="P41" s="337">
        <v>1</v>
      </c>
      <c r="Q41" s="328"/>
      <c r="R41" s="337"/>
      <c r="S41" s="338"/>
      <c r="T41" s="327">
        <f>SUM(AF41,AI41,AL41,AO41,AR41,AU41,AX41,BA41)</f>
        <v>120</v>
      </c>
      <c r="U41" s="328"/>
      <c r="V41" s="370">
        <f>SUM(X41:AE41)</f>
        <v>68</v>
      </c>
      <c r="W41" s="371"/>
      <c r="X41" s="327">
        <v>34</v>
      </c>
      <c r="Y41" s="328"/>
      <c r="Z41" s="337">
        <v>34</v>
      </c>
      <c r="AA41" s="328"/>
      <c r="AB41" s="337"/>
      <c r="AC41" s="328"/>
      <c r="AD41" s="385"/>
      <c r="AE41" s="336"/>
      <c r="AF41" s="128">
        <v>120</v>
      </c>
      <c r="AG41" s="129">
        <v>68</v>
      </c>
      <c r="AH41" s="130">
        <v>3</v>
      </c>
      <c r="AI41" s="128"/>
      <c r="AJ41" s="129"/>
      <c r="AK41" s="130"/>
      <c r="AL41" s="128"/>
      <c r="AM41" s="129"/>
      <c r="AN41" s="130"/>
      <c r="AO41" s="128"/>
      <c r="AP41" s="129"/>
      <c r="AQ41" s="130"/>
      <c r="AR41" s="128"/>
      <c r="AS41" s="129"/>
      <c r="AT41" s="130"/>
      <c r="AU41" s="128"/>
      <c r="AV41" s="129"/>
      <c r="AW41" s="130"/>
      <c r="AX41" s="128"/>
      <c r="AY41" s="129"/>
      <c r="AZ41" s="130"/>
      <c r="BA41" s="128"/>
      <c r="BB41" s="129"/>
      <c r="BC41" s="130"/>
      <c r="BD41" s="329">
        <f>SUM(AH41,AK41,AN41,AQ41,AT41,AW41,AZ41,BC41)</f>
        <v>3</v>
      </c>
      <c r="BE41" s="330"/>
      <c r="BF41" s="345"/>
      <c r="BG41" s="346"/>
      <c r="BH41" s="346"/>
      <c r="BI41" s="347"/>
    </row>
    <row r="42" spans="1:61" ht="75" customHeight="1">
      <c r="A42" s="154" t="s">
        <v>176</v>
      </c>
      <c r="B42" s="450" t="s">
        <v>177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2"/>
      <c r="P42" s="90"/>
      <c r="Q42" s="89"/>
      <c r="R42" s="337"/>
      <c r="S42" s="369"/>
      <c r="T42" s="378">
        <f>SUM(T43:U44)</f>
        <v>320</v>
      </c>
      <c r="U42" s="375"/>
      <c r="V42" s="401">
        <f>SUM(V43:W44)</f>
        <v>134</v>
      </c>
      <c r="W42" s="375"/>
      <c r="X42" s="378"/>
      <c r="Y42" s="375"/>
      <c r="Z42" s="374"/>
      <c r="AA42" s="375"/>
      <c r="AB42" s="401">
        <f>SUM(AB43:AC44)</f>
        <v>134</v>
      </c>
      <c r="AC42" s="375"/>
      <c r="AD42" s="380"/>
      <c r="AE42" s="617"/>
      <c r="AF42" s="128"/>
      <c r="AG42" s="129"/>
      <c r="AH42" s="130"/>
      <c r="AI42" s="128"/>
      <c r="AJ42" s="129"/>
      <c r="AK42" s="130"/>
      <c r="AL42" s="128"/>
      <c r="AM42" s="129"/>
      <c r="AN42" s="130"/>
      <c r="AO42" s="158"/>
      <c r="AP42" s="159"/>
      <c r="AQ42" s="160"/>
      <c r="AR42" s="128"/>
      <c r="AS42" s="129"/>
      <c r="AT42" s="130"/>
      <c r="AU42" s="128"/>
      <c r="AV42" s="129"/>
      <c r="AW42" s="130"/>
      <c r="AX42" s="128"/>
      <c r="AY42" s="129"/>
      <c r="AZ42" s="130"/>
      <c r="BA42" s="128"/>
      <c r="BB42" s="129"/>
      <c r="BC42" s="130"/>
      <c r="BD42" s="390">
        <f>SUM(BD43:BE44)</f>
        <v>9</v>
      </c>
      <c r="BE42" s="391"/>
      <c r="BF42" s="345" t="s">
        <v>197</v>
      </c>
      <c r="BG42" s="346"/>
      <c r="BH42" s="346"/>
      <c r="BI42" s="347"/>
    </row>
    <row r="43" spans="1:61" ht="37.5" customHeight="1">
      <c r="A43" s="151" t="s">
        <v>105</v>
      </c>
      <c r="B43" s="357" t="s">
        <v>143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9"/>
      <c r="P43" s="337">
        <v>2</v>
      </c>
      <c r="Q43" s="328"/>
      <c r="R43" s="337">
        <v>1</v>
      </c>
      <c r="S43" s="338"/>
      <c r="T43" s="327">
        <f>SUM(AF43,AI43,AL43,AO43,AR43,AU43,AX43,BA43)</f>
        <v>220</v>
      </c>
      <c r="U43" s="328"/>
      <c r="V43" s="337">
        <f>SUM(X43:AE43)</f>
        <v>100</v>
      </c>
      <c r="W43" s="338"/>
      <c r="X43" s="88"/>
      <c r="Y43" s="89"/>
      <c r="Z43" s="90"/>
      <c r="AA43" s="89"/>
      <c r="AB43" s="337">
        <v>100</v>
      </c>
      <c r="AC43" s="328"/>
      <c r="AD43" s="64"/>
      <c r="AE43" s="66"/>
      <c r="AF43" s="128">
        <v>110</v>
      </c>
      <c r="AG43" s="129">
        <v>50</v>
      </c>
      <c r="AH43" s="130">
        <v>3</v>
      </c>
      <c r="AI43" s="128">
        <v>110</v>
      </c>
      <c r="AJ43" s="129">
        <v>50</v>
      </c>
      <c r="AK43" s="130">
        <v>3</v>
      </c>
      <c r="AL43" s="128"/>
      <c r="AM43" s="129"/>
      <c r="AN43" s="90"/>
      <c r="AO43" s="128"/>
      <c r="AP43" s="129"/>
      <c r="AQ43" s="130"/>
      <c r="AR43" s="89"/>
      <c r="AS43" s="129"/>
      <c r="AT43" s="130"/>
      <c r="AU43" s="128"/>
      <c r="AV43" s="129"/>
      <c r="AW43" s="130"/>
      <c r="AX43" s="128"/>
      <c r="AY43" s="129"/>
      <c r="AZ43" s="130"/>
      <c r="BA43" s="128"/>
      <c r="BB43" s="129"/>
      <c r="BC43" s="130"/>
      <c r="BD43" s="329">
        <f>SUM(AH43,AK43,AN43,AQ43,AT43,AW43,AZ43,BC43)</f>
        <v>6</v>
      </c>
      <c r="BE43" s="330"/>
      <c r="BF43" s="345"/>
      <c r="BG43" s="346"/>
      <c r="BH43" s="346"/>
      <c r="BI43" s="347"/>
    </row>
    <row r="44" spans="1:61" ht="37.5" customHeight="1">
      <c r="A44" s="151" t="s">
        <v>112</v>
      </c>
      <c r="B44" s="357" t="s">
        <v>142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9"/>
      <c r="P44" s="90"/>
      <c r="Q44" s="89"/>
      <c r="R44" s="337">
        <v>1</v>
      </c>
      <c r="S44" s="338"/>
      <c r="T44" s="327">
        <f>SUM(AF44,AI44,AL44,AO44,AR44,AU44,AX44,BA44)</f>
        <v>100</v>
      </c>
      <c r="U44" s="328"/>
      <c r="V44" s="337">
        <f>SUM(X44:AE44)</f>
        <v>34</v>
      </c>
      <c r="W44" s="338"/>
      <c r="X44" s="327"/>
      <c r="Y44" s="328"/>
      <c r="Z44" s="337"/>
      <c r="AA44" s="328"/>
      <c r="AB44" s="337">
        <v>34</v>
      </c>
      <c r="AC44" s="328"/>
      <c r="AD44" s="64"/>
      <c r="AE44" s="66"/>
      <c r="AF44" s="128">
        <v>100</v>
      </c>
      <c r="AG44" s="129">
        <v>34</v>
      </c>
      <c r="AH44" s="130">
        <v>3</v>
      </c>
      <c r="AI44" s="128"/>
      <c r="AJ44" s="129"/>
      <c r="AK44" s="130"/>
      <c r="AL44" s="128"/>
      <c r="AM44" s="129"/>
      <c r="AN44" s="90"/>
      <c r="AO44" s="128"/>
      <c r="AP44" s="129"/>
      <c r="AQ44" s="130"/>
      <c r="AR44" s="89"/>
      <c r="AS44" s="129"/>
      <c r="AT44" s="130"/>
      <c r="AU44" s="128"/>
      <c r="AV44" s="129"/>
      <c r="AW44" s="130"/>
      <c r="AX44" s="128"/>
      <c r="AY44" s="129"/>
      <c r="AZ44" s="130"/>
      <c r="BA44" s="128"/>
      <c r="BB44" s="129"/>
      <c r="BC44" s="130"/>
      <c r="BD44" s="329">
        <f>SUM(AH44,AK44,AN44,AQ44,AT44,AW44,AZ44,BC44)</f>
        <v>3</v>
      </c>
      <c r="BE44" s="330"/>
      <c r="BF44" s="345"/>
      <c r="BG44" s="346"/>
      <c r="BH44" s="346"/>
      <c r="BI44" s="347"/>
    </row>
    <row r="45" spans="1:61" ht="75" customHeight="1">
      <c r="A45" s="155" t="s">
        <v>110</v>
      </c>
      <c r="B45" s="655" t="s">
        <v>372</v>
      </c>
      <c r="C45" s="656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7"/>
      <c r="P45" s="90"/>
      <c r="Q45" s="89"/>
      <c r="R45" s="337"/>
      <c r="S45" s="338"/>
      <c r="T45" s="378">
        <f>SUM(T46:U48)</f>
        <v>560</v>
      </c>
      <c r="U45" s="375"/>
      <c r="V45" s="401">
        <f>SUM(V46:W48)</f>
        <v>252</v>
      </c>
      <c r="W45" s="375"/>
      <c r="X45" s="378">
        <f>SUM(X46:Y48)</f>
        <v>118</v>
      </c>
      <c r="Y45" s="375"/>
      <c r="Z45" s="374">
        <f>SUM(Z46:AA48)</f>
        <v>66</v>
      </c>
      <c r="AA45" s="375"/>
      <c r="AB45" s="401">
        <f>SUM(AB46:AC48)</f>
        <v>68</v>
      </c>
      <c r="AC45" s="375"/>
      <c r="AD45" s="385"/>
      <c r="AE45" s="336"/>
      <c r="AF45" s="128"/>
      <c r="AG45" s="129"/>
      <c r="AH45" s="130"/>
      <c r="AI45" s="128"/>
      <c r="AJ45" s="129"/>
      <c r="AK45" s="130"/>
      <c r="AL45" s="128"/>
      <c r="AM45" s="129"/>
      <c r="AN45" s="90"/>
      <c r="AO45" s="128"/>
      <c r="AP45" s="129"/>
      <c r="AQ45" s="130"/>
      <c r="AR45" s="89"/>
      <c r="AS45" s="129"/>
      <c r="AT45" s="130"/>
      <c r="AU45" s="128"/>
      <c r="AV45" s="129"/>
      <c r="AW45" s="130"/>
      <c r="AX45" s="128"/>
      <c r="AY45" s="129"/>
      <c r="AZ45" s="130"/>
      <c r="BA45" s="128"/>
      <c r="BB45" s="129"/>
      <c r="BC45" s="130"/>
      <c r="BD45" s="390">
        <f>SUM(BD46:BE48)</f>
        <v>15</v>
      </c>
      <c r="BE45" s="391"/>
      <c r="BF45" s="345" t="s">
        <v>215</v>
      </c>
      <c r="BG45" s="346"/>
      <c r="BH45" s="346"/>
      <c r="BI45" s="347"/>
    </row>
    <row r="46" spans="1:61" ht="37.5" customHeight="1">
      <c r="A46" s="149" t="s">
        <v>111</v>
      </c>
      <c r="B46" s="434" t="s">
        <v>144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6"/>
      <c r="P46" s="337">
        <v>1</v>
      </c>
      <c r="Q46" s="328"/>
      <c r="R46" s="337" t="s">
        <v>284</v>
      </c>
      <c r="S46" s="338"/>
      <c r="T46" s="327">
        <f>SUM(AF46,AI46,AL46,AO46,AR46,AU46,AX46,BA46)</f>
        <v>220</v>
      </c>
      <c r="U46" s="328"/>
      <c r="V46" s="337">
        <f>SUM(X46:AE46)</f>
        <v>100</v>
      </c>
      <c r="W46" s="338"/>
      <c r="X46" s="327">
        <v>34</v>
      </c>
      <c r="Y46" s="328"/>
      <c r="Z46" s="337">
        <v>66</v>
      </c>
      <c r="AA46" s="328"/>
      <c r="AB46" s="337"/>
      <c r="AC46" s="328"/>
      <c r="AD46" s="64"/>
      <c r="AE46" s="66"/>
      <c r="AF46" s="128">
        <v>110</v>
      </c>
      <c r="AG46" s="129">
        <v>50</v>
      </c>
      <c r="AH46" s="130">
        <v>3</v>
      </c>
      <c r="AI46" s="128">
        <v>110</v>
      </c>
      <c r="AJ46" s="129">
        <v>50</v>
      </c>
      <c r="AK46" s="130">
        <v>3</v>
      </c>
      <c r="AL46" s="128"/>
      <c r="AM46" s="129"/>
      <c r="AN46" s="90"/>
      <c r="AO46" s="128"/>
      <c r="AP46" s="129"/>
      <c r="AQ46" s="130"/>
      <c r="AR46" s="89"/>
      <c r="AS46" s="129"/>
      <c r="AT46" s="130"/>
      <c r="AU46" s="128"/>
      <c r="AV46" s="129"/>
      <c r="AW46" s="130"/>
      <c r="AX46" s="128"/>
      <c r="AY46" s="129"/>
      <c r="AZ46" s="130"/>
      <c r="BA46" s="128"/>
      <c r="BB46" s="129"/>
      <c r="BC46" s="130"/>
      <c r="BD46" s="329">
        <f>SUM(AH46,AK46,AN46,AQ46,AT46,AW46,AZ46,BC46)</f>
        <v>6</v>
      </c>
      <c r="BE46" s="330"/>
      <c r="BF46" s="345" t="s">
        <v>212</v>
      </c>
      <c r="BG46" s="346"/>
      <c r="BH46" s="346"/>
      <c r="BI46" s="347"/>
    </row>
    <row r="47" spans="1:61" ht="37.5" customHeight="1">
      <c r="A47" s="149" t="s">
        <v>127</v>
      </c>
      <c r="B47" s="357" t="s">
        <v>145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9"/>
      <c r="P47" s="337">
        <v>2</v>
      </c>
      <c r="Q47" s="328"/>
      <c r="R47" s="337"/>
      <c r="S47" s="338"/>
      <c r="T47" s="327">
        <f>SUM(AF47,AI47,AL47,AO47,AR47,AU47,AX47,BA47)</f>
        <v>120</v>
      </c>
      <c r="U47" s="328"/>
      <c r="V47" s="337">
        <f>SUM(X47:AE47)</f>
        <v>68</v>
      </c>
      <c r="W47" s="338"/>
      <c r="X47" s="327">
        <v>34</v>
      </c>
      <c r="Y47" s="328"/>
      <c r="Z47" s="337"/>
      <c r="AA47" s="328"/>
      <c r="AB47" s="337">
        <v>34</v>
      </c>
      <c r="AC47" s="328"/>
      <c r="AD47" s="64"/>
      <c r="AE47" s="66"/>
      <c r="AF47" s="128"/>
      <c r="AG47" s="129"/>
      <c r="AH47" s="130"/>
      <c r="AI47" s="128">
        <v>120</v>
      </c>
      <c r="AJ47" s="129">
        <v>68</v>
      </c>
      <c r="AK47" s="130">
        <v>3</v>
      </c>
      <c r="AL47" s="128"/>
      <c r="AM47" s="129"/>
      <c r="AN47" s="90"/>
      <c r="AO47" s="128"/>
      <c r="AP47" s="129"/>
      <c r="AQ47" s="130"/>
      <c r="AR47" s="89"/>
      <c r="AS47" s="129"/>
      <c r="AT47" s="130"/>
      <c r="AU47" s="128"/>
      <c r="AV47" s="129"/>
      <c r="AW47" s="130"/>
      <c r="AX47" s="128"/>
      <c r="AY47" s="129"/>
      <c r="AZ47" s="130"/>
      <c r="BA47" s="128"/>
      <c r="BB47" s="129"/>
      <c r="BC47" s="130"/>
      <c r="BD47" s="329">
        <f>SUM(AH47,AK47,AN47,AQ47,AT47,AW47,AZ47,BC47)</f>
        <v>3</v>
      </c>
      <c r="BE47" s="330"/>
      <c r="BF47" s="363"/>
      <c r="BG47" s="364"/>
      <c r="BH47" s="364"/>
      <c r="BI47" s="365"/>
    </row>
    <row r="48" spans="1:61" ht="37.5" customHeight="1">
      <c r="A48" s="149" t="s">
        <v>237</v>
      </c>
      <c r="B48" s="434" t="s">
        <v>151</v>
      </c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  <c r="P48" s="396">
        <v>3</v>
      </c>
      <c r="Q48" s="397"/>
      <c r="R48" s="337"/>
      <c r="S48" s="338"/>
      <c r="T48" s="327">
        <f>SUM(AF48,AI48,AL48,AO48,AR48,AU48,AX48,BA48)</f>
        <v>220</v>
      </c>
      <c r="U48" s="328"/>
      <c r="V48" s="337">
        <f>SUM(X48:AE48)</f>
        <v>84</v>
      </c>
      <c r="W48" s="338"/>
      <c r="X48" s="327">
        <v>50</v>
      </c>
      <c r="Y48" s="328"/>
      <c r="Z48" s="337"/>
      <c r="AA48" s="328"/>
      <c r="AB48" s="337">
        <v>34</v>
      </c>
      <c r="AC48" s="328"/>
      <c r="AD48" s="385"/>
      <c r="AE48" s="336"/>
      <c r="AF48" s="128"/>
      <c r="AG48" s="129"/>
      <c r="AH48" s="130"/>
      <c r="AI48" s="128"/>
      <c r="AJ48" s="129"/>
      <c r="AK48" s="130"/>
      <c r="AL48" s="128">
        <v>220</v>
      </c>
      <c r="AM48" s="129">
        <v>84</v>
      </c>
      <c r="AN48" s="90">
        <v>6</v>
      </c>
      <c r="AO48" s="128"/>
      <c r="AP48" s="129"/>
      <c r="AQ48" s="130"/>
      <c r="AR48" s="89"/>
      <c r="AS48" s="129"/>
      <c r="AT48" s="130"/>
      <c r="AU48" s="128"/>
      <c r="AV48" s="129"/>
      <c r="AW48" s="130"/>
      <c r="AX48" s="128"/>
      <c r="AY48" s="129"/>
      <c r="AZ48" s="130"/>
      <c r="BA48" s="128"/>
      <c r="BB48" s="129"/>
      <c r="BC48" s="130"/>
      <c r="BD48" s="329">
        <f>SUM(AH48,AK48,AN48,AQ48,AT48,AW48,AZ48,BC48)</f>
        <v>6</v>
      </c>
      <c r="BE48" s="330"/>
      <c r="BF48" s="342"/>
      <c r="BG48" s="343"/>
      <c r="BH48" s="343"/>
      <c r="BI48" s="344"/>
    </row>
    <row r="49" spans="1:61" ht="75" customHeight="1">
      <c r="A49" s="155" t="s">
        <v>113</v>
      </c>
      <c r="B49" s="437" t="s">
        <v>313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9"/>
      <c r="P49" s="90"/>
      <c r="Q49" s="89"/>
      <c r="R49" s="337"/>
      <c r="S49" s="369"/>
      <c r="T49" s="378">
        <f>SUM(T50:U55)</f>
        <v>860</v>
      </c>
      <c r="U49" s="375"/>
      <c r="V49" s="378">
        <f>SUM(V50:W55)</f>
        <v>358</v>
      </c>
      <c r="W49" s="375"/>
      <c r="X49" s="378">
        <f>SUM(X50:Y55)</f>
        <v>88</v>
      </c>
      <c r="Y49" s="375"/>
      <c r="Z49" s="378">
        <f>SUM(Z50:AA55)</f>
        <v>270</v>
      </c>
      <c r="AA49" s="375"/>
      <c r="AB49" s="401"/>
      <c r="AC49" s="375"/>
      <c r="AD49" s="380"/>
      <c r="AE49" s="617"/>
      <c r="AF49" s="128"/>
      <c r="AG49" s="129"/>
      <c r="AH49" s="130"/>
      <c r="AI49" s="128"/>
      <c r="AJ49" s="129"/>
      <c r="AK49" s="130"/>
      <c r="AL49" s="128"/>
      <c r="AM49" s="129"/>
      <c r="AN49" s="130"/>
      <c r="AO49" s="128"/>
      <c r="AP49" s="129"/>
      <c r="AQ49" s="130"/>
      <c r="AR49" s="128"/>
      <c r="AS49" s="129"/>
      <c r="AT49" s="130"/>
      <c r="AU49" s="128"/>
      <c r="AV49" s="129"/>
      <c r="AW49" s="130"/>
      <c r="AX49" s="128"/>
      <c r="AY49" s="129"/>
      <c r="AZ49" s="130"/>
      <c r="BA49" s="128"/>
      <c r="BB49" s="129"/>
      <c r="BC49" s="130"/>
      <c r="BD49" s="390">
        <f>SUM(BD50:BE55)</f>
        <v>23</v>
      </c>
      <c r="BE49" s="391"/>
      <c r="BF49" s="345" t="s">
        <v>217</v>
      </c>
      <c r="BG49" s="346"/>
      <c r="BH49" s="346"/>
      <c r="BI49" s="347"/>
    </row>
    <row r="50" spans="1:61" ht="37.5" customHeight="1">
      <c r="A50" s="150" t="s">
        <v>178</v>
      </c>
      <c r="B50" s="434" t="s">
        <v>146</v>
      </c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6"/>
      <c r="P50" s="90"/>
      <c r="Q50" s="89"/>
      <c r="R50" s="337">
        <v>1.2</v>
      </c>
      <c r="S50" s="369"/>
      <c r="T50" s="327">
        <f>SUM(AF50,AI50,AL50,AO50,AR50,AU50,AX50,BA50)</f>
        <v>210</v>
      </c>
      <c r="U50" s="328"/>
      <c r="V50" s="337">
        <f>SUM(X50:AC50)</f>
        <v>102</v>
      </c>
      <c r="W50" s="338"/>
      <c r="X50" s="369">
        <v>34</v>
      </c>
      <c r="Y50" s="328"/>
      <c r="Z50" s="337">
        <v>68</v>
      </c>
      <c r="AA50" s="328"/>
      <c r="AB50" s="337"/>
      <c r="AC50" s="328"/>
      <c r="AD50" s="385"/>
      <c r="AE50" s="335"/>
      <c r="AF50" s="131">
        <v>120</v>
      </c>
      <c r="AG50" s="129">
        <v>68</v>
      </c>
      <c r="AH50" s="130">
        <v>3</v>
      </c>
      <c r="AI50" s="128">
        <v>90</v>
      </c>
      <c r="AJ50" s="129">
        <v>34</v>
      </c>
      <c r="AK50" s="130">
        <v>3</v>
      </c>
      <c r="AL50" s="128"/>
      <c r="AM50" s="129"/>
      <c r="AN50" s="130"/>
      <c r="AO50" s="128"/>
      <c r="AP50" s="129"/>
      <c r="AQ50" s="130"/>
      <c r="AR50" s="128"/>
      <c r="AS50" s="129"/>
      <c r="AT50" s="130"/>
      <c r="AU50" s="128"/>
      <c r="AV50" s="129"/>
      <c r="AW50" s="130"/>
      <c r="AX50" s="128"/>
      <c r="AY50" s="129"/>
      <c r="AZ50" s="130"/>
      <c r="BA50" s="128"/>
      <c r="BB50" s="129"/>
      <c r="BC50" s="130"/>
      <c r="BD50" s="329">
        <f aca="true" t="shared" si="2" ref="BD50:BD55">SUM(AH50,AK50,AN50,AQ50,AT50,AW50,AZ50,BC50)</f>
        <v>6</v>
      </c>
      <c r="BE50" s="330"/>
      <c r="BF50" s="363" t="s">
        <v>216</v>
      </c>
      <c r="BG50" s="364"/>
      <c r="BH50" s="364"/>
      <c r="BI50" s="365"/>
    </row>
    <row r="51" spans="1:61" ht="37.5" customHeight="1">
      <c r="A51" s="149" t="s">
        <v>179</v>
      </c>
      <c r="B51" s="434" t="s">
        <v>149</v>
      </c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6"/>
      <c r="P51" s="90"/>
      <c r="Q51" s="89"/>
      <c r="R51" s="337">
        <v>1</v>
      </c>
      <c r="S51" s="369"/>
      <c r="T51" s="327">
        <f>SUM(AF51,AI51,AL51,AO51,AR51,AU51,AX51,BA51)</f>
        <v>120</v>
      </c>
      <c r="U51" s="328"/>
      <c r="V51" s="337">
        <f>SUM(X51:AC51)</f>
        <v>68</v>
      </c>
      <c r="W51" s="338"/>
      <c r="X51" s="369">
        <v>18</v>
      </c>
      <c r="Y51" s="328"/>
      <c r="Z51" s="337">
        <v>50</v>
      </c>
      <c r="AA51" s="328"/>
      <c r="AB51" s="337"/>
      <c r="AC51" s="328"/>
      <c r="AD51" s="385"/>
      <c r="AE51" s="335"/>
      <c r="AF51" s="131">
        <v>120</v>
      </c>
      <c r="AG51" s="129">
        <v>68</v>
      </c>
      <c r="AH51" s="130">
        <v>3</v>
      </c>
      <c r="AI51" s="128"/>
      <c r="AJ51" s="129"/>
      <c r="AK51" s="130"/>
      <c r="AL51" s="128"/>
      <c r="AM51" s="129"/>
      <c r="AN51" s="130"/>
      <c r="AO51" s="128"/>
      <c r="AP51" s="129"/>
      <c r="AQ51" s="130"/>
      <c r="AR51" s="128"/>
      <c r="AS51" s="129"/>
      <c r="AT51" s="130"/>
      <c r="AU51" s="128"/>
      <c r="AV51" s="129"/>
      <c r="AW51" s="130"/>
      <c r="AX51" s="128"/>
      <c r="AY51" s="129"/>
      <c r="AZ51" s="130"/>
      <c r="BA51" s="128"/>
      <c r="BB51" s="129"/>
      <c r="BC51" s="130"/>
      <c r="BD51" s="329">
        <f t="shared" si="2"/>
        <v>3</v>
      </c>
      <c r="BE51" s="330"/>
      <c r="BF51" s="342"/>
      <c r="BG51" s="343"/>
      <c r="BH51" s="343"/>
      <c r="BI51" s="344"/>
    </row>
    <row r="52" spans="1:61" ht="69.75" customHeight="1">
      <c r="A52" s="442" t="s">
        <v>200</v>
      </c>
      <c r="B52" s="434" t="s">
        <v>300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6"/>
      <c r="P52" s="616">
        <v>4</v>
      </c>
      <c r="Q52" s="469"/>
      <c r="R52" s="616">
        <v>5</v>
      </c>
      <c r="S52" s="464"/>
      <c r="T52" s="327">
        <f>SUM(AF52,AI52,AL52,AO52,AR52,AU52,AX52,BA52)</f>
        <v>340</v>
      </c>
      <c r="U52" s="328"/>
      <c r="V52" s="337">
        <f>SUM(X52:AC52)</f>
        <v>136</v>
      </c>
      <c r="W52" s="338"/>
      <c r="X52" s="369">
        <v>18</v>
      </c>
      <c r="Y52" s="328"/>
      <c r="Z52" s="337">
        <v>118</v>
      </c>
      <c r="AA52" s="328"/>
      <c r="AB52" s="337"/>
      <c r="AC52" s="328"/>
      <c r="AD52" s="385"/>
      <c r="AE52" s="335"/>
      <c r="AF52" s="128"/>
      <c r="AG52" s="129"/>
      <c r="AH52" s="130"/>
      <c r="AI52" s="128"/>
      <c r="AJ52" s="129"/>
      <c r="AK52" s="130"/>
      <c r="AL52" s="128"/>
      <c r="AM52" s="129"/>
      <c r="AN52" s="130"/>
      <c r="AO52" s="128">
        <v>240</v>
      </c>
      <c r="AP52" s="129">
        <v>102</v>
      </c>
      <c r="AQ52" s="130">
        <v>6</v>
      </c>
      <c r="AR52" s="128">
        <v>100</v>
      </c>
      <c r="AS52" s="129">
        <v>34</v>
      </c>
      <c r="AT52" s="130">
        <v>3</v>
      </c>
      <c r="AU52" s="128"/>
      <c r="AV52" s="129"/>
      <c r="AW52" s="130"/>
      <c r="AX52" s="128"/>
      <c r="AY52" s="129"/>
      <c r="AZ52" s="130"/>
      <c r="BA52" s="128"/>
      <c r="BB52" s="129"/>
      <c r="BC52" s="130"/>
      <c r="BD52" s="329">
        <f t="shared" si="2"/>
        <v>9</v>
      </c>
      <c r="BE52" s="330"/>
      <c r="BF52" s="363"/>
      <c r="BG52" s="364"/>
      <c r="BH52" s="364"/>
      <c r="BI52" s="365"/>
    </row>
    <row r="53" spans="1:61" ht="103.5" customHeight="1">
      <c r="A53" s="443"/>
      <c r="B53" s="434" t="s">
        <v>359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6"/>
      <c r="P53" s="90"/>
      <c r="Q53" s="89"/>
      <c r="R53" s="337"/>
      <c r="S53" s="369"/>
      <c r="T53" s="327">
        <f>SUM(AF53,AI53,AL53,AO53,AR53,AU53,AX53,BA53)</f>
        <v>40</v>
      </c>
      <c r="U53" s="328"/>
      <c r="V53" s="337"/>
      <c r="W53" s="338"/>
      <c r="X53" s="369"/>
      <c r="Y53" s="328"/>
      <c r="Z53" s="374"/>
      <c r="AA53" s="375"/>
      <c r="AB53" s="374"/>
      <c r="AC53" s="375"/>
      <c r="AD53" s="379"/>
      <c r="AE53" s="380"/>
      <c r="AF53" s="128"/>
      <c r="AG53" s="129"/>
      <c r="AH53" s="130"/>
      <c r="AI53" s="128"/>
      <c r="AJ53" s="129"/>
      <c r="AK53" s="130"/>
      <c r="AL53" s="128"/>
      <c r="AM53" s="129"/>
      <c r="AN53" s="130"/>
      <c r="AO53" s="128"/>
      <c r="AP53" s="129"/>
      <c r="AQ53" s="130"/>
      <c r="AR53" s="128">
        <v>40</v>
      </c>
      <c r="AS53" s="129"/>
      <c r="AT53" s="130">
        <v>1</v>
      </c>
      <c r="AU53" s="132"/>
      <c r="AV53" s="133"/>
      <c r="AW53" s="134"/>
      <c r="AX53" s="132"/>
      <c r="AY53" s="133"/>
      <c r="AZ53" s="134"/>
      <c r="BA53" s="132"/>
      <c r="BB53" s="133"/>
      <c r="BC53" s="134"/>
      <c r="BD53" s="329">
        <f t="shared" si="2"/>
        <v>1</v>
      </c>
      <c r="BE53" s="330"/>
      <c r="BF53" s="339"/>
      <c r="BG53" s="340"/>
      <c r="BH53" s="340"/>
      <c r="BI53" s="341"/>
    </row>
    <row r="54" spans="1:61" ht="40.5" customHeight="1">
      <c r="A54" s="372" t="s">
        <v>314</v>
      </c>
      <c r="B54" s="357" t="s">
        <v>312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9"/>
      <c r="P54" s="90"/>
      <c r="Q54" s="89"/>
      <c r="R54" s="337">
        <v>7</v>
      </c>
      <c r="S54" s="338"/>
      <c r="T54" s="327">
        <f>SUM(AF54,AI54,AL54,AO54,AR54,AU54,AX54,BA54)</f>
        <v>110</v>
      </c>
      <c r="U54" s="328"/>
      <c r="V54" s="337">
        <f>SUM(X54:AC54)</f>
        <v>52</v>
      </c>
      <c r="W54" s="338"/>
      <c r="X54" s="327">
        <v>18</v>
      </c>
      <c r="Y54" s="328"/>
      <c r="Z54" s="337">
        <v>34</v>
      </c>
      <c r="AA54" s="328"/>
      <c r="AB54" s="337"/>
      <c r="AC54" s="328"/>
      <c r="AD54" s="385"/>
      <c r="AE54" s="336"/>
      <c r="AF54" s="128"/>
      <c r="AG54" s="129"/>
      <c r="AH54" s="130"/>
      <c r="AI54" s="128"/>
      <c r="AJ54" s="129"/>
      <c r="AK54" s="130"/>
      <c r="AL54" s="128"/>
      <c r="AM54" s="129"/>
      <c r="AN54" s="130"/>
      <c r="AO54" s="128"/>
      <c r="AP54" s="129"/>
      <c r="AQ54" s="130"/>
      <c r="AR54" s="131"/>
      <c r="AS54" s="135"/>
      <c r="AT54" s="136"/>
      <c r="AU54" s="131"/>
      <c r="AV54" s="135"/>
      <c r="AW54" s="136"/>
      <c r="AX54" s="131">
        <v>110</v>
      </c>
      <c r="AY54" s="135">
        <v>52</v>
      </c>
      <c r="AZ54" s="136">
        <v>3</v>
      </c>
      <c r="BA54" s="131"/>
      <c r="BB54" s="135"/>
      <c r="BC54" s="136"/>
      <c r="BD54" s="329">
        <f t="shared" si="2"/>
        <v>3</v>
      </c>
      <c r="BE54" s="330"/>
      <c r="BF54" s="339"/>
      <c r="BG54" s="340"/>
      <c r="BH54" s="340"/>
      <c r="BI54" s="341"/>
    </row>
    <row r="55" spans="1:61" ht="75" customHeight="1">
      <c r="A55" s="373"/>
      <c r="B55" s="434" t="s">
        <v>360</v>
      </c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6"/>
      <c r="P55" s="90"/>
      <c r="Q55" s="89"/>
      <c r="R55" s="90"/>
      <c r="S55" s="92"/>
      <c r="T55" s="327">
        <v>40</v>
      </c>
      <c r="U55" s="328"/>
      <c r="V55" s="90"/>
      <c r="W55" s="92"/>
      <c r="X55" s="91"/>
      <c r="Y55" s="89"/>
      <c r="Z55" s="90"/>
      <c r="AA55" s="89"/>
      <c r="AB55" s="90"/>
      <c r="AC55" s="89"/>
      <c r="AD55" s="64"/>
      <c r="AE55" s="66"/>
      <c r="AF55" s="128"/>
      <c r="AG55" s="129"/>
      <c r="AH55" s="130"/>
      <c r="AI55" s="128"/>
      <c r="AJ55" s="129"/>
      <c r="AK55" s="130"/>
      <c r="AL55" s="128"/>
      <c r="AM55" s="129"/>
      <c r="AN55" s="90"/>
      <c r="AO55" s="128"/>
      <c r="AP55" s="129"/>
      <c r="AQ55" s="130"/>
      <c r="AR55" s="302"/>
      <c r="AS55" s="135"/>
      <c r="AT55" s="136"/>
      <c r="AU55" s="131"/>
      <c r="AV55" s="135"/>
      <c r="AW55" s="136"/>
      <c r="AX55" s="131"/>
      <c r="AY55" s="135"/>
      <c r="AZ55" s="136"/>
      <c r="BA55" s="131">
        <v>40</v>
      </c>
      <c r="BB55" s="135"/>
      <c r="BC55" s="136">
        <v>1</v>
      </c>
      <c r="BD55" s="329">
        <f t="shared" si="2"/>
        <v>1</v>
      </c>
      <c r="BE55" s="330"/>
      <c r="BF55" s="342"/>
      <c r="BG55" s="343"/>
      <c r="BH55" s="343"/>
      <c r="BI55" s="344"/>
    </row>
    <row r="56" spans="1:61" ht="75" customHeight="1">
      <c r="A56" s="154" t="s">
        <v>114</v>
      </c>
      <c r="B56" s="450" t="s">
        <v>187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2"/>
      <c r="P56" s="90"/>
      <c r="Q56" s="89"/>
      <c r="R56" s="90"/>
      <c r="S56" s="88"/>
      <c r="T56" s="378">
        <f>SUM(T57:U59)</f>
        <v>330</v>
      </c>
      <c r="U56" s="375"/>
      <c r="V56" s="374">
        <f>SUM(V57:W59)</f>
        <v>150</v>
      </c>
      <c r="W56" s="427"/>
      <c r="X56" s="378">
        <f>SUM(X57:Y59)</f>
        <v>102</v>
      </c>
      <c r="Y56" s="375"/>
      <c r="Z56" s="374">
        <f>SUM(Z57:AA59)</f>
        <v>32</v>
      </c>
      <c r="AA56" s="375"/>
      <c r="AB56" s="374">
        <f>SUM(AB57:AC59)</f>
        <v>16</v>
      </c>
      <c r="AC56" s="375"/>
      <c r="AD56" s="64"/>
      <c r="AE56" s="66"/>
      <c r="AF56" s="128"/>
      <c r="AG56" s="129"/>
      <c r="AH56" s="130"/>
      <c r="AI56" s="128"/>
      <c r="AJ56" s="129"/>
      <c r="AK56" s="130"/>
      <c r="AL56" s="128"/>
      <c r="AM56" s="129"/>
      <c r="AN56" s="130"/>
      <c r="AO56" s="128"/>
      <c r="AP56" s="129"/>
      <c r="AQ56" s="130"/>
      <c r="AR56" s="128"/>
      <c r="AS56" s="129"/>
      <c r="AT56" s="130"/>
      <c r="AU56" s="128"/>
      <c r="AV56" s="129"/>
      <c r="AW56" s="130"/>
      <c r="AX56" s="128"/>
      <c r="AY56" s="129"/>
      <c r="AZ56" s="130"/>
      <c r="BA56" s="128"/>
      <c r="BB56" s="129"/>
      <c r="BC56" s="130"/>
      <c r="BD56" s="390">
        <f>SUM(BD57:BE59)</f>
        <v>9</v>
      </c>
      <c r="BE56" s="391"/>
      <c r="BF56" s="345"/>
      <c r="BG56" s="346"/>
      <c r="BH56" s="346"/>
      <c r="BI56" s="347"/>
    </row>
    <row r="57" spans="1:61" ht="75" customHeight="1">
      <c r="A57" s="149" t="s">
        <v>183</v>
      </c>
      <c r="B57" s="434" t="s">
        <v>147</v>
      </c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6"/>
      <c r="P57" s="90"/>
      <c r="Q57" s="89"/>
      <c r="R57" s="337">
        <v>3</v>
      </c>
      <c r="S57" s="369"/>
      <c r="T57" s="327">
        <f>SUM(AF57,AI57,AL57,AO57,AR57,AU57,AX57,BA57)</f>
        <v>110</v>
      </c>
      <c r="U57" s="328"/>
      <c r="V57" s="337">
        <f>SUM(X57:AC57)</f>
        <v>50</v>
      </c>
      <c r="W57" s="338"/>
      <c r="X57" s="369">
        <v>34</v>
      </c>
      <c r="Y57" s="328"/>
      <c r="Z57" s="337">
        <v>16</v>
      </c>
      <c r="AA57" s="328"/>
      <c r="AB57" s="337"/>
      <c r="AC57" s="328"/>
      <c r="AD57" s="385"/>
      <c r="AE57" s="335"/>
      <c r="AF57" s="128"/>
      <c r="AG57" s="129"/>
      <c r="AH57" s="130"/>
      <c r="AI57" s="128"/>
      <c r="AJ57" s="129"/>
      <c r="AK57" s="130"/>
      <c r="AL57" s="128">
        <v>110</v>
      </c>
      <c r="AM57" s="129">
        <v>50</v>
      </c>
      <c r="AN57" s="130">
        <v>3</v>
      </c>
      <c r="AO57" s="128"/>
      <c r="AP57" s="129"/>
      <c r="AQ57" s="130"/>
      <c r="AR57" s="128"/>
      <c r="AS57" s="129"/>
      <c r="AT57" s="130"/>
      <c r="AU57" s="128"/>
      <c r="AV57" s="129"/>
      <c r="AW57" s="130"/>
      <c r="AX57" s="128"/>
      <c r="AY57" s="129"/>
      <c r="AZ57" s="130"/>
      <c r="BA57" s="128"/>
      <c r="BB57" s="129"/>
      <c r="BC57" s="130"/>
      <c r="BD57" s="329">
        <f>SUM(AH57,AK57,AN57,AQ57,AT57,AW57,AZ57,BC57)</f>
        <v>3</v>
      </c>
      <c r="BE57" s="330"/>
      <c r="BF57" s="345" t="s">
        <v>218</v>
      </c>
      <c r="BG57" s="346"/>
      <c r="BH57" s="346"/>
      <c r="BI57" s="347"/>
    </row>
    <row r="58" spans="1:61" ht="75" customHeight="1">
      <c r="A58" s="150" t="s">
        <v>184</v>
      </c>
      <c r="B58" s="434" t="s">
        <v>361</v>
      </c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6"/>
      <c r="P58" s="90"/>
      <c r="Q58" s="89"/>
      <c r="R58" s="337">
        <v>4</v>
      </c>
      <c r="S58" s="369"/>
      <c r="T58" s="327">
        <f>SUM(AF58,AI58,AL58,AO58,AR58,AU58,AX58,BA58)</f>
        <v>110</v>
      </c>
      <c r="U58" s="328"/>
      <c r="V58" s="337">
        <f>SUM(X58:AC58)</f>
        <v>50</v>
      </c>
      <c r="W58" s="338"/>
      <c r="X58" s="369">
        <v>34</v>
      </c>
      <c r="Y58" s="328"/>
      <c r="Z58" s="337">
        <v>16</v>
      </c>
      <c r="AA58" s="328"/>
      <c r="AB58" s="337"/>
      <c r="AC58" s="328"/>
      <c r="AD58" s="385"/>
      <c r="AE58" s="335"/>
      <c r="AF58" s="128"/>
      <c r="AG58" s="129"/>
      <c r="AH58" s="130"/>
      <c r="AI58" s="128"/>
      <c r="AJ58" s="129"/>
      <c r="AK58" s="130"/>
      <c r="AL58" s="128"/>
      <c r="AM58" s="129"/>
      <c r="AN58" s="130"/>
      <c r="AO58" s="128">
        <v>110</v>
      </c>
      <c r="AP58" s="129">
        <v>50</v>
      </c>
      <c r="AQ58" s="130">
        <v>3</v>
      </c>
      <c r="AR58" s="128"/>
      <c r="AS58" s="129"/>
      <c r="AT58" s="130"/>
      <c r="AU58" s="128"/>
      <c r="AV58" s="129"/>
      <c r="AW58" s="130"/>
      <c r="AX58" s="128"/>
      <c r="AY58" s="129"/>
      <c r="AZ58" s="130"/>
      <c r="BA58" s="128"/>
      <c r="BB58" s="129"/>
      <c r="BC58" s="130"/>
      <c r="BD58" s="329">
        <f>SUM(AH58,AK58,AN58,AQ58,AT58,AW58,AZ58,BC58)</f>
        <v>3</v>
      </c>
      <c r="BE58" s="330"/>
      <c r="BF58" s="363" t="s">
        <v>209</v>
      </c>
      <c r="BG58" s="364"/>
      <c r="BH58" s="364"/>
      <c r="BI58" s="365"/>
    </row>
    <row r="59" spans="1:61" ht="39.75" customHeight="1">
      <c r="A59" s="149" t="s">
        <v>201</v>
      </c>
      <c r="B59" s="434" t="s">
        <v>157</v>
      </c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6"/>
      <c r="P59" s="337">
        <v>7</v>
      </c>
      <c r="Q59" s="328"/>
      <c r="R59" s="337"/>
      <c r="S59" s="338"/>
      <c r="T59" s="327">
        <f>SUM(AF59,AI59,AL59,AO59,AR59,AU59,AX59,BA59)</f>
        <v>110</v>
      </c>
      <c r="U59" s="328"/>
      <c r="V59" s="337">
        <f>SUM(X59:AC59)</f>
        <v>50</v>
      </c>
      <c r="W59" s="338"/>
      <c r="X59" s="327">
        <v>34</v>
      </c>
      <c r="Y59" s="328"/>
      <c r="Z59" s="337"/>
      <c r="AA59" s="328"/>
      <c r="AB59" s="337">
        <v>16</v>
      </c>
      <c r="AC59" s="328"/>
      <c r="AD59" s="74"/>
      <c r="AE59" s="75"/>
      <c r="AF59" s="128"/>
      <c r="AG59" s="129"/>
      <c r="AH59" s="130"/>
      <c r="AI59" s="128"/>
      <c r="AJ59" s="129"/>
      <c r="AK59" s="130"/>
      <c r="AL59" s="128"/>
      <c r="AM59" s="129"/>
      <c r="AN59" s="130"/>
      <c r="AO59" s="128"/>
      <c r="AP59" s="129"/>
      <c r="AQ59" s="130"/>
      <c r="AR59" s="128"/>
      <c r="AS59" s="129"/>
      <c r="AT59" s="130"/>
      <c r="AU59" s="128"/>
      <c r="AV59" s="129"/>
      <c r="AW59" s="130"/>
      <c r="AX59" s="128">
        <v>110</v>
      </c>
      <c r="AY59" s="129">
        <v>50</v>
      </c>
      <c r="AZ59" s="130">
        <v>3</v>
      </c>
      <c r="BA59" s="128"/>
      <c r="BB59" s="129"/>
      <c r="BC59" s="130"/>
      <c r="BD59" s="329">
        <f>SUM(AH59,AK59,AN59,AQ59,AT59,AW59,AZ59,BC59)</f>
        <v>3</v>
      </c>
      <c r="BE59" s="330"/>
      <c r="BF59" s="342"/>
      <c r="BG59" s="343"/>
      <c r="BH59" s="343"/>
      <c r="BI59" s="344"/>
    </row>
    <row r="60" spans="1:61" ht="45" customHeight="1">
      <c r="A60" s="154" t="s">
        <v>116</v>
      </c>
      <c r="B60" s="450" t="s">
        <v>188</v>
      </c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2"/>
      <c r="P60" s="90"/>
      <c r="Q60" s="89"/>
      <c r="R60" s="337"/>
      <c r="S60" s="369"/>
      <c r="T60" s="378">
        <f>SUM(T61:U63)</f>
        <v>270</v>
      </c>
      <c r="U60" s="375"/>
      <c r="V60" s="401">
        <f>SUM(V61:W63)</f>
        <v>108</v>
      </c>
      <c r="W60" s="401"/>
      <c r="X60" s="378">
        <f>SUM(X61:Y63)</f>
        <v>52</v>
      </c>
      <c r="Y60" s="375"/>
      <c r="Z60" s="374">
        <f>SUM(Z61:AA63)</f>
        <v>16</v>
      </c>
      <c r="AA60" s="375"/>
      <c r="AB60" s="401">
        <f>SUM(AB61:AC63)</f>
        <v>40</v>
      </c>
      <c r="AC60" s="401"/>
      <c r="AD60" s="385"/>
      <c r="AE60" s="335"/>
      <c r="AF60" s="128"/>
      <c r="AG60" s="129"/>
      <c r="AH60" s="130"/>
      <c r="AI60" s="128"/>
      <c r="AJ60" s="129"/>
      <c r="AK60" s="130"/>
      <c r="AL60" s="128"/>
      <c r="AM60" s="129"/>
      <c r="AN60" s="130"/>
      <c r="AO60" s="128"/>
      <c r="AP60" s="129"/>
      <c r="AQ60" s="130"/>
      <c r="AR60" s="128"/>
      <c r="AS60" s="129"/>
      <c r="AT60" s="130"/>
      <c r="AU60" s="128"/>
      <c r="AV60" s="129"/>
      <c r="AW60" s="130"/>
      <c r="AX60" s="128"/>
      <c r="AY60" s="129"/>
      <c r="AZ60" s="130"/>
      <c r="BA60" s="128"/>
      <c r="BB60" s="129"/>
      <c r="BC60" s="130"/>
      <c r="BD60" s="390">
        <f>SUM(BD61:BE63)</f>
        <v>7</v>
      </c>
      <c r="BE60" s="391"/>
      <c r="BF60" s="345"/>
      <c r="BG60" s="346"/>
      <c r="BH60" s="346"/>
      <c r="BI60" s="347"/>
    </row>
    <row r="61" spans="1:61" ht="37.5" customHeight="1">
      <c r="A61" s="150" t="s">
        <v>180</v>
      </c>
      <c r="B61" s="434" t="s">
        <v>150</v>
      </c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6"/>
      <c r="P61" s="337"/>
      <c r="Q61" s="328"/>
      <c r="R61" s="337">
        <v>3</v>
      </c>
      <c r="S61" s="369"/>
      <c r="T61" s="327">
        <f>SUM(AF61,AI61,AL61,AO61,AR61,AU61,AX61,BA61)</f>
        <v>120</v>
      </c>
      <c r="U61" s="328"/>
      <c r="V61" s="337">
        <f>SUM(X61:AC61)</f>
        <v>68</v>
      </c>
      <c r="W61" s="338"/>
      <c r="X61" s="327">
        <v>34</v>
      </c>
      <c r="Y61" s="328"/>
      <c r="Z61" s="337"/>
      <c r="AA61" s="328"/>
      <c r="AB61" s="337">
        <v>34</v>
      </c>
      <c r="AC61" s="328"/>
      <c r="AD61" s="385"/>
      <c r="AE61" s="335"/>
      <c r="AF61" s="128"/>
      <c r="AG61" s="129"/>
      <c r="AH61" s="130"/>
      <c r="AI61" s="128"/>
      <c r="AJ61" s="129"/>
      <c r="AK61" s="130"/>
      <c r="AL61" s="131">
        <v>120</v>
      </c>
      <c r="AM61" s="129">
        <v>68</v>
      </c>
      <c r="AN61" s="130">
        <v>3</v>
      </c>
      <c r="AO61" s="128"/>
      <c r="AP61" s="129"/>
      <c r="AQ61" s="130"/>
      <c r="AR61" s="128"/>
      <c r="AS61" s="129"/>
      <c r="AT61" s="130"/>
      <c r="AU61" s="128"/>
      <c r="AV61" s="129"/>
      <c r="AW61" s="130"/>
      <c r="AX61" s="128"/>
      <c r="AY61" s="129"/>
      <c r="AZ61" s="130"/>
      <c r="BA61" s="128"/>
      <c r="BB61" s="129"/>
      <c r="BC61" s="130"/>
      <c r="BD61" s="329">
        <f>SUM(AH61,AK61,AN61,AQ61,AT61,AW61,AZ61,BC61)</f>
        <v>3</v>
      </c>
      <c r="BE61" s="330"/>
      <c r="BF61" s="345" t="s">
        <v>210</v>
      </c>
      <c r="BG61" s="346"/>
      <c r="BH61" s="346"/>
      <c r="BI61" s="347"/>
    </row>
    <row r="62" spans="1:61" ht="75" customHeight="1">
      <c r="A62" s="372" t="s">
        <v>181</v>
      </c>
      <c r="B62" s="434" t="s">
        <v>153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6"/>
      <c r="P62" s="337">
        <v>3</v>
      </c>
      <c r="Q62" s="328"/>
      <c r="R62" s="337"/>
      <c r="S62" s="338"/>
      <c r="T62" s="327">
        <f>SUM(AF62,AI62,AL62,AO62,AR62,AU62,AX62,BA62)</f>
        <v>110</v>
      </c>
      <c r="U62" s="328"/>
      <c r="V62" s="337">
        <f>SUM(X62:AC62)</f>
        <v>40</v>
      </c>
      <c r="W62" s="338"/>
      <c r="X62" s="327">
        <v>18</v>
      </c>
      <c r="Y62" s="328"/>
      <c r="Z62" s="337">
        <v>16</v>
      </c>
      <c r="AA62" s="328"/>
      <c r="AB62" s="337">
        <v>6</v>
      </c>
      <c r="AC62" s="328"/>
      <c r="AD62" s="64"/>
      <c r="AE62" s="66"/>
      <c r="AF62" s="128"/>
      <c r="AG62" s="129"/>
      <c r="AH62" s="130"/>
      <c r="AI62" s="128"/>
      <c r="AJ62" s="129"/>
      <c r="AK62" s="130"/>
      <c r="AL62" s="128">
        <v>110</v>
      </c>
      <c r="AM62" s="129">
        <v>40</v>
      </c>
      <c r="AN62" s="130">
        <v>3</v>
      </c>
      <c r="AO62" s="128"/>
      <c r="AP62" s="129"/>
      <c r="AQ62" s="130"/>
      <c r="AR62" s="128"/>
      <c r="AS62" s="129"/>
      <c r="AT62" s="130"/>
      <c r="AU62" s="128"/>
      <c r="AV62" s="129"/>
      <c r="AW62" s="130"/>
      <c r="AX62" s="128"/>
      <c r="AY62" s="129"/>
      <c r="AZ62" s="130"/>
      <c r="BA62" s="128"/>
      <c r="BB62" s="129"/>
      <c r="BC62" s="130"/>
      <c r="BD62" s="329">
        <f>SUM(AH62,AK62,AN62,AQ62,AT62,AW62,AZ62,BC62)</f>
        <v>3</v>
      </c>
      <c r="BE62" s="330"/>
      <c r="BF62" s="363" t="s">
        <v>220</v>
      </c>
      <c r="BG62" s="364"/>
      <c r="BH62" s="364"/>
      <c r="BI62" s="365"/>
    </row>
    <row r="63" spans="1:61" ht="105.75" customHeight="1" thickBot="1">
      <c r="A63" s="373"/>
      <c r="B63" s="357" t="s">
        <v>362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9"/>
      <c r="P63" s="90"/>
      <c r="Q63" s="89"/>
      <c r="R63" s="90"/>
      <c r="S63" s="88"/>
      <c r="T63" s="327">
        <f>SUM(AF63,AI63,AL63,AO63,AR63,AU63,AX63,BA63)</f>
        <v>40</v>
      </c>
      <c r="U63" s="328"/>
      <c r="V63" s="90"/>
      <c r="W63" s="92"/>
      <c r="X63" s="88"/>
      <c r="Y63" s="89"/>
      <c r="Z63" s="90"/>
      <c r="AA63" s="89"/>
      <c r="AB63" s="90"/>
      <c r="AC63" s="89"/>
      <c r="AD63" s="64"/>
      <c r="AE63" s="66"/>
      <c r="AF63" s="128"/>
      <c r="AG63" s="129"/>
      <c r="AH63" s="130"/>
      <c r="AI63" s="128"/>
      <c r="AJ63" s="129"/>
      <c r="AK63" s="130"/>
      <c r="AL63" s="128">
        <v>40</v>
      </c>
      <c r="AM63" s="129"/>
      <c r="AN63" s="130">
        <v>1</v>
      </c>
      <c r="AO63" s="128"/>
      <c r="AP63" s="129"/>
      <c r="AQ63" s="130"/>
      <c r="AR63" s="128"/>
      <c r="AS63" s="129"/>
      <c r="AT63" s="130"/>
      <c r="AU63" s="128"/>
      <c r="AV63" s="129"/>
      <c r="AW63" s="130"/>
      <c r="AX63" s="128"/>
      <c r="AY63" s="129"/>
      <c r="AZ63" s="130"/>
      <c r="BA63" s="128"/>
      <c r="BB63" s="129"/>
      <c r="BC63" s="130"/>
      <c r="BD63" s="329">
        <f>SUM(AH63,AK63,AN63,AQ63,AT63,AW63,AZ63,BC63)</f>
        <v>1</v>
      </c>
      <c r="BE63" s="330"/>
      <c r="BF63" s="342"/>
      <c r="BG63" s="343"/>
      <c r="BH63" s="343"/>
      <c r="BI63" s="344"/>
    </row>
    <row r="64" spans="1:61" ht="75" customHeight="1" thickBot="1">
      <c r="A64" s="157" t="s">
        <v>128</v>
      </c>
      <c r="B64" s="444" t="s">
        <v>245</v>
      </c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6"/>
      <c r="P64" s="98"/>
      <c r="Q64" s="57"/>
      <c r="R64" s="440"/>
      <c r="S64" s="441"/>
      <c r="T64" s="388">
        <f>SUM(T65,T68,T79,T82,T90,T95)</f>
        <v>4054</v>
      </c>
      <c r="U64" s="389"/>
      <c r="V64" s="388">
        <f>SUM(V65,V68,V79,V82,V90,V95)</f>
        <v>1810</v>
      </c>
      <c r="W64" s="389"/>
      <c r="X64" s="388">
        <f>SUM(X65,X68,X79,X82,X90,X95)</f>
        <v>930</v>
      </c>
      <c r="Y64" s="389"/>
      <c r="Z64" s="388">
        <f>SUM(Z65,Z68,Z79,Z82,Z90,Z95)</f>
        <v>552</v>
      </c>
      <c r="AA64" s="389"/>
      <c r="AB64" s="388">
        <f>SUM(AB65,AB68,AB79,AB82,AB90,AB95)</f>
        <v>296</v>
      </c>
      <c r="AC64" s="389"/>
      <c r="AD64" s="440">
        <f>SUM(AD66:AE67)</f>
        <v>32</v>
      </c>
      <c r="AE64" s="441"/>
      <c r="AF64" s="58"/>
      <c r="AG64" s="127"/>
      <c r="AH64" s="57"/>
      <c r="AI64" s="58"/>
      <c r="AJ64" s="127"/>
      <c r="AK64" s="57"/>
      <c r="AL64" s="58">
        <f aca="true" t="shared" si="3" ref="AL64:BC64">SUM(AL65:AL102)</f>
        <v>192</v>
      </c>
      <c r="AM64" s="127">
        <f t="shared" si="3"/>
        <v>102</v>
      </c>
      <c r="AN64" s="57">
        <f t="shared" si="3"/>
        <v>5</v>
      </c>
      <c r="AO64" s="58">
        <f t="shared" si="3"/>
        <v>652</v>
      </c>
      <c r="AP64" s="127">
        <f t="shared" si="3"/>
        <v>290</v>
      </c>
      <c r="AQ64" s="57">
        <f t="shared" si="3"/>
        <v>17</v>
      </c>
      <c r="AR64" s="58">
        <f t="shared" si="3"/>
        <v>950</v>
      </c>
      <c r="AS64" s="127">
        <f t="shared" si="3"/>
        <v>430</v>
      </c>
      <c r="AT64" s="57">
        <f t="shared" si="3"/>
        <v>25</v>
      </c>
      <c r="AU64" s="58">
        <f t="shared" si="3"/>
        <v>1040</v>
      </c>
      <c r="AV64" s="127">
        <f t="shared" si="3"/>
        <v>460</v>
      </c>
      <c r="AW64" s="57">
        <f t="shared" si="3"/>
        <v>27</v>
      </c>
      <c r="AX64" s="58">
        <f t="shared" si="3"/>
        <v>890</v>
      </c>
      <c r="AY64" s="127">
        <f t="shared" si="3"/>
        <v>378</v>
      </c>
      <c r="AZ64" s="57">
        <f t="shared" si="3"/>
        <v>24</v>
      </c>
      <c r="BA64" s="58">
        <f t="shared" si="3"/>
        <v>330</v>
      </c>
      <c r="BB64" s="127">
        <f t="shared" si="3"/>
        <v>150</v>
      </c>
      <c r="BC64" s="57">
        <f t="shared" si="3"/>
        <v>11</v>
      </c>
      <c r="BD64" s="383">
        <f>SUM(BD65,BD68,BD79,BD82,BD90,BD95)</f>
        <v>109</v>
      </c>
      <c r="BE64" s="384"/>
      <c r="BF64" s="683"/>
      <c r="BG64" s="684"/>
      <c r="BH64" s="684"/>
      <c r="BI64" s="685"/>
    </row>
    <row r="65" spans="1:61" ht="39.75" customHeight="1">
      <c r="A65" s="154" t="s">
        <v>98</v>
      </c>
      <c r="B65" s="447" t="s">
        <v>277</v>
      </c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9"/>
      <c r="P65" s="90"/>
      <c r="Q65" s="89"/>
      <c r="R65" s="337"/>
      <c r="S65" s="369"/>
      <c r="T65" s="433">
        <f>SUM(T66:U67)</f>
        <v>144</v>
      </c>
      <c r="U65" s="382"/>
      <c r="V65" s="401">
        <f>SUM(V66:W67)</f>
        <v>68</v>
      </c>
      <c r="W65" s="401"/>
      <c r="X65" s="433">
        <f>SUM(X66:Y67)</f>
        <v>36</v>
      </c>
      <c r="Y65" s="382"/>
      <c r="Z65" s="431"/>
      <c r="AA65" s="432"/>
      <c r="AB65" s="381"/>
      <c r="AC65" s="382"/>
      <c r="AF65" s="128"/>
      <c r="AG65" s="129"/>
      <c r="AH65" s="130"/>
      <c r="AI65" s="128"/>
      <c r="AJ65" s="129"/>
      <c r="AK65" s="130"/>
      <c r="AL65" s="128"/>
      <c r="AM65" s="129"/>
      <c r="AN65" s="130"/>
      <c r="AO65" s="128"/>
      <c r="AP65" s="129"/>
      <c r="AQ65" s="130"/>
      <c r="AR65" s="128"/>
      <c r="AS65" s="129"/>
      <c r="AT65" s="130"/>
      <c r="AU65" s="128"/>
      <c r="AV65" s="129"/>
      <c r="AW65" s="130"/>
      <c r="AX65" s="128"/>
      <c r="AY65" s="129"/>
      <c r="AZ65" s="130"/>
      <c r="BA65" s="128"/>
      <c r="BB65" s="129"/>
      <c r="BC65" s="130"/>
      <c r="BD65" s="390">
        <f>SUM(BD66:BE67)</f>
        <v>4</v>
      </c>
      <c r="BE65" s="391"/>
      <c r="BF65" s="635"/>
      <c r="BG65" s="636"/>
      <c r="BH65" s="636"/>
      <c r="BI65" s="637"/>
    </row>
    <row r="66" spans="1:61" ht="69" customHeight="1">
      <c r="A66" s="152" t="s">
        <v>185</v>
      </c>
      <c r="B66" s="434" t="s">
        <v>285</v>
      </c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6"/>
      <c r="P66" s="337"/>
      <c r="Q66" s="328"/>
      <c r="R66" s="337">
        <v>3</v>
      </c>
      <c r="S66" s="338"/>
      <c r="T66" s="327">
        <v>72</v>
      </c>
      <c r="U66" s="328"/>
      <c r="V66" s="337">
        <f>SUM(X66:AE66)</f>
        <v>34</v>
      </c>
      <c r="W66" s="338"/>
      <c r="X66" s="327">
        <v>18</v>
      </c>
      <c r="Y66" s="328"/>
      <c r="Z66" s="337"/>
      <c r="AA66" s="328"/>
      <c r="AB66" s="337"/>
      <c r="AC66" s="328"/>
      <c r="AD66" s="337">
        <v>16</v>
      </c>
      <c r="AE66" s="338"/>
      <c r="AF66" s="128"/>
      <c r="AG66" s="129"/>
      <c r="AH66" s="130"/>
      <c r="AI66" s="128"/>
      <c r="AJ66" s="129"/>
      <c r="AK66" s="130"/>
      <c r="AL66" s="128">
        <v>72</v>
      </c>
      <c r="AM66" s="129">
        <v>34</v>
      </c>
      <c r="AN66" s="130">
        <v>2</v>
      </c>
      <c r="AO66" s="128"/>
      <c r="AP66" s="129"/>
      <c r="AQ66" s="130"/>
      <c r="AR66" s="128"/>
      <c r="AS66" s="129"/>
      <c r="AT66" s="130"/>
      <c r="AU66" s="128"/>
      <c r="AV66" s="129"/>
      <c r="AW66" s="130"/>
      <c r="AX66" s="128"/>
      <c r="AY66" s="129"/>
      <c r="AZ66" s="130"/>
      <c r="BA66" s="128"/>
      <c r="BB66" s="129"/>
      <c r="BC66" s="130"/>
      <c r="BD66" s="329">
        <f>SUM(AH66,AK66,AN66,AQ66,AT66,AW66,AZ66,BC66)</f>
        <v>2</v>
      </c>
      <c r="BE66" s="330"/>
      <c r="BF66" s="345" t="s">
        <v>287</v>
      </c>
      <c r="BG66" s="346"/>
      <c r="BH66" s="346"/>
      <c r="BI66" s="347"/>
    </row>
    <row r="67" spans="1:61" ht="71.25" customHeight="1">
      <c r="A67" s="152" t="s">
        <v>202</v>
      </c>
      <c r="B67" s="434" t="s">
        <v>286</v>
      </c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6"/>
      <c r="P67" s="90"/>
      <c r="Q67" s="89"/>
      <c r="R67" s="337">
        <v>4</v>
      </c>
      <c r="S67" s="369"/>
      <c r="T67" s="327">
        <v>72</v>
      </c>
      <c r="U67" s="328"/>
      <c r="V67" s="337">
        <f>SUM(X67:AE67)</f>
        <v>34</v>
      </c>
      <c r="W67" s="338"/>
      <c r="X67" s="369">
        <v>18</v>
      </c>
      <c r="Y67" s="328"/>
      <c r="Z67" s="337"/>
      <c r="AA67" s="328"/>
      <c r="AB67" s="337"/>
      <c r="AC67" s="328"/>
      <c r="AD67" s="337">
        <v>16</v>
      </c>
      <c r="AE67" s="369"/>
      <c r="AF67" s="128"/>
      <c r="AG67" s="129"/>
      <c r="AH67" s="130"/>
      <c r="AI67" s="128"/>
      <c r="AJ67" s="129"/>
      <c r="AK67" s="130"/>
      <c r="AL67" s="128"/>
      <c r="AM67" s="129"/>
      <c r="AN67" s="130"/>
      <c r="AO67" s="128">
        <v>72</v>
      </c>
      <c r="AP67" s="129">
        <v>34</v>
      </c>
      <c r="AQ67" s="130">
        <v>2</v>
      </c>
      <c r="AR67" s="128"/>
      <c r="AS67" s="129"/>
      <c r="AT67" s="130"/>
      <c r="AU67" s="128"/>
      <c r="AV67" s="129"/>
      <c r="AW67" s="130"/>
      <c r="AX67" s="128"/>
      <c r="AY67" s="129"/>
      <c r="AZ67" s="130"/>
      <c r="BA67" s="128"/>
      <c r="BB67" s="129"/>
      <c r="BC67" s="130"/>
      <c r="BD67" s="329">
        <f>SUM(AH67,AK67,AN67,AQ67,AT67,AW67,AZ67,BC67)</f>
        <v>2</v>
      </c>
      <c r="BE67" s="330"/>
      <c r="BF67" s="345" t="s">
        <v>288</v>
      </c>
      <c r="BG67" s="346"/>
      <c r="BH67" s="346"/>
      <c r="BI67" s="347"/>
    </row>
    <row r="68" spans="1:61" ht="39.75" customHeight="1">
      <c r="A68" s="155" t="s">
        <v>316</v>
      </c>
      <c r="B68" s="437" t="s">
        <v>304</v>
      </c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9"/>
      <c r="P68" s="90"/>
      <c r="Q68" s="89"/>
      <c r="R68" s="90"/>
      <c r="S68" s="92"/>
      <c r="T68" s="378">
        <f>SUM(T69:U73)</f>
        <v>880</v>
      </c>
      <c r="U68" s="375"/>
      <c r="V68" s="401">
        <f>SUM(V69:W73)</f>
        <v>410</v>
      </c>
      <c r="W68" s="375"/>
      <c r="X68" s="378">
        <f>SUM(X69:Y73)</f>
        <v>204</v>
      </c>
      <c r="Y68" s="375"/>
      <c r="Z68" s="374">
        <f>SUM(Z69:AA73)</f>
        <v>170</v>
      </c>
      <c r="AA68" s="375"/>
      <c r="AB68" s="401">
        <f>SUM(AB69:AC73)</f>
        <v>36</v>
      </c>
      <c r="AC68" s="375"/>
      <c r="AD68" s="379"/>
      <c r="AE68" s="525"/>
      <c r="AF68" s="128"/>
      <c r="AG68" s="129"/>
      <c r="AH68" s="130"/>
      <c r="AI68" s="128"/>
      <c r="AJ68" s="129"/>
      <c r="AK68" s="130"/>
      <c r="AL68" s="128"/>
      <c r="AM68" s="129"/>
      <c r="AN68" s="90"/>
      <c r="AO68" s="128"/>
      <c r="AP68" s="129"/>
      <c r="AQ68" s="130"/>
      <c r="AR68" s="89"/>
      <c r="AS68" s="129"/>
      <c r="AT68" s="130"/>
      <c r="AU68" s="128"/>
      <c r="AV68" s="129"/>
      <c r="AW68" s="130"/>
      <c r="AX68" s="128"/>
      <c r="AY68" s="129"/>
      <c r="AZ68" s="130"/>
      <c r="BA68" s="128"/>
      <c r="BB68" s="129"/>
      <c r="BC68" s="130"/>
      <c r="BD68" s="390">
        <f>SUM(BD69:BE73)</f>
        <v>23</v>
      </c>
      <c r="BE68" s="391"/>
      <c r="BF68" s="345"/>
      <c r="BG68" s="346"/>
      <c r="BH68" s="346"/>
      <c r="BI68" s="347"/>
    </row>
    <row r="69" spans="1:61" ht="37.5" customHeight="1">
      <c r="A69" s="149" t="s">
        <v>236</v>
      </c>
      <c r="B69" s="434" t="s">
        <v>152</v>
      </c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6"/>
      <c r="P69" s="90"/>
      <c r="Q69" s="89"/>
      <c r="R69" s="337">
        <v>3</v>
      </c>
      <c r="S69" s="338"/>
      <c r="T69" s="327">
        <f>SUM(AF69,AI69,AL69,AO69,AR69,AU69,AX69,BA69)</f>
        <v>120</v>
      </c>
      <c r="U69" s="328"/>
      <c r="V69" s="337">
        <f>SUM(X69:AC69)</f>
        <v>68</v>
      </c>
      <c r="W69" s="338"/>
      <c r="X69" s="327">
        <v>34</v>
      </c>
      <c r="Y69" s="328"/>
      <c r="Z69" s="337">
        <v>16</v>
      </c>
      <c r="AA69" s="328"/>
      <c r="AB69" s="337">
        <v>18</v>
      </c>
      <c r="AC69" s="328"/>
      <c r="AD69" s="385"/>
      <c r="AE69" s="336"/>
      <c r="AF69" s="128"/>
      <c r="AG69" s="129"/>
      <c r="AH69" s="130"/>
      <c r="AI69" s="128"/>
      <c r="AJ69" s="129"/>
      <c r="AK69" s="130"/>
      <c r="AL69" s="131">
        <v>120</v>
      </c>
      <c r="AM69" s="129">
        <v>68</v>
      </c>
      <c r="AN69" s="130">
        <v>3</v>
      </c>
      <c r="AO69" s="128"/>
      <c r="AP69" s="129"/>
      <c r="AQ69" s="130"/>
      <c r="AR69" s="128"/>
      <c r="AS69" s="129"/>
      <c r="AT69" s="130"/>
      <c r="AU69" s="128" t="s">
        <v>168</v>
      </c>
      <c r="AV69" s="129"/>
      <c r="AW69" s="130"/>
      <c r="AX69" s="128"/>
      <c r="AY69" s="129"/>
      <c r="AZ69" s="130"/>
      <c r="BA69" s="128"/>
      <c r="BB69" s="129"/>
      <c r="BC69" s="130"/>
      <c r="BD69" s="329">
        <f>SUM(AH69,AK69,AN69,AQ69,AT69,AW69,AZ69,BC69)</f>
        <v>3</v>
      </c>
      <c r="BE69" s="330"/>
      <c r="BF69" s="345" t="s">
        <v>221</v>
      </c>
      <c r="BG69" s="346"/>
      <c r="BH69" s="346"/>
      <c r="BI69" s="347"/>
    </row>
    <row r="70" spans="1:61" ht="71.25" customHeight="1">
      <c r="A70" s="150" t="s">
        <v>186</v>
      </c>
      <c r="B70" s="434" t="s">
        <v>259</v>
      </c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6"/>
      <c r="P70" s="337">
        <v>4.5</v>
      </c>
      <c r="Q70" s="328"/>
      <c r="R70" s="337"/>
      <c r="S70" s="338"/>
      <c r="T70" s="327">
        <f>SUM(AF70,AI70,AL70,AO70,AR70,AU70,AX70,BA70)</f>
        <v>350</v>
      </c>
      <c r="U70" s="328"/>
      <c r="V70" s="337">
        <f>SUM(X70:AC70)</f>
        <v>154</v>
      </c>
      <c r="W70" s="338"/>
      <c r="X70" s="327">
        <v>68</v>
      </c>
      <c r="Y70" s="328"/>
      <c r="Z70" s="337">
        <v>86</v>
      </c>
      <c r="AA70" s="328"/>
      <c r="AB70" s="374"/>
      <c r="AC70" s="375"/>
      <c r="AD70" s="379"/>
      <c r="AE70" s="525"/>
      <c r="AF70" s="128"/>
      <c r="AG70" s="129"/>
      <c r="AH70" s="130"/>
      <c r="AI70" s="128"/>
      <c r="AJ70" s="129"/>
      <c r="AK70" s="130"/>
      <c r="AL70" s="128"/>
      <c r="AM70" s="129"/>
      <c r="AN70" s="130"/>
      <c r="AO70" s="128">
        <v>220</v>
      </c>
      <c r="AP70" s="129">
        <v>86</v>
      </c>
      <c r="AQ70" s="130">
        <v>6</v>
      </c>
      <c r="AR70" s="131">
        <v>130</v>
      </c>
      <c r="AS70" s="135">
        <v>68</v>
      </c>
      <c r="AT70" s="136">
        <v>3</v>
      </c>
      <c r="AU70" s="132"/>
      <c r="AV70" s="133"/>
      <c r="AW70" s="134"/>
      <c r="AX70" s="132"/>
      <c r="AY70" s="133"/>
      <c r="AZ70" s="134"/>
      <c r="BA70" s="132"/>
      <c r="BB70" s="133"/>
      <c r="BC70" s="134"/>
      <c r="BD70" s="329">
        <f>SUM(AH70,AK70,AN70,AQ70,AT70,AW70,AZ70,BC70)</f>
        <v>9</v>
      </c>
      <c r="BE70" s="330"/>
      <c r="BF70" s="363" t="s">
        <v>222</v>
      </c>
      <c r="BG70" s="364"/>
      <c r="BH70" s="364"/>
      <c r="BI70" s="365"/>
    </row>
    <row r="71" spans="1:61" ht="37.5" customHeight="1">
      <c r="A71" s="372" t="s">
        <v>317</v>
      </c>
      <c r="B71" s="434" t="s">
        <v>305</v>
      </c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6"/>
      <c r="P71" s="337"/>
      <c r="Q71" s="328"/>
      <c r="R71" s="337">
        <v>6</v>
      </c>
      <c r="S71" s="338"/>
      <c r="T71" s="327">
        <f>SUM(AF71,AI71,AL71,AO71,AR71,AU71,AX71,BA71)</f>
        <v>120</v>
      </c>
      <c r="U71" s="328"/>
      <c r="V71" s="337">
        <f>SUM(X71:AE71)</f>
        <v>68</v>
      </c>
      <c r="W71" s="338"/>
      <c r="X71" s="327">
        <v>34</v>
      </c>
      <c r="Y71" s="328"/>
      <c r="Z71" s="337">
        <v>34</v>
      </c>
      <c r="AA71" s="328"/>
      <c r="AB71" s="337"/>
      <c r="AC71" s="328"/>
      <c r="AD71" s="64"/>
      <c r="AE71" s="66"/>
      <c r="AF71" s="128"/>
      <c r="AG71" s="129"/>
      <c r="AH71" s="130"/>
      <c r="AI71" s="128"/>
      <c r="AJ71" s="129"/>
      <c r="AK71" s="130"/>
      <c r="AL71" s="128"/>
      <c r="AM71" s="129"/>
      <c r="AN71" s="90"/>
      <c r="AO71" s="128"/>
      <c r="AP71" s="129"/>
      <c r="AQ71" s="130"/>
      <c r="AR71" s="89"/>
      <c r="AS71" s="129"/>
      <c r="AT71" s="130"/>
      <c r="AU71" s="128">
        <v>120</v>
      </c>
      <c r="AV71" s="129">
        <v>68</v>
      </c>
      <c r="AW71" s="130">
        <v>3</v>
      </c>
      <c r="AX71" s="128"/>
      <c r="AY71" s="129"/>
      <c r="AZ71" s="130"/>
      <c r="BA71" s="128"/>
      <c r="BB71" s="129"/>
      <c r="BC71" s="130"/>
      <c r="BD71" s="329">
        <f>SUM(AH71,AK71,AN71,AQ71,AT71,AW71,AZ71,BC71)</f>
        <v>3</v>
      </c>
      <c r="BE71" s="330"/>
      <c r="BF71" s="339"/>
      <c r="BG71" s="340"/>
      <c r="BH71" s="340"/>
      <c r="BI71" s="341"/>
    </row>
    <row r="72" spans="1:61" ht="65.25" customHeight="1">
      <c r="A72" s="373"/>
      <c r="B72" s="434" t="s">
        <v>363</v>
      </c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6"/>
      <c r="P72" s="90"/>
      <c r="Q72" s="89"/>
      <c r="R72" s="90"/>
      <c r="S72" s="92"/>
      <c r="T72" s="327">
        <f>SUM(AF72,AI72,AL72,AO72,AR72,AU72,AX72,BA72)</f>
        <v>60</v>
      </c>
      <c r="U72" s="328"/>
      <c r="V72" s="337"/>
      <c r="W72" s="338"/>
      <c r="X72" s="327"/>
      <c r="Y72" s="328"/>
      <c r="Z72" s="337"/>
      <c r="AA72" s="328"/>
      <c r="AB72" s="337"/>
      <c r="AC72" s="328"/>
      <c r="AD72" s="64"/>
      <c r="AE72" s="66"/>
      <c r="AF72" s="128"/>
      <c r="AG72" s="129"/>
      <c r="AH72" s="130"/>
      <c r="AI72" s="128"/>
      <c r="AJ72" s="129"/>
      <c r="AK72" s="130"/>
      <c r="AL72" s="128"/>
      <c r="AM72" s="129"/>
      <c r="AN72" s="90"/>
      <c r="AO72" s="128"/>
      <c r="AP72" s="129"/>
      <c r="AQ72" s="130"/>
      <c r="AR72" s="89"/>
      <c r="AS72" s="129"/>
      <c r="AT72" s="130"/>
      <c r="AU72" s="128">
        <v>60</v>
      </c>
      <c r="AV72" s="129"/>
      <c r="AW72" s="130">
        <v>2</v>
      </c>
      <c r="AX72" s="128"/>
      <c r="AY72" s="129"/>
      <c r="AZ72" s="130"/>
      <c r="BA72" s="128"/>
      <c r="BB72" s="129"/>
      <c r="BC72" s="130"/>
      <c r="BD72" s="329">
        <f>SUM(AH72,AK72,AN72,AQ72,AT72,AW72,AZ72,BC72)</f>
        <v>2</v>
      </c>
      <c r="BE72" s="330"/>
      <c r="BF72" s="342"/>
      <c r="BG72" s="343"/>
      <c r="BH72" s="343"/>
      <c r="BI72" s="344"/>
    </row>
    <row r="73" spans="1:61" ht="37.5" customHeight="1">
      <c r="A73" s="149" t="s">
        <v>318</v>
      </c>
      <c r="B73" s="434" t="s">
        <v>182</v>
      </c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6"/>
      <c r="P73" s="337">
        <v>6</v>
      </c>
      <c r="Q73" s="328"/>
      <c r="R73" s="337">
        <v>5</v>
      </c>
      <c r="S73" s="338"/>
      <c r="T73" s="327">
        <f>SUM(AF73,AI73,AL73,AO73,AR73,AU73,AX73,BA73)</f>
        <v>230</v>
      </c>
      <c r="U73" s="328"/>
      <c r="V73" s="337">
        <f>SUM(X73:AE73)</f>
        <v>120</v>
      </c>
      <c r="W73" s="338"/>
      <c r="X73" s="327">
        <v>68</v>
      </c>
      <c r="Y73" s="328"/>
      <c r="Z73" s="337">
        <v>34</v>
      </c>
      <c r="AA73" s="328"/>
      <c r="AB73" s="337">
        <v>18</v>
      </c>
      <c r="AC73" s="328"/>
      <c r="AD73" s="64"/>
      <c r="AE73" s="66"/>
      <c r="AF73" s="128"/>
      <c r="AG73" s="129"/>
      <c r="AH73" s="130"/>
      <c r="AI73" s="128"/>
      <c r="AJ73" s="129"/>
      <c r="AK73" s="130"/>
      <c r="AL73" s="128"/>
      <c r="AM73" s="129"/>
      <c r="AN73" s="90"/>
      <c r="AO73" s="128"/>
      <c r="AP73" s="129"/>
      <c r="AQ73" s="130"/>
      <c r="AR73" s="89">
        <v>110</v>
      </c>
      <c r="AS73" s="129">
        <v>52</v>
      </c>
      <c r="AT73" s="130">
        <v>3</v>
      </c>
      <c r="AU73" s="128">
        <v>120</v>
      </c>
      <c r="AV73" s="129">
        <v>68</v>
      </c>
      <c r="AW73" s="130">
        <v>3</v>
      </c>
      <c r="AX73" s="128"/>
      <c r="AY73" s="129"/>
      <c r="AZ73" s="130"/>
      <c r="BA73" s="128"/>
      <c r="BB73" s="129"/>
      <c r="BC73" s="130"/>
      <c r="BD73" s="329">
        <f>SUM(AH73,AK73,AN73,AQ73,AT73,AW73,AZ73,BC73)</f>
        <v>6</v>
      </c>
      <c r="BE73" s="330"/>
      <c r="BF73" s="345" t="s">
        <v>223</v>
      </c>
      <c r="BG73" s="346"/>
      <c r="BH73" s="346"/>
      <c r="BI73" s="347"/>
    </row>
    <row r="74" spans="1:61" ht="32.25" customHeight="1" thickBot="1">
      <c r="A74" s="251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253"/>
      <c r="AE74" s="253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254"/>
      <c r="BE74" s="254"/>
      <c r="BF74" s="246"/>
      <c r="BG74" s="246"/>
      <c r="BH74" s="246"/>
      <c r="BI74" s="246"/>
    </row>
    <row r="75" spans="1:61" ht="39.75" customHeight="1" thickBot="1">
      <c r="A75" s="561" t="s">
        <v>93</v>
      </c>
      <c r="B75" s="564" t="s">
        <v>254</v>
      </c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6"/>
      <c r="P75" s="547" t="s">
        <v>8</v>
      </c>
      <c r="Q75" s="550"/>
      <c r="R75" s="547" t="s">
        <v>9</v>
      </c>
      <c r="S75" s="548"/>
      <c r="T75" s="553" t="s">
        <v>10</v>
      </c>
      <c r="U75" s="554"/>
      <c r="V75" s="554"/>
      <c r="W75" s="554"/>
      <c r="X75" s="554"/>
      <c r="Y75" s="554"/>
      <c r="Z75" s="554"/>
      <c r="AA75" s="554"/>
      <c r="AB75" s="554"/>
      <c r="AC75" s="554"/>
      <c r="AD75" s="554"/>
      <c r="AE75" s="555"/>
      <c r="AF75" s="580" t="s">
        <v>33</v>
      </c>
      <c r="AG75" s="581"/>
      <c r="AH75" s="581"/>
      <c r="AI75" s="581"/>
      <c r="AJ75" s="581"/>
      <c r="AK75" s="581"/>
      <c r="AL75" s="581"/>
      <c r="AM75" s="581"/>
      <c r="AN75" s="581"/>
      <c r="AO75" s="581"/>
      <c r="AP75" s="581"/>
      <c r="AQ75" s="581"/>
      <c r="AR75" s="581"/>
      <c r="AS75" s="581"/>
      <c r="AT75" s="581"/>
      <c r="AU75" s="581"/>
      <c r="AV75" s="581"/>
      <c r="AW75" s="581"/>
      <c r="AX75" s="581"/>
      <c r="AY75" s="581"/>
      <c r="AZ75" s="581"/>
      <c r="BA75" s="581"/>
      <c r="BB75" s="581"/>
      <c r="BC75" s="582"/>
      <c r="BD75" s="592" t="s">
        <v>23</v>
      </c>
      <c r="BE75" s="593"/>
      <c r="BF75" s="598" t="s">
        <v>94</v>
      </c>
      <c r="BG75" s="599"/>
      <c r="BH75" s="599"/>
      <c r="BI75" s="600"/>
    </row>
    <row r="76" spans="1:61" ht="33.75" customHeight="1" thickBot="1">
      <c r="A76" s="562"/>
      <c r="B76" s="567"/>
      <c r="C76" s="568"/>
      <c r="D76" s="568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9"/>
      <c r="P76" s="527"/>
      <c r="Q76" s="551"/>
      <c r="R76" s="527"/>
      <c r="S76" s="528"/>
      <c r="T76" s="573" t="s">
        <v>5</v>
      </c>
      <c r="U76" s="551"/>
      <c r="V76" s="541" t="s">
        <v>11</v>
      </c>
      <c r="W76" s="542"/>
      <c r="X76" s="556" t="s">
        <v>12</v>
      </c>
      <c r="Y76" s="557"/>
      <c r="Z76" s="557"/>
      <c r="AA76" s="557"/>
      <c r="AB76" s="557"/>
      <c r="AC76" s="557"/>
      <c r="AD76" s="557"/>
      <c r="AE76" s="558"/>
      <c r="AF76" s="515" t="s">
        <v>14</v>
      </c>
      <c r="AG76" s="516"/>
      <c r="AH76" s="516"/>
      <c r="AI76" s="516"/>
      <c r="AJ76" s="516"/>
      <c r="AK76" s="517"/>
      <c r="AL76" s="515" t="s">
        <v>15</v>
      </c>
      <c r="AM76" s="516"/>
      <c r="AN76" s="516"/>
      <c r="AO76" s="516"/>
      <c r="AP76" s="516"/>
      <c r="AQ76" s="517"/>
      <c r="AR76" s="515" t="s">
        <v>16</v>
      </c>
      <c r="AS76" s="516"/>
      <c r="AT76" s="516"/>
      <c r="AU76" s="516"/>
      <c r="AV76" s="516"/>
      <c r="AW76" s="517"/>
      <c r="AX76" s="515" t="s">
        <v>115</v>
      </c>
      <c r="AY76" s="516"/>
      <c r="AZ76" s="516"/>
      <c r="BA76" s="516"/>
      <c r="BB76" s="516"/>
      <c r="BC76" s="517"/>
      <c r="BD76" s="594"/>
      <c r="BE76" s="595"/>
      <c r="BF76" s="601"/>
      <c r="BG76" s="602"/>
      <c r="BH76" s="602"/>
      <c r="BI76" s="603"/>
    </row>
    <row r="77" spans="1:61" ht="72.75" customHeight="1" thickBot="1">
      <c r="A77" s="562"/>
      <c r="B77" s="567"/>
      <c r="C77" s="568"/>
      <c r="D77" s="568"/>
      <c r="E77" s="568"/>
      <c r="F77" s="568"/>
      <c r="G77" s="568"/>
      <c r="H77" s="568"/>
      <c r="I77" s="568"/>
      <c r="J77" s="568"/>
      <c r="K77" s="568"/>
      <c r="L77" s="568"/>
      <c r="M77" s="568"/>
      <c r="N77" s="568"/>
      <c r="O77" s="569"/>
      <c r="P77" s="527"/>
      <c r="Q77" s="551"/>
      <c r="R77" s="527"/>
      <c r="S77" s="528"/>
      <c r="T77" s="573"/>
      <c r="U77" s="551"/>
      <c r="V77" s="541"/>
      <c r="W77" s="542"/>
      <c r="X77" s="559" t="s">
        <v>13</v>
      </c>
      <c r="Y77" s="551"/>
      <c r="Z77" s="560" t="s">
        <v>95</v>
      </c>
      <c r="AA77" s="551"/>
      <c r="AB77" s="560" t="s">
        <v>96</v>
      </c>
      <c r="AC77" s="551"/>
      <c r="AD77" s="527" t="s">
        <v>71</v>
      </c>
      <c r="AE77" s="528"/>
      <c r="AF77" s="393" t="s">
        <v>132</v>
      </c>
      <c r="AG77" s="394"/>
      <c r="AH77" s="395"/>
      <c r="AI77" s="393" t="s">
        <v>133</v>
      </c>
      <c r="AJ77" s="394"/>
      <c r="AK77" s="395"/>
      <c r="AL77" s="393" t="s">
        <v>134</v>
      </c>
      <c r="AM77" s="394"/>
      <c r="AN77" s="395"/>
      <c r="AO77" s="393" t="s">
        <v>135</v>
      </c>
      <c r="AP77" s="394"/>
      <c r="AQ77" s="395"/>
      <c r="AR77" s="393" t="s">
        <v>136</v>
      </c>
      <c r="AS77" s="394"/>
      <c r="AT77" s="395"/>
      <c r="AU77" s="393" t="s">
        <v>137</v>
      </c>
      <c r="AV77" s="394"/>
      <c r="AW77" s="395"/>
      <c r="AX77" s="393" t="s">
        <v>257</v>
      </c>
      <c r="AY77" s="394"/>
      <c r="AZ77" s="395"/>
      <c r="BA77" s="589" t="s">
        <v>258</v>
      </c>
      <c r="BB77" s="590"/>
      <c r="BC77" s="591"/>
      <c r="BD77" s="594"/>
      <c r="BE77" s="595"/>
      <c r="BF77" s="601"/>
      <c r="BG77" s="602"/>
      <c r="BH77" s="602"/>
      <c r="BI77" s="603"/>
    </row>
    <row r="78" spans="1:61" ht="128.25" customHeight="1" thickBot="1">
      <c r="A78" s="563"/>
      <c r="B78" s="570"/>
      <c r="C78" s="571"/>
      <c r="D78" s="571"/>
      <c r="E78" s="571"/>
      <c r="F78" s="571"/>
      <c r="G78" s="571"/>
      <c r="H78" s="571"/>
      <c r="I78" s="571"/>
      <c r="J78" s="571"/>
      <c r="K78" s="571"/>
      <c r="L78" s="571"/>
      <c r="M78" s="571"/>
      <c r="N78" s="571"/>
      <c r="O78" s="572"/>
      <c r="P78" s="529"/>
      <c r="Q78" s="552"/>
      <c r="R78" s="529"/>
      <c r="S78" s="530"/>
      <c r="T78" s="574"/>
      <c r="U78" s="552"/>
      <c r="V78" s="543"/>
      <c r="W78" s="544"/>
      <c r="X78" s="530"/>
      <c r="Y78" s="552"/>
      <c r="Z78" s="529"/>
      <c r="AA78" s="552"/>
      <c r="AB78" s="529"/>
      <c r="AC78" s="552"/>
      <c r="AD78" s="529"/>
      <c r="AE78" s="530"/>
      <c r="AF78" s="288" t="s">
        <v>3</v>
      </c>
      <c r="AG78" s="289" t="s">
        <v>17</v>
      </c>
      <c r="AH78" s="290" t="s">
        <v>18</v>
      </c>
      <c r="AI78" s="288" t="s">
        <v>3</v>
      </c>
      <c r="AJ78" s="289" t="s">
        <v>17</v>
      </c>
      <c r="AK78" s="290" t="s">
        <v>18</v>
      </c>
      <c r="AL78" s="288" t="s">
        <v>3</v>
      </c>
      <c r="AM78" s="289" t="s">
        <v>17</v>
      </c>
      <c r="AN78" s="290" t="s">
        <v>18</v>
      </c>
      <c r="AO78" s="288" t="s">
        <v>3</v>
      </c>
      <c r="AP78" s="289" t="s">
        <v>17</v>
      </c>
      <c r="AQ78" s="290" t="s">
        <v>18</v>
      </c>
      <c r="AR78" s="288" t="s">
        <v>3</v>
      </c>
      <c r="AS78" s="289" t="s">
        <v>17</v>
      </c>
      <c r="AT78" s="290" t="s">
        <v>18</v>
      </c>
      <c r="AU78" s="291" t="s">
        <v>3</v>
      </c>
      <c r="AV78" s="292" t="s">
        <v>17</v>
      </c>
      <c r="AW78" s="293" t="s">
        <v>18</v>
      </c>
      <c r="AX78" s="288" t="s">
        <v>3</v>
      </c>
      <c r="AY78" s="289" t="s">
        <v>17</v>
      </c>
      <c r="AZ78" s="290" t="s">
        <v>18</v>
      </c>
      <c r="BA78" s="288" t="s">
        <v>3</v>
      </c>
      <c r="BB78" s="289" t="s">
        <v>17</v>
      </c>
      <c r="BC78" s="290" t="s">
        <v>18</v>
      </c>
      <c r="BD78" s="596"/>
      <c r="BE78" s="597"/>
      <c r="BF78" s="604"/>
      <c r="BG78" s="605"/>
      <c r="BH78" s="605"/>
      <c r="BI78" s="606"/>
    </row>
    <row r="79" spans="1:61" ht="45" customHeight="1">
      <c r="A79" s="154" t="s">
        <v>203</v>
      </c>
      <c r="B79" s="677" t="s">
        <v>191</v>
      </c>
      <c r="C79" s="678"/>
      <c r="D79" s="678"/>
      <c r="E79" s="678"/>
      <c r="F79" s="678"/>
      <c r="G79" s="678"/>
      <c r="H79" s="678"/>
      <c r="I79" s="678"/>
      <c r="J79" s="678"/>
      <c r="K79" s="678"/>
      <c r="L79" s="678"/>
      <c r="M79" s="678"/>
      <c r="N79" s="678"/>
      <c r="O79" s="679"/>
      <c r="P79" s="120"/>
      <c r="Q79" s="121"/>
      <c r="R79" s="120"/>
      <c r="S79" s="122"/>
      <c r="T79" s="376">
        <f>SUM(T80:U81)</f>
        <v>240</v>
      </c>
      <c r="U79" s="377"/>
      <c r="V79" s="430">
        <f>SUM(V80:W81)</f>
        <v>120</v>
      </c>
      <c r="W79" s="377"/>
      <c r="X79" s="376">
        <f>SUM(X80:Y81)</f>
        <v>68</v>
      </c>
      <c r="Y79" s="377"/>
      <c r="Z79" s="618"/>
      <c r="AA79" s="377"/>
      <c r="AB79" s="430">
        <f>SUM(AB80:AC81)</f>
        <v>52</v>
      </c>
      <c r="AC79" s="377"/>
      <c r="AD79" s="77"/>
      <c r="AE79" s="78"/>
      <c r="AF79" s="148"/>
      <c r="AG79" s="146"/>
      <c r="AH79" s="147"/>
      <c r="AI79" s="148"/>
      <c r="AJ79" s="146"/>
      <c r="AK79" s="147"/>
      <c r="AL79" s="248"/>
      <c r="AM79" s="249"/>
      <c r="AN79" s="250"/>
      <c r="AO79" s="148"/>
      <c r="AP79" s="146"/>
      <c r="AQ79" s="147"/>
      <c r="AR79" s="248"/>
      <c r="AS79" s="249"/>
      <c r="AT79" s="250"/>
      <c r="AU79" s="248"/>
      <c r="AV79" s="249"/>
      <c r="AW79" s="250"/>
      <c r="AX79" s="248"/>
      <c r="AY79" s="249"/>
      <c r="AZ79" s="250"/>
      <c r="BA79" s="248"/>
      <c r="BB79" s="249"/>
      <c r="BC79" s="250"/>
      <c r="BD79" s="428">
        <f>SUM(BD80:BE81)</f>
        <v>6</v>
      </c>
      <c r="BE79" s="429"/>
      <c r="BF79" s="641" t="s">
        <v>224</v>
      </c>
      <c r="BG79" s="642"/>
      <c r="BH79" s="642"/>
      <c r="BI79" s="643"/>
    </row>
    <row r="80" spans="1:61" ht="37.5" customHeight="1">
      <c r="A80" s="151" t="s">
        <v>204</v>
      </c>
      <c r="B80" s="434" t="s">
        <v>154</v>
      </c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6"/>
      <c r="P80" s="337">
        <v>5</v>
      </c>
      <c r="Q80" s="328"/>
      <c r="R80" s="337"/>
      <c r="S80" s="338"/>
      <c r="T80" s="327">
        <f>SUM(AF80,AI80,AL80,AO80,AR80,AU80,AX80,BA80)</f>
        <v>120</v>
      </c>
      <c r="U80" s="328"/>
      <c r="V80" s="337">
        <f>SUM(X80:AC80)</f>
        <v>68</v>
      </c>
      <c r="W80" s="338"/>
      <c r="X80" s="327">
        <v>34</v>
      </c>
      <c r="Y80" s="328"/>
      <c r="Z80" s="337"/>
      <c r="AA80" s="328"/>
      <c r="AB80" s="337">
        <v>34</v>
      </c>
      <c r="AC80" s="328"/>
      <c r="AD80" s="74"/>
      <c r="AE80" s="75"/>
      <c r="AF80" s="128"/>
      <c r="AG80" s="129"/>
      <c r="AH80" s="130"/>
      <c r="AI80" s="128"/>
      <c r="AJ80" s="129"/>
      <c r="AK80" s="130"/>
      <c r="AL80" s="128"/>
      <c r="AM80" s="129"/>
      <c r="AN80" s="130"/>
      <c r="AO80" s="128"/>
      <c r="AP80" s="129"/>
      <c r="AQ80" s="130"/>
      <c r="AR80" s="131">
        <v>120</v>
      </c>
      <c r="AS80" s="129">
        <v>68</v>
      </c>
      <c r="AT80" s="130">
        <v>3</v>
      </c>
      <c r="AU80" s="128"/>
      <c r="AV80" s="129"/>
      <c r="AW80" s="130"/>
      <c r="AX80" s="128"/>
      <c r="AY80" s="129"/>
      <c r="AZ80" s="130"/>
      <c r="BA80" s="128"/>
      <c r="BB80" s="129"/>
      <c r="BC80" s="130"/>
      <c r="BD80" s="329">
        <f>SUM(AH80,AK80,AN80,AQ80,AT80,AW80,AZ80,BC80)</f>
        <v>3</v>
      </c>
      <c r="BE80" s="330"/>
      <c r="BF80" s="363"/>
      <c r="BG80" s="364"/>
      <c r="BH80" s="364"/>
      <c r="BI80" s="365"/>
    </row>
    <row r="81" spans="1:61" ht="37.5" customHeight="1">
      <c r="A81" s="149" t="s">
        <v>205</v>
      </c>
      <c r="B81" s="434" t="s">
        <v>260</v>
      </c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6"/>
      <c r="P81" s="337">
        <v>6</v>
      </c>
      <c r="Q81" s="328"/>
      <c r="R81" s="337"/>
      <c r="S81" s="338"/>
      <c r="T81" s="327">
        <f>SUM(AF81,AI81,AL81,AO81,AR81,AU81,AX81,BA81)</f>
        <v>120</v>
      </c>
      <c r="U81" s="328"/>
      <c r="V81" s="337">
        <f>SUM(X81:AC81)</f>
        <v>52</v>
      </c>
      <c r="W81" s="338"/>
      <c r="X81" s="327">
        <v>34</v>
      </c>
      <c r="Y81" s="328"/>
      <c r="Z81" s="337"/>
      <c r="AA81" s="328"/>
      <c r="AB81" s="337">
        <v>18</v>
      </c>
      <c r="AC81" s="328"/>
      <c r="AD81" s="64"/>
      <c r="AE81" s="73"/>
      <c r="AF81" s="128"/>
      <c r="AG81" s="129"/>
      <c r="AH81" s="130"/>
      <c r="AI81" s="128"/>
      <c r="AJ81" s="129"/>
      <c r="AK81" s="130"/>
      <c r="AL81" s="128"/>
      <c r="AM81" s="129"/>
      <c r="AN81" s="130"/>
      <c r="AO81" s="128"/>
      <c r="AP81" s="129"/>
      <c r="AQ81" s="130"/>
      <c r="AR81" s="128"/>
      <c r="AS81" s="129"/>
      <c r="AT81" s="130"/>
      <c r="AU81" s="128">
        <v>120</v>
      </c>
      <c r="AV81" s="129">
        <v>52</v>
      </c>
      <c r="AW81" s="130">
        <v>3</v>
      </c>
      <c r="AX81" s="128"/>
      <c r="AY81" s="129"/>
      <c r="AZ81" s="130"/>
      <c r="BA81" s="128"/>
      <c r="BB81" s="129"/>
      <c r="BC81" s="130"/>
      <c r="BD81" s="329">
        <f>SUM(AH81,AK81,AN81,AQ81,AT81,AW81,AZ81,BC81)</f>
        <v>3</v>
      </c>
      <c r="BE81" s="330"/>
      <c r="BF81" s="342"/>
      <c r="BG81" s="343"/>
      <c r="BH81" s="343"/>
      <c r="BI81" s="344"/>
    </row>
    <row r="82" spans="1:61" ht="79.5" customHeight="1">
      <c r="A82" s="154" t="s">
        <v>206</v>
      </c>
      <c r="B82" s="674" t="s">
        <v>315</v>
      </c>
      <c r="C82" s="675"/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  <c r="O82" s="676"/>
      <c r="P82" s="120"/>
      <c r="Q82" s="121"/>
      <c r="R82" s="120"/>
      <c r="S82" s="122"/>
      <c r="T82" s="376">
        <f>SUM(T83:U89)</f>
        <v>1030</v>
      </c>
      <c r="U82" s="430"/>
      <c r="V82" s="374">
        <f>SUM(V83:W89)</f>
        <v>460</v>
      </c>
      <c r="W82" s="427"/>
      <c r="X82" s="376">
        <f>SUM(X83:Y89)</f>
        <v>236</v>
      </c>
      <c r="Y82" s="430"/>
      <c r="Z82" s="374">
        <f>SUM(Z83:AA89)</f>
        <v>120</v>
      </c>
      <c r="AA82" s="401"/>
      <c r="AB82" s="374">
        <f>SUM(AB83:AC89)</f>
        <v>104</v>
      </c>
      <c r="AC82" s="375"/>
      <c r="AD82" s="77"/>
      <c r="AE82" s="247"/>
      <c r="AF82" s="148"/>
      <c r="AG82" s="146"/>
      <c r="AH82" s="147"/>
      <c r="AI82" s="148"/>
      <c r="AJ82" s="146"/>
      <c r="AK82" s="147"/>
      <c r="AL82" s="248"/>
      <c r="AM82" s="249"/>
      <c r="AN82" s="250"/>
      <c r="AO82" s="148"/>
      <c r="AP82" s="146"/>
      <c r="AQ82" s="147"/>
      <c r="AR82" s="248"/>
      <c r="AS82" s="249"/>
      <c r="AT82" s="250"/>
      <c r="AU82" s="248"/>
      <c r="AV82" s="249"/>
      <c r="AW82" s="250"/>
      <c r="AX82" s="248"/>
      <c r="AY82" s="249"/>
      <c r="AZ82" s="250"/>
      <c r="BA82" s="248"/>
      <c r="BB82" s="249"/>
      <c r="BC82" s="250"/>
      <c r="BD82" s="428">
        <f>SUM(BD83:BE89)</f>
        <v>26</v>
      </c>
      <c r="BE82" s="429"/>
      <c r="BF82" s="342"/>
      <c r="BG82" s="343"/>
      <c r="BH82" s="343"/>
      <c r="BI82" s="344"/>
    </row>
    <row r="83" spans="1:61" ht="75" customHeight="1">
      <c r="A83" s="372" t="s">
        <v>207</v>
      </c>
      <c r="B83" s="434" t="s">
        <v>302</v>
      </c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6"/>
      <c r="P83" s="337">
        <v>4</v>
      </c>
      <c r="Q83" s="328"/>
      <c r="R83" s="337"/>
      <c r="S83" s="338"/>
      <c r="T83" s="327">
        <f aca="true" t="shared" si="4" ref="T83:T89">SUM(AF83,AI83,AL83,AO83,AR83,AU83,AX83,BA83)</f>
        <v>240</v>
      </c>
      <c r="U83" s="328"/>
      <c r="V83" s="337">
        <f>SUM(X83:AE83)</f>
        <v>102</v>
      </c>
      <c r="W83" s="338"/>
      <c r="X83" s="327">
        <v>50</v>
      </c>
      <c r="Y83" s="328"/>
      <c r="Z83" s="337">
        <v>52</v>
      </c>
      <c r="AA83" s="328"/>
      <c r="AB83" s="337"/>
      <c r="AC83" s="328"/>
      <c r="AD83" s="64"/>
      <c r="AE83" s="66"/>
      <c r="AF83" s="128"/>
      <c r="AG83" s="129"/>
      <c r="AH83" s="130"/>
      <c r="AI83" s="128"/>
      <c r="AJ83" s="129"/>
      <c r="AK83" s="130"/>
      <c r="AL83" s="128"/>
      <c r="AM83" s="129"/>
      <c r="AN83" s="90"/>
      <c r="AO83" s="128">
        <v>240</v>
      </c>
      <c r="AP83" s="129">
        <v>102</v>
      </c>
      <c r="AQ83" s="130">
        <v>6</v>
      </c>
      <c r="AR83" s="89"/>
      <c r="AS83" s="129"/>
      <c r="AT83" s="130"/>
      <c r="AU83" s="128"/>
      <c r="AV83" s="89"/>
      <c r="AW83" s="130"/>
      <c r="AX83" s="128"/>
      <c r="AY83" s="129"/>
      <c r="AZ83" s="130"/>
      <c r="BA83" s="128"/>
      <c r="BB83" s="129"/>
      <c r="BC83" s="130"/>
      <c r="BD83" s="329">
        <f aca="true" t="shared" si="5" ref="BD83:BD89">SUM(AH83,AK83,AN83,AQ83,AT83,AW83,AZ83,BC83)</f>
        <v>6</v>
      </c>
      <c r="BE83" s="330"/>
      <c r="BF83" s="363" t="s">
        <v>225</v>
      </c>
      <c r="BG83" s="364"/>
      <c r="BH83" s="364"/>
      <c r="BI83" s="365"/>
    </row>
    <row r="84" spans="1:61" ht="109.5" customHeight="1">
      <c r="A84" s="373"/>
      <c r="B84" s="434" t="s">
        <v>364</v>
      </c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6"/>
      <c r="P84" s="90"/>
      <c r="Q84" s="89"/>
      <c r="R84" s="90"/>
      <c r="S84" s="92"/>
      <c r="T84" s="327">
        <f>SUM(AF84,AI84,AL84,AO84,AR84,AU84,AX84,BA84)</f>
        <v>40</v>
      </c>
      <c r="U84" s="328"/>
      <c r="V84" s="90"/>
      <c r="W84" s="92"/>
      <c r="X84" s="91"/>
      <c r="Y84" s="89"/>
      <c r="Z84" s="90"/>
      <c r="AA84" s="89"/>
      <c r="AB84" s="90"/>
      <c r="AC84" s="89"/>
      <c r="AD84" s="64"/>
      <c r="AE84" s="66"/>
      <c r="AF84" s="128"/>
      <c r="AG84" s="129"/>
      <c r="AH84" s="130"/>
      <c r="AI84" s="128"/>
      <c r="AJ84" s="129"/>
      <c r="AK84" s="130"/>
      <c r="AL84" s="128"/>
      <c r="AM84" s="129"/>
      <c r="AN84" s="90"/>
      <c r="AO84" s="128"/>
      <c r="AP84" s="129"/>
      <c r="AQ84" s="130"/>
      <c r="AR84" s="89">
        <v>40</v>
      </c>
      <c r="AS84" s="129"/>
      <c r="AT84" s="130">
        <v>1</v>
      </c>
      <c r="AU84" s="128"/>
      <c r="AV84" s="89"/>
      <c r="AW84" s="130"/>
      <c r="AX84" s="128"/>
      <c r="AY84" s="129"/>
      <c r="AZ84" s="130"/>
      <c r="BA84" s="128"/>
      <c r="BB84" s="129"/>
      <c r="BC84" s="130"/>
      <c r="BD84" s="329">
        <f>SUM(AH84,AK84,AN84,AQ84,AT84,AW84,AZ84,BC84)</f>
        <v>1</v>
      </c>
      <c r="BE84" s="330"/>
      <c r="BF84" s="342"/>
      <c r="BG84" s="343"/>
      <c r="BH84" s="343"/>
      <c r="BI84" s="344"/>
    </row>
    <row r="85" spans="1:61" ht="37.5" customHeight="1">
      <c r="A85" s="149" t="s">
        <v>208</v>
      </c>
      <c r="B85" s="434" t="s">
        <v>301</v>
      </c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6"/>
      <c r="P85" s="337">
        <v>4</v>
      </c>
      <c r="Q85" s="328"/>
      <c r="R85" s="337"/>
      <c r="S85" s="338"/>
      <c r="T85" s="327">
        <f t="shared" si="4"/>
        <v>120</v>
      </c>
      <c r="U85" s="328"/>
      <c r="V85" s="337">
        <f>SUM(X85:AC85)</f>
        <v>68</v>
      </c>
      <c r="W85" s="338"/>
      <c r="X85" s="327">
        <v>34</v>
      </c>
      <c r="Y85" s="328"/>
      <c r="Z85" s="337">
        <v>16</v>
      </c>
      <c r="AA85" s="328"/>
      <c r="AB85" s="337">
        <v>18</v>
      </c>
      <c r="AC85" s="328"/>
      <c r="AD85" s="385"/>
      <c r="AE85" s="336"/>
      <c r="AF85" s="128"/>
      <c r="AG85" s="129"/>
      <c r="AH85" s="130"/>
      <c r="AI85" s="128"/>
      <c r="AJ85" s="129"/>
      <c r="AK85" s="130"/>
      <c r="AL85" s="128"/>
      <c r="AM85" s="129"/>
      <c r="AN85" s="130"/>
      <c r="AO85" s="128">
        <v>120</v>
      </c>
      <c r="AP85" s="129">
        <v>68</v>
      </c>
      <c r="AQ85" s="130">
        <v>3</v>
      </c>
      <c r="AR85" s="128"/>
      <c r="AS85" s="129"/>
      <c r="AT85" s="130"/>
      <c r="AU85" s="128"/>
      <c r="AV85" s="129"/>
      <c r="AW85" s="130"/>
      <c r="AX85" s="128"/>
      <c r="AY85" s="129"/>
      <c r="AZ85" s="130"/>
      <c r="BA85" s="128"/>
      <c r="BB85" s="129"/>
      <c r="BC85" s="130"/>
      <c r="BD85" s="329">
        <f t="shared" si="5"/>
        <v>3</v>
      </c>
      <c r="BE85" s="330"/>
      <c r="BF85" s="363" t="s">
        <v>226</v>
      </c>
      <c r="BG85" s="364"/>
      <c r="BH85" s="364"/>
      <c r="BI85" s="365"/>
    </row>
    <row r="86" spans="1:61" ht="37.5" customHeight="1">
      <c r="A86" s="303" t="s">
        <v>319</v>
      </c>
      <c r="B86" s="357" t="s">
        <v>303</v>
      </c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9"/>
      <c r="P86" s="337">
        <v>6</v>
      </c>
      <c r="Q86" s="328"/>
      <c r="R86" s="616">
        <v>5</v>
      </c>
      <c r="S86" s="465"/>
      <c r="T86" s="327">
        <f t="shared" si="4"/>
        <v>230</v>
      </c>
      <c r="U86" s="328"/>
      <c r="V86" s="337">
        <f>SUM(X86:AE86)</f>
        <v>102</v>
      </c>
      <c r="W86" s="338"/>
      <c r="X86" s="327">
        <v>50</v>
      </c>
      <c r="Y86" s="328"/>
      <c r="Z86" s="337">
        <v>52</v>
      </c>
      <c r="AA86" s="328"/>
      <c r="AB86" s="337"/>
      <c r="AC86" s="328"/>
      <c r="AD86" s="64"/>
      <c r="AE86" s="66"/>
      <c r="AF86" s="128"/>
      <c r="AG86" s="129"/>
      <c r="AH86" s="130"/>
      <c r="AI86" s="128"/>
      <c r="AJ86" s="129"/>
      <c r="AK86" s="130"/>
      <c r="AL86" s="128"/>
      <c r="AM86" s="129"/>
      <c r="AN86" s="90"/>
      <c r="AO86" s="128"/>
      <c r="AP86" s="129"/>
      <c r="AQ86" s="130"/>
      <c r="AR86" s="89">
        <v>110</v>
      </c>
      <c r="AS86" s="129">
        <v>52</v>
      </c>
      <c r="AT86" s="130">
        <v>3</v>
      </c>
      <c r="AU86" s="131">
        <v>120</v>
      </c>
      <c r="AV86" s="135">
        <v>50</v>
      </c>
      <c r="AW86" s="136">
        <v>3</v>
      </c>
      <c r="AX86" s="128"/>
      <c r="AY86" s="129"/>
      <c r="AZ86" s="130"/>
      <c r="BA86" s="128"/>
      <c r="BB86" s="129"/>
      <c r="BC86" s="130"/>
      <c r="BD86" s="329">
        <f t="shared" si="5"/>
        <v>6</v>
      </c>
      <c r="BE86" s="330"/>
      <c r="BF86" s="342"/>
      <c r="BG86" s="343"/>
      <c r="BH86" s="343"/>
      <c r="BI86" s="344"/>
    </row>
    <row r="87" spans="1:61" ht="75" customHeight="1">
      <c r="A87" s="372" t="s">
        <v>324</v>
      </c>
      <c r="B87" s="434" t="s">
        <v>306</v>
      </c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6"/>
      <c r="P87" s="337">
        <v>5.6</v>
      </c>
      <c r="Q87" s="328"/>
      <c r="R87" s="337"/>
      <c r="S87" s="338"/>
      <c r="T87" s="327">
        <f t="shared" si="4"/>
        <v>240</v>
      </c>
      <c r="U87" s="328"/>
      <c r="V87" s="337">
        <f>SUM(X87:AE87)</f>
        <v>120</v>
      </c>
      <c r="W87" s="338"/>
      <c r="X87" s="327">
        <v>68</v>
      </c>
      <c r="Y87" s="328"/>
      <c r="Z87" s="337"/>
      <c r="AA87" s="328"/>
      <c r="AB87" s="337">
        <v>52</v>
      </c>
      <c r="AC87" s="328"/>
      <c r="AD87" s="64"/>
      <c r="AE87" s="66"/>
      <c r="AF87" s="128"/>
      <c r="AG87" s="129"/>
      <c r="AH87" s="130"/>
      <c r="AI87" s="128"/>
      <c r="AJ87" s="129"/>
      <c r="AK87" s="130"/>
      <c r="AL87" s="128"/>
      <c r="AM87" s="129"/>
      <c r="AN87" s="90"/>
      <c r="AO87" s="128"/>
      <c r="AP87" s="129"/>
      <c r="AQ87" s="130"/>
      <c r="AR87" s="89">
        <v>110</v>
      </c>
      <c r="AS87" s="129">
        <v>52</v>
      </c>
      <c r="AT87" s="130">
        <v>3</v>
      </c>
      <c r="AU87" s="128">
        <v>130</v>
      </c>
      <c r="AV87" s="129">
        <v>68</v>
      </c>
      <c r="AW87" s="130">
        <v>3</v>
      </c>
      <c r="AX87" s="128"/>
      <c r="AY87" s="129"/>
      <c r="AZ87" s="130"/>
      <c r="BA87" s="128"/>
      <c r="BB87" s="129"/>
      <c r="BC87" s="130"/>
      <c r="BD87" s="329">
        <f t="shared" si="5"/>
        <v>6</v>
      </c>
      <c r="BE87" s="330"/>
      <c r="BF87" s="363" t="s">
        <v>227</v>
      </c>
      <c r="BG87" s="364"/>
      <c r="BH87" s="364"/>
      <c r="BI87" s="365"/>
    </row>
    <row r="88" spans="1:61" ht="109.5" customHeight="1">
      <c r="A88" s="373"/>
      <c r="B88" s="434" t="s">
        <v>365</v>
      </c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6"/>
      <c r="P88" s="90"/>
      <c r="Q88" s="89"/>
      <c r="R88" s="337"/>
      <c r="S88" s="338"/>
      <c r="T88" s="327">
        <f t="shared" si="4"/>
        <v>40</v>
      </c>
      <c r="U88" s="328"/>
      <c r="V88" s="337"/>
      <c r="W88" s="338"/>
      <c r="X88" s="327"/>
      <c r="Y88" s="328"/>
      <c r="Z88" s="337"/>
      <c r="AA88" s="328"/>
      <c r="AB88" s="337"/>
      <c r="AC88" s="328"/>
      <c r="AD88" s="385"/>
      <c r="AE88" s="336"/>
      <c r="AF88" s="128"/>
      <c r="AG88" s="129"/>
      <c r="AH88" s="130"/>
      <c r="AI88" s="128"/>
      <c r="AJ88" s="129"/>
      <c r="AK88" s="130"/>
      <c r="AL88" s="128"/>
      <c r="AM88" s="129"/>
      <c r="AN88" s="90"/>
      <c r="AO88" s="128"/>
      <c r="AP88" s="129"/>
      <c r="AQ88" s="130"/>
      <c r="AR88" s="89"/>
      <c r="AS88" s="129"/>
      <c r="AT88" s="130"/>
      <c r="AU88" s="128">
        <v>40</v>
      </c>
      <c r="AV88" s="129"/>
      <c r="AW88" s="130">
        <v>1</v>
      </c>
      <c r="AX88" s="128"/>
      <c r="AY88" s="129"/>
      <c r="AZ88" s="130"/>
      <c r="BA88" s="128"/>
      <c r="BB88" s="129"/>
      <c r="BC88" s="130"/>
      <c r="BD88" s="329">
        <f t="shared" si="5"/>
        <v>1</v>
      </c>
      <c r="BE88" s="330"/>
      <c r="BF88" s="342"/>
      <c r="BG88" s="343"/>
      <c r="BH88" s="343"/>
      <c r="BI88" s="344"/>
    </row>
    <row r="89" spans="1:61" ht="75" customHeight="1">
      <c r="A89" s="149" t="s">
        <v>325</v>
      </c>
      <c r="B89" s="434" t="s">
        <v>307</v>
      </c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6"/>
      <c r="P89" s="90"/>
      <c r="Q89" s="89"/>
      <c r="R89" s="337">
        <v>7</v>
      </c>
      <c r="S89" s="338"/>
      <c r="T89" s="327">
        <f t="shared" si="4"/>
        <v>120</v>
      </c>
      <c r="U89" s="328"/>
      <c r="V89" s="337">
        <f>SUM(X89:AC89)</f>
        <v>68</v>
      </c>
      <c r="W89" s="338"/>
      <c r="X89" s="327">
        <v>34</v>
      </c>
      <c r="Y89" s="328"/>
      <c r="Z89" s="337"/>
      <c r="AA89" s="328"/>
      <c r="AB89" s="337">
        <v>34</v>
      </c>
      <c r="AC89" s="328"/>
      <c r="AD89" s="74"/>
      <c r="AE89" s="75"/>
      <c r="AF89" s="128"/>
      <c r="AG89" s="129"/>
      <c r="AH89" s="130"/>
      <c r="AI89" s="128"/>
      <c r="AJ89" s="129"/>
      <c r="AK89" s="130"/>
      <c r="AL89" s="128"/>
      <c r="AM89" s="129"/>
      <c r="AN89" s="130"/>
      <c r="AO89" s="128"/>
      <c r="AP89" s="129"/>
      <c r="AQ89" s="130"/>
      <c r="AR89" s="131"/>
      <c r="AS89" s="135"/>
      <c r="AT89" s="136"/>
      <c r="AU89" s="131"/>
      <c r="AV89" s="135"/>
      <c r="AW89" s="136"/>
      <c r="AX89" s="131">
        <v>120</v>
      </c>
      <c r="AY89" s="135">
        <v>68</v>
      </c>
      <c r="AZ89" s="136">
        <v>3</v>
      </c>
      <c r="BA89" s="131"/>
      <c r="BB89" s="135"/>
      <c r="BC89" s="136"/>
      <c r="BD89" s="329">
        <f t="shared" si="5"/>
        <v>3</v>
      </c>
      <c r="BE89" s="330"/>
      <c r="BF89" s="345" t="s">
        <v>228</v>
      </c>
      <c r="BG89" s="346"/>
      <c r="BH89" s="346"/>
      <c r="BI89" s="347"/>
    </row>
    <row r="90" spans="1:61" ht="45" customHeight="1">
      <c r="A90" s="156" t="s">
        <v>117</v>
      </c>
      <c r="B90" s="437" t="s">
        <v>323</v>
      </c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9"/>
      <c r="P90" s="90"/>
      <c r="Q90" s="89"/>
      <c r="R90" s="90"/>
      <c r="S90" s="88"/>
      <c r="T90" s="378">
        <f>SUM(T91:U94)</f>
        <v>700</v>
      </c>
      <c r="U90" s="401"/>
      <c r="V90" s="378">
        <f>SUM(V91:W94)</f>
        <v>312</v>
      </c>
      <c r="W90" s="401"/>
      <c r="X90" s="378">
        <f>SUM(X91:Y94)</f>
        <v>160</v>
      </c>
      <c r="Y90" s="401"/>
      <c r="Z90" s="374">
        <f>SUM(Z91:AA94)</f>
        <v>134</v>
      </c>
      <c r="AA90" s="375"/>
      <c r="AB90" s="374">
        <f>SUM(AB91:AC94)</f>
        <v>18</v>
      </c>
      <c r="AC90" s="375"/>
      <c r="AD90" s="64"/>
      <c r="AE90" s="66"/>
      <c r="AF90" s="128"/>
      <c r="AG90" s="129"/>
      <c r="AH90" s="130"/>
      <c r="AI90" s="128"/>
      <c r="AJ90" s="129"/>
      <c r="AK90" s="130"/>
      <c r="AL90" s="128"/>
      <c r="AM90" s="129"/>
      <c r="AN90" s="130"/>
      <c r="AO90" s="128"/>
      <c r="AP90" s="129"/>
      <c r="AQ90" s="130"/>
      <c r="AR90" s="128"/>
      <c r="AS90" s="129"/>
      <c r="AT90" s="130"/>
      <c r="AU90" s="128"/>
      <c r="AV90" s="129"/>
      <c r="AW90" s="130"/>
      <c r="AX90" s="128"/>
      <c r="AY90" s="129"/>
      <c r="AZ90" s="130"/>
      <c r="BA90" s="128"/>
      <c r="BB90" s="129"/>
      <c r="BC90" s="130"/>
      <c r="BD90" s="390">
        <f>SUM(BD91:BE94)</f>
        <v>19</v>
      </c>
      <c r="BE90" s="391"/>
      <c r="BF90" s="345"/>
      <c r="BG90" s="346"/>
      <c r="BH90" s="346"/>
      <c r="BI90" s="347"/>
    </row>
    <row r="91" spans="1:61" ht="75" customHeight="1">
      <c r="A91" s="149" t="s">
        <v>189</v>
      </c>
      <c r="B91" s="357" t="s">
        <v>155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  <c r="P91" s="90"/>
      <c r="Q91" s="89"/>
      <c r="R91" s="337">
        <v>5</v>
      </c>
      <c r="S91" s="338"/>
      <c r="T91" s="327">
        <f>SUM(AF91,AI91,AL91,AO91,AR91,AU91,AX91,BA91)</f>
        <v>110</v>
      </c>
      <c r="U91" s="328"/>
      <c r="V91" s="337">
        <f>SUM(X91:AC91)</f>
        <v>52</v>
      </c>
      <c r="W91" s="338"/>
      <c r="X91" s="327">
        <v>34</v>
      </c>
      <c r="Y91" s="328"/>
      <c r="Z91" s="337"/>
      <c r="AA91" s="328"/>
      <c r="AB91" s="337">
        <v>18</v>
      </c>
      <c r="AC91" s="328"/>
      <c r="AD91" s="74"/>
      <c r="AE91" s="75"/>
      <c r="AF91" s="128"/>
      <c r="AG91" s="129"/>
      <c r="AH91" s="130"/>
      <c r="AI91" s="128"/>
      <c r="AJ91" s="129"/>
      <c r="AK91" s="130"/>
      <c r="AL91" s="128"/>
      <c r="AM91" s="129"/>
      <c r="AN91" s="130"/>
      <c r="AO91" s="128"/>
      <c r="AP91" s="129"/>
      <c r="AQ91" s="130"/>
      <c r="AR91" s="131">
        <v>110</v>
      </c>
      <c r="AS91" s="135">
        <v>52</v>
      </c>
      <c r="AT91" s="136">
        <v>3</v>
      </c>
      <c r="AU91" s="131"/>
      <c r="AV91" s="135"/>
      <c r="AW91" s="136"/>
      <c r="AX91" s="131"/>
      <c r="AY91" s="135"/>
      <c r="AZ91" s="136"/>
      <c r="BA91" s="131"/>
      <c r="BB91" s="135"/>
      <c r="BC91" s="136"/>
      <c r="BD91" s="329">
        <f>SUM(AH91,AK91,AN91,AQ91,AT91,AW91,AZ91,BC91)</f>
        <v>3</v>
      </c>
      <c r="BE91" s="330"/>
      <c r="BF91" s="345" t="s">
        <v>229</v>
      </c>
      <c r="BG91" s="346"/>
      <c r="BH91" s="346"/>
      <c r="BI91" s="347"/>
    </row>
    <row r="92" spans="1:61" ht="37.5" customHeight="1">
      <c r="A92" s="372" t="s">
        <v>190</v>
      </c>
      <c r="B92" s="434" t="s">
        <v>308</v>
      </c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6"/>
      <c r="P92" s="337">
        <v>5</v>
      </c>
      <c r="Q92" s="328"/>
      <c r="R92" s="337">
        <v>6</v>
      </c>
      <c r="S92" s="338"/>
      <c r="T92" s="327">
        <f>SUM(AF92,AI92,AL92,AO92,AR92,AU92,AX92,BA92)</f>
        <v>350</v>
      </c>
      <c r="U92" s="328"/>
      <c r="V92" s="337">
        <f>SUM(X92:AC92)</f>
        <v>154</v>
      </c>
      <c r="W92" s="338"/>
      <c r="X92" s="327">
        <v>68</v>
      </c>
      <c r="Y92" s="328"/>
      <c r="Z92" s="337">
        <v>86</v>
      </c>
      <c r="AA92" s="328"/>
      <c r="AB92" s="337"/>
      <c r="AC92" s="328"/>
      <c r="AD92" s="74"/>
      <c r="AE92" s="75"/>
      <c r="AF92" s="128"/>
      <c r="AG92" s="129"/>
      <c r="AH92" s="130"/>
      <c r="AI92" s="128"/>
      <c r="AJ92" s="129"/>
      <c r="AK92" s="130"/>
      <c r="AL92" s="128"/>
      <c r="AM92" s="129"/>
      <c r="AN92" s="130"/>
      <c r="AO92" s="128"/>
      <c r="AP92" s="129"/>
      <c r="AQ92" s="130"/>
      <c r="AR92" s="131">
        <v>220</v>
      </c>
      <c r="AS92" s="135">
        <v>86</v>
      </c>
      <c r="AT92" s="136">
        <v>6</v>
      </c>
      <c r="AU92" s="131">
        <v>130</v>
      </c>
      <c r="AV92" s="135">
        <v>68</v>
      </c>
      <c r="AW92" s="136">
        <v>3</v>
      </c>
      <c r="AX92" s="131"/>
      <c r="AY92" s="135"/>
      <c r="AZ92" s="136"/>
      <c r="BA92" s="131"/>
      <c r="BB92" s="135"/>
      <c r="BC92" s="136"/>
      <c r="BD92" s="329">
        <f>SUM(AH92,AK92,AN92,AQ92,AT92,AW92,AZ92,BC92)</f>
        <v>9</v>
      </c>
      <c r="BE92" s="330"/>
      <c r="BF92" s="363" t="s">
        <v>230</v>
      </c>
      <c r="BG92" s="364"/>
      <c r="BH92" s="364"/>
      <c r="BI92" s="365"/>
    </row>
    <row r="93" spans="1:61" ht="75" customHeight="1">
      <c r="A93" s="373"/>
      <c r="B93" s="434" t="s">
        <v>366</v>
      </c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6"/>
      <c r="P93" s="90"/>
      <c r="Q93" s="89"/>
      <c r="R93" s="90"/>
      <c r="S93" s="92"/>
      <c r="T93" s="327">
        <f>SUM(AF93,AI93,AL93,AO93,AR93,AU93,AX93,BA93)</f>
        <v>40</v>
      </c>
      <c r="U93" s="328"/>
      <c r="V93" s="90"/>
      <c r="W93" s="92"/>
      <c r="X93" s="91"/>
      <c r="Y93" s="89"/>
      <c r="Z93" s="90"/>
      <c r="AA93" s="89"/>
      <c r="AB93" s="90"/>
      <c r="AC93" s="89"/>
      <c r="AD93" s="74"/>
      <c r="AE93" s="75"/>
      <c r="AF93" s="128"/>
      <c r="AG93" s="129"/>
      <c r="AH93" s="130"/>
      <c r="AI93" s="128"/>
      <c r="AJ93" s="129"/>
      <c r="AK93" s="130"/>
      <c r="AL93" s="128"/>
      <c r="AM93" s="129"/>
      <c r="AN93" s="130"/>
      <c r="AO93" s="128"/>
      <c r="AP93" s="129"/>
      <c r="AQ93" s="130"/>
      <c r="AR93" s="131"/>
      <c r="AS93" s="135"/>
      <c r="AT93" s="136"/>
      <c r="AU93" s="131"/>
      <c r="AV93" s="135"/>
      <c r="AW93" s="136"/>
      <c r="AX93" s="131">
        <v>40</v>
      </c>
      <c r="AY93" s="135"/>
      <c r="AZ93" s="136">
        <v>1</v>
      </c>
      <c r="BA93" s="131"/>
      <c r="BB93" s="135"/>
      <c r="BC93" s="136"/>
      <c r="BD93" s="329">
        <f>SUM(AH93,AK93,AN93,AQ93,AT93,AW93,AZ93,BC93)</f>
        <v>1</v>
      </c>
      <c r="BE93" s="330"/>
      <c r="BF93" s="339"/>
      <c r="BG93" s="340"/>
      <c r="BH93" s="340"/>
      <c r="BI93" s="341"/>
    </row>
    <row r="94" spans="1:61" ht="37.5" customHeight="1">
      <c r="A94" s="303" t="s">
        <v>320</v>
      </c>
      <c r="B94" s="434" t="s">
        <v>310</v>
      </c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6"/>
      <c r="P94" s="337">
        <v>8</v>
      </c>
      <c r="Q94" s="328"/>
      <c r="R94" s="337">
        <v>7</v>
      </c>
      <c r="S94" s="338"/>
      <c r="T94" s="327">
        <f>SUM(AF94,AI94,AL94,AO94,AR94,AU94,AX94,BA94)</f>
        <v>200</v>
      </c>
      <c r="U94" s="328"/>
      <c r="V94" s="337">
        <f>SUM(X94:AE94)</f>
        <v>106</v>
      </c>
      <c r="W94" s="338"/>
      <c r="X94" s="327">
        <v>58</v>
      </c>
      <c r="Y94" s="328"/>
      <c r="Z94" s="337">
        <v>48</v>
      </c>
      <c r="AA94" s="328"/>
      <c r="AB94" s="337"/>
      <c r="AC94" s="328"/>
      <c r="AD94" s="64"/>
      <c r="AE94" s="66"/>
      <c r="AF94" s="128"/>
      <c r="AG94" s="129"/>
      <c r="AH94" s="130"/>
      <c r="AI94" s="128"/>
      <c r="AJ94" s="129"/>
      <c r="AK94" s="130"/>
      <c r="AL94" s="128"/>
      <c r="AM94" s="129"/>
      <c r="AN94" s="90"/>
      <c r="AO94" s="128"/>
      <c r="AP94" s="129"/>
      <c r="AQ94" s="130"/>
      <c r="AR94" s="89"/>
      <c r="AS94" s="129"/>
      <c r="AT94" s="130"/>
      <c r="AU94" s="128"/>
      <c r="AV94" s="129"/>
      <c r="AW94" s="130"/>
      <c r="AX94" s="128">
        <v>110</v>
      </c>
      <c r="AY94" s="129">
        <v>52</v>
      </c>
      <c r="AZ94" s="130">
        <v>3</v>
      </c>
      <c r="BA94" s="128">
        <v>90</v>
      </c>
      <c r="BB94" s="129">
        <v>54</v>
      </c>
      <c r="BC94" s="130">
        <v>3</v>
      </c>
      <c r="BD94" s="329">
        <f>SUM(AH94,AK94,AN94,AQ94,AT94,AW94,AZ94,BC94)</f>
        <v>6</v>
      </c>
      <c r="BE94" s="330"/>
      <c r="BF94" s="342"/>
      <c r="BG94" s="343"/>
      <c r="BH94" s="343"/>
      <c r="BI94" s="344"/>
    </row>
    <row r="95" spans="1:61" ht="75" customHeight="1">
      <c r="A95" s="155" t="s">
        <v>148</v>
      </c>
      <c r="B95" s="450" t="s">
        <v>231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2"/>
      <c r="P95" s="90"/>
      <c r="Q95" s="89"/>
      <c r="R95" s="90"/>
      <c r="S95" s="92"/>
      <c r="T95" s="378">
        <f>SUM(T96:U102)</f>
        <v>1060</v>
      </c>
      <c r="U95" s="401"/>
      <c r="V95" s="378">
        <f>SUM(V96:W102)</f>
        <v>440</v>
      </c>
      <c r="W95" s="401"/>
      <c r="X95" s="378">
        <f>SUM(X96:Y102)</f>
        <v>226</v>
      </c>
      <c r="Y95" s="401"/>
      <c r="Z95" s="374">
        <f>SUM(Z96:AA102)</f>
        <v>128</v>
      </c>
      <c r="AA95" s="375"/>
      <c r="AB95" s="374">
        <f>SUM(AB96:AC102)</f>
        <v>86</v>
      </c>
      <c r="AC95" s="375"/>
      <c r="AD95" s="64"/>
      <c r="AE95" s="66"/>
      <c r="AF95" s="128"/>
      <c r="AG95" s="129"/>
      <c r="AH95" s="130"/>
      <c r="AI95" s="128"/>
      <c r="AJ95" s="129"/>
      <c r="AK95" s="130"/>
      <c r="AL95" s="128"/>
      <c r="AM95" s="129"/>
      <c r="AN95" s="90"/>
      <c r="AO95" s="128"/>
      <c r="AP95" s="129"/>
      <c r="AQ95" s="130"/>
      <c r="AR95" s="89"/>
      <c r="AS95" s="129"/>
      <c r="AT95" s="130"/>
      <c r="AU95" s="128"/>
      <c r="AV95" s="129"/>
      <c r="AW95" s="130"/>
      <c r="AX95" s="128"/>
      <c r="AY95" s="129"/>
      <c r="AZ95" s="130"/>
      <c r="BA95" s="128"/>
      <c r="BB95" s="129"/>
      <c r="BC95" s="130"/>
      <c r="BD95" s="390">
        <f>SUM(BD96:BE102)</f>
        <v>31</v>
      </c>
      <c r="BE95" s="391"/>
      <c r="BF95" s="345"/>
      <c r="BG95" s="346"/>
      <c r="BH95" s="346"/>
      <c r="BI95" s="347"/>
    </row>
    <row r="96" spans="1:61" ht="75" customHeight="1">
      <c r="A96" s="149" t="s">
        <v>235</v>
      </c>
      <c r="B96" s="357" t="s">
        <v>369</v>
      </c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9"/>
      <c r="P96" s="337"/>
      <c r="Q96" s="328"/>
      <c r="R96" s="337">
        <v>6</v>
      </c>
      <c r="S96" s="338"/>
      <c r="T96" s="327">
        <f aca="true" t="shared" si="6" ref="T96:T102">SUM(AF96,AI96,AL96,AO96,AR96,AU96,AX96,BA96)</f>
        <v>100</v>
      </c>
      <c r="U96" s="328"/>
      <c r="V96" s="337">
        <f>SUM(X96:AE96)</f>
        <v>34</v>
      </c>
      <c r="W96" s="338"/>
      <c r="X96" s="327">
        <v>18</v>
      </c>
      <c r="Y96" s="328"/>
      <c r="Z96" s="337"/>
      <c r="AA96" s="328"/>
      <c r="AB96" s="337">
        <v>16</v>
      </c>
      <c r="AC96" s="328"/>
      <c r="AD96" s="64"/>
      <c r="AE96" s="66"/>
      <c r="AF96" s="128"/>
      <c r="AG96" s="129"/>
      <c r="AH96" s="130"/>
      <c r="AI96" s="128"/>
      <c r="AJ96" s="129"/>
      <c r="AK96" s="130"/>
      <c r="AL96" s="128"/>
      <c r="AM96" s="129"/>
      <c r="AN96" s="90"/>
      <c r="AO96" s="128"/>
      <c r="AP96" s="129"/>
      <c r="AQ96" s="130"/>
      <c r="AR96" s="89"/>
      <c r="AS96" s="129"/>
      <c r="AT96" s="130"/>
      <c r="AU96" s="128">
        <v>100</v>
      </c>
      <c r="AV96" s="129">
        <v>34</v>
      </c>
      <c r="AW96" s="130">
        <v>3</v>
      </c>
      <c r="AX96" s="128"/>
      <c r="AY96" s="129"/>
      <c r="AZ96" s="136"/>
      <c r="BA96" s="128"/>
      <c r="BB96" s="129"/>
      <c r="BC96" s="130"/>
      <c r="BD96" s="329">
        <f>SUM(AH96,AK96,AN96,AQ96,AT96,AW96,AZ96,BC96)</f>
        <v>3</v>
      </c>
      <c r="BE96" s="330"/>
      <c r="BF96" s="345" t="s">
        <v>232</v>
      </c>
      <c r="BG96" s="346"/>
      <c r="BH96" s="346"/>
      <c r="BI96" s="347"/>
    </row>
    <row r="97" spans="1:61" ht="37.5" customHeight="1">
      <c r="A97" s="372" t="s">
        <v>192</v>
      </c>
      <c r="B97" s="434" t="s">
        <v>156</v>
      </c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6"/>
      <c r="P97" s="337">
        <v>7</v>
      </c>
      <c r="Q97" s="328"/>
      <c r="R97" s="337"/>
      <c r="S97" s="338"/>
      <c r="T97" s="327">
        <f t="shared" si="6"/>
        <v>120</v>
      </c>
      <c r="U97" s="328"/>
      <c r="V97" s="337">
        <f>SUM(X97:AC97)</f>
        <v>68</v>
      </c>
      <c r="W97" s="338"/>
      <c r="X97" s="327">
        <v>34</v>
      </c>
      <c r="Y97" s="328"/>
      <c r="Z97" s="337"/>
      <c r="AA97" s="328"/>
      <c r="AB97" s="337">
        <v>34</v>
      </c>
      <c r="AC97" s="328"/>
      <c r="AD97" s="74"/>
      <c r="AE97" s="75"/>
      <c r="AF97" s="128"/>
      <c r="AG97" s="129"/>
      <c r="AH97" s="130"/>
      <c r="AI97" s="128"/>
      <c r="AJ97" s="129"/>
      <c r="AK97" s="130"/>
      <c r="AL97" s="128"/>
      <c r="AM97" s="129"/>
      <c r="AN97" s="130"/>
      <c r="AO97" s="128"/>
      <c r="AP97" s="129"/>
      <c r="AQ97" s="130"/>
      <c r="AR97" s="128"/>
      <c r="AS97" s="129"/>
      <c r="AT97" s="130"/>
      <c r="AU97" s="128"/>
      <c r="AV97" s="129"/>
      <c r="AW97" s="130"/>
      <c r="AX97" s="128">
        <v>120</v>
      </c>
      <c r="AY97" s="129">
        <v>68</v>
      </c>
      <c r="AZ97" s="130">
        <v>3</v>
      </c>
      <c r="BA97" s="128"/>
      <c r="BB97" s="129"/>
      <c r="BC97" s="130"/>
      <c r="BD97" s="329">
        <f aca="true" t="shared" si="7" ref="BD97:BD102">SUM(AH97,AK97,AN97,AQ97,AT97,AW97,AZ97,BC97)</f>
        <v>3</v>
      </c>
      <c r="BE97" s="330"/>
      <c r="BF97" s="363" t="s">
        <v>233</v>
      </c>
      <c r="BG97" s="364"/>
      <c r="BH97" s="364"/>
      <c r="BI97" s="365"/>
    </row>
    <row r="98" spans="1:61" ht="75" customHeight="1">
      <c r="A98" s="373"/>
      <c r="B98" s="434" t="s">
        <v>367</v>
      </c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6"/>
      <c r="P98" s="90"/>
      <c r="Q98" s="89"/>
      <c r="R98" s="337"/>
      <c r="S98" s="338"/>
      <c r="T98" s="327">
        <f t="shared" si="6"/>
        <v>60</v>
      </c>
      <c r="U98" s="328"/>
      <c r="V98" s="337"/>
      <c r="W98" s="338"/>
      <c r="X98" s="327"/>
      <c r="Y98" s="328"/>
      <c r="Z98" s="337"/>
      <c r="AA98" s="328"/>
      <c r="AB98" s="337"/>
      <c r="AC98" s="328"/>
      <c r="AD98" s="74"/>
      <c r="AE98" s="75"/>
      <c r="AF98" s="128"/>
      <c r="AG98" s="129"/>
      <c r="AH98" s="130"/>
      <c r="AI98" s="128"/>
      <c r="AJ98" s="129"/>
      <c r="AK98" s="130"/>
      <c r="AL98" s="128"/>
      <c r="AM98" s="129"/>
      <c r="AN98" s="130"/>
      <c r="AO98" s="128"/>
      <c r="AP98" s="129"/>
      <c r="AQ98" s="130"/>
      <c r="AR98" s="128"/>
      <c r="AS98" s="129"/>
      <c r="AT98" s="130"/>
      <c r="AU98" s="128"/>
      <c r="AV98" s="129"/>
      <c r="AW98" s="130"/>
      <c r="AX98" s="131">
        <v>60</v>
      </c>
      <c r="AY98" s="135"/>
      <c r="AZ98" s="136">
        <v>2</v>
      </c>
      <c r="BA98" s="128"/>
      <c r="BB98" s="129"/>
      <c r="BC98" s="130"/>
      <c r="BD98" s="329">
        <f t="shared" si="7"/>
        <v>2</v>
      </c>
      <c r="BE98" s="330"/>
      <c r="BF98" s="339"/>
      <c r="BG98" s="340"/>
      <c r="BH98" s="340"/>
      <c r="BI98" s="341"/>
    </row>
    <row r="99" spans="1:61" ht="37.5" customHeight="1">
      <c r="A99" s="303" t="s">
        <v>321</v>
      </c>
      <c r="B99" s="434" t="s">
        <v>309</v>
      </c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6"/>
      <c r="P99" s="337">
        <v>7</v>
      </c>
      <c r="Q99" s="328"/>
      <c r="R99" s="337">
        <v>8</v>
      </c>
      <c r="S99" s="338"/>
      <c r="T99" s="327">
        <f t="shared" si="6"/>
        <v>310</v>
      </c>
      <c r="U99" s="328"/>
      <c r="V99" s="337">
        <f>SUM(X99:AC99)</f>
        <v>140</v>
      </c>
      <c r="W99" s="338"/>
      <c r="X99" s="327">
        <v>64</v>
      </c>
      <c r="Y99" s="328"/>
      <c r="Z99" s="337">
        <v>76</v>
      </c>
      <c r="AA99" s="328"/>
      <c r="AB99" s="337"/>
      <c r="AC99" s="328"/>
      <c r="AD99" s="64"/>
      <c r="AE99" s="73"/>
      <c r="AF99" s="128"/>
      <c r="AG99" s="129"/>
      <c r="AH99" s="130"/>
      <c r="AI99" s="128"/>
      <c r="AJ99" s="129"/>
      <c r="AK99" s="130"/>
      <c r="AL99" s="128"/>
      <c r="AM99" s="129"/>
      <c r="AN99" s="130"/>
      <c r="AO99" s="128"/>
      <c r="AP99" s="129"/>
      <c r="AQ99" s="130"/>
      <c r="AR99" s="128"/>
      <c r="AS99" s="129"/>
      <c r="AT99" s="130"/>
      <c r="AU99" s="128"/>
      <c r="AV99" s="129"/>
      <c r="AW99" s="130"/>
      <c r="AX99" s="128">
        <v>220</v>
      </c>
      <c r="AY99" s="129">
        <v>86</v>
      </c>
      <c r="AZ99" s="136">
        <v>6</v>
      </c>
      <c r="BA99" s="128">
        <v>90</v>
      </c>
      <c r="BB99" s="129">
        <v>54</v>
      </c>
      <c r="BC99" s="130">
        <v>3</v>
      </c>
      <c r="BD99" s="329">
        <f t="shared" si="7"/>
        <v>9</v>
      </c>
      <c r="BE99" s="330"/>
      <c r="BF99" s="339"/>
      <c r="BG99" s="340"/>
      <c r="BH99" s="340"/>
      <c r="BI99" s="341"/>
    </row>
    <row r="100" spans="1:61" ht="37.5" customHeight="1">
      <c r="A100" s="149" t="s">
        <v>322</v>
      </c>
      <c r="B100" s="357" t="s">
        <v>346</v>
      </c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9"/>
      <c r="P100" s="337">
        <v>7</v>
      </c>
      <c r="Q100" s="328"/>
      <c r="R100" s="337">
        <v>6</v>
      </c>
      <c r="S100" s="338"/>
      <c r="T100" s="327">
        <f t="shared" si="6"/>
        <v>200</v>
      </c>
      <c r="U100" s="328"/>
      <c r="V100" s="337">
        <f>SUM(X100:AE100)</f>
        <v>86</v>
      </c>
      <c r="W100" s="338"/>
      <c r="X100" s="327">
        <v>52</v>
      </c>
      <c r="Y100" s="328"/>
      <c r="Z100" s="337">
        <v>34</v>
      </c>
      <c r="AA100" s="328"/>
      <c r="AB100" s="337"/>
      <c r="AC100" s="328"/>
      <c r="AD100" s="64"/>
      <c r="AE100" s="66"/>
      <c r="AF100" s="128"/>
      <c r="AG100" s="129"/>
      <c r="AH100" s="130"/>
      <c r="AI100" s="128"/>
      <c r="AJ100" s="129"/>
      <c r="AK100" s="130"/>
      <c r="AL100" s="128"/>
      <c r="AM100" s="129"/>
      <c r="AN100" s="90"/>
      <c r="AO100" s="128"/>
      <c r="AP100" s="129"/>
      <c r="AQ100" s="130"/>
      <c r="AR100" s="89"/>
      <c r="AS100" s="129"/>
      <c r="AT100" s="130"/>
      <c r="AU100" s="128">
        <v>100</v>
      </c>
      <c r="AV100" s="129">
        <v>52</v>
      </c>
      <c r="AW100" s="130">
        <v>3</v>
      </c>
      <c r="AX100" s="128">
        <v>100</v>
      </c>
      <c r="AY100" s="129">
        <v>34</v>
      </c>
      <c r="AZ100" s="136">
        <v>3</v>
      </c>
      <c r="BA100" s="128"/>
      <c r="BB100" s="129"/>
      <c r="BC100" s="130"/>
      <c r="BD100" s="329">
        <f t="shared" si="7"/>
        <v>6</v>
      </c>
      <c r="BE100" s="330"/>
      <c r="BF100" s="345" t="s">
        <v>234</v>
      </c>
      <c r="BG100" s="346"/>
      <c r="BH100" s="346"/>
      <c r="BI100" s="347"/>
    </row>
    <row r="101" spans="1:61" ht="37.5" customHeight="1">
      <c r="A101" s="372" t="s">
        <v>345</v>
      </c>
      <c r="B101" s="434" t="s">
        <v>311</v>
      </c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6"/>
      <c r="P101" s="337">
        <v>7.8</v>
      </c>
      <c r="Q101" s="328"/>
      <c r="R101" s="337"/>
      <c r="S101" s="338"/>
      <c r="T101" s="327">
        <f t="shared" si="6"/>
        <v>210</v>
      </c>
      <c r="U101" s="328"/>
      <c r="V101" s="337">
        <f>SUM(X101:AE101)</f>
        <v>112</v>
      </c>
      <c r="W101" s="338"/>
      <c r="X101" s="327">
        <v>58</v>
      </c>
      <c r="Y101" s="328"/>
      <c r="Z101" s="337">
        <v>18</v>
      </c>
      <c r="AA101" s="328"/>
      <c r="AB101" s="337">
        <v>36</v>
      </c>
      <c r="AC101" s="328"/>
      <c r="AD101" s="64"/>
      <c r="AE101" s="66"/>
      <c r="AF101" s="128"/>
      <c r="AG101" s="129"/>
      <c r="AH101" s="130"/>
      <c r="AI101" s="128"/>
      <c r="AJ101" s="129"/>
      <c r="AK101" s="130"/>
      <c r="AL101" s="128"/>
      <c r="AM101" s="129"/>
      <c r="AN101" s="90"/>
      <c r="AO101" s="128"/>
      <c r="AP101" s="129"/>
      <c r="AQ101" s="130"/>
      <c r="AR101" s="89"/>
      <c r="AS101" s="129"/>
      <c r="AT101" s="130"/>
      <c r="AU101" s="128"/>
      <c r="AV101" s="129"/>
      <c r="AW101" s="130"/>
      <c r="AX101" s="128">
        <v>120</v>
      </c>
      <c r="AY101" s="129">
        <v>70</v>
      </c>
      <c r="AZ101" s="130">
        <v>3</v>
      </c>
      <c r="BA101" s="131">
        <v>90</v>
      </c>
      <c r="BB101" s="129">
        <v>42</v>
      </c>
      <c r="BC101" s="130">
        <v>3</v>
      </c>
      <c r="BD101" s="329">
        <f t="shared" si="7"/>
        <v>6</v>
      </c>
      <c r="BE101" s="330"/>
      <c r="BF101" s="339" t="s">
        <v>347</v>
      </c>
      <c r="BG101" s="340"/>
      <c r="BH101" s="340"/>
      <c r="BI101" s="341"/>
    </row>
    <row r="102" spans="1:61" ht="75" customHeight="1" thickBot="1">
      <c r="A102" s="373"/>
      <c r="B102" s="434" t="s">
        <v>368</v>
      </c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6"/>
      <c r="P102" s="90"/>
      <c r="Q102" s="89"/>
      <c r="R102" s="337"/>
      <c r="S102" s="369"/>
      <c r="T102" s="327">
        <f t="shared" si="6"/>
        <v>60</v>
      </c>
      <c r="U102" s="328"/>
      <c r="V102" s="337"/>
      <c r="W102" s="338"/>
      <c r="X102" s="369"/>
      <c r="Y102" s="328"/>
      <c r="Z102" s="337"/>
      <c r="AA102" s="328"/>
      <c r="AB102" s="337"/>
      <c r="AC102" s="328"/>
      <c r="AD102" s="385"/>
      <c r="AE102" s="335"/>
      <c r="AF102" s="128"/>
      <c r="AG102" s="129"/>
      <c r="AH102" s="130"/>
      <c r="AI102" s="128"/>
      <c r="AJ102" s="129"/>
      <c r="AK102" s="130"/>
      <c r="AL102" s="128"/>
      <c r="AM102" s="129"/>
      <c r="AN102" s="90"/>
      <c r="AO102" s="128"/>
      <c r="AP102" s="129"/>
      <c r="AQ102" s="130"/>
      <c r="AR102" s="89"/>
      <c r="AS102" s="129"/>
      <c r="AT102" s="130"/>
      <c r="AU102" s="128"/>
      <c r="AV102" s="129"/>
      <c r="AW102" s="130"/>
      <c r="AX102" s="128"/>
      <c r="AY102" s="129"/>
      <c r="AZ102" s="130"/>
      <c r="BA102" s="128">
        <v>60</v>
      </c>
      <c r="BB102" s="129"/>
      <c r="BC102" s="130">
        <v>2</v>
      </c>
      <c r="BD102" s="329">
        <f t="shared" si="7"/>
        <v>2</v>
      </c>
      <c r="BE102" s="330"/>
      <c r="BF102" s="342"/>
      <c r="BG102" s="343"/>
      <c r="BH102" s="343"/>
      <c r="BI102" s="344"/>
    </row>
    <row r="103" spans="1:61" ht="45" customHeight="1" thickBot="1">
      <c r="A103" s="76" t="s">
        <v>131</v>
      </c>
      <c r="B103" s="444" t="s">
        <v>269</v>
      </c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6"/>
      <c r="P103" s="123"/>
      <c r="Q103" s="124"/>
      <c r="R103" s="453"/>
      <c r="S103" s="454"/>
      <c r="T103" s="93" t="s">
        <v>91</v>
      </c>
      <c r="U103" s="307">
        <f>SUM(T104:U105,U106)</f>
        <v>118</v>
      </c>
      <c r="V103" s="95" t="s">
        <v>91</v>
      </c>
      <c r="W103" s="96">
        <f>SUM(W104:W106)</f>
        <v>96</v>
      </c>
      <c r="X103" s="93" t="s">
        <v>91</v>
      </c>
      <c r="Y103" s="97">
        <f>SUM(Y104:Y106)</f>
        <v>28</v>
      </c>
      <c r="Z103" s="440"/>
      <c r="AA103" s="521"/>
      <c r="AB103" s="95" t="s">
        <v>91</v>
      </c>
      <c r="AC103" s="94">
        <f>SUM(AC104:AC106)</f>
        <v>68</v>
      </c>
      <c r="AD103" s="531"/>
      <c r="AE103" s="532"/>
      <c r="AF103" s="58" t="str">
        <f>AF104</f>
        <v>/40</v>
      </c>
      <c r="AG103" s="127" t="str">
        <f>AG104</f>
        <v>/18</v>
      </c>
      <c r="AH103" s="137"/>
      <c r="AI103" s="57" t="str">
        <f>AI105</f>
        <v>/20</v>
      </c>
      <c r="AJ103" s="57" t="str">
        <f>AJ105</f>
        <v>/10</v>
      </c>
      <c r="AK103" s="138"/>
      <c r="AL103" s="139"/>
      <c r="AM103" s="140"/>
      <c r="AN103" s="138"/>
      <c r="AO103" s="139"/>
      <c r="AP103" s="140"/>
      <c r="AQ103" s="138"/>
      <c r="AR103" s="59" t="str">
        <f>AR106</f>
        <v>/34</v>
      </c>
      <c r="AS103" s="127" t="str">
        <f>AS106</f>
        <v>/34</v>
      </c>
      <c r="AT103" s="137"/>
      <c r="AU103" s="59" t="str">
        <f>AU106</f>
        <v>/34</v>
      </c>
      <c r="AV103" s="127" t="str">
        <f>AV106</f>
        <v>/34</v>
      </c>
      <c r="AW103" s="138"/>
      <c r="AX103" s="139"/>
      <c r="AY103" s="140"/>
      <c r="AZ103" s="138"/>
      <c r="BA103" s="139"/>
      <c r="BB103" s="140"/>
      <c r="BC103" s="138"/>
      <c r="BD103" s="648"/>
      <c r="BE103" s="649"/>
      <c r="BF103" s="421"/>
      <c r="BG103" s="422"/>
      <c r="BH103" s="422"/>
      <c r="BI103" s="423"/>
    </row>
    <row r="104" spans="1:61" ht="37.5" customHeight="1">
      <c r="A104" s="150" t="s">
        <v>66</v>
      </c>
      <c r="B104" s="671" t="s">
        <v>158</v>
      </c>
      <c r="C104" s="672"/>
      <c r="D104" s="672"/>
      <c r="E104" s="672"/>
      <c r="F104" s="672"/>
      <c r="G104" s="672"/>
      <c r="H104" s="672"/>
      <c r="I104" s="672"/>
      <c r="J104" s="672"/>
      <c r="K104" s="672"/>
      <c r="L104" s="672"/>
      <c r="M104" s="672"/>
      <c r="N104" s="672"/>
      <c r="O104" s="673"/>
      <c r="P104" s="90"/>
      <c r="Q104" s="89"/>
      <c r="R104" s="101" t="s">
        <v>91</v>
      </c>
      <c r="S104" s="102">
        <v>1</v>
      </c>
      <c r="T104" s="99" t="s">
        <v>91</v>
      </c>
      <c r="U104" s="100">
        <v>30</v>
      </c>
      <c r="V104" s="101" t="s">
        <v>91</v>
      </c>
      <c r="W104" s="102">
        <f>SUM(Y104,AA104,AC104,AE104)</f>
        <v>18</v>
      </c>
      <c r="X104" s="99" t="s">
        <v>91</v>
      </c>
      <c r="Y104" s="103">
        <v>18</v>
      </c>
      <c r="Z104" s="104"/>
      <c r="AA104" s="105"/>
      <c r="AB104" s="104"/>
      <c r="AC104" s="105"/>
      <c r="AD104" s="79"/>
      <c r="AE104" s="80"/>
      <c r="AF104" s="128" t="s">
        <v>246</v>
      </c>
      <c r="AG104" s="129" t="s">
        <v>247</v>
      </c>
      <c r="AH104" s="130"/>
      <c r="AI104" s="128"/>
      <c r="AJ104" s="129"/>
      <c r="AK104" s="130"/>
      <c r="AL104" s="128"/>
      <c r="AM104" s="129"/>
      <c r="AN104" s="130"/>
      <c r="AO104" s="128"/>
      <c r="AP104" s="129"/>
      <c r="AQ104" s="130"/>
      <c r="AR104" s="128"/>
      <c r="AS104" s="129"/>
      <c r="AT104" s="130"/>
      <c r="AU104" s="128"/>
      <c r="AV104" s="129"/>
      <c r="AW104" s="130"/>
      <c r="AX104" s="128"/>
      <c r="AY104" s="129"/>
      <c r="AZ104" s="130"/>
      <c r="BA104" s="128"/>
      <c r="BB104" s="129"/>
      <c r="BC104" s="130"/>
      <c r="BD104" s="639"/>
      <c r="BE104" s="640"/>
      <c r="BF104" s="635"/>
      <c r="BG104" s="636"/>
      <c r="BH104" s="636"/>
      <c r="BI104" s="637"/>
    </row>
    <row r="105" spans="1:61" ht="37.5" customHeight="1">
      <c r="A105" s="150" t="s">
        <v>121</v>
      </c>
      <c r="B105" s="434" t="s">
        <v>252</v>
      </c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6"/>
      <c r="P105" s="90"/>
      <c r="Q105" s="89"/>
      <c r="R105" s="108" t="s">
        <v>91</v>
      </c>
      <c r="S105" s="125">
        <v>2</v>
      </c>
      <c r="T105" s="106" t="s">
        <v>91</v>
      </c>
      <c r="U105" s="107">
        <v>20</v>
      </c>
      <c r="V105" s="108" t="s">
        <v>91</v>
      </c>
      <c r="W105" s="109">
        <f>SUM(Y105,AA105,AC105,AE105)</f>
        <v>10</v>
      </c>
      <c r="X105" s="106" t="s">
        <v>91</v>
      </c>
      <c r="Y105" s="110">
        <v>10</v>
      </c>
      <c r="Z105" s="111"/>
      <c r="AA105" s="112"/>
      <c r="AB105" s="111"/>
      <c r="AC105" s="112"/>
      <c r="AD105" s="81"/>
      <c r="AE105" s="82"/>
      <c r="AF105" s="128"/>
      <c r="AG105" s="129"/>
      <c r="AH105" s="130"/>
      <c r="AI105" s="128" t="s">
        <v>248</v>
      </c>
      <c r="AJ105" s="129" t="s">
        <v>249</v>
      </c>
      <c r="AK105" s="130"/>
      <c r="AL105" s="128"/>
      <c r="AM105" s="129"/>
      <c r="AN105" s="130"/>
      <c r="AO105" s="128"/>
      <c r="AP105" s="129"/>
      <c r="AQ105" s="130"/>
      <c r="AR105" s="128"/>
      <c r="AS105" s="129"/>
      <c r="AT105" s="130"/>
      <c r="AU105" s="128"/>
      <c r="AV105" s="129"/>
      <c r="AW105" s="130"/>
      <c r="AX105" s="128"/>
      <c r="AY105" s="129"/>
      <c r="AZ105" s="130"/>
      <c r="BA105" s="128"/>
      <c r="BB105" s="129"/>
      <c r="BC105" s="130"/>
      <c r="BD105" s="639"/>
      <c r="BE105" s="640"/>
      <c r="BF105" s="345"/>
      <c r="BG105" s="346"/>
      <c r="BH105" s="346"/>
      <c r="BI105" s="347"/>
    </row>
    <row r="106" spans="1:61" ht="37.5" customHeight="1" thickBot="1">
      <c r="A106" s="153" t="s">
        <v>238</v>
      </c>
      <c r="B106" s="668" t="s">
        <v>159</v>
      </c>
      <c r="C106" s="669"/>
      <c r="D106" s="669"/>
      <c r="E106" s="669"/>
      <c r="F106" s="669"/>
      <c r="G106" s="669"/>
      <c r="H106" s="669"/>
      <c r="I106" s="669"/>
      <c r="J106" s="669"/>
      <c r="K106" s="669"/>
      <c r="L106" s="669"/>
      <c r="M106" s="669"/>
      <c r="N106" s="669"/>
      <c r="O106" s="670"/>
      <c r="P106" s="118"/>
      <c r="Q106" s="117"/>
      <c r="R106" s="467"/>
      <c r="S106" s="468"/>
      <c r="T106" s="113" t="s">
        <v>91</v>
      </c>
      <c r="U106" s="114">
        <v>68</v>
      </c>
      <c r="V106" s="115" t="s">
        <v>91</v>
      </c>
      <c r="W106" s="109">
        <f>SUM(Y106,AA106,AC106,AE106)</f>
        <v>68</v>
      </c>
      <c r="X106" s="116"/>
      <c r="Y106" s="117"/>
      <c r="Z106" s="118"/>
      <c r="AA106" s="117"/>
      <c r="AB106" s="115" t="s">
        <v>91</v>
      </c>
      <c r="AC106" s="119">
        <v>68</v>
      </c>
      <c r="AD106" s="84"/>
      <c r="AE106" s="83"/>
      <c r="AF106" s="141"/>
      <c r="AG106" s="142"/>
      <c r="AH106" s="143"/>
      <c r="AI106" s="141"/>
      <c r="AJ106" s="142"/>
      <c r="AK106" s="143"/>
      <c r="AL106" s="141"/>
      <c r="AM106" s="142"/>
      <c r="AN106" s="143"/>
      <c r="AO106" s="141"/>
      <c r="AP106" s="142"/>
      <c r="AQ106" s="143"/>
      <c r="AR106" s="144" t="s">
        <v>239</v>
      </c>
      <c r="AS106" s="117" t="s">
        <v>239</v>
      </c>
      <c r="AT106" s="143"/>
      <c r="AU106" s="144" t="s">
        <v>239</v>
      </c>
      <c r="AV106" s="117" t="s">
        <v>239</v>
      </c>
      <c r="AW106" s="143"/>
      <c r="AX106" s="141"/>
      <c r="AY106" s="142"/>
      <c r="AZ106" s="143"/>
      <c r="BA106" s="141"/>
      <c r="BB106" s="142"/>
      <c r="BC106" s="143"/>
      <c r="BD106" s="240"/>
      <c r="BE106" s="241"/>
      <c r="BF106" s="650"/>
      <c r="BG106" s="651"/>
      <c r="BH106" s="651"/>
      <c r="BI106" s="652"/>
    </row>
    <row r="107" spans="1:61" ht="45" customHeight="1" thickBot="1">
      <c r="A107" s="76" t="s">
        <v>129</v>
      </c>
      <c r="B107" s="444" t="s">
        <v>130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6"/>
      <c r="P107" s="123"/>
      <c r="Q107" s="124"/>
      <c r="R107" s="609" t="str">
        <f>R108</f>
        <v>/1…6</v>
      </c>
      <c r="S107" s="454"/>
      <c r="T107" s="524" t="str">
        <f>T108</f>
        <v>/340</v>
      </c>
      <c r="U107" s="521"/>
      <c r="V107" s="440" t="str">
        <f>V108</f>
        <v>/340</v>
      </c>
      <c r="W107" s="441"/>
      <c r="X107" s="682" t="str">
        <f>X108</f>
        <v>/4</v>
      </c>
      <c r="Y107" s="521"/>
      <c r="Z107" s="440"/>
      <c r="AA107" s="521"/>
      <c r="AB107" s="440" t="str">
        <f>AB108</f>
        <v>/336</v>
      </c>
      <c r="AC107" s="521"/>
      <c r="AD107" s="513"/>
      <c r="AE107" s="514"/>
      <c r="AF107" s="59" t="str">
        <f>AF108</f>
        <v>/68</v>
      </c>
      <c r="AG107" s="127" t="str">
        <f>AG108</f>
        <v>/68</v>
      </c>
      <c r="AH107" s="137"/>
      <c r="AI107" s="59" t="str">
        <f>AI108</f>
        <v>/68</v>
      </c>
      <c r="AJ107" s="127" t="str">
        <f>AJ108</f>
        <v>/68</v>
      </c>
      <c r="AK107" s="137"/>
      <c r="AL107" s="59" t="str">
        <f>AL108</f>
        <v>/68</v>
      </c>
      <c r="AM107" s="127" t="str">
        <f>AM108</f>
        <v>/68</v>
      </c>
      <c r="AN107" s="137"/>
      <c r="AO107" s="59" t="str">
        <f>AO108</f>
        <v>/68</v>
      </c>
      <c r="AP107" s="127" t="str">
        <f>AP108</f>
        <v>/68</v>
      </c>
      <c r="AQ107" s="137"/>
      <c r="AR107" s="59" t="str">
        <f>AR108</f>
        <v>/34</v>
      </c>
      <c r="AS107" s="127" t="str">
        <f>AS108</f>
        <v>/34</v>
      </c>
      <c r="AT107" s="137"/>
      <c r="AU107" s="59" t="str">
        <f>AU108</f>
        <v>/34</v>
      </c>
      <c r="AV107" s="127" t="str">
        <f>AV108</f>
        <v>/34</v>
      </c>
      <c r="AW107" s="138"/>
      <c r="AX107" s="139"/>
      <c r="AY107" s="140"/>
      <c r="AZ107" s="138"/>
      <c r="BA107" s="139"/>
      <c r="BB107" s="140"/>
      <c r="BC107" s="138"/>
      <c r="BD107" s="648"/>
      <c r="BE107" s="649"/>
      <c r="BF107" s="421"/>
      <c r="BG107" s="422"/>
      <c r="BH107" s="422"/>
      <c r="BI107" s="423"/>
    </row>
    <row r="108" spans="1:61" ht="81" customHeight="1" thickBot="1">
      <c r="A108" s="150" t="s">
        <v>70</v>
      </c>
      <c r="B108" s="671" t="s">
        <v>159</v>
      </c>
      <c r="C108" s="672"/>
      <c r="D108" s="672"/>
      <c r="E108" s="672"/>
      <c r="F108" s="672"/>
      <c r="G108" s="672"/>
      <c r="H108" s="672"/>
      <c r="I108" s="672"/>
      <c r="J108" s="672"/>
      <c r="K108" s="672"/>
      <c r="L108" s="672"/>
      <c r="M108" s="672"/>
      <c r="N108" s="672"/>
      <c r="O108" s="673"/>
      <c r="P108" s="90"/>
      <c r="Q108" s="89"/>
      <c r="R108" s="614" t="s">
        <v>165</v>
      </c>
      <c r="S108" s="615"/>
      <c r="T108" s="327" t="s">
        <v>242</v>
      </c>
      <c r="U108" s="328"/>
      <c r="V108" s="337" t="s">
        <v>242</v>
      </c>
      <c r="W108" s="338"/>
      <c r="X108" s="369" t="s">
        <v>167</v>
      </c>
      <c r="Y108" s="328"/>
      <c r="Z108" s="337"/>
      <c r="AA108" s="328"/>
      <c r="AB108" s="337" t="s">
        <v>243</v>
      </c>
      <c r="AC108" s="328"/>
      <c r="AD108" s="385"/>
      <c r="AE108" s="335"/>
      <c r="AF108" s="145" t="s">
        <v>166</v>
      </c>
      <c r="AG108" s="146" t="s">
        <v>166</v>
      </c>
      <c r="AH108" s="147"/>
      <c r="AI108" s="145" t="s">
        <v>166</v>
      </c>
      <c r="AJ108" s="146" t="s">
        <v>166</v>
      </c>
      <c r="AK108" s="147"/>
      <c r="AL108" s="145" t="s">
        <v>166</v>
      </c>
      <c r="AM108" s="146" t="s">
        <v>166</v>
      </c>
      <c r="AN108" s="147"/>
      <c r="AO108" s="145" t="s">
        <v>166</v>
      </c>
      <c r="AP108" s="146" t="s">
        <v>166</v>
      </c>
      <c r="AQ108" s="147"/>
      <c r="AR108" s="145" t="s">
        <v>239</v>
      </c>
      <c r="AS108" s="146" t="s">
        <v>239</v>
      </c>
      <c r="AT108" s="147"/>
      <c r="AU108" s="145" t="s">
        <v>239</v>
      </c>
      <c r="AV108" s="146" t="s">
        <v>239</v>
      </c>
      <c r="AW108" s="147"/>
      <c r="AX108" s="148"/>
      <c r="AY108" s="129"/>
      <c r="AZ108" s="130"/>
      <c r="BA108" s="128"/>
      <c r="BB108" s="129"/>
      <c r="BC108" s="130"/>
      <c r="BD108" s="639"/>
      <c r="BE108" s="640"/>
      <c r="BF108" s="360" t="s">
        <v>198</v>
      </c>
      <c r="BG108" s="361"/>
      <c r="BH108" s="361"/>
      <c r="BI108" s="362"/>
    </row>
    <row r="109" spans="1:61" ht="45.75" customHeight="1" thickBot="1">
      <c r="A109" s="471" t="s">
        <v>120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3"/>
      <c r="T109" s="388">
        <f>SUM(T32,T64,T103)</f>
        <v>7906</v>
      </c>
      <c r="U109" s="400"/>
      <c r="V109" s="388">
        <f>SUM(V32,V64)</f>
        <v>3526</v>
      </c>
      <c r="W109" s="400"/>
      <c r="X109" s="388">
        <f>SUM(X32,X64)</f>
        <v>1656</v>
      </c>
      <c r="Y109" s="400"/>
      <c r="Z109" s="388">
        <f>SUM(Z32,Z64)</f>
        <v>1018</v>
      </c>
      <c r="AA109" s="400"/>
      <c r="AB109" s="388">
        <f>SUM(AB32,AB64)</f>
        <v>726</v>
      </c>
      <c r="AC109" s="400"/>
      <c r="AD109" s="388">
        <f>SUM(AD32,AD64)</f>
        <v>126</v>
      </c>
      <c r="AE109" s="400"/>
      <c r="AF109" s="126">
        <f aca="true" t="shared" si="8" ref="AF109:BD109">SUM(AF32,AF64)</f>
        <v>1112</v>
      </c>
      <c r="AG109" s="61">
        <f t="shared" si="8"/>
        <v>542</v>
      </c>
      <c r="AH109" s="61">
        <f t="shared" si="8"/>
        <v>29</v>
      </c>
      <c r="AI109" s="61">
        <f t="shared" si="8"/>
        <v>1044</v>
      </c>
      <c r="AJ109" s="61">
        <f t="shared" si="8"/>
        <v>482</v>
      </c>
      <c r="AK109" s="61">
        <f t="shared" si="8"/>
        <v>28</v>
      </c>
      <c r="AL109" s="211">
        <f t="shared" si="8"/>
        <v>1066</v>
      </c>
      <c r="AM109" s="61">
        <f t="shared" si="8"/>
        <v>472</v>
      </c>
      <c r="AN109" s="61">
        <f t="shared" si="8"/>
        <v>28</v>
      </c>
      <c r="AO109" s="61">
        <f t="shared" si="8"/>
        <v>1074</v>
      </c>
      <c r="AP109" s="61">
        <f t="shared" si="8"/>
        <v>476</v>
      </c>
      <c r="AQ109" s="61">
        <f t="shared" si="8"/>
        <v>28</v>
      </c>
      <c r="AR109" s="126">
        <f t="shared" si="8"/>
        <v>1090</v>
      </c>
      <c r="AS109" s="61">
        <f t="shared" si="8"/>
        <v>464</v>
      </c>
      <c r="AT109" s="61">
        <f t="shared" si="8"/>
        <v>29</v>
      </c>
      <c r="AU109" s="61">
        <f t="shared" si="8"/>
        <v>1040</v>
      </c>
      <c r="AV109" s="61">
        <f t="shared" si="8"/>
        <v>460</v>
      </c>
      <c r="AW109" s="61">
        <f t="shared" si="8"/>
        <v>27</v>
      </c>
      <c r="AX109" s="61">
        <f t="shared" si="8"/>
        <v>1110</v>
      </c>
      <c r="AY109" s="61">
        <f t="shared" si="8"/>
        <v>480</v>
      </c>
      <c r="AZ109" s="61">
        <f t="shared" si="8"/>
        <v>30</v>
      </c>
      <c r="BA109" s="126">
        <f t="shared" si="8"/>
        <v>370</v>
      </c>
      <c r="BB109" s="61">
        <f t="shared" si="8"/>
        <v>150</v>
      </c>
      <c r="BC109" s="61">
        <f t="shared" si="8"/>
        <v>12</v>
      </c>
      <c r="BD109" s="383">
        <f t="shared" si="8"/>
        <v>211</v>
      </c>
      <c r="BE109" s="384"/>
      <c r="BF109" s="653"/>
      <c r="BG109" s="514"/>
      <c r="BH109" s="514"/>
      <c r="BI109" s="654"/>
    </row>
    <row r="110" spans="1:61" ht="39.75" customHeight="1">
      <c r="A110" s="611" t="s">
        <v>19</v>
      </c>
      <c r="B110" s="612"/>
      <c r="C110" s="612"/>
      <c r="D110" s="612"/>
      <c r="E110" s="612"/>
      <c r="F110" s="612"/>
      <c r="G110" s="612"/>
      <c r="H110" s="612"/>
      <c r="I110" s="612"/>
      <c r="J110" s="612"/>
      <c r="K110" s="612"/>
      <c r="L110" s="612"/>
      <c r="M110" s="612"/>
      <c r="N110" s="612"/>
      <c r="O110" s="612"/>
      <c r="P110" s="612"/>
      <c r="Q110" s="612"/>
      <c r="R110" s="612"/>
      <c r="S110" s="613"/>
      <c r="T110" s="610"/>
      <c r="U110" s="523"/>
      <c r="V110" s="522"/>
      <c r="W110" s="647"/>
      <c r="X110" s="526"/>
      <c r="Y110" s="523"/>
      <c r="Z110" s="522"/>
      <c r="AA110" s="523"/>
      <c r="AB110" s="522"/>
      <c r="AC110" s="523"/>
      <c r="AD110" s="522"/>
      <c r="AE110" s="526"/>
      <c r="AF110" s="518">
        <v>32</v>
      </c>
      <c r="AG110" s="519"/>
      <c r="AH110" s="520"/>
      <c r="AI110" s="510">
        <v>28</v>
      </c>
      <c r="AJ110" s="511"/>
      <c r="AK110" s="512"/>
      <c r="AL110" s="510">
        <v>28</v>
      </c>
      <c r="AM110" s="511"/>
      <c r="AN110" s="512"/>
      <c r="AO110" s="460">
        <v>28</v>
      </c>
      <c r="AP110" s="461"/>
      <c r="AQ110" s="462"/>
      <c r="AR110" s="460">
        <v>27</v>
      </c>
      <c r="AS110" s="461"/>
      <c r="AT110" s="462"/>
      <c r="AU110" s="460">
        <v>27</v>
      </c>
      <c r="AV110" s="461"/>
      <c r="AW110" s="462"/>
      <c r="AX110" s="460">
        <v>28</v>
      </c>
      <c r="AY110" s="461"/>
      <c r="AZ110" s="462"/>
      <c r="BA110" s="460">
        <v>25</v>
      </c>
      <c r="BB110" s="461"/>
      <c r="BC110" s="462"/>
      <c r="BD110" s="610"/>
      <c r="BE110" s="647"/>
      <c r="BF110" s="644"/>
      <c r="BG110" s="645"/>
      <c r="BH110" s="645"/>
      <c r="BI110" s="646"/>
    </row>
    <row r="111" spans="1:61" ht="39.75" customHeight="1">
      <c r="A111" s="477" t="s">
        <v>20</v>
      </c>
      <c r="B111" s="478"/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9"/>
      <c r="T111" s="463">
        <f>+SUM(AF111:BC111)</f>
        <v>3</v>
      </c>
      <c r="U111" s="469"/>
      <c r="V111" s="458"/>
      <c r="W111" s="470"/>
      <c r="X111" s="466"/>
      <c r="Y111" s="459"/>
      <c r="Z111" s="458"/>
      <c r="AA111" s="459"/>
      <c r="AB111" s="458"/>
      <c r="AC111" s="459"/>
      <c r="AD111" s="458"/>
      <c r="AE111" s="466"/>
      <c r="AF111" s="463"/>
      <c r="AG111" s="464"/>
      <c r="AH111" s="465"/>
      <c r="AI111" s="463"/>
      <c r="AJ111" s="464"/>
      <c r="AK111" s="465"/>
      <c r="AL111" s="463"/>
      <c r="AM111" s="464"/>
      <c r="AN111" s="465"/>
      <c r="AO111" s="463"/>
      <c r="AP111" s="464"/>
      <c r="AQ111" s="465"/>
      <c r="AR111" s="463"/>
      <c r="AS111" s="464"/>
      <c r="AT111" s="465"/>
      <c r="AU111" s="463">
        <v>1</v>
      </c>
      <c r="AV111" s="464"/>
      <c r="AW111" s="465"/>
      <c r="AX111" s="463">
        <v>1</v>
      </c>
      <c r="AY111" s="464"/>
      <c r="AZ111" s="465"/>
      <c r="BA111" s="463">
        <v>1</v>
      </c>
      <c r="BB111" s="464"/>
      <c r="BC111" s="465"/>
      <c r="BD111" s="506"/>
      <c r="BE111" s="470"/>
      <c r="BF111" s="334"/>
      <c r="BG111" s="335"/>
      <c r="BH111" s="335"/>
      <c r="BI111" s="336"/>
    </row>
    <row r="112" spans="1:61" ht="39.75" customHeight="1">
      <c r="A112" s="477" t="s">
        <v>2</v>
      </c>
      <c r="B112" s="478"/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9"/>
      <c r="T112" s="463">
        <f>+SUM(AF112:BC112)</f>
        <v>6</v>
      </c>
      <c r="U112" s="469"/>
      <c r="V112" s="458"/>
      <c r="W112" s="470"/>
      <c r="X112" s="466"/>
      <c r="Y112" s="459"/>
      <c r="Z112" s="458"/>
      <c r="AA112" s="459"/>
      <c r="AB112" s="458"/>
      <c r="AC112" s="459"/>
      <c r="AD112" s="458"/>
      <c r="AE112" s="466"/>
      <c r="AF112" s="463"/>
      <c r="AG112" s="464"/>
      <c r="AH112" s="465"/>
      <c r="AI112" s="463"/>
      <c r="AJ112" s="464"/>
      <c r="AK112" s="465"/>
      <c r="AL112" s="463">
        <v>1</v>
      </c>
      <c r="AM112" s="464"/>
      <c r="AN112" s="465"/>
      <c r="AO112" s="463"/>
      <c r="AP112" s="464"/>
      <c r="AQ112" s="465"/>
      <c r="AR112" s="463">
        <v>2</v>
      </c>
      <c r="AS112" s="464"/>
      <c r="AT112" s="465"/>
      <c r="AU112" s="463">
        <v>1</v>
      </c>
      <c r="AV112" s="464"/>
      <c r="AW112" s="465"/>
      <c r="AX112" s="463">
        <v>1</v>
      </c>
      <c r="AY112" s="464"/>
      <c r="AZ112" s="465"/>
      <c r="BA112" s="463">
        <v>1</v>
      </c>
      <c r="BB112" s="464"/>
      <c r="BC112" s="465"/>
      <c r="BD112" s="506"/>
      <c r="BE112" s="470"/>
      <c r="BF112" s="334"/>
      <c r="BG112" s="335"/>
      <c r="BH112" s="335"/>
      <c r="BI112" s="336"/>
    </row>
    <row r="113" spans="1:61" ht="39.75" customHeight="1">
      <c r="A113" s="477" t="s">
        <v>21</v>
      </c>
      <c r="B113" s="47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9"/>
      <c r="T113" s="463">
        <f>+SUM(AF113:BC113)</f>
        <v>32</v>
      </c>
      <c r="U113" s="469"/>
      <c r="V113" s="458"/>
      <c r="W113" s="470"/>
      <c r="X113" s="466"/>
      <c r="Y113" s="459"/>
      <c r="Z113" s="458"/>
      <c r="AA113" s="459"/>
      <c r="AB113" s="458"/>
      <c r="AC113" s="459"/>
      <c r="AD113" s="458"/>
      <c r="AE113" s="466"/>
      <c r="AF113" s="463">
        <v>4</v>
      </c>
      <c r="AG113" s="464"/>
      <c r="AH113" s="465"/>
      <c r="AI113" s="463">
        <v>5</v>
      </c>
      <c r="AJ113" s="464"/>
      <c r="AK113" s="465"/>
      <c r="AL113" s="463">
        <v>4</v>
      </c>
      <c r="AM113" s="464"/>
      <c r="AN113" s="465"/>
      <c r="AO113" s="463">
        <v>4</v>
      </c>
      <c r="AP113" s="464"/>
      <c r="AQ113" s="465"/>
      <c r="AR113" s="463">
        <v>4</v>
      </c>
      <c r="AS113" s="464"/>
      <c r="AT113" s="465"/>
      <c r="AU113" s="463">
        <v>4</v>
      </c>
      <c r="AV113" s="464"/>
      <c r="AW113" s="465"/>
      <c r="AX113" s="463">
        <v>5</v>
      </c>
      <c r="AY113" s="464"/>
      <c r="AZ113" s="465"/>
      <c r="BA113" s="327">
        <v>2</v>
      </c>
      <c r="BB113" s="369"/>
      <c r="BC113" s="338"/>
      <c r="BD113" s="506"/>
      <c r="BE113" s="470"/>
      <c r="BF113" s="334"/>
      <c r="BG113" s="335"/>
      <c r="BH113" s="335"/>
      <c r="BI113" s="336"/>
    </row>
    <row r="114" spans="1:61" ht="39.75" customHeight="1" thickBot="1">
      <c r="A114" s="665" t="s">
        <v>22</v>
      </c>
      <c r="B114" s="666"/>
      <c r="C114" s="666"/>
      <c r="D114" s="666"/>
      <c r="E114" s="666"/>
      <c r="F114" s="666"/>
      <c r="G114" s="666"/>
      <c r="H114" s="666"/>
      <c r="I114" s="666"/>
      <c r="J114" s="666"/>
      <c r="K114" s="666"/>
      <c r="L114" s="666"/>
      <c r="M114" s="666"/>
      <c r="N114" s="666"/>
      <c r="O114" s="666"/>
      <c r="P114" s="666"/>
      <c r="Q114" s="666"/>
      <c r="R114" s="666"/>
      <c r="S114" s="667"/>
      <c r="T114" s="455">
        <f>+SUM(AF114:BC114)</f>
        <v>26</v>
      </c>
      <c r="U114" s="489"/>
      <c r="V114" s="507"/>
      <c r="W114" s="509"/>
      <c r="X114" s="481"/>
      <c r="Y114" s="482"/>
      <c r="Z114" s="507"/>
      <c r="AA114" s="482"/>
      <c r="AB114" s="507"/>
      <c r="AC114" s="482"/>
      <c r="AD114" s="507"/>
      <c r="AE114" s="481"/>
      <c r="AF114" s="455">
        <v>5</v>
      </c>
      <c r="AG114" s="456"/>
      <c r="AH114" s="457"/>
      <c r="AI114" s="455">
        <v>2</v>
      </c>
      <c r="AJ114" s="456"/>
      <c r="AK114" s="457"/>
      <c r="AL114" s="455">
        <v>4</v>
      </c>
      <c r="AM114" s="456"/>
      <c r="AN114" s="457"/>
      <c r="AO114" s="455">
        <v>3</v>
      </c>
      <c r="AP114" s="456"/>
      <c r="AQ114" s="457"/>
      <c r="AR114" s="455">
        <v>4</v>
      </c>
      <c r="AS114" s="456"/>
      <c r="AT114" s="457"/>
      <c r="AU114" s="455">
        <v>4</v>
      </c>
      <c r="AV114" s="456"/>
      <c r="AW114" s="457"/>
      <c r="AX114" s="455">
        <v>3</v>
      </c>
      <c r="AY114" s="456"/>
      <c r="AZ114" s="457"/>
      <c r="BA114" s="455">
        <v>1</v>
      </c>
      <c r="BB114" s="456"/>
      <c r="BC114" s="457"/>
      <c r="BD114" s="508"/>
      <c r="BE114" s="509"/>
      <c r="BF114" s="85"/>
      <c r="BG114" s="86"/>
      <c r="BH114" s="86"/>
      <c r="BI114" s="87"/>
    </row>
    <row r="115" spans="1:61" ht="18.75" customHeight="1" thickBo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7"/>
      <c r="S115" s="1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8"/>
      <c r="BG115" s="8"/>
      <c r="BH115" s="8"/>
      <c r="BI115" s="8"/>
    </row>
    <row r="116" spans="1:61" ht="59.25" customHeight="1">
      <c r="A116" s="483" t="s">
        <v>69</v>
      </c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5"/>
      <c r="Q116" s="483" t="s">
        <v>99</v>
      </c>
      <c r="R116" s="484"/>
      <c r="S116" s="484"/>
      <c r="T116" s="484"/>
      <c r="U116" s="484"/>
      <c r="V116" s="484"/>
      <c r="W116" s="484"/>
      <c r="X116" s="484"/>
      <c r="Y116" s="484"/>
      <c r="Z116" s="484"/>
      <c r="AA116" s="484"/>
      <c r="AB116" s="484"/>
      <c r="AC116" s="484"/>
      <c r="AD116" s="484"/>
      <c r="AE116" s="485"/>
      <c r="AF116" s="499" t="s">
        <v>68</v>
      </c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0"/>
      <c r="AS116" s="500"/>
      <c r="AT116" s="501"/>
      <c r="AU116" s="499" t="s">
        <v>67</v>
      </c>
      <c r="AV116" s="500"/>
      <c r="AW116" s="500"/>
      <c r="AX116" s="500"/>
      <c r="AY116" s="500"/>
      <c r="AZ116" s="500"/>
      <c r="BA116" s="500"/>
      <c r="BB116" s="500"/>
      <c r="BC116" s="500"/>
      <c r="BD116" s="500"/>
      <c r="BE116" s="500"/>
      <c r="BF116" s="501"/>
      <c r="BG116" s="42"/>
      <c r="BH116" s="42"/>
      <c r="BI116" s="42"/>
    </row>
    <row r="117" spans="1:61" ht="81.75" customHeight="1">
      <c r="A117" s="386" t="s">
        <v>30</v>
      </c>
      <c r="B117" s="480"/>
      <c r="C117" s="480"/>
      <c r="D117" s="480"/>
      <c r="E117" s="480"/>
      <c r="F117" s="480"/>
      <c r="G117" s="387"/>
      <c r="H117" s="474" t="s">
        <v>29</v>
      </c>
      <c r="I117" s="474"/>
      <c r="J117" s="474"/>
      <c r="K117" s="474" t="s">
        <v>31</v>
      </c>
      <c r="L117" s="474"/>
      <c r="M117" s="474"/>
      <c r="N117" s="475" t="s">
        <v>100</v>
      </c>
      <c r="O117" s="474"/>
      <c r="P117" s="476"/>
      <c r="Q117" s="366" t="s">
        <v>30</v>
      </c>
      <c r="R117" s="367"/>
      <c r="S117" s="367"/>
      <c r="T117" s="367"/>
      <c r="U117" s="367"/>
      <c r="V117" s="368"/>
      <c r="W117" s="474" t="s">
        <v>29</v>
      </c>
      <c r="X117" s="474"/>
      <c r="Y117" s="474"/>
      <c r="Z117" s="474" t="s">
        <v>31</v>
      </c>
      <c r="AA117" s="474"/>
      <c r="AB117" s="474"/>
      <c r="AC117" s="486" t="s">
        <v>293</v>
      </c>
      <c r="AD117" s="487"/>
      <c r="AE117" s="488"/>
      <c r="AF117" s="496" t="s">
        <v>29</v>
      </c>
      <c r="AG117" s="497"/>
      <c r="AH117" s="497"/>
      <c r="AI117" s="497"/>
      <c r="AJ117" s="498"/>
      <c r="AK117" s="370" t="s">
        <v>31</v>
      </c>
      <c r="AL117" s="480"/>
      <c r="AM117" s="480"/>
      <c r="AN117" s="480"/>
      <c r="AO117" s="387"/>
      <c r="AP117" s="505" t="s">
        <v>100</v>
      </c>
      <c r="AQ117" s="480"/>
      <c r="AR117" s="480"/>
      <c r="AS117" s="480"/>
      <c r="AT117" s="371"/>
      <c r="AU117" s="502" t="s">
        <v>164</v>
      </c>
      <c r="AV117" s="349"/>
      <c r="AW117" s="349"/>
      <c r="AX117" s="349"/>
      <c r="AY117" s="349"/>
      <c r="AZ117" s="349"/>
      <c r="BA117" s="349"/>
      <c r="BB117" s="349"/>
      <c r="BC117" s="349"/>
      <c r="BD117" s="349"/>
      <c r="BE117" s="349"/>
      <c r="BF117" s="490"/>
      <c r="BG117" s="43"/>
      <c r="BH117" s="43"/>
      <c r="BI117" s="43"/>
    </row>
    <row r="118" spans="1:61" ht="63.75" customHeight="1">
      <c r="A118" s="403" t="s">
        <v>160</v>
      </c>
      <c r="B118" s="404"/>
      <c r="C118" s="404"/>
      <c r="D118" s="404"/>
      <c r="E118" s="404"/>
      <c r="F118" s="404"/>
      <c r="G118" s="405"/>
      <c r="H118" s="348">
        <v>2</v>
      </c>
      <c r="I118" s="349"/>
      <c r="J118" s="350"/>
      <c r="K118" s="348">
        <v>2</v>
      </c>
      <c r="L118" s="349"/>
      <c r="M118" s="350"/>
      <c r="N118" s="348">
        <v>3</v>
      </c>
      <c r="O118" s="349"/>
      <c r="P118" s="490"/>
      <c r="Q118" s="415" t="s">
        <v>161</v>
      </c>
      <c r="R118" s="416"/>
      <c r="S118" s="416"/>
      <c r="T118" s="416"/>
      <c r="U118" s="416"/>
      <c r="V118" s="417"/>
      <c r="W118" s="625">
        <v>4</v>
      </c>
      <c r="X118" s="626"/>
      <c r="Y118" s="627"/>
      <c r="Z118" s="628">
        <v>3</v>
      </c>
      <c r="AA118" s="629"/>
      <c r="AB118" s="630"/>
      <c r="AC118" s="424">
        <v>4</v>
      </c>
      <c r="AD118" s="425"/>
      <c r="AE118" s="426"/>
      <c r="AF118" s="502">
        <v>8</v>
      </c>
      <c r="AG118" s="349"/>
      <c r="AH118" s="349"/>
      <c r="AI118" s="349"/>
      <c r="AJ118" s="350"/>
      <c r="AK118" s="348">
        <v>8</v>
      </c>
      <c r="AL118" s="349"/>
      <c r="AM118" s="349"/>
      <c r="AN118" s="349"/>
      <c r="AO118" s="350"/>
      <c r="AP118" s="348">
        <v>12</v>
      </c>
      <c r="AQ118" s="349"/>
      <c r="AR118" s="349"/>
      <c r="AS118" s="349"/>
      <c r="AT118" s="490"/>
      <c r="AU118" s="503"/>
      <c r="AV118" s="352"/>
      <c r="AW118" s="352"/>
      <c r="AX118" s="352"/>
      <c r="AY118" s="352"/>
      <c r="AZ118" s="352"/>
      <c r="BA118" s="352"/>
      <c r="BB118" s="352"/>
      <c r="BC118" s="352"/>
      <c r="BD118" s="352"/>
      <c r="BE118" s="352"/>
      <c r="BF118" s="491"/>
      <c r="BG118" s="40"/>
      <c r="BH118" s="40"/>
      <c r="BI118" s="40"/>
    </row>
    <row r="119" spans="1:61" ht="63.75" customHeight="1">
      <c r="A119" s="406"/>
      <c r="B119" s="407"/>
      <c r="C119" s="407"/>
      <c r="D119" s="407"/>
      <c r="E119" s="407"/>
      <c r="F119" s="407"/>
      <c r="G119" s="408"/>
      <c r="H119" s="351"/>
      <c r="I119" s="352"/>
      <c r="J119" s="353"/>
      <c r="K119" s="351"/>
      <c r="L119" s="352"/>
      <c r="M119" s="353"/>
      <c r="N119" s="351"/>
      <c r="O119" s="352"/>
      <c r="P119" s="491"/>
      <c r="Q119" s="415" t="s">
        <v>162</v>
      </c>
      <c r="R119" s="416"/>
      <c r="S119" s="416"/>
      <c r="T119" s="416"/>
      <c r="U119" s="416"/>
      <c r="V119" s="417"/>
      <c r="W119" s="625">
        <v>6</v>
      </c>
      <c r="X119" s="626"/>
      <c r="Y119" s="627"/>
      <c r="Z119" s="625">
        <v>3</v>
      </c>
      <c r="AA119" s="626"/>
      <c r="AB119" s="627"/>
      <c r="AC119" s="662">
        <v>4</v>
      </c>
      <c r="AD119" s="663"/>
      <c r="AE119" s="664"/>
      <c r="AF119" s="503"/>
      <c r="AG119" s="352"/>
      <c r="AH119" s="352"/>
      <c r="AI119" s="352"/>
      <c r="AJ119" s="353"/>
      <c r="AK119" s="351"/>
      <c r="AL119" s="352"/>
      <c r="AM119" s="352"/>
      <c r="AN119" s="352"/>
      <c r="AO119" s="353"/>
      <c r="AP119" s="351"/>
      <c r="AQ119" s="352"/>
      <c r="AR119" s="352"/>
      <c r="AS119" s="352"/>
      <c r="AT119" s="491"/>
      <c r="AU119" s="503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491"/>
      <c r="BG119" s="40"/>
      <c r="BH119" s="40"/>
      <c r="BI119" s="40"/>
    </row>
    <row r="120" spans="1:61" ht="42.75" customHeight="1" thickBot="1">
      <c r="A120" s="409"/>
      <c r="B120" s="410"/>
      <c r="C120" s="410"/>
      <c r="D120" s="410"/>
      <c r="E120" s="410"/>
      <c r="F120" s="410"/>
      <c r="G120" s="411"/>
      <c r="H120" s="354"/>
      <c r="I120" s="355"/>
      <c r="J120" s="356"/>
      <c r="K120" s="354"/>
      <c r="L120" s="355"/>
      <c r="M120" s="356"/>
      <c r="N120" s="354"/>
      <c r="O120" s="355"/>
      <c r="P120" s="492"/>
      <c r="Q120" s="622" t="s">
        <v>163</v>
      </c>
      <c r="R120" s="623"/>
      <c r="S120" s="623"/>
      <c r="T120" s="623"/>
      <c r="U120" s="623"/>
      <c r="V120" s="624"/>
      <c r="W120" s="619">
        <v>8</v>
      </c>
      <c r="X120" s="620"/>
      <c r="Y120" s="621"/>
      <c r="Z120" s="619">
        <v>4</v>
      </c>
      <c r="AA120" s="620"/>
      <c r="AB120" s="621"/>
      <c r="AC120" s="493">
        <v>6</v>
      </c>
      <c r="AD120" s="494"/>
      <c r="AE120" s="495"/>
      <c r="AF120" s="504"/>
      <c r="AG120" s="355"/>
      <c r="AH120" s="355"/>
      <c r="AI120" s="355"/>
      <c r="AJ120" s="356"/>
      <c r="AK120" s="354"/>
      <c r="AL120" s="355"/>
      <c r="AM120" s="355"/>
      <c r="AN120" s="355"/>
      <c r="AO120" s="356"/>
      <c r="AP120" s="354"/>
      <c r="AQ120" s="355"/>
      <c r="AR120" s="355"/>
      <c r="AS120" s="355"/>
      <c r="AT120" s="492"/>
      <c r="AU120" s="504"/>
      <c r="AV120" s="355"/>
      <c r="AW120" s="355"/>
      <c r="AX120" s="355"/>
      <c r="AY120" s="355"/>
      <c r="AZ120" s="355"/>
      <c r="BA120" s="355"/>
      <c r="BB120" s="355"/>
      <c r="BC120" s="355"/>
      <c r="BD120" s="355"/>
      <c r="BE120" s="355"/>
      <c r="BF120" s="492"/>
      <c r="BG120" s="40"/>
      <c r="BH120" s="40"/>
      <c r="BI120" s="40"/>
    </row>
    <row r="121" spans="1:61" ht="14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9"/>
      <c r="BG121" s="19"/>
      <c r="BH121" s="19"/>
      <c r="BI121" s="19"/>
    </row>
    <row r="122" spans="1:61" ht="47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208" t="s">
        <v>107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9"/>
      <c r="BG122" s="19"/>
      <c r="BH122" s="19"/>
      <c r="BI122" s="19"/>
    </row>
    <row r="123" spans="1:61" ht="9" customHeight="1" thickBo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7"/>
      <c r="S123" s="17"/>
      <c r="T123" s="7"/>
      <c r="U123" s="20"/>
      <c r="V123" s="20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8"/>
      <c r="BG123" s="8"/>
      <c r="BH123" s="8"/>
      <c r="BI123" s="8"/>
    </row>
    <row r="124" spans="1:61" ht="69" customHeight="1" thickBot="1">
      <c r="A124" s="632" t="s">
        <v>101</v>
      </c>
      <c r="B124" s="633"/>
      <c r="C124" s="633"/>
      <c r="D124" s="634"/>
      <c r="E124" s="709" t="s">
        <v>102</v>
      </c>
      <c r="F124" s="710"/>
      <c r="G124" s="710"/>
      <c r="H124" s="710"/>
      <c r="I124" s="710"/>
      <c r="J124" s="710"/>
      <c r="K124" s="710"/>
      <c r="L124" s="710"/>
      <c r="M124" s="710"/>
      <c r="N124" s="710"/>
      <c r="O124" s="710"/>
      <c r="P124" s="710"/>
      <c r="Q124" s="710"/>
      <c r="R124" s="710"/>
      <c r="S124" s="710"/>
      <c r="T124" s="710"/>
      <c r="U124" s="710"/>
      <c r="V124" s="710"/>
      <c r="W124" s="710"/>
      <c r="X124" s="710"/>
      <c r="Y124" s="710"/>
      <c r="Z124" s="710"/>
      <c r="AA124" s="710"/>
      <c r="AB124" s="710"/>
      <c r="AC124" s="710"/>
      <c r="AD124" s="710"/>
      <c r="AE124" s="710"/>
      <c r="AF124" s="710"/>
      <c r="AG124" s="710"/>
      <c r="AH124" s="710"/>
      <c r="AI124" s="710"/>
      <c r="AJ124" s="710"/>
      <c r="AK124" s="710"/>
      <c r="AL124" s="710"/>
      <c r="AM124" s="710"/>
      <c r="AN124" s="710"/>
      <c r="AO124" s="710"/>
      <c r="AP124" s="710"/>
      <c r="AQ124" s="710"/>
      <c r="AR124" s="710"/>
      <c r="AS124" s="710"/>
      <c r="AT124" s="710"/>
      <c r="AU124" s="710"/>
      <c r="AV124" s="710"/>
      <c r="AW124" s="710"/>
      <c r="AX124" s="710"/>
      <c r="AY124" s="710"/>
      <c r="AZ124" s="710"/>
      <c r="BA124" s="710"/>
      <c r="BB124" s="710"/>
      <c r="BC124" s="710"/>
      <c r="BD124" s="711"/>
      <c r="BE124" s="632" t="s">
        <v>255</v>
      </c>
      <c r="BF124" s="633"/>
      <c r="BG124" s="633"/>
      <c r="BH124" s="633"/>
      <c r="BI124" s="704"/>
    </row>
    <row r="125" spans="1:61" ht="85.5" customHeight="1" thickBot="1">
      <c r="A125" s="418" t="s">
        <v>193</v>
      </c>
      <c r="B125" s="419"/>
      <c r="C125" s="419"/>
      <c r="D125" s="420"/>
      <c r="E125" s="686" t="s">
        <v>291</v>
      </c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687"/>
      <c r="AA125" s="687"/>
      <c r="AB125" s="687"/>
      <c r="AC125" s="687"/>
      <c r="AD125" s="687"/>
      <c r="AE125" s="687"/>
      <c r="AF125" s="687"/>
      <c r="AG125" s="687"/>
      <c r="AH125" s="687"/>
      <c r="AI125" s="687"/>
      <c r="AJ125" s="687"/>
      <c r="AK125" s="687"/>
      <c r="AL125" s="687"/>
      <c r="AM125" s="687"/>
      <c r="AN125" s="687"/>
      <c r="AO125" s="687"/>
      <c r="AP125" s="687"/>
      <c r="AQ125" s="687"/>
      <c r="AR125" s="687"/>
      <c r="AS125" s="687"/>
      <c r="AT125" s="687"/>
      <c r="AU125" s="687"/>
      <c r="AV125" s="687"/>
      <c r="AW125" s="687"/>
      <c r="AX125" s="687"/>
      <c r="AY125" s="687"/>
      <c r="AZ125" s="687"/>
      <c r="BA125" s="687"/>
      <c r="BB125" s="687"/>
      <c r="BC125" s="687"/>
      <c r="BD125" s="688"/>
      <c r="BE125" s="331" t="s">
        <v>172</v>
      </c>
      <c r="BF125" s="332"/>
      <c r="BG125" s="332"/>
      <c r="BH125" s="332"/>
      <c r="BI125" s="333"/>
    </row>
    <row r="126" spans="1:61" ht="85.5" customHeight="1">
      <c r="A126" s="712" t="s">
        <v>194</v>
      </c>
      <c r="B126" s="713"/>
      <c r="C126" s="713"/>
      <c r="D126" s="714"/>
      <c r="E126" s="689" t="s">
        <v>281</v>
      </c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0"/>
      <c r="AE126" s="690"/>
      <c r="AF126" s="690"/>
      <c r="AG126" s="690"/>
      <c r="AH126" s="690"/>
      <c r="AI126" s="690"/>
      <c r="AJ126" s="690"/>
      <c r="AK126" s="690"/>
      <c r="AL126" s="690"/>
      <c r="AM126" s="690"/>
      <c r="AN126" s="690"/>
      <c r="AO126" s="690"/>
      <c r="AP126" s="690"/>
      <c r="AQ126" s="690"/>
      <c r="AR126" s="690"/>
      <c r="AS126" s="690"/>
      <c r="AT126" s="690"/>
      <c r="AU126" s="690"/>
      <c r="AV126" s="690"/>
      <c r="AW126" s="690"/>
      <c r="AX126" s="690"/>
      <c r="AY126" s="690"/>
      <c r="AZ126" s="690"/>
      <c r="BA126" s="690"/>
      <c r="BB126" s="690"/>
      <c r="BC126" s="690"/>
      <c r="BD126" s="691"/>
      <c r="BE126" s="722" t="s">
        <v>106</v>
      </c>
      <c r="BF126" s="723"/>
      <c r="BG126" s="723"/>
      <c r="BH126" s="723"/>
      <c r="BI126" s="724"/>
    </row>
    <row r="127" spans="1:61" s="41" customFormat="1" ht="85.5" customHeight="1">
      <c r="A127" s="418" t="s">
        <v>195</v>
      </c>
      <c r="B127" s="419"/>
      <c r="C127" s="419"/>
      <c r="D127" s="420"/>
      <c r="E127" s="412" t="s">
        <v>282</v>
      </c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  <c r="AF127" s="413"/>
      <c r="AG127" s="413"/>
      <c r="AH127" s="413"/>
      <c r="AI127" s="413"/>
      <c r="AJ127" s="413"/>
      <c r="AK127" s="413"/>
      <c r="AL127" s="413"/>
      <c r="AM127" s="413"/>
      <c r="AN127" s="413"/>
      <c r="AO127" s="413"/>
      <c r="AP127" s="413"/>
      <c r="AQ127" s="413"/>
      <c r="AR127" s="413"/>
      <c r="AS127" s="413"/>
      <c r="AT127" s="413"/>
      <c r="AU127" s="413"/>
      <c r="AV127" s="413"/>
      <c r="AW127" s="413"/>
      <c r="AX127" s="413"/>
      <c r="AY127" s="413"/>
      <c r="AZ127" s="413"/>
      <c r="BA127" s="413"/>
      <c r="BB127" s="413"/>
      <c r="BC127" s="413"/>
      <c r="BD127" s="414"/>
      <c r="BE127" s="331" t="s">
        <v>173</v>
      </c>
      <c r="BF127" s="332"/>
      <c r="BG127" s="332"/>
      <c r="BH127" s="332"/>
      <c r="BI127" s="333"/>
    </row>
    <row r="128" spans="1:61" ht="132" customHeight="1">
      <c r="A128" s="418" t="s">
        <v>196</v>
      </c>
      <c r="B128" s="419"/>
      <c r="C128" s="419"/>
      <c r="D128" s="420"/>
      <c r="E128" s="718" t="s">
        <v>283</v>
      </c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19"/>
      <c r="Q128" s="719"/>
      <c r="R128" s="719"/>
      <c r="S128" s="719"/>
      <c r="T128" s="719"/>
      <c r="U128" s="719"/>
      <c r="V128" s="719"/>
      <c r="W128" s="719"/>
      <c r="X128" s="719"/>
      <c r="Y128" s="719"/>
      <c r="Z128" s="719"/>
      <c r="AA128" s="719"/>
      <c r="AB128" s="719"/>
      <c r="AC128" s="719"/>
      <c r="AD128" s="719"/>
      <c r="AE128" s="719"/>
      <c r="AF128" s="719"/>
      <c r="AG128" s="719"/>
      <c r="AH128" s="719"/>
      <c r="AI128" s="719"/>
      <c r="AJ128" s="719"/>
      <c r="AK128" s="719"/>
      <c r="AL128" s="719"/>
      <c r="AM128" s="719"/>
      <c r="AN128" s="719"/>
      <c r="AO128" s="719"/>
      <c r="AP128" s="719"/>
      <c r="AQ128" s="719"/>
      <c r="AR128" s="719"/>
      <c r="AS128" s="719"/>
      <c r="AT128" s="719"/>
      <c r="AU128" s="719"/>
      <c r="AV128" s="719"/>
      <c r="AW128" s="719"/>
      <c r="AX128" s="719"/>
      <c r="AY128" s="719"/>
      <c r="AZ128" s="719"/>
      <c r="BA128" s="719"/>
      <c r="BB128" s="719"/>
      <c r="BC128" s="719"/>
      <c r="BD128" s="720"/>
      <c r="BE128" s="331" t="s">
        <v>280</v>
      </c>
      <c r="BF128" s="332"/>
      <c r="BG128" s="332"/>
      <c r="BH128" s="332"/>
      <c r="BI128" s="333"/>
    </row>
    <row r="129" spans="1:61" s="41" customFormat="1" ht="85.5" customHeight="1">
      <c r="A129" s="418" t="s">
        <v>197</v>
      </c>
      <c r="B129" s="419"/>
      <c r="C129" s="419"/>
      <c r="D129" s="420"/>
      <c r="E129" s="318" t="s">
        <v>199</v>
      </c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  <c r="AO129" s="319"/>
      <c r="AP129" s="319"/>
      <c r="AQ129" s="319"/>
      <c r="AR129" s="319"/>
      <c r="AS129" s="319"/>
      <c r="AT129" s="319"/>
      <c r="AU129" s="319"/>
      <c r="AV129" s="319"/>
      <c r="AW129" s="319"/>
      <c r="AX129" s="319"/>
      <c r="AY129" s="319"/>
      <c r="AZ129" s="319"/>
      <c r="BA129" s="319"/>
      <c r="BB129" s="319"/>
      <c r="BC129" s="319"/>
      <c r="BD129" s="320"/>
      <c r="BE129" s="331" t="s">
        <v>274</v>
      </c>
      <c r="BF129" s="332"/>
      <c r="BG129" s="332"/>
      <c r="BH129" s="332"/>
      <c r="BI129" s="333"/>
    </row>
    <row r="130" spans="1:61" s="41" customFormat="1" ht="45.75" customHeight="1">
      <c r="A130" s="661" t="s">
        <v>198</v>
      </c>
      <c r="B130" s="325"/>
      <c r="C130" s="325"/>
      <c r="D130" s="326"/>
      <c r="E130" s="255" t="s">
        <v>251</v>
      </c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  <c r="AU130" s="295"/>
      <c r="AV130" s="295"/>
      <c r="AW130" s="295"/>
      <c r="AX130" s="295"/>
      <c r="AY130" s="295"/>
      <c r="AZ130" s="295"/>
      <c r="BA130" s="295"/>
      <c r="BB130" s="698"/>
      <c r="BC130" s="698"/>
      <c r="BD130" s="699"/>
      <c r="BE130" s="715" t="s">
        <v>70</v>
      </c>
      <c r="BF130" s="716"/>
      <c r="BG130" s="716"/>
      <c r="BH130" s="716"/>
      <c r="BI130" s="717"/>
    </row>
    <row r="131" spans="1:61" s="41" customFormat="1" ht="85.5" customHeight="1">
      <c r="A131" s="324" t="s">
        <v>287</v>
      </c>
      <c r="B131" s="325"/>
      <c r="C131" s="325"/>
      <c r="D131" s="326"/>
      <c r="E131" s="743" t="s">
        <v>289</v>
      </c>
      <c r="F131" s="744"/>
      <c r="G131" s="744"/>
      <c r="H131" s="744"/>
      <c r="I131" s="744"/>
      <c r="J131" s="744"/>
      <c r="K131" s="744"/>
      <c r="L131" s="744"/>
      <c r="M131" s="744"/>
      <c r="N131" s="744"/>
      <c r="O131" s="744"/>
      <c r="P131" s="744"/>
      <c r="Q131" s="744"/>
      <c r="R131" s="744"/>
      <c r="S131" s="744"/>
      <c r="T131" s="744"/>
      <c r="U131" s="744"/>
      <c r="V131" s="744"/>
      <c r="W131" s="744"/>
      <c r="X131" s="744"/>
      <c r="Y131" s="744"/>
      <c r="Z131" s="744"/>
      <c r="AA131" s="744"/>
      <c r="AB131" s="744"/>
      <c r="AC131" s="744"/>
      <c r="AD131" s="744"/>
      <c r="AE131" s="744"/>
      <c r="AF131" s="744"/>
      <c r="AG131" s="744"/>
      <c r="AH131" s="744"/>
      <c r="AI131" s="744"/>
      <c r="AJ131" s="744"/>
      <c r="AK131" s="744"/>
      <c r="AL131" s="744"/>
      <c r="AM131" s="744"/>
      <c r="AN131" s="744"/>
      <c r="AO131" s="744"/>
      <c r="AP131" s="744"/>
      <c r="AQ131" s="744"/>
      <c r="AR131" s="744"/>
      <c r="AS131" s="744"/>
      <c r="AT131" s="744"/>
      <c r="AU131" s="744"/>
      <c r="AV131" s="744"/>
      <c r="AW131" s="744"/>
      <c r="AX131" s="744"/>
      <c r="AY131" s="744"/>
      <c r="AZ131" s="744"/>
      <c r="BA131" s="744"/>
      <c r="BB131" s="744"/>
      <c r="BC131" s="744"/>
      <c r="BD131" s="745"/>
      <c r="BE131" s="331" t="s">
        <v>185</v>
      </c>
      <c r="BF131" s="700"/>
      <c r="BG131" s="700"/>
      <c r="BH131" s="700"/>
      <c r="BI131" s="701"/>
    </row>
    <row r="132" spans="1:61" s="41" customFormat="1" ht="85.5" customHeight="1">
      <c r="A132" s="324" t="s">
        <v>288</v>
      </c>
      <c r="B132" s="325"/>
      <c r="C132" s="325"/>
      <c r="D132" s="326"/>
      <c r="E132" s="706" t="s">
        <v>290</v>
      </c>
      <c r="F132" s="707"/>
      <c r="G132" s="707"/>
      <c r="H132" s="707"/>
      <c r="I132" s="707"/>
      <c r="J132" s="707"/>
      <c r="K132" s="707"/>
      <c r="L132" s="707"/>
      <c r="M132" s="707"/>
      <c r="N132" s="707"/>
      <c r="O132" s="707"/>
      <c r="P132" s="707"/>
      <c r="Q132" s="707"/>
      <c r="R132" s="707"/>
      <c r="S132" s="707"/>
      <c r="T132" s="707"/>
      <c r="U132" s="707"/>
      <c r="V132" s="707"/>
      <c r="W132" s="707"/>
      <c r="X132" s="707"/>
      <c r="Y132" s="707"/>
      <c r="Z132" s="707"/>
      <c r="AA132" s="707"/>
      <c r="AB132" s="707"/>
      <c r="AC132" s="707"/>
      <c r="AD132" s="707"/>
      <c r="AE132" s="707"/>
      <c r="AF132" s="707"/>
      <c r="AG132" s="707"/>
      <c r="AH132" s="707"/>
      <c r="AI132" s="707"/>
      <c r="AJ132" s="707"/>
      <c r="AK132" s="707"/>
      <c r="AL132" s="707"/>
      <c r="AM132" s="707"/>
      <c r="AN132" s="707"/>
      <c r="AO132" s="707"/>
      <c r="AP132" s="707"/>
      <c r="AQ132" s="707"/>
      <c r="AR132" s="707"/>
      <c r="AS132" s="707"/>
      <c r="AT132" s="707"/>
      <c r="AU132" s="707"/>
      <c r="AV132" s="707"/>
      <c r="AW132" s="707"/>
      <c r="AX132" s="707"/>
      <c r="AY132" s="707"/>
      <c r="AZ132" s="707"/>
      <c r="BA132" s="707"/>
      <c r="BB132" s="707"/>
      <c r="BC132" s="707"/>
      <c r="BD132" s="708"/>
      <c r="BE132" s="331" t="s">
        <v>202</v>
      </c>
      <c r="BF132" s="700"/>
      <c r="BG132" s="700"/>
      <c r="BH132" s="700"/>
      <c r="BI132" s="701"/>
    </row>
    <row r="133" spans="1:61" s="267" customFormat="1" ht="76.5" customHeight="1">
      <c r="A133" s="262" t="s">
        <v>108</v>
      </c>
      <c r="B133" s="263"/>
      <c r="C133" s="263"/>
      <c r="D133" s="263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2" t="s">
        <v>108</v>
      </c>
      <c r="AI133" s="262"/>
      <c r="AJ133" s="262"/>
      <c r="AK133" s="262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5"/>
      <c r="BG133" s="266"/>
      <c r="BH133" s="266"/>
      <c r="BI133" s="266"/>
    </row>
    <row r="134" spans="1:61" s="267" customFormat="1" ht="30.75" customHeight="1">
      <c r="A134" s="721" t="s">
        <v>278</v>
      </c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  <c r="S134" s="721"/>
      <c r="T134" s="721"/>
      <c r="U134" s="721"/>
      <c r="V134" s="721"/>
      <c r="W134" s="721"/>
      <c r="X134" s="721"/>
      <c r="Y134" s="721"/>
      <c r="Z134" s="721"/>
      <c r="AA134" s="721"/>
      <c r="AB134" s="721"/>
      <c r="AC134" s="721"/>
      <c r="AD134" s="721"/>
      <c r="AE134" s="721"/>
      <c r="AF134" s="264"/>
      <c r="AG134" s="264"/>
      <c r="AH134" s="721" t="s">
        <v>271</v>
      </c>
      <c r="AI134" s="721"/>
      <c r="AJ134" s="721"/>
      <c r="AK134" s="721"/>
      <c r="AL134" s="721"/>
      <c r="AM134" s="721"/>
      <c r="AN134" s="721"/>
      <c r="AO134" s="721"/>
      <c r="AP134" s="721"/>
      <c r="AQ134" s="721"/>
      <c r="AR134" s="721"/>
      <c r="AS134" s="721"/>
      <c r="AT134" s="721"/>
      <c r="AU134" s="721"/>
      <c r="AV134" s="721"/>
      <c r="AW134" s="721"/>
      <c r="AX134" s="721"/>
      <c r="AY134" s="721"/>
      <c r="AZ134" s="721"/>
      <c r="BA134" s="721"/>
      <c r="BB134" s="721"/>
      <c r="BC134" s="721"/>
      <c r="BD134" s="721"/>
      <c r="BE134" s="721"/>
      <c r="BF134" s="721"/>
      <c r="BG134" s="721"/>
      <c r="BH134" s="721"/>
      <c r="BI134" s="266"/>
    </row>
    <row r="135" spans="1:62" s="267" customFormat="1" ht="72.75" customHeight="1">
      <c r="A135" s="721"/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  <c r="S135" s="721"/>
      <c r="T135" s="721"/>
      <c r="U135" s="721"/>
      <c r="V135" s="721"/>
      <c r="W135" s="721"/>
      <c r="X135" s="721"/>
      <c r="Y135" s="721"/>
      <c r="Z135" s="721"/>
      <c r="AA135" s="721"/>
      <c r="AB135" s="721"/>
      <c r="AC135" s="721"/>
      <c r="AD135" s="721"/>
      <c r="AE135" s="721"/>
      <c r="AF135" s="264"/>
      <c r="AG135" s="264"/>
      <c r="AH135" s="721"/>
      <c r="AI135" s="721"/>
      <c r="AJ135" s="721"/>
      <c r="AK135" s="721"/>
      <c r="AL135" s="721"/>
      <c r="AM135" s="721"/>
      <c r="AN135" s="721"/>
      <c r="AO135" s="721"/>
      <c r="AP135" s="721"/>
      <c r="AQ135" s="721"/>
      <c r="AR135" s="721"/>
      <c r="AS135" s="721"/>
      <c r="AT135" s="721"/>
      <c r="AU135" s="721"/>
      <c r="AV135" s="721"/>
      <c r="AW135" s="721"/>
      <c r="AX135" s="721"/>
      <c r="AY135" s="721"/>
      <c r="AZ135" s="721"/>
      <c r="BA135" s="721"/>
      <c r="BB135" s="721"/>
      <c r="BC135" s="721"/>
      <c r="BD135" s="721"/>
      <c r="BE135" s="721"/>
      <c r="BF135" s="721"/>
      <c r="BG135" s="721"/>
      <c r="BH135" s="721"/>
      <c r="BI135" s="266"/>
      <c r="BJ135" s="268"/>
    </row>
    <row r="136" spans="1:62" s="267" customFormat="1" ht="64.5" customHeight="1">
      <c r="A136" s="269"/>
      <c r="B136" s="269"/>
      <c r="C136" s="269"/>
      <c r="D136" s="269"/>
      <c r="E136" s="269"/>
      <c r="F136" s="269"/>
      <c r="G136" s="269"/>
      <c r="H136" s="270"/>
      <c r="I136" s="271"/>
      <c r="J136" s="705" t="s">
        <v>122</v>
      </c>
      <c r="K136" s="705"/>
      <c r="L136" s="705"/>
      <c r="M136" s="705"/>
      <c r="N136" s="705"/>
      <c r="O136" s="705"/>
      <c r="P136" s="705"/>
      <c r="Q136" s="705"/>
      <c r="R136" s="705"/>
      <c r="S136" s="705"/>
      <c r="T136" s="705"/>
      <c r="U136" s="705"/>
      <c r="V136" s="705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84"/>
      <c r="AI136" s="284"/>
      <c r="AJ136" s="284"/>
      <c r="AK136" s="269"/>
      <c r="AL136" s="269"/>
      <c r="AM136" s="269"/>
      <c r="AN136" s="269"/>
      <c r="AO136" s="269"/>
      <c r="AP136" s="269"/>
      <c r="AQ136" s="269"/>
      <c r="AR136" s="705" t="s">
        <v>123</v>
      </c>
      <c r="AS136" s="705"/>
      <c r="AT136" s="705"/>
      <c r="AU136" s="705"/>
      <c r="AV136" s="705"/>
      <c r="AW136" s="705"/>
      <c r="AX136" s="705"/>
      <c r="AY136" s="705"/>
      <c r="AZ136" s="705"/>
      <c r="BA136" s="272"/>
      <c r="BB136" s="272"/>
      <c r="BC136" s="272"/>
      <c r="BD136" s="272"/>
      <c r="BE136" s="264"/>
      <c r="BF136" s="265"/>
      <c r="BG136" s="266"/>
      <c r="BH136" s="266"/>
      <c r="BI136" s="266"/>
      <c r="BJ136" s="268"/>
    </row>
    <row r="137" spans="1:62" s="267" customFormat="1" ht="56.25" customHeight="1">
      <c r="A137" s="273" t="s">
        <v>326</v>
      </c>
      <c r="B137" s="274"/>
      <c r="C137" s="274"/>
      <c r="D137" s="274"/>
      <c r="E137" s="274"/>
      <c r="F137" s="274"/>
      <c r="G137" s="272"/>
      <c r="H137" s="274"/>
      <c r="I137" s="274"/>
      <c r="J137" s="274"/>
      <c r="K137" s="274"/>
      <c r="L137" s="274"/>
      <c r="M137" s="274"/>
      <c r="N137" s="272"/>
      <c r="O137" s="272"/>
      <c r="P137" s="272"/>
      <c r="Q137" s="272"/>
      <c r="R137" s="272"/>
      <c r="S137" s="272"/>
      <c r="T137" s="272"/>
      <c r="U137" s="272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73" t="s">
        <v>326</v>
      </c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64"/>
      <c r="BF137" s="265"/>
      <c r="BG137" s="266"/>
      <c r="BH137" s="266"/>
      <c r="BI137" s="266"/>
      <c r="BJ137" s="268"/>
    </row>
    <row r="138" spans="1:61" s="279" customFormat="1" ht="65.25" customHeight="1">
      <c r="A138" s="296" t="s">
        <v>327</v>
      </c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77"/>
      <c r="BB138" s="277"/>
      <c r="BC138" s="277"/>
      <c r="BD138" s="277"/>
      <c r="BE138" s="277"/>
      <c r="BF138" s="278"/>
      <c r="BG138" s="278"/>
      <c r="BH138" s="278"/>
      <c r="BI138" s="278"/>
    </row>
    <row r="139" spans="1:61" s="281" customFormat="1" ht="76.5" customHeight="1" thickBot="1">
      <c r="A139" s="297" t="s">
        <v>378</v>
      </c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80"/>
      <c r="BG139" s="280"/>
      <c r="BH139" s="280"/>
      <c r="BI139" s="280"/>
    </row>
    <row r="140" spans="1:61" ht="81" customHeight="1" thickBot="1">
      <c r="A140" s="683" t="s">
        <v>101</v>
      </c>
      <c r="B140" s="684"/>
      <c r="C140" s="684"/>
      <c r="D140" s="731"/>
      <c r="E140" s="702" t="s">
        <v>102</v>
      </c>
      <c r="F140" s="583"/>
      <c r="G140" s="583"/>
      <c r="H140" s="583"/>
      <c r="I140" s="583"/>
      <c r="J140" s="583"/>
      <c r="K140" s="583"/>
      <c r="L140" s="583"/>
      <c r="M140" s="583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  <c r="AA140" s="583"/>
      <c r="AB140" s="583"/>
      <c r="AC140" s="583"/>
      <c r="AD140" s="583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  <c r="AP140" s="583"/>
      <c r="AQ140" s="583"/>
      <c r="AR140" s="583"/>
      <c r="AS140" s="583"/>
      <c r="AT140" s="583"/>
      <c r="AU140" s="583"/>
      <c r="AV140" s="583"/>
      <c r="AW140" s="583"/>
      <c r="AX140" s="583"/>
      <c r="AY140" s="583"/>
      <c r="AZ140" s="583"/>
      <c r="BA140" s="583"/>
      <c r="BB140" s="583"/>
      <c r="BC140" s="583"/>
      <c r="BD140" s="703"/>
      <c r="BE140" s="632" t="s">
        <v>255</v>
      </c>
      <c r="BF140" s="633"/>
      <c r="BG140" s="633"/>
      <c r="BH140" s="633"/>
      <c r="BI140" s="704"/>
    </row>
    <row r="141" spans="1:61" s="41" customFormat="1" ht="94.5" customHeight="1">
      <c r="A141" s="418" t="s">
        <v>211</v>
      </c>
      <c r="B141" s="419"/>
      <c r="C141" s="419"/>
      <c r="D141" s="420"/>
      <c r="E141" s="658" t="s">
        <v>328</v>
      </c>
      <c r="F141" s="659"/>
      <c r="G141" s="659"/>
      <c r="H141" s="659"/>
      <c r="I141" s="659"/>
      <c r="J141" s="659"/>
      <c r="K141" s="659"/>
      <c r="L141" s="659"/>
      <c r="M141" s="659"/>
      <c r="N141" s="659"/>
      <c r="O141" s="659"/>
      <c r="P141" s="659"/>
      <c r="Q141" s="659"/>
      <c r="R141" s="659"/>
      <c r="S141" s="659"/>
      <c r="T141" s="659"/>
      <c r="U141" s="659"/>
      <c r="V141" s="659"/>
      <c r="W141" s="659"/>
      <c r="X141" s="659"/>
      <c r="Y141" s="659"/>
      <c r="Z141" s="659"/>
      <c r="AA141" s="659"/>
      <c r="AB141" s="659"/>
      <c r="AC141" s="659"/>
      <c r="AD141" s="659"/>
      <c r="AE141" s="659"/>
      <c r="AF141" s="659"/>
      <c r="AG141" s="659"/>
      <c r="AH141" s="659"/>
      <c r="AI141" s="659"/>
      <c r="AJ141" s="659"/>
      <c r="AK141" s="659"/>
      <c r="AL141" s="659"/>
      <c r="AM141" s="659"/>
      <c r="AN141" s="659"/>
      <c r="AO141" s="659"/>
      <c r="AP141" s="659"/>
      <c r="AQ141" s="659"/>
      <c r="AR141" s="659"/>
      <c r="AS141" s="659"/>
      <c r="AT141" s="659"/>
      <c r="AU141" s="659"/>
      <c r="AV141" s="659"/>
      <c r="AW141" s="659"/>
      <c r="AX141" s="659"/>
      <c r="AY141" s="659"/>
      <c r="AZ141" s="659"/>
      <c r="BA141" s="659"/>
      <c r="BB141" s="659"/>
      <c r="BC141" s="659"/>
      <c r="BD141" s="660"/>
      <c r="BE141" s="321" t="s">
        <v>103</v>
      </c>
      <c r="BF141" s="322"/>
      <c r="BG141" s="322"/>
      <c r="BH141" s="322"/>
      <c r="BI141" s="323"/>
    </row>
    <row r="142" spans="1:61" ht="49.5" customHeight="1">
      <c r="A142" s="661" t="s">
        <v>212</v>
      </c>
      <c r="B142" s="325"/>
      <c r="C142" s="325"/>
      <c r="D142" s="326"/>
      <c r="E142" s="255" t="s">
        <v>213</v>
      </c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  <c r="AX142" s="256"/>
      <c r="AY142" s="256"/>
      <c r="AZ142" s="256"/>
      <c r="BA142" s="256"/>
      <c r="BB142" s="680"/>
      <c r="BC142" s="680"/>
      <c r="BD142" s="681"/>
      <c r="BE142" s="321" t="s">
        <v>111</v>
      </c>
      <c r="BF142" s="322"/>
      <c r="BG142" s="322"/>
      <c r="BH142" s="322"/>
      <c r="BI142" s="323"/>
    </row>
    <row r="143" spans="1:61" ht="94.5" customHeight="1">
      <c r="A143" s="661" t="s">
        <v>215</v>
      </c>
      <c r="B143" s="325"/>
      <c r="C143" s="325"/>
      <c r="D143" s="326"/>
      <c r="E143" s="726" t="s">
        <v>214</v>
      </c>
      <c r="F143" s="727"/>
      <c r="G143" s="727"/>
      <c r="H143" s="727"/>
      <c r="I143" s="727"/>
      <c r="J143" s="727"/>
      <c r="K143" s="727"/>
      <c r="L143" s="727"/>
      <c r="M143" s="727"/>
      <c r="N143" s="727"/>
      <c r="O143" s="727"/>
      <c r="P143" s="727"/>
      <c r="Q143" s="727"/>
      <c r="R143" s="727"/>
      <c r="S143" s="727"/>
      <c r="T143" s="727"/>
      <c r="U143" s="727"/>
      <c r="V143" s="727"/>
      <c r="W143" s="727"/>
      <c r="X143" s="727"/>
      <c r="Y143" s="727"/>
      <c r="Z143" s="727"/>
      <c r="AA143" s="727"/>
      <c r="AB143" s="727"/>
      <c r="AC143" s="727"/>
      <c r="AD143" s="727"/>
      <c r="AE143" s="727"/>
      <c r="AF143" s="727"/>
      <c r="AG143" s="727"/>
      <c r="AH143" s="727"/>
      <c r="AI143" s="727"/>
      <c r="AJ143" s="727"/>
      <c r="AK143" s="727"/>
      <c r="AL143" s="727"/>
      <c r="AM143" s="727"/>
      <c r="AN143" s="727"/>
      <c r="AO143" s="727"/>
      <c r="AP143" s="727"/>
      <c r="AQ143" s="727"/>
      <c r="AR143" s="727"/>
      <c r="AS143" s="727"/>
      <c r="AT143" s="727"/>
      <c r="AU143" s="727"/>
      <c r="AV143" s="727"/>
      <c r="AW143" s="727"/>
      <c r="AX143" s="727"/>
      <c r="AY143" s="727"/>
      <c r="AZ143" s="727"/>
      <c r="BA143" s="727"/>
      <c r="BB143" s="727"/>
      <c r="BC143" s="727"/>
      <c r="BD143" s="728"/>
      <c r="BE143" s="321" t="s">
        <v>110</v>
      </c>
      <c r="BF143" s="322"/>
      <c r="BG143" s="322"/>
      <c r="BH143" s="322"/>
      <c r="BI143" s="323"/>
    </row>
    <row r="144" spans="1:61" s="41" customFormat="1" ht="49.5" customHeight="1">
      <c r="A144" s="418" t="s">
        <v>216</v>
      </c>
      <c r="B144" s="419"/>
      <c r="C144" s="419"/>
      <c r="D144" s="420"/>
      <c r="E144" s="255" t="s">
        <v>240</v>
      </c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680"/>
      <c r="BC144" s="680"/>
      <c r="BD144" s="681"/>
      <c r="BE144" s="321" t="s">
        <v>275</v>
      </c>
      <c r="BF144" s="322"/>
      <c r="BG144" s="322"/>
      <c r="BH144" s="322"/>
      <c r="BI144" s="323"/>
    </row>
    <row r="145" spans="1:61" s="41" customFormat="1" ht="79.5" customHeight="1">
      <c r="A145" s="324" t="s">
        <v>217</v>
      </c>
      <c r="B145" s="325"/>
      <c r="C145" s="325"/>
      <c r="D145" s="326"/>
      <c r="E145" s="257" t="s">
        <v>329</v>
      </c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8"/>
      <c r="AX145" s="258"/>
      <c r="AY145" s="258"/>
      <c r="AZ145" s="258"/>
      <c r="BA145" s="258"/>
      <c r="BB145" s="680"/>
      <c r="BC145" s="680"/>
      <c r="BD145" s="681"/>
      <c r="BE145" s="321" t="s">
        <v>113</v>
      </c>
      <c r="BF145" s="322"/>
      <c r="BG145" s="322"/>
      <c r="BH145" s="322"/>
      <c r="BI145" s="323"/>
    </row>
    <row r="146" spans="1:61" s="41" customFormat="1" ht="49.5" customHeight="1">
      <c r="A146" s="324" t="s">
        <v>218</v>
      </c>
      <c r="B146" s="325"/>
      <c r="C146" s="325"/>
      <c r="D146" s="326"/>
      <c r="E146" s="318" t="s">
        <v>219</v>
      </c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9"/>
      <c r="AC146" s="319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19"/>
      <c r="BC146" s="319"/>
      <c r="BD146" s="320"/>
      <c r="BE146" s="321" t="s">
        <v>183</v>
      </c>
      <c r="BF146" s="322"/>
      <c r="BG146" s="322"/>
      <c r="BH146" s="322"/>
      <c r="BI146" s="323"/>
    </row>
    <row r="147" spans="1:61" s="41" customFormat="1" ht="94.5" customHeight="1">
      <c r="A147" s="324" t="s">
        <v>209</v>
      </c>
      <c r="B147" s="325"/>
      <c r="C147" s="325"/>
      <c r="D147" s="326"/>
      <c r="E147" s="318" t="s">
        <v>250</v>
      </c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  <c r="AN147" s="319"/>
      <c r="AO147" s="319"/>
      <c r="AP147" s="319"/>
      <c r="AQ147" s="319"/>
      <c r="AR147" s="319"/>
      <c r="AS147" s="319"/>
      <c r="AT147" s="319"/>
      <c r="AU147" s="319"/>
      <c r="AV147" s="319"/>
      <c r="AW147" s="319"/>
      <c r="AX147" s="319"/>
      <c r="AY147" s="319"/>
      <c r="AZ147" s="319"/>
      <c r="BA147" s="319"/>
      <c r="BB147" s="319"/>
      <c r="BC147" s="319"/>
      <c r="BD147" s="320"/>
      <c r="BE147" s="321" t="s">
        <v>276</v>
      </c>
      <c r="BF147" s="322"/>
      <c r="BG147" s="322"/>
      <c r="BH147" s="322"/>
      <c r="BI147" s="323"/>
    </row>
    <row r="148" spans="1:61" s="41" customFormat="1" ht="49.5" customHeight="1">
      <c r="A148" s="324" t="s">
        <v>210</v>
      </c>
      <c r="B148" s="325"/>
      <c r="C148" s="325"/>
      <c r="D148" s="326"/>
      <c r="E148" s="260" t="s">
        <v>330</v>
      </c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680"/>
      <c r="BC148" s="680"/>
      <c r="BD148" s="681"/>
      <c r="BE148" s="321" t="s">
        <v>180</v>
      </c>
      <c r="BF148" s="322"/>
      <c r="BG148" s="322"/>
      <c r="BH148" s="322"/>
      <c r="BI148" s="323"/>
    </row>
    <row r="149" spans="1:61" s="41" customFormat="1" ht="94.5" customHeight="1">
      <c r="A149" s="324" t="s">
        <v>220</v>
      </c>
      <c r="B149" s="325"/>
      <c r="C149" s="325"/>
      <c r="D149" s="326"/>
      <c r="E149" s="318" t="s">
        <v>331</v>
      </c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29"/>
      <c r="S149" s="729"/>
      <c r="T149" s="729"/>
      <c r="U149" s="729"/>
      <c r="V149" s="729"/>
      <c r="W149" s="729"/>
      <c r="X149" s="729"/>
      <c r="Y149" s="729"/>
      <c r="Z149" s="729"/>
      <c r="AA149" s="729"/>
      <c r="AB149" s="729"/>
      <c r="AC149" s="729"/>
      <c r="AD149" s="729"/>
      <c r="AE149" s="729"/>
      <c r="AF149" s="729"/>
      <c r="AG149" s="729"/>
      <c r="AH149" s="729"/>
      <c r="AI149" s="729"/>
      <c r="AJ149" s="729"/>
      <c r="AK149" s="729"/>
      <c r="AL149" s="729"/>
      <c r="AM149" s="729"/>
      <c r="AN149" s="729"/>
      <c r="AO149" s="729"/>
      <c r="AP149" s="729"/>
      <c r="AQ149" s="729"/>
      <c r="AR149" s="729"/>
      <c r="AS149" s="729"/>
      <c r="AT149" s="729"/>
      <c r="AU149" s="729"/>
      <c r="AV149" s="729"/>
      <c r="AW149" s="729"/>
      <c r="AX149" s="729"/>
      <c r="AY149" s="729"/>
      <c r="AZ149" s="729"/>
      <c r="BA149" s="729"/>
      <c r="BB149" s="729"/>
      <c r="BC149" s="729"/>
      <c r="BD149" s="730"/>
      <c r="BE149" s="321" t="s">
        <v>181</v>
      </c>
      <c r="BF149" s="322"/>
      <c r="BG149" s="322"/>
      <c r="BH149" s="322"/>
      <c r="BI149" s="323"/>
    </row>
    <row r="150" spans="1:61" s="41" customFormat="1" ht="49.5" customHeight="1">
      <c r="A150" s="324" t="s">
        <v>221</v>
      </c>
      <c r="B150" s="325"/>
      <c r="C150" s="325"/>
      <c r="D150" s="326"/>
      <c r="E150" s="261" t="s">
        <v>332</v>
      </c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680"/>
      <c r="BC150" s="680"/>
      <c r="BD150" s="681"/>
      <c r="BE150" s="321" t="s">
        <v>236</v>
      </c>
      <c r="BF150" s="322"/>
      <c r="BG150" s="322"/>
      <c r="BH150" s="322"/>
      <c r="BI150" s="323"/>
    </row>
    <row r="151" spans="1:61" s="41" customFormat="1" ht="94.5" customHeight="1">
      <c r="A151" s="324" t="s">
        <v>222</v>
      </c>
      <c r="B151" s="325"/>
      <c r="C151" s="325"/>
      <c r="D151" s="326"/>
      <c r="E151" s="318" t="s">
        <v>333</v>
      </c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  <c r="AG151" s="319"/>
      <c r="AH151" s="319"/>
      <c r="AI151" s="319"/>
      <c r="AJ151" s="319"/>
      <c r="AK151" s="319"/>
      <c r="AL151" s="319"/>
      <c r="AM151" s="319"/>
      <c r="AN151" s="319"/>
      <c r="AO151" s="319"/>
      <c r="AP151" s="319"/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A151" s="319"/>
      <c r="BB151" s="319"/>
      <c r="BC151" s="319"/>
      <c r="BD151" s="320"/>
      <c r="BE151" s="321" t="s">
        <v>342</v>
      </c>
      <c r="BF151" s="322"/>
      <c r="BG151" s="322"/>
      <c r="BH151" s="322"/>
      <c r="BI151" s="323"/>
    </row>
    <row r="152" spans="1:61" s="41" customFormat="1" ht="85.5" customHeight="1">
      <c r="A152" s="324" t="s">
        <v>223</v>
      </c>
      <c r="B152" s="325"/>
      <c r="C152" s="325"/>
      <c r="D152" s="326"/>
      <c r="E152" s="318" t="s">
        <v>373</v>
      </c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319"/>
      <c r="AK152" s="319"/>
      <c r="AL152" s="319"/>
      <c r="AM152" s="319"/>
      <c r="AN152" s="319"/>
      <c r="AO152" s="319"/>
      <c r="AP152" s="319"/>
      <c r="AQ152" s="319"/>
      <c r="AR152" s="319"/>
      <c r="AS152" s="319"/>
      <c r="AT152" s="319"/>
      <c r="AU152" s="319"/>
      <c r="AV152" s="319"/>
      <c r="AW152" s="319"/>
      <c r="AX152" s="319"/>
      <c r="AY152" s="319"/>
      <c r="AZ152" s="319"/>
      <c r="BA152" s="319"/>
      <c r="BB152" s="319"/>
      <c r="BC152" s="319"/>
      <c r="BD152" s="320"/>
      <c r="BE152" s="321" t="s">
        <v>318</v>
      </c>
      <c r="BF152" s="322"/>
      <c r="BG152" s="322"/>
      <c r="BH152" s="322"/>
      <c r="BI152" s="323"/>
    </row>
    <row r="153" spans="1:61" s="41" customFormat="1" ht="94.5" customHeight="1">
      <c r="A153" s="324" t="s">
        <v>224</v>
      </c>
      <c r="B153" s="325"/>
      <c r="C153" s="325"/>
      <c r="D153" s="326"/>
      <c r="E153" s="318" t="s">
        <v>334</v>
      </c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19"/>
      <c r="AX153" s="319"/>
      <c r="AY153" s="319"/>
      <c r="AZ153" s="319"/>
      <c r="BA153" s="319"/>
      <c r="BB153" s="319"/>
      <c r="BC153" s="319"/>
      <c r="BD153" s="320"/>
      <c r="BE153" s="331" t="s">
        <v>203</v>
      </c>
      <c r="BF153" s="332"/>
      <c r="BG153" s="332"/>
      <c r="BH153" s="332"/>
      <c r="BI153" s="333"/>
    </row>
    <row r="154" spans="1:61" s="41" customFormat="1" ht="94.5" customHeight="1">
      <c r="A154" s="324" t="s">
        <v>225</v>
      </c>
      <c r="B154" s="325"/>
      <c r="C154" s="325"/>
      <c r="D154" s="326"/>
      <c r="E154" s="318" t="s">
        <v>348</v>
      </c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319"/>
      <c r="AO154" s="319"/>
      <c r="AP154" s="319"/>
      <c r="AQ154" s="319"/>
      <c r="AR154" s="319"/>
      <c r="AS154" s="319"/>
      <c r="AT154" s="319"/>
      <c r="AU154" s="319"/>
      <c r="AV154" s="319"/>
      <c r="AW154" s="319"/>
      <c r="AX154" s="319"/>
      <c r="AY154" s="319"/>
      <c r="AZ154" s="319"/>
      <c r="BA154" s="319"/>
      <c r="BB154" s="319"/>
      <c r="BC154" s="319"/>
      <c r="BD154" s="320"/>
      <c r="BE154" s="321" t="s">
        <v>207</v>
      </c>
      <c r="BF154" s="322"/>
      <c r="BG154" s="322"/>
      <c r="BH154" s="322"/>
      <c r="BI154" s="323"/>
    </row>
    <row r="155" spans="1:61" s="41" customFormat="1" ht="87" customHeight="1">
      <c r="A155" s="324" t="s">
        <v>226</v>
      </c>
      <c r="B155" s="325"/>
      <c r="C155" s="325"/>
      <c r="D155" s="326"/>
      <c r="E155" s="732" t="s">
        <v>370</v>
      </c>
      <c r="F155" s="733"/>
      <c r="G155" s="733"/>
      <c r="H155" s="733"/>
      <c r="I155" s="733"/>
      <c r="J155" s="733"/>
      <c r="K155" s="733"/>
      <c r="L155" s="733"/>
      <c r="M155" s="733"/>
      <c r="N155" s="733"/>
      <c r="O155" s="733"/>
      <c r="P155" s="733"/>
      <c r="Q155" s="733"/>
      <c r="R155" s="733"/>
      <c r="S155" s="733"/>
      <c r="T155" s="733"/>
      <c r="U155" s="733"/>
      <c r="V155" s="733"/>
      <c r="W155" s="733"/>
      <c r="X155" s="733"/>
      <c r="Y155" s="733"/>
      <c r="Z155" s="733"/>
      <c r="AA155" s="733"/>
      <c r="AB155" s="733"/>
      <c r="AC155" s="733"/>
      <c r="AD155" s="733"/>
      <c r="AE155" s="733"/>
      <c r="AF155" s="733"/>
      <c r="AG155" s="733"/>
      <c r="AH155" s="733"/>
      <c r="AI155" s="733"/>
      <c r="AJ155" s="733"/>
      <c r="AK155" s="733"/>
      <c r="AL155" s="733"/>
      <c r="AM155" s="733"/>
      <c r="AN155" s="733"/>
      <c r="AO155" s="733"/>
      <c r="AP155" s="733"/>
      <c r="AQ155" s="733"/>
      <c r="AR155" s="733"/>
      <c r="AS155" s="733"/>
      <c r="AT155" s="733"/>
      <c r="AU155" s="733"/>
      <c r="AV155" s="733"/>
      <c r="AW155" s="733"/>
      <c r="AX155" s="733"/>
      <c r="AY155" s="733"/>
      <c r="AZ155" s="733"/>
      <c r="BA155" s="733"/>
      <c r="BB155" s="733"/>
      <c r="BC155" s="733"/>
      <c r="BD155" s="734"/>
      <c r="BE155" s="321" t="s">
        <v>343</v>
      </c>
      <c r="BF155" s="322"/>
      <c r="BG155" s="322"/>
      <c r="BH155" s="322"/>
      <c r="BI155" s="323"/>
    </row>
    <row r="156" spans="1:61" s="41" customFormat="1" ht="97.5" customHeight="1">
      <c r="A156" s="324" t="s">
        <v>227</v>
      </c>
      <c r="B156" s="325"/>
      <c r="C156" s="325"/>
      <c r="D156" s="326"/>
      <c r="E156" s="318" t="s">
        <v>335</v>
      </c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19"/>
      <c r="AS156" s="319"/>
      <c r="AT156" s="319"/>
      <c r="AU156" s="319"/>
      <c r="AV156" s="319"/>
      <c r="AW156" s="319"/>
      <c r="AX156" s="319"/>
      <c r="AY156" s="319"/>
      <c r="AZ156" s="319"/>
      <c r="BA156" s="319"/>
      <c r="BB156" s="319"/>
      <c r="BC156" s="319"/>
      <c r="BD156" s="320"/>
      <c r="BE156" s="321" t="s">
        <v>324</v>
      </c>
      <c r="BF156" s="322"/>
      <c r="BG156" s="322"/>
      <c r="BH156" s="322"/>
      <c r="BI156" s="323"/>
    </row>
    <row r="157" spans="1:61" s="41" customFormat="1" ht="94.5" customHeight="1">
      <c r="A157" s="324" t="s">
        <v>228</v>
      </c>
      <c r="B157" s="325"/>
      <c r="C157" s="325"/>
      <c r="D157" s="326"/>
      <c r="E157" s="318" t="s">
        <v>349</v>
      </c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19"/>
      <c r="AU157" s="319"/>
      <c r="AV157" s="319"/>
      <c r="AW157" s="319"/>
      <c r="AX157" s="319"/>
      <c r="AY157" s="319"/>
      <c r="AZ157" s="319"/>
      <c r="BA157" s="319"/>
      <c r="BB157" s="319"/>
      <c r="BC157" s="319"/>
      <c r="BD157" s="320"/>
      <c r="BE157" s="321" t="s">
        <v>325</v>
      </c>
      <c r="BF157" s="322"/>
      <c r="BG157" s="322"/>
      <c r="BH157" s="322"/>
      <c r="BI157" s="323"/>
    </row>
    <row r="158" spans="1:61" s="41" customFormat="1" ht="49.5" customHeight="1">
      <c r="A158" s="324" t="s">
        <v>229</v>
      </c>
      <c r="B158" s="325"/>
      <c r="C158" s="325"/>
      <c r="D158" s="326"/>
      <c r="E158" s="255" t="s">
        <v>336</v>
      </c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305"/>
      <c r="BC158" s="305"/>
      <c r="BD158" s="306"/>
      <c r="BE158" s="321" t="s">
        <v>189</v>
      </c>
      <c r="BF158" s="322"/>
      <c r="BG158" s="322"/>
      <c r="BH158" s="322"/>
      <c r="BI158" s="323"/>
    </row>
    <row r="159" spans="1:61" s="41" customFormat="1" ht="97.5" customHeight="1">
      <c r="A159" s="324" t="s">
        <v>230</v>
      </c>
      <c r="B159" s="325"/>
      <c r="C159" s="325"/>
      <c r="D159" s="326"/>
      <c r="E159" s="315" t="s">
        <v>337</v>
      </c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7"/>
      <c r="BE159" s="321" t="s">
        <v>344</v>
      </c>
      <c r="BF159" s="322"/>
      <c r="BG159" s="322"/>
      <c r="BH159" s="322"/>
      <c r="BI159" s="323"/>
    </row>
    <row r="160" spans="1:61" s="41" customFormat="1" ht="97.5" customHeight="1">
      <c r="A160" s="324" t="s">
        <v>232</v>
      </c>
      <c r="B160" s="325"/>
      <c r="C160" s="325"/>
      <c r="D160" s="326"/>
      <c r="E160" s="315" t="s">
        <v>352</v>
      </c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6"/>
      <c r="BB160" s="316"/>
      <c r="BC160" s="316"/>
      <c r="BD160" s="317"/>
      <c r="BE160" s="321" t="s">
        <v>235</v>
      </c>
      <c r="BF160" s="322"/>
      <c r="BG160" s="322"/>
      <c r="BH160" s="322"/>
      <c r="BI160" s="323"/>
    </row>
    <row r="161" spans="1:61" s="41" customFormat="1" ht="94.5" customHeight="1">
      <c r="A161" s="324" t="s">
        <v>233</v>
      </c>
      <c r="B161" s="325"/>
      <c r="C161" s="325"/>
      <c r="D161" s="326"/>
      <c r="E161" s="318" t="s">
        <v>338</v>
      </c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319"/>
      <c r="AH161" s="319"/>
      <c r="AI161" s="319"/>
      <c r="AJ161" s="319"/>
      <c r="AK161" s="319"/>
      <c r="AL161" s="319"/>
      <c r="AM161" s="319"/>
      <c r="AN161" s="319"/>
      <c r="AO161" s="319"/>
      <c r="AP161" s="319"/>
      <c r="AQ161" s="319"/>
      <c r="AR161" s="319"/>
      <c r="AS161" s="319"/>
      <c r="AT161" s="319"/>
      <c r="AU161" s="319"/>
      <c r="AV161" s="319"/>
      <c r="AW161" s="319"/>
      <c r="AX161" s="319"/>
      <c r="AY161" s="319"/>
      <c r="AZ161" s="319"/>
      <c r="BA161" s="319"/>
      <c r="BB161" s="319"/>
      <c r="BC161" s="319"/>
      <c r="BD161" s="320"/>
      <c r="BE161" s="321" t="s">
        <v>353</v>
      </c>
      <c r="BF161" s="322"/>
      <c r="BG161" s="322"/>
      <c r="BH161" s="322"/>
      <c r="BI161" s="323"/>
    </row>
    <row r="162" spans="1:61" s="41" customFormat="1" ht="49.5" customHeight="1">
      <c r="A162" s="324" t="s">
        <v>234</v>
      </c>
      <c r="B162" s="325"/>
      <c r="C162" s="325"/>
      <c r="D162" s="326"/>
      <c r="E162" s="736" t="s">
        <v>350</v>
      </c>
      <c r="F162" s="737"/>
      <c r="G162" s="737"/>
      <c r="H162" s="737"/>
      <c r="I162" s="737"/>
      <c r="J162" s="737"/>
      <c r="K162" s="737"/>
      <c r="L162" s="737"/>
      <c r="M162" s="737"/>
      <c r="N162" s="737"/>
      <c r="O162" s="737"/>
      <c r="P162" s="737"/>
      <c r="Q162" s="737"/>
      <c r="R162" s="737"/>
      <c r="S162" s="737"/>
      <c r="T162" s="737"/>
      <c r="U162" s="737"/>
      <c r="V162" s="737"/>
      <c r="W162" s="737"/>
      <c r="X162" s="737"/>
      <c r="Y162" s="737"/>
      <c r="Z162" s="737"/>
      <c r="AA162" s="737"/>
      <c r="AB162" s="737"/>
      <c r="AC162" s="737"/>
      <c r="AD162" s="737"/>
      <c r="AE162" s="737"/>
      <c r="AF162" s="737"/>
      <c r="AG162" s="737"/>
      <c r="AH162" s="737"/>
      <c r="AI162" s="737"/>
      <c r="AJ162" s="737"/>
      <c r="AK162" s="737"/>
      <c r="AL162" s="737"/>
      <c r="AM162" s="737"/>
      <c r="AN162" s="737"/>
      <c r="AO162" s="737"/>
      <c r="AP162" s="737"/>
      <c r="AQ162" s="737"/>
      <c r="AR162" s="737"/>
      <c r="AS162" s="737"/>
      <c r="AT162" s="737"/>
      <c r="AU162" s="737"/>
      <c r="AV162" s="737"/>
      <c r="AW162" s="737"/>
      <c r="AX162" s="737"/>
      <c r="AY162" s="737"/>
      <c r="AZ162" s="737"/>
      <c r="BA162" s="737"/>
      <c r="BB162" s="737"/>
      <c r="BC162" s="737"/>
      <c r="BD162" s="738"/>
      <c r="BE162" s="321" t="s">
        <v>322</v>
      </c>
      <c r="BF162" s="322"/>
      <c r="BG162" s="322"/>
      <c r="BH162" s="322"/>
      <c r="BI162" s="323"/>
    </row>
    <row r="163" spans="1:61" s="41" customFormat="1" ht="48" customHeight="1">
      <c r="A163" s="324" t="s">
        <v>347</v>
      </c>
      <c r="B163" s="325"/>
      <c r="C163" s="325"/>
      <c r="D163" s="326"/>
      <c r="E163" s="318" t="s">
        <v>351</v>
      </c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A163" s="319"/>
      <c r="BB163" s="319"/>
      <c r="BC163" s="319"/>
      <c r="BD163" s="320"/>
      <c r="BE163" s="321" t="s">
        <v>345</v>
      </c>
      <c r="BF163" s="322"/>
      <c r="BG163" s="322"/>
      <c r="BH163" s="322"/>
      <c r="BI163" s="323"/>
    </row>
    <row r="164" spans="1:61" s="41" customFormat="1" ht="64.5" customHeight="1">
      <c r="A164" s="282" t="s">
        <v>339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3"/>
      <c r="AM164" s="213"/>
      <c r="AN164" s="213"/>
      <c r="AO164" s="213"/>
      <c r="AP164" s="213"/>
      <c r="AQ164" s="213"/>
      <c r="AR164" s="213"/>
      <c r="AS164" s="213"/>
      <c r="AT164" s="44"/>
      <c r="AU164" s="44"/>
      <c r="AV164" s="44"/>
      <c r="AW164" s="44"/>
      <c r="AX164" s="44"/>
      <c r="AY164" s="44"/>
      <c r="AZ164" s="44"/>
      <c r="BA164" s="44"/>
      <c r="BB164" s="44"/>
      <c r="BC164" s="46"/>
      <c r="BD164" s="45"/>
      <c r="BE164" s="45"/>
      <c r="BF164" s="45"/>
      <c r="BG164" s="45"/>
      <c r="BH164" s="45"/>
      <c r="BI164" s="45"/>
    </row>
    <row r="165" spans="1:61" s="41" customFormat="1" ht="54" customHeight="1">
      <c r="A165" s="283" t="s">
        <v>298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44"/>
      <c r="AU165" s="44"/>
      <c r="AV165" s="44"/>
      <c r="AW165" s="44"/>
      <c r="AX165" s="44"/>
      <c r="AY165" s="44"/>
      <c r="AZ165" s="44"/>
      <c r="BA165" s="44"/>
      <c r="BB165" s="44"/>
      <c r="BC165" s="45"/>
      <c r="BD165" s="45"/>
      <c r="BE165" s="45"/>
      <c r="BF165" s="45"/>
      <c r="BG165" s="45"/>
      <c r="BH165" s="45"/>
      <c r="BI165" s="45"/>
    </row>
    <row r="166" spans="1:61" s="41" customFormat="1" ht="4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5"/>
      <c r="BD166" s="45"/>
      <c r="BE166" s="45"/>
      <c r="BF166" s="45"/>
      <c r="BG166" s="45"/>
      <c r="BH166" s="45"/>
      <c r="BI166" s="45"/>
    </row>
    <row r="167" spans="1:61" ht="42.75" customHeight="1">
      <c r="A167" s="245" t="s">
        <v>108</v>
      </c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6"/>
      <c r="S167" s="216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7"/>
      <c r="AF167" s="205"/>
      <c r="AG167" s="215"/>
      <c r="AH167" s="245" t="s">
        <v>108</v>
      </c>
      <c r="AI167" s="245"/>
      <c r="AJ167" s="24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"/>
      <c r="BD167" s="21"/>
      <c r="BE167" s="21"/>
      <c r="BF167" s="21"/>
      <c r="BG167" s="21"/>
      <c r="BH167" s="21"/>
      <c r="BI167" s="21"/>
    </row>
    <row r="168" spans="1:61" s="308" customFormat="1" ht="108" customHeight="1">
      <c r="A168" s="694" t="s">
        <v>272</v>
      </c>
      <c r="B168" s="694"/>
      <c r="C168" s="694"/>
      <c r="D168" s="694"/>
      <c r="E168" s="694"/>
      <c r="F168" s="694"/>
      <c r="G168" s="694"/>
      <c r="H168" s="694"/>
      <c r="I168" s="694"/>
      <c r="J168" s="694"/>
      <c r="K168" s="694"/>
      <c r="L168" s="694"/>
      <c r="M168" s="694"/>
      <c r="N168" s="694"/>
      <c r="O168" s="694"/>
      <c r="P168" s="694"/>
      <c r="Q168" s="694"/>
      <c r="R168" s="694"/>
      <c r="S168" s="694"/>
      <c r="T168" s="694"/>
      <c r="U168" s="694"/>
      <c r="V168" s="694"/>
      <c r="W168" s="694"/>
      <c r="X168" s="223"/>
      <c r="Y168" s="223"/>
      <c r="Z168" s="223"/>
      <c r="AA168" s="223"/>
      <c r="AB168" s="218"/>
      <c r="AC168" s="218"/>
      <c r="AD168" s="215"/>
      <c r="AE168" s="217"/>
      <c r="AF168" s="215"/>
      <c r="AG168" s="215"/>
      <c r="AH168" s="402" t="s">
        <v>270</v>
      </c>
      <c r="AI168" s="402"/>
      <c r="AJ168" s="402"/>
      <c r="AK168" s="402"/>
      <c r="AL168" s="402"/>
      <c r="AM168" s="402"/>
      <c r="AN168" s="402"/>
      <c r="AO168" s="402"/>
      <c r="AP168" s="402"/>
      <c r="AQ168" s="402"/>
      <c r="AR168" s="402"/>
      <c r="AS168" s="402"/>
      <c r="AT168" s="402"/>
      <c r="AU168" s="402"/>
      <c r="AV168" s="402"/>
      <c r="AW168" s="402"/>
      <c r="AX168" s="402"/>
      <c r="AY168" s="402"/>
      <c r="AZ168" s="402"/>
      <c r="BA168" s="402"/>
      <c r="BB168" s="402"/>
      <c r="BC168" s="402"/>
      <c r="BD168" s="402"/>
      <c r="BE168" s="402"/>
      <c r="BF168" s="402"/>
      <c r="BG168" s="402"/>
      <c r="BH168" s="402"/>
      <c r="BI168" s="312"/>
    </row>
    <row r="169" spans="1:61" s="308" customFormat="1" ht="69" customHeight="1">
      <c r="A169" s="219"/>
      <c r="B169" s="220"/>
      <c r="C169" s="220"/>
      <c r="D169" s="220"/>
      <c r="E169" s="220"/>
      <c r="F169" s="220"/>
      <c r="G169" s="220"/>
      <c r="H169" s="221"/>
      <c r="I169" s="220"/>
      <c r="J169" s="696" t="s">
        <v>170</v>
      </c>
      <c r="K169" s="696"/>
      <c r="L169" s="696"/>
      <c r="M169" s="696"/>
      <c r="N169" s="696"/>
      <c r="O169" s="696"/>
      <c r="P169" s="217"/>
      <c r="Q169" s="217"/>
      <c r="R169" s="217"/>
      <c r="S169" s="217"/>
      <c r="T169" s="222"/>
      <c r="U169" s="222"/>
      <c r="V169" s="223"/>
      <c r="W169" s="215"/>
      <c r="X169" s="215"/>
      <c r="Y169" s="215"/>
      <c r="Z169" s="215"/>
      <c r="AA169" s="215"/>
      <c r="AB169" s="215"/>
      <c r="AC169" s="215"/>
      <c r="AD169" s="215"/>
      <c r="AE169" s="217"/>
      <c r="AF169" s="215"/>
      <c r="AG169" s="215"/>
      <c r="AH169" s="220"/>
      <c r="AI169" s="220"/>
      <c r="AJ169" s="695"/>
      <c r="AK169" s="695"/>
      <c r="AL169" s="695"/>
      <c r="AM169" s="695"/>
      <c r="AN169" s="695"/>
      <c r="AO169" s="695"/>
      <c r="AP169" s="220"/>
      <c r="AQ169" s="692" t="s">
        <v>122</v>
      </c>
      <c r="AR169" s="692"/>
      <c r="AS169" s="692"/>
      <c r="AT169" s="692"/>
      <c r="AU169" s="692"/>
      <c r="AV169" s="692"/>
      <c r="AW169" s="692"/>
      <c r="AX169" s="692"/>
      <c r="AY169" s="692"/>
      <c r="AZ169" s="692"/>
      <c r="BA169" s="692"/>
      <c r="BB169" s="224"/>
      <c r="BC169" s="312"/>
      <c r="BD169" s="312"/>
      <c r="BE169" s="312"/>
      <c r="BF169" s="312"/>
      <c r="BG169" s="312"/>
      <c r="BH169" s="312"/>
      <c r="BI169" s="312"/>
    </row>
    <row r="170" spans="1:61" s="308" customFormat="1" ht="16.5" customHeight="1">
      <c r="A170" s="218"/>
      <c r="B170" s="218"/>
      <c r="C170" s="218"/>
      <c r="D170" s="218"/>
      <c r="E170" s="218"/>
      <c r="F170" s="218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6"/>
      <c r="S170" s="216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7"/>
      <c r="AF170" s="215"/>
      <c r="AG170" s="215"/>
      <c r="AH170" s="215"/>
      <c r="AI170" s="215"/>
      <c r="AJ170" s="631"/>
      <c r="AK170" s="631"/>
      <c r="AL170" s="631"/>
      <c r="AM170" s="631"/>
      <c r="AN170" s="631"/>
      <c r="AO170" s="631"/>
      <c r="AP170" s="215"/>
      <c r="AQ170" s="205"/>
      <c r="AR170" s="205"/>
      <c r="AS170" s="205"/>
      <c r="AT170" s="205"/>
      <c r="AU170" s="205"/>
      <c r="AV170" s="205"/>
      <c r="AW170" s="215"/>
      <c r="AX170" s="215"/>
      <c r="AY170" s="215"/>
      <c r="AZ170" s="215"/>
      <c r="BA170" s="215"/>
      <c r="BB170" s="215"/>
      <c r="BC170" s="312"/>
      <c r="BD170" s="312"/>
      <c r="BE170" s="312"/>
      <c r="BF170" s="312"/>
      <c r="BG170" s="312"/>
      <c r="BH170" s="312"/>
      <c r="BI170" s="312"/>
    </row>
    <row r="171" spans="1:63" s="308" customFormat="1" ht="60.75" customHeight="1">
      <c r="A171" s="224" t="s">
        <v>340</v>
      </c>
      <c r="B171" s="225"/>
      <c r="C171" s="225"/>
      <c r="D171" s="225"/>
      <c r="E171" s="225"/>
      <c r="F171" s="224"/>
      <c r="G171" s="224"/>
      <c r="H171" s="224"/>
      <c r="I171" s="224"/>
      <c r="J171" s="224"/>
      <c r="K171" s="224"/>
      <c r="L171" s="215"/>
      <c r="M171" s="215"/>
      <c r="N171" s="215"/>
      <c r="O171" s="215"/>
      <c r="P171" s="215"/>
      <c r="Q171" s="215"/>
      <c r="R171" s="216"/>
      <c r="S171" s="216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7"/>
      <c r="AF171" s="215"/>
      <c r="AG171" s="215"/>
      <c r="AH171" s="224" t="s">
        <v>340</v>
      </c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15"/>
      <c r="AV171" s="215"/>
      <c r="AW171" s="215"/>
      <c r="AX171" s="215"/>
      <c r="AY171" s="215"/>
      <c r="AZ171" s="215"/>
      <c r="BA171" s="215"/>
      <c r="BB171" s="215"/>
      <c r="BC171" s="312"/>
      <c r="BD171" s="312"/>
      <c r="BE171" s="312"/>
      <c r="BF171" s="312"/>
      <c r="BG171" s="312"/>
      <c r="BH171" s="312"/>
      <c r="BI171" s="312"/>
      <c r="BJ171" s="312"/>
      <c r="BK171" s="312"/>
    </row>
    <row r="172" spans="1:61" s="308" customFormat="1" ht="34.5" customHeight="1">
      <c r="A172" s="218"/>
      <c r="B172" s="225"/>
      <c r="C172" s="225"/>
      <c r="D172" s="225"/>
      <c r="E172" s="225"/>
      <c r="F172" s="22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6"/>
      <c r="S172" s="216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7"/>
      <c r="AF172" s="215"/>
      <c r="AG172" s="215"/>
      <c r="AH172" s="215"/>
      <c r="AI172" s="215"/>
      <c r="AJ172" s="225"/>
      <c r="AK172" s="225"/>
      <c r="AL172" s="225"/>
      <c r="AM172" s="225"/>
      <c r="AN172" s="225"/>
      <c r="AO172" s="22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312"/>
      <c r="BD172" s="312"/>
      <c r="BE172" s="312"/>
      <c r="BF172" s="312"/>
      <c r="BG172" s="312"/>
      <c r="BH172" s="312"/>
      <c r="BI172" s="312"/>
    </row>
    <row r="173" spans="1:61" s="308" customFormat="1" ht="48" customHeight="1">
      <c r="A173" s="226" t="s">
        <v>256</v>
      </c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5"/>
      <c r="AE173" s="217"/>
      <c r="AF173" s="215"/>
      <c r="AG173" s="215"/>
      <c r="AH173" s="402" t="s">
        <v>271</v>
      </c>
      <c r="AI173" s="402"/>
      <c r="AJ173" s="402"/>
      <c r="AK173" s="402"/>
      <c r="AL173" s="402"/>
      <c r="AM173" s="402"/>
      <c r="AN173" s="402"/>
      <c r="AO173" s="402"/>
      <c r="AP173" s="402"/>
      <c r="AQ173" s="402"/>
      <c r="AR173" s="402"/>
      <c r="AS173" s="402"/>
      <c r="AT173" s="402"/>
      <c r="AU173" s="402"/>
      <c r="AV173" s="402"/>
      <c r="AW173" s="402"/>
      <c r="AX173" s="402"/>
      <c r="AY173" s="402"/>
      <c r="AZ173" s="402"/>
      <c r="BA173" s="402"/>
      <c r="BB173" s="402"/>
      <c r="BC173" s="402"/>
      <c r="BD173" s="402"/>
      <c r="BE173" s="402"/>
      <c r="BF173" s="402"/>
      <c r="BG173" s="402"/>
      <c r="BH173" s="402"/>
      <c r="BI173" s="312"/>
    </row>
    <row r="174" spans="1:61" s="308" customFormat="1" ht="64.5" customHeight="1">
      <c r="A174" s="224" t="s">
        <v>299</v>
      </c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15"/>
      <c r="AE174" s="217"/>
      <c r="AF174" s="215"/>
      <c r="AG174" s="215"/>
      <c r="AH174" s="402"/>
      <c r="AI174" s="402"/>
      <c r="AJ174" s="402"/>
      <c r="AK174" s="402"/>
      <c r="AL174" s="402"/>
      <c r="AM174" s="402"/>
      <c r="AN174" s="402"/>
      <c r="AO174" s="402"/>
      <c r="AP174" s="402"/>
      <c r="AQ174" s="402"/>
      <c r="AR174" s="402"/>
      <c r="AS174" s="402"/>
      <c r="AT174" s="402"/>
      <c r="AU174" s="402"/>
      <c r="AV174" s="402"/>
      <c r="AW174" s="402"/>
      <c r="AX174" s="402"/>
      <c r="AY174" s="402"/>
      <c r="AZ174" s="402"/>
      <c r="BA174" s="402"/>
      <c r="BB174" s="402"/>
      <c r="BC174" s="402"/>
      <c r="BD174" s="402"/>
      <c r="BE174" s="402"/>
      <c r="BF174" s="402"/>
      <c r="BG174" s="402"/>
      <c r="BH174" s="402"/>
      <c r="BI174" s="312"/>
    </row>
    <row r="175" spans="1:61" s="308" customFormat="1" ht="76.5" customHeight="1">
      <c r="A175" s="221"/>
      <c r="B175" s="220"/>
      <c r="C175" s="220"/>
      <c r="D175" s="220"/>
      <c r="E175" s="220"/>
      <c r="F175" s="220"/>
      <c r="G175" s="220"/>
      <c r="H175" s="221"/>
      <c r="I175" s="220"/>
      <c r="J175" s="692" t="s">
        <v>171</v>
      </c>
      <c r="K175" s="692"/>
      <c r="L175" s="692"/>
      <c r="M175" s="692"/>
      <c r="N175" s="692"/>
      <c r="O175" s="692"/>
      <c r="P175" s="692"/>
      <c r="Q175" s="215"/>
      <c r="R175" s="215"/>
      <c r="S175" s="216"/>
      <c r="T175" s="216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7"/>
      <c r="AG175" s="215"/>
      <c r="AH175" s="220"/>
      <c r="AI175" s="220"/>
      <c r="AJ175" s="220"/>
      <c r="AK175" s="697"/>
      <c r="AL175" s="697"/>
      <c r="AM175" s="697"/>
      <c r="AN175" s="697"/>
      <c r="AO175" s="697"/>
      <c r="AP175" s="697"/>
      <c r="AQ175" s="693" t="s">
        <v>123</v>
      </c>
      <c r="AR175" s="693"/>
      <c r="AS175" s="693"/>
      <c r="AT175" s="693"/>
      <c r="AU175" s="693"/>
      <c r="AV175" s="693"/>
      <c r="AW175" s="693"/>
      <c r="AX175" s="693"/>
      <c r="AY175" s="693"/>
      <c r="AZ175" s="693"/>
      <c r="BA175" s="215"/>
      <c r="BB175" s="215"/>
      <c r="BC175" s="312"/>
      <c r="BD175" s="312"/>
      <c r="BE175" s="312"/>
      <c r="BF175" s="312"/>
      <c r="BG175" s="312"/>
      <c r="BH175" s="312"/>
      <c r="BI175" s="312"/>
    </row>
    <row r="176" spans="1:61" s="308" customFormat="1" ht="20.25" customHeight="1">
      <c r="A176" s="225"/>
      <c r="B176" s="225"/>
      <c r="C176" s="225"/>
      <c r="D176" s="225"/>
      <c r="E176" s="225"/>
      <c r="F176" s="22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6"/>
      <c r="S176" s="216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7"/>
      <c r="AF176" s="215"/>
      <c r="AG176" s="215"/>
      <c r="AH176" s="215"/>
      <c r="AI176" s="215"/>
      <c r="AJ176" s="631"/>
      <c r="AK176" s="631"/>
      <c r="AL176" s="631"/>
      <c r="AM176" s="631"/>
      <c r="AN176" s="631"/>
      <c r="AO176" s="631"/>
      <c r="AP176" s="215"/>
      <c r="AQ176" s="215"/>
      <c r="AR176" s="215"/>
      <c r="AS176" s="215"/>
      <c r="AT176" s="205"/>
      <c r="AU176" s="205"/>
      <c r="AV176" s="205"/>
      <c r="AW176" s="215"/>
      <c r="AX176" s="215"/>
      <c r="AY176" s="215"/>
      <c r="AZ176" s="215"/>
      <c r="BA176" s="215"/>
      <c r="BB176" s="215"/>
      <c r="BC176" s="312"/>
      <c r="BD176" s="312"/>
      <c r="BE176" s="312"/>
      <c r="BF176" s="312"/>
      <c r="BG176" s="312"/>
      <c r="BH176" s="312"/>
      <c r="BI176" s="312"/>
    </row>
    <row r="177" spans="1:61" s="308" customFormat="1" ht="87.75" customHeight="1">
      <c r="A177" s="224" t="s">
        <v>340</v>
      </c>
      <c r="B177" s="228"/>
      <c r="C177" s="228"/>
      <c r="D177" s="228"/>
      <c r="E177" s="228"/>
      <c r="F177" s="228"/>
      <c r="G177" s="228"/>
      <c r="H177" s="228"/>
      <c r="I177" s="22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5"/>
      <c r="AE177" s="217"/>
      <c r="AF177" s="215"/>
      <c r="AG177" s="215"/>
      <c r="AH177" s="224" t="s">
        <v>340</v>
      </c>
      <c r="AI177" s="224"/>
      <c r="AJ177" s="224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15"/>
      <c r="AU177" s="215"/>
      <c r="AV177" s="215"/>
      <c r="AW177" s="215"/>
      <c r="AX177" s="215"/>
      <c r="AY177" s="215"/>
      <c r="AZ177" s="205"/>
      <c r="BA177" s="205"/>
      <c r="BB177" s="205"/>
      <c r="BF177" s="312"/>
      <c r="BG177" s="312"/>
      <c r="BH177" s="312"/>
      <c r="BI177" s="312"/>
    </row>
    <row r="178" spans="1:61" s="308" customFormat="1" ht="48.75" customHeight="1">
      <c r="A178" s="402" t="s">
        <v>169</v>
      </c>
      <c r="B178" s="402"/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402"/>
      <c r="W178" s="402"/>
      <c r="X178" s="402"/>
      <c r="Y178" s="402"/>
      <c r="Z178" s="402"/>
      <c r="AA178" s="402"/>
      <c r="AB178" s="402"/>
      <c r="AC178" s="218"/>
      <c r="AD178" s="215"/>
      <c r="AE178" s="217"/>
      <c r="AF178" s="215"/>
      <c r="AG178" s="215"/>
      <c r="AH178" s="230" t="s">
        <v>109</v>
      </c>
      <c r="AI178" s="230"/>
      <c r="AJ178" s="230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05"/>
      <c r="AU178" s="205"/>
      <c r="AV178" s="205"/>
      <c r="AW178" s="205"/>
      <c r="AX178" s="215"/>
      <c r="AY178" s="215"/>
      <c r="AZ178" s="215"/>
      <c r="BA178" s="215"/>
      <c r="BB178" s="215"/>
      <c r="BC178" s="312"/>
      <c r="BD178" s="312"/>
      <c r="BE178" s="312"/>
      <c r="BF178" s="312"/>
      <c r="BG178" s="312"/>
      <c r="BH178" s="312"/>
      <c r="BI178" s="312"/>
    </row>
    <row r="179" spans="1:61" s="308" customFormat="1" ht="92.25" customHeight="1">
      <c r="A179" s="402"/>
      <c r="B179" s="402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402"/>
      <c r="AC179" s="218"/>
      <c r="AD179" s="215"/>
      <c r="AE179" s="217"/>
      <c r="AF179" s="215"/>
      <c r="AG179" s="215"/>
      <c r="AH179" s="220"/>
      <c r="AI179" s="220"/>
      <c r="AJ179" s="229"/>
      <c r="AK179" s="229"/>
      <c r="AL179" s="229"/>
      <c r="AM179" s="229"/>
      <c r="AN179" s="229"/>
      <c r="AO179" s="229"/>
      <c r="AP179" s="220"/>
      <c r="AQ179" s="725" t="s">
        <v>371</v>
      </c>
      <c r="AR179" s="725"/>
      <c r="AS179" s="725"/>
      <c r="AT179" s="725"/>
      <c r="AU179" s="725"/>
      <c r="AV179" s="725"/>
      <c r="AW179" s="725"/>
      <c r="AX179" s="725"/>
      <c r="AY179" s="725"/>
      <c r="AZ179" s="725"/>
      <c r="BA179" s="205"/>
      <c r="BB179" s="205"/>
      <c r="BD179" s="312"/>
      <c r="BE179" s="312"/>
      <c r="BF179" s="312"/>
      <c r="BG179" s="312"/>
      <c r="BH179" s="312"/>
      <c r="BI179" s="312"/>
    </row>
    <row r="180" spans="1:61" s="308" customFormat="1" ht="63" customHeight="1">
      <c r="A180" s="206" t="s">
        <v>341</v>
      </c>
      <c r="B180" s="225"/>
      <c r="C180" s="225"/>
      <c r="D180" s="225"/>
      <c r="E180" s="225"/>
      <c r="F180" s="225"/>
      <c r="G180" s="215"/>
      <c r="H180" s="230"/>
      <c r="I180" s="215"/>
      <c r="J180" s="215"/>
      <c r="K180" s="215"/>
      <c r="L180" s="215"/>
      <c r="M180" s="215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5"/>
      <c r="AE180" s="217"/>
      <c r="AF180" s="215"/>
      <c r="AG180" s="215"/>
      <c r="AH180" s="285" t="s">
        <v>340</v>
      </c>
      <c r="AI180" s="285"/>
      <c r="AJ180" s="285"/>
      <c r="AK180" s="224"/>
      <c r="AL180" s="224"/>
      <c r="AM180" s="224"/>
      <c r="AN180" s="224"/>
      <c r="AO180" s="224"/>
      <c r="AP180" s="217"/>
      <c r="AQ180" s="224"/>
      <c r="AR180" s="217"/>
      <c r="AS180" s="217"/>
      <c r="AT180" s="218"/>
      <c r="AU180" s="218"/>
      <c r="AV180" s="218"/>
      <c r="AW180" s="215"/>
      <c r="AX180" s="228"/>
      <c r="AY180" s="228"/>
      <c r="AZ180" s="228"/>
      <c r="BA180" s="228"/>
      <c r="BB180" s="228"/>
      <c r="BC180" s="313"/>
      <c r="BD180" s="312"/>
      <c r="BE180" s="312"/>
      <c r="BF180" s="312"/>
      <c r="BG180" s="312"/>
      <c r="BH180" s="312"/>
      <c r="BI180" s="312"/>
    </row>
    <row r="181" spans="1:57" ht="12" customHeight="1">
      <c r="A181" s="218"/>
      <c r="B181" s="218"/>
      <c r="C181" s="218"/>
      <c r="D181" s="218"/>
      <c r="E181" s="218"/>
      <c r="F181" s="218"/>
      <c r="G181" s="228"/>
      <c r="H181" s="228"/>
      <c r="I181" s="22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5"/>
      <c r="AE181" s="217"/>
      <c r="AF181" s="215"/>
      <c r="AG181" s="215"/>
      <c r="AH181" s="215"/>
      <c r="AI181" s="215"/>
      <c r="AJ181" s="631"/>
      <c r="AK181" s="631"/>
      <c r="AL181" s="631"/>
      <c r="AM181" s="631"/>
      <c r="AN181" s="631"/>
      <c r="AO181" s="631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"/>
      <c r="BD181" s="21"/>
      <c r="BE181" s="21"/>
    </row>
    <row r="182" spans="1:55" ht="56.25" customHeight="1">
      <c r="A182" s="23"/>
      <c r="B182" s="23"/>
      <c r="C182" s="23"/>
      <c r="D182" s="23"/>
      <c r="E182" s="23"/>
      <c r="F182" s="23"/>
      <c r="G182" s="25"/>
      <c r="H182" s="25"/>
      <c r="I182" s="25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1"/>
      <c r="AE182" s="22"/>
      <c r="AF182" s="21"/>
      <c r="AG182" s="21"/>
      <c r="AH182" s="21"/>
      <c r="AI182" s="21"/>
      <c r="AJ182" s="49"/>
      <c r="AK182" s="49"/>
      <c r="AL182" s="49"/>
      <c r="AM182" s="49"/>
      <c r="AN182" s="49"/>
      <c r="AO182" s="49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</row>
    <row r="183" spans="1:52" ht="35.25" customHeight="1">
      <c r="A183" s="2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6"/>
      <c r="AE183" s="26"/>
      <c r="AF183" s="26"/>
      <c r="AG183" s="26"/>
      <c r="AH183" s="26"/>
      <c r="AT183" s="21"/>
      <c r="AU183" s="21"/>
      <c r="AV183" s="21"/>
      <c r="AW183" s="21"/>
      <c r="AX183" s="21"/>
      <c r="AY183" s="21"/>
      <c r="AZ183" s="21"/>
    </row>
    <row r="184" spans="1:52" ht="30" customHeight="1">
      <c r="A184" s="23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6"/>
      <c r="AE184" s="6"/>
      <c r="AF184" s="6"/>
      <c r="AG184" s="6"/>
      <c r="AH184" s="6"/>
      <c r="AX184" s="21"/>
      <c r="AY184" s="21"/>
      <c r="AZ184" s="21"/>
    </row>
    <row r="185" spans="1:34" ht="39" customHeight="1">
      <c r="A185" s="2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7"/>
      <c r="AD185" s="27"/>
      <c r="AE185" s="27"/>
      <c r="AF185" s="27"/>
      <c r="AG185" s="27"/>
      <c r="AH185" s="27"/>
    </row>
    <row r="186" spans="1:61" ht="30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8"/>
      <c r="S186" s="28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BF186" s="25"/>
      <c r="BG186" s="25"/>
      <c r="BH186" s="25"/>
      <c r="BI186" s="25"/>
    </row>
    <row r="187" spans="1:57" ht="24" customHeight="1">
      <c r="A187" s="2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2"/>
      <c r="U187" s="2"/>
      <c r="V187" s="2"/>
      <c r="W187" s="2"/>
      <c r="X187" s="2"/>
      <c r="AT187" s="27"/>
      <c r="AU187" s="27"/>
      <c r="AV187" s="27"/>
      <c r="AW187" s="27"/>
      <c r="BD187" s="27"/>
      <c r="BE187" s="27"/>
    </row>
    <row r="188" spans="50:55" ht="27" customHeight="1">
      <c r="AX188" s="27"/>
      <c r="AY188" s="27"/>
      <c r="AZ188" s="27"/>
      <c r="BA188" s="27"/>
      <c r="BB188" s="27"/>
      <c r="BC188" s="27"/>
    </row>
    <row r="189" ht="25.5" customHeight="1"/>
    <row r="190" ht="30" customHeight="1"/>
    <row r="191" ht="30" customHeight="1"/>
    <row r="192" ht="27" customHeight="1"/>
    <row r="193" ht="24" customHeight="1"/>
    <row r="194" ht="27" customHeight="1"/>
    <row r="195" ht="24" customHeight="1"/>
    <row r="196" ht="27" customHeight="1"/>
    <row r="197" spans="18:61" ht="30" customHeight="1">
      <c r="R197" s="1"/>
      <c r="S197" s="1"/>
      <c r="BF197" s="1"/>
      <c r="BG197" s="1"/>
      <c r="BH197" s="1"/>
      <c r="BI197" s="1"/>
    </row>
    <row r="198" spans="18:61" ht="33" customHeight="1">
      <c r="R198" s="1"/>
      <c r="S198" s="1"/>
      <c r="BF198" s="1"/>
      <c r="BG198" s="1"/>
      <c r="BH198" s="1"/>
      <c r="BI198" s="1"/>
    </row>
    <row r="199" spans="18:61" ht="27" customHeight="1">
      <c r="R199" s="1"/>
      <c r="S199" s="1"/>
      <c r="BF199" s="1"/>
      <c r="BG199" s="1"/>
      <c r="BH199" s="1"/>
      <c r="BI199" s="1"/>
    </row>
    <row r="200" spans="18:61" ht="24" customHeight="1">
      <c r="R200" s="1"/>
      <c r="S200" s="1"/>
      <c r="BF200" s="1"/>
      <c r="BG200" s="1"/>
      <c r="BH200" s="1"/>
      <c r="BI200" s="1"/>
    </row>
    <row r="201" spans="18:61" ht="27" customHeight="1">
      <c r="R201" s="1"/>
      <c r="S201" s="1"/>
      <c r="BF201" s="1"/>
      <c r="BG201" s="1"/>
      <c r="BH201" s="1"/>
      <c r="BI201" s="1"/>
    </row>
    <row r="202" spans="18:61" ht="24" customHeight="1">
      <c r="R202" s="1"/>
      <c r="S202" s="1"/>
      <c r="BF202" s="1"/>
      <c r="BG202" s="1"/>
      <c r="BH202" s="1"/>
      <c r="BI202" s="1"/>
    </row>
    <row r="203" spans="18:61" ht="27" customHeight="1">
      <c r="R203" s="1"/>
      <c r="S203" s="1"/>
      <c r="BF203" s="1"/>
      <c r="BG203" s="1"/>
      <c r="BH203" s="1"/>
      <c r="BI203" s="1"/>
    </row>
    <row r="204" spans="18:61" ht="30" customHeight="1">
      <c r="R204" s="1"/>
      <c r="S204" s="1"/>
      <c r="BF204" s="1"/>
      <c r="BG204" s="1"/>
      <c r="BH204" s="1"/>
      <c r="BI204" s="1"/>
    </row>
    <row r="205" spans="18:61" ht="24" customHeight="1">
      <c r="R205" s="1"/>
      <c r="S205" s="1"/>
      <c r="BF205" s="1"/>
      <c r="BG205" s="1"/>
      <c r="BH205" s="1"/>
      <c r="BI205" s="1"/>
    </row>
    <row r="206" spans="18:61" ht="24" customHeight="1">
      <c r="R206" s="1"/>
      <c r="S206" s="1"/>
      <c r="BF206" s="1"/>
      <c r="BG206" s="1"/>
      <c r="BH206" s="1"/>
      <c r="BI206" s="1"/>
    </row>
    <row r="207" spans="18:61" ht="27" customHeight="1">
      <c r="R207" s="1"/>
      <c r="S207" s="1"/>
      <c r="BF207" s="1"/>
      <c r="BG207" s="1"/>
      <c r="BH207" s="1"/>
      <c r="BI207" s="1"/>
    </row>
    <row r="208" spans="18:61" ht="30" customHeight="1">
      <c r="R208" s="1"/>
      <c r="S208" s="1"/>
      <c r="BF208" s="1"/>
      <c r="BG208" s="1"/>
      <c r="BH208" s="1"/>
      <c r="BI208" s="1"/>
    </row>
    <row r="209" spans="18:61" ht="30" customHeight="1">
      <c r="R209" s="1"/>
      <c r="S209" s="1"/>
      <c r="BF209" s="1"/>
      <c r="BG209" s="1"/>
      <c r="BH209" s="1"/>
      <c r="BI209" s="1"/>
    </row>
  </sheetData>
  <sheetProtection/>
  <mergeCells count="991">
    <mergeCell ref="B9:H9"/>
    <mergeCell ref="I1:AQ1"/>
    <mergeCell ref="E162:BD162"/>
    <mergeCell ref="E160:BD160"/>
    <mergeCell ref="BE160:BI160"/>
    <mergeCell ref="X96:Y96"/>
    <mergeCell ref="Z96:AA96"/>
    <mergeCell ref="AB96:AC96"/>
    <mergeCell ref="BD96:BE96"/>
    <mergeCell ref="BF96:BI96"/>
    <mergeCell ref="BE161:BI161"/>
    <mergeCell ref="A160:D160"/>
    <mergeCell ref="E157:BD157"/>
    <mergeCell ref="V94:W94"/>
    <mergeCell ref="B96:O96"/>
    <mergeCell ref="P96:Q96"/>
    <mergeCell ref="R96:S96"/>
    <mergeCell ref="T96:U96"/>
    <mergeCell ref="V96:W96"/>
    <mergeCell ref="A140:D140"/>
    <mergeCell ref="E155:BD155"/>
    <mergeCell ref="AF77:AH77"/>
    <mergeCell ref="AI77:AK77"/>
    <mergeCell ref="E131:BD131"/>
    <mergeCell ref="BE159:BI159"/>
    <mergeCell ref="BA77:BC77"/>
    <mergeCell ref="B94:O94"/>
    <mergeCell ref="P94:Q94"/>
    <mergeCell ref="E149:BD149"/>
    <mergeCell ref="BE147:BI147"/>
    <mergeCell ref="BD93:BE93"/>
    <mergeCell ref="P52:Q52"/>
    <mergeCell ref="R54:S54"/>
    <mergeCell ref="B55:O55"/>
    <mergeCell ref="T55:U55"/>
    <mergeCell ref="BD55:BE55"/>
    <mergeCell ref="AL77:AN77"/>
    <mergeCell ref="AO77:AQ77"/>
    <mergeCell ref="AU77:AW77"/>
    <mergeCell ref="Z77:AA78"/>
    <mergeCell ref="BD60:BE60"/>
    <mergeCell ref="E152:BD152"/>
    <mergeCell ref="BE157:BI157"/>
    <mergeCell ref="AQ179:AZ179"/>
    <mergeCell ref="P75:Q78"/>
    <mergeCell ref="R75:S78"/>
    <mergeCell ref="T75:AE75"/>
    <mergeCell ref="AF75:BC75"/>
    <mergeCell ref="BE162:BI162"/>
    <mergeCell ref="E153:BD153"/>
    <mergeCell ref="E143:BD143"/>
    <mergeCell ref="AR136:AZ136"/>
    <mergeCell ref="B101:O101"/>
    <mergeCell ref="A132:D132"/>
    <mergeCell ref="AH134:BH135"/>
    <mergeCell ref="R94:S94"/>
    <mergeCell ref="T94:U94"/>
    <mergeCell ref="BE126:BI126"/>
    <mergeCell ref="E129:BD129"/>
    <mergeCell ref="A134:AE135"/>
    <mergeCell ref="R98:S98"/>
    <mergeCell ref="BE150:BI150"/>
    <mergeCell ref="BE130:BI130"/>
    <mergeCell ref="BE129:BI129"/>
    <mergeCell ref="A128:D128"/>
    <mergeCell ref="BE163:BI163"/>
    <mergeCell ref="BE156:BI156"/>
    <mergeCell ref="E128:BD128"/>
    <mergeCell ref="BB150:BD150"/>
    <mergeCell ref="BB148:BD148"/>
    <mergeCell ref="BE141:BI141"/>
    <mergeCell ref="A75:A78"/>
    <mergeCell ref="E132:BD132"/>
    <mergeCell ref="BD103:BE103"/>
    <mergeCell ref="X94:Y94"/>
    <mergeCell ref="A131:D131"/>
    <mergeCell ref="BE124:BI124"/>
    <mergeCell ref="E124:BD124"/>
    <mergeCell ref="BD94:BE94"/>
    <mergeCell ref="A126:D126"/>
    <mergeCell ref="V110:W110"/>
    <mergeCell ref="BE145:BI145"/>
    <mergeCell ref="BB130:BD130"/>
    <mergeCell ref="BE131:BI131"/>
    <mergeCell ref="BE132:BI132"/>
    <mergeCell ref="E140:BD140"/>
    <mergeCell ref="BE140:BI140"/>
    <mergeCell ref="BB144:BD144"/>
    <mergeCell ref="BE143:BI143"/>
    <mergeCell ref="J136:V136"/>
    <mergeCell ref="BE142:BI142"/>
    <mergeCell ref="BB145:BD145"/>
    <mergeCell ref="E147:BD147"/>
    <mergeCell ref="E161:BD161"/>
    <mergeCell ref="AK175:AP175"/>
    <mergeCell ref="BE146:BI146"/>
    <mergeCell ref="BE149:BI149"/>
    <mergeCell ref="BE148:BI148"/>
    <mergeCell ref="E146:BD146"/>
    <mergeCell ref="BE144:BI144"/>
    <mergeCell ref="A148:D148"/>
    <mergeCell ref="J175:P175"/>
    <mergeCell ref="AH168:BH168"/>
    <mergeCell ref="AH173:BH174"/>
    <mergeCell ref="AQ175:AZ175"/>
    <mergeCell ref="A168:W168"/>
    <mergeCell ref="AJ169:AO169"/>
    <mergeCell ref="AQ169:BA169"/>
    <mergeCell ref="J169:O169"/>
    <mergeCell ref="AJ170:AO170"/>
    <mergeCell ref="A163:D163"/>
    <mergeCell ref="A153:D153"/>
    <mergeCell ref="A156:D156"/>
    <mergeCell ref="A162:D162"/>
    <mergeCell ref="E151:BD151"/>
    <mergeCell ref="A159:D159"/>
    <mergeCell ref="A157:D157"/>
    <mergeCell ref="A151:D151"/>
    <mergeCell ref="A154:D154"/>
    <mergeCell ref="A155:D155"/>
    <mergeCell ref="AD69:AE69"/>
    <mergeCell ref="BF70:BI72"/>
    <mergeCell ref="BD68:BE68"/>
    <mergeCell ref="E125:BD125"/>
    <mergeCell ref="E126:BD126"/>
    <mergeCell ref="A161:D161"/>
    <mergeCell ref="A129:D129"/>
    <mergeCell ref="A142:D142"/>
    <mergeCell ref="A145:D145"/>
    <mergeCell ref="A149:D149"/>
    <mergeCell ref="BF56:BI56"/>
    <mergeCell ref="BF60:BI60"/>
    <mergeCell ref="BD63:BE63"/>
    <mergeCell ref="BF64:BI64"/>
    <mergeCell ref="BF75:BI78"/>
    <mergeCell ref="BD73:BE73"/>
    <mergeCell ref="BD75:BE78"/>
    <mergeCell ref="B51:O51"/>
    <mergeCell ref="AX77:AZ77"/>
    <mergeCell ref="AX76:BC76"/>
    <mergeCell ref="BD71:BE71"/>
    <mergeCell ref="AB50:AC50"/>
    <mergeCell ref="BD57:BE57"/>
    <mergeCell ref="AD61:AE61"/>
    <mergeCell ref="AB60:AC60"/>
    <mergeCell ref="AR76:AW76"/>
    <mergeCell ref="AB54:AC54"/>
    <mergeCell ref="BD54:BE54"/>
    <mergeCell ref="B58:O58"/>
    <mergeCell ref="BD48:BE48"/>
    <mergeCell ref="BD52:BE52"/>
    <mergeCell ref="BD53:BE53"/>
    <mergeCell ref="X49:Y49"/>
    <mergeCell ref="AD48:AE48"/>
    <mergeCell ref="BD50:BE50"/>
    <mergeCell ref="V58:W58"/>
    <mergeCell ref="V49:W49"/>
    <mergeCell ref="B105:O105"/>
    <mergeCell ref="X107:Y107"/>
    <mergeCell ref="W120:Y120"/>
    <mergeCell ref="T100:U100"/>
    <mergeCell ref="B49:O49"/>
    <mergeCell ref="B53:O53"/>
    <mergeCell ref="B50:O50"/>
    <mergeCell ref="P92:Q92"/>
    <mergeCell ref="P87:Q87"/>
    <mergeCell ref="T76:U78"/>
    <mergeCell ref="BE153:BI153"/>
    <mergeCell ref="BE152:BI152"/>
    <mergeCell ref="BE151:BI151"/>
    <mergeCell ref="B108:O108"/>
    <mergeCell ref="N118:P120"/>
    <mergeCell ref="Q119:V119"/>
    <mergeCell ref="BB142:BD142"/>
    <mergeCell ref="A152:D152"/>
    <mergeCell ref="A150:D150"/>
    <mergeCell ref="A130:D130"/>
    <mergeCell ref="B75:O78"/>
    <mergeCell ref="B80:O80"/>
    <mergeCell ref="B71:O71"/>
    <mergeCell ref="B72:O72"/>
    <mergeCell ref="B79:O79"/>
    <mergeCell ref="R87:S87"/>
    <mergeCell ref="R81:S81"/>
    <mergeCell ref="R71:S71"/>
    <mergeCell ref="P81:Q81"/>
    <mergeCell ref="B84:O84"/>
    <mergeCell ref="A97:A98"/>
    <mergeCell ref="B82:O82"/>
    <mergeCell ref="B95:O95"/>
    <mergeCell ref="B92:O92"/>
    <mergeCell ref="B81:O81"/>
    <mergeCell ref="B88:O88"/>
    <mergeCell ref="B89:O89"/>
    <mergeCell ref="B98:O98"/>
    <mergeCell ref="B86:O86"/>
    <mergeCell ref="B83:O83"/>
    <mergeCell ref="P101:Q101"/>
    <mergeCell ref="V100:W100"/>
    <mergeCell ref="Z94:AA94"/>
    <mergeCell ref="B99:O99"/>
    <mergeCell ref="B106:O106"/>
    <mergeCell ref="R97:S97"/>
    <mergeCell ref="B97:O97"/>
    <mergeCell ref="X97:Y97"/>
    <mergeCell ref="B103:O103"/>
    <mergeCell ref="B104:O104"/>
    <mergeCell ref="Z119:AB119"/>
    <mergeCell ref="AC119:AE119"/>
    <mergeCell ref="X108:Y108"/>
    <mergeCell ref="A141:D141"/>
    <mergeCell ref="A114:S114"/>
    <mergeCell ref="H118:J120"/>
    <mergeCell ref="V114:W114"/>
    <mergeCell ref="T99:U99"/>
    <mergeCell ref="X99:Y99"/>
    <mergeCell ref="T90:U90"/>
    <mergeCell ref="V98:W98"/>
    <mergeCell ref="V97:W97"/>
    <mergeCell ref="T95:U95"/>
    <mergeCell ref="V95:W95"/>
    <mergeCell ref="X92:Y92"/>
    <mergeCell ref="R88:S88"/>
    <mergeCell ref="R80:S80"/>
    <mergeCell ref="V87:W87"/>
    <mergeCell ref="V88:W88"/>
    <mergeCell ref="R86:S86"/>
    <mergeCell ref="V82:W82"/>
    <mergeCell ref="R85:S85"/>
    <mergeCell ref="V81:W81"/>
    <mergeCell ref="V86:W86"/>
    <mergeCell ref="T86:U86"/>
    <mergeCell ref="T98:U98"/>
    <mergeCell ref="X90:Y90"/>
    <mergeCell ref="T92:U92"/>
    <mergeCell ref="X76:AE76"/>
    <mergeCell ref="V92:W92"/>
    <mergeCell ref="V71:W71"/>
    <mergeCell ref="X95:Y95"/>
    <mergeCell ref="X77:Y78"/>
    <mergeCell ref="T88:U88"/>
    <mergeCell ref="AB42:AC42"/>
    <mergeCell ref="T42:U42"/>
    <mergeCell ref="V42:W42"/>
    <mergeCell ref="V53:W53"/>
    <mergeCell ref="X48:Y48"/>
    <mergeCell ref="Z48:AA48"/>
    <mergeCell ref="V48:W48"/>
    <mergeCell ref="AB48:AC48"/>
    <mergeCell ref="V46:W46"/>
    <mergeCell ref="T47:U47"/>
    <mergeCell ref="T97:U97"/>
    <mergeCell ref="X68:Y68"/>
    <mergeCell ref="V80:W80"/>
    <mergeCell ref="X47:Y47"/>
    <mergeCell ref="T51:U51"/>
    <mergeCell ref="X59:Y59"/>
    <mergeCell ref="X86:Y86"/>
    <mergeCell ref="X71:Y71"/>
    <mergeCell ref="V43:W43"/>
    <mergeCell ref="T58:U58"/>
    <mergeCell ref="V68:W68"/>
    <mergeCell ref="B45:O45"/>
    <mergeCell ref="P47:Q47"/>
    <mergeCell ref="P46:Q46"/>
    <mergeCell ref="T54:U54"/>
    <mergeCell ref="V44:W44"/>
    <mergeCell ref="R48:S48"/>
    <mergeCell ref="R46:S46"/>
    <mergeCell ref="BF110:BI110"/>
    <mergeCell ref="BD109:BE109"/>
    <mergeCell ref="BD110:BE110"/>
    <mergeCell ref="BD105:BE105"/>
    <mergeCell ref="BD107:BE107"/>
    <mergeCell ref="BD108:BE108"/>
    <mergeCell ref="BF106:BI106"/>
    <mergeCell ref="BF109:BI109"/>
    <mergeCell ref="BD98:BE98"/>
    <mergeCell ref="BD90:BE90"/>
    <mergeCell ref="BD95:BE95"/>
    <mergeCell ref="BF95:BI95"/>
    <mergeCell ref="BF92:BI94"/>
    <mergeCell ref="BF97:BI99"/>
    <mergeCell ref="X87:Y87"/>
    <mergeCell ref="BD104:BE104"/>
    <mergeCell ref="BF73:BI73"/>
    <mergeCell ref="BF87:BI88"/>
    <mergeCell ref="BD100:BE100"/>
    <mergeCell ref="BF104:BI104"/>
    <mergeCell ref="BF103:BI103"/>
    <mergeCell ref="BD101:BE101"/>
    <mergeCell ref="BD92:BE92"/>
    <mergeCell ref="BF79:BI79"/>
    <mergeCell ref="BD47:BE47"/>
    <mergeCell ref="BD70:BE70"/>
    <mergeCell ref="V54:W54"/>
    <mergeCell ref="BD56:BE56"/>
    <mergeCell ref="BD83:BE83"/>
    <mergeCell ref="BD61:BE61"/>
    <mergeCell ref="BD72:BE72"/>
    <mergeCell ref="BD69:BE69"/>
    <mergeCell ref="BD80:BE80"/>
    <mergeCell ref="Z47:AA47"/>
    <mergeCell ref="X41:Y41"/>
    <mergeCell ref="Z40:AA40"/>
    <mergeCell ref="X42:Y42"/>
    <mergeCell ref="Z41:AA41"/>
    <mergeCell ref="AV10:BD10"/>
    <mergeCell ref="AK15:AN15"/>
    <mergeCell ref="AX15:BA15"/>
    <mergeCell ref="AW15:AW16"/>
    <mergeCell ref="AB40:AC40"/>
    <mergeCell ref="AD42:AE42"/>
    <mergeCell ref="AD41:AE41"/>
    <mergeCell ref="AB44:AC44"/>
    <mergeCell ref="AB41:AC41"/>
    <mergeCell ref="Z42:AA42"/>
    <mergeCell ref="BF62:BI63"/>
    <mergeCell ref="AB43:AC43"/>
    <mergeCell ref="BD44:BE44"/>
    <mergeCell ref="AB46:AC46"/>
    <mergeCell ref="BD46:BE46"/>
    <mergeCell ref="BD45:BE45"/>
    <mergeCell ref="BF50:BI51"/>
    <mergeCell ref="AD57:AE57"/>
    <mergeCell ref="AB59:AC59"/>
    <mergeCell ref="AD60:AE60"/>
    <mergeCell ref="BF67:BI67"/>
    <mergeCell ref="BF65:BI65"/>
    <mergeCell ref="BF61:BI61"/>
    <mergeCell ref="AD67:AE67"/>
    <mergeCell ref="AB66:AC66"/>
    <mergeCell ref="BD59:BE59"/>
    <mergeCell ref="BF46:BI46"/>
    <mergeCell ref="BF69:BI69"/>
    <mergeCell ref="BF49:BI49"/>
    <mergeCell ref="BF45:BI45"/>
    <mergeCell ref="BD58:BE58"/>
    <mergeCell ref="BD67:BE67"/>
    <mergeCell ref="BF57:BI57"/>
    <mergeCell ref="BD49:BE49"/>
    <mergeCell ref="BF66:BI66"/>
    <mergeCell ref="BD62:BE62"/>
    <mergeCell ref="BF58:BI59"/>
    <mergeCell ref="BF40:BI40"/>
    <mergeCell ref="BD42:BE42"/>
    <mergeCell ref="BD39:BE39"/>
    <mergeCell ref="BF43:BI43"/>
    <mergeCell ref="BF41:BI41"/>
    <mergeCell ref="BF44:BI44"/>
    <mergeCell ref="BD41:BE41"/>
    <mergeCell ref="BD43:BE43"/>
    <mergeCell ref="BF33:BI33"/>
    <mergeCell ref="BF34:BI34"/>
    <mergeCell ref="BF35:BI35"/>
    <mergeCell ref="BF42:BI42"/>
    <mergeCell ref="BF38:BI38"/>
    <mergeCell ref="BD34:BE34"/>
    <mergeCell ref="BD35:BE35"/>
    <mergeCell ref="BD38:BE38"/>
    <mergeCell ref="BD40:BE40"/>
    <mergeCell ref="BD36:BE36"/>
    <mergeCell ref="AJ181:AO181"/>
    <mergeCell ref="A127:D127"/>
    <mergeCell ref="A144:D144"/>
    <mergeCell ref="AJ176:AO176"/>
    <mergeCell ref="A124:D124"/>
    <mergeCell ref="AD113:AE113"/>
    <mergeCell ref="V113:W113"/>
    <mergeCell ref="E141:BD141"/>
    <mergeCell ref="A143:D143"/>
    <mergeCell ref="V109:W109"/>
    <mergeCell ref="X102:Y102"/>
    <mergeCell ref="W118:Y118"/>
    <mergeCell ref="R100:S100"/>
    <mergeCell ref="AB112:AC112"/>
    <mergeCell ref="AB113:AC113"/>
    <mergeCell ref="AB100:AC100"/>
    <mergeCell ref="AB101:AC101"/>
    <mergeCell ref="Z100:AA100"/>
    <mergeCell ref="Z120:AB120"/>
    <mergeCell ref="Q120:V120"/>
    <mergeCell ref="W119:Y119"/>
    <mergeCell ref="AB109:AC109"/>
    <mergeCell ref="Z118:AB118"/>
    <mergeCell ref="T101:U101"/>
    <mergeCell ref="Z113:AA113"/>
    <mergeCell ref="V85:W85"/>
    <mergeCell ref="AB69:AC69"/>
    <mergeCell ref="Z73:AA73"/>
    <mergeCell ref="V79:W79"/>
    <mergeCell ref="X80:Y80"/>
    <mergeCell ref="AB77:AC78"/>
    <mergeCell ref="V76:W78"/>
    <mergeCell ref="V73:W73"/>
    <mergeCell ref="X101:Y101"/>
    <mergeCell ref="Z85:AA85"/>
    <mergeCell ref="AB86:AC86"/>
    <mergeCell ref="AB89:AC89"/>
    <mergeCell ref="Z79:AA79"/>
    <mergeCell ref="Z95:AA95"/>
    <mergeCell ref="Z81:AA81"/>
    <mergeCell ref="AB87:AC87"/>
    <mergeCell ref="AB98:AC98"/>
    <mergeCell ref="AB97:AC97"/>
    <mergeCell ref="V51:W51"/>
    <mergeCell ref="AB57:AC57"/>
    <mergeCell ref="AD64:AE64"/>
    <mergeCell ref="AB61:AC61"/>
    <mergeCell ref="AB58:AC58"/>
    <mergeCell ref="V62:W62"/>
    <mergeCell ref="AD54:AE54"/>
    <mergeCell ref="AB62:AC62"/>
    <mergeCell ref="Z54:AA54"/>
    <mergeCell ref="AB56:AC56"/>
    <mergeCell ref="AB49:AC49"/>
    <mergeCell ref="Z49:AA49"/>
    <mergeCell ref="Z51:AA51"/>
    <mergeCell ref="X58:Y58"/>
    <mergeCell ref="AD51:AE51"/>
    <mergeCell ref="AD50:AE50"/>
    <mergeCell ref="AD52:AE52"/>
    <mergeCell ref="X53:Y53"/>
    <mergeCell ref="AD49:AE49"/>
    <mergeCell ref="Z50:AA50"/>
    <mergeCell ref="B40:O40"/>
    <mergeCell ref="B41:O41"/>
    <mergeCell ref="B42:O42"/>
    <mergeCell ref="P43:Q43"/>
    <mergeCell ref="B48:O48"/>
    <mergeCell ref="B44:O44"/>
    <mergeCell ref="P41:Q41"/>
    <mergeCell ref="B47:O47"/>
    <mergeCell ref="B43:O43"/>
    <mergeCell ref="B46:O46"/>
    <mergeCell ref="R41:S41"/>
    <mergeCell ref="R57:S57"/>
    <mergeCell ref="R53:S53"/>
    <mergeCell ref="R43:S43"/>
    <mergeCell ref="R44:S44"/>
    <mergeCell ref="T48:U48"/>
    <mergeCell ref="T50:U50"/>
    <mergeCell ref="R52:S52"/>
    <mergeCell ref="R47:S47"/>
    <mergeCell ref="T46:U46"/>
    <mergeCell ref="A110:S110"/>
    <mergeCell ref="A111:S111"/>
    <mergeCell ref="B73:O73"/>
    <mergeCell ref="T111:U111"/>
    <mergeCell ref="R108:S108"/>
    <mergeCell ref="T108:U108"/>
    <mergeCell ref="P80:Q80"/>
    <mergeCell ref="A101:A102"/>
    <mergeCell ref="T87:U87"/>
    <mergeCell ref="P85:Q85"/>
    <mergeCell ref="T49:U49"/>
    <mergeCell ref="T110:U110"/>
    <mergeCell ref="A54:A55"/>
    <mergeCell ref="T102:U102"/>
    <mergeCell ref="R102:S102"/>
    <mergeCell ref="T109:U109"/>
    <mergeCell ref="R101:S101"/>
    <mergeCell ref="R99:S99"/>
    <mergeCell ref="B107:O107"/>
    <mergeCell ref="T63:U63"/>
    <mergeCell ref="BF32:BI32"/>
    <mergeCell ref="BF15:BF16"/>
    <mergeCell ref="BG15:BG16"/>
    <mergeCell ref="R107:S107"/>
    <mergeCell ref="R50:S50"/>
    <mergeCell ref="T59:U59"/>
    <mergeCell ref="R69:S69"/>
    <mergeCell ref="T85:U85"/>
    <mergeCell ref="T43:U43"/>
    <mergeCell ref="R42:S42"/>
    <mergeCell ref="BI15:BI16"/>
    <mergeCell ref="BH15:BH16"/>
    <mergeCell ref="AX29:BC29"/>
    <mergeCell ref="BA30:BC30"/>
    <mergeCell ref="AX30:AZ30"/>
    <mergeCell ref="BD15:BD16"/>
    <mergeCell ref="BD28:BE31"/>
    <mergeCell ref="BF28:BI31"/>
    <mergeCell ref="BC15:BC16"/>
    <mergeCell ref="AB33:AC33"/>
    <mergeCell ref="AS15:AS16"/>
    <mergeCell ref="AF29:AK29"/>
    <mergeCell ref="AL29:AQ29"/>
    <mergeCell ref="AR29:AW29"/>
    <mergeCell ref="AO30:AQ30"/>
    <mergeCell ref="AD32:AE32"/>
    <mergeCell ref="AT15:AV15"/>
    <mergeCell ref="AO15:AR15"/>
    <mergeCell ref="B35:O35"/>
    <mergeCell ref="B32:O32"/>
    <mergeCell ref="T33:U33"/>
    <mergeCell ref="X34:Y34"/>
    <mergeCell ref="AD35:AE35"/>
    <mergeCell ref="AI30:AK30"/>
    <mergeCell ref="AD30:AE31"/>
    <mergeCell ref="AF30:AH30"/>
    <mergeCell ref="AD34:AE34"/>
    <mergeCell ref="Z34:AA34"/>
    <mergeCell ref="BD33:BE33"/>
    <mergeCell ref="BE15:BE16"/>
    <mergeCell ref="BD32:BE32"/>
    <mergeCell ref="BB15:BB16"/>
    <mergeCell ref="AF28:BC28"/>
    <mergeCell ref="AU30:AW30"/>
    <mergeCell ref="AR30:AT30"/>
    <mergeCell ref="AL30:AN30"/>
    <mergeCell ref="AJ15:AJ16"/>
    <mergeCell ref="AF15:AF16"/>
    <mergeCell ref="X32:Y32"/>
    <mergeCell ref="T28:AE28"/>
    <mergeCell ref="X29:AE29"/>
    <mergeCell ref="X30:Y31"/>
    <mergeCell ref="AB30:AC31"/>
    <mergeCell ref="A28:A31"/>
    <mergeCell ref="B28:O31"/>
    <mergeCell ref="T29:U31"/>
    <mergeCell ref="V32:W32"/>
    <mergeCell ref="Z30:AA31"/>
    <mergeCell ref="R33:S33"/>
    <mergeCell ref="R34:S34"/>
    <mergeCell ref="B33:O33"/>
    <mergeCell ref="B34:O34"/>
    <mergeCell ref="R28:S31"/>
    <mergeCell ref="A15:A16"/>
    <mergeCell ref="F15:F16"/>
    <mergeCell ref="P28:Q31"/>
    <mergeCell ref="P34:Q34"/>
    <mergeCell ref="AA15:AA16"/>
    <mergeCell ref="W15:W16"/>
    <mergeCell ref="AG15:AI15"/>
    <mergeCell ref="X15:Z15"/>
    <mergeCell ref="B15:E15"/>
    <mergeCell ref="G15:I15"/>
    <mergeCell ref="O15:R15"/>
    <mergeCell ref="AB15:AE15"/>
    <mergeCell ref="J15:J16"/>
    <mergeCell ref="K15:N15"/>
    <mergeCell ref="V33:W33"/>
    <mergeCell ref="AB35:AC35"/>
    <mergeCell ref="V34:W34"/>
    <mergeCell ref="Z35:AA35"/>
    <mergeCell ref="S15:S16"/>
    <mergeCell ref="R32:S32"/>
    <mergeCell ref="AB32:AC32"/>
    <mergeCell ref="T34:U34"/>
    <mergeCell ref="Z32:AA32"/>
    <mergeCell ref="V29:W31"/>
    <mergeCell ref="X33:Y33"/>
    <mergeCell ref="Z33:AA33"/>
    <mergeCell ref="T15:V15"/>
    <mergeCell ref="AB39:AC39"/>
    <mergeCell ref="R35:S35"/>
    <mergeCell ref="T38:U38"/>
    <mergeCell ref="V38:W38"/>
    <mergeCell ref="Z39:AA39"/>
    <mergeCell ref="R38:S38"/>
    <mergeCell ref="R39:S39"/>
    <mergeCell ref="X35:Y35"/>
    <mergeCell ref="AD38:AE38"/>
    <mergeCell ref="AB34:AC34"/>
    <mergeCell ref="AB38:AC38"/>
    <mergeCell ref="T35:U35"/>
    <mergeCell ref="AD39:AE39"/>
    <mergeCell ref="Z38:AA38"/>
    <mergeCell ref="T37:U37"/>
    <mergeCell ref="AB36:AC36"/>
    <mergeCell ref="V35:W35"/>
    <mergeCell ref="Z36:AA36"/>
    <mergeCell ref="X40:Y40"/>
    <mergeCell ref="Z52:AA52"/>
    <mergeCell ref="X52:Y52"/>
    <mergeCell ref="V41:W41"/>
    <mergeCell ref="V39:W39"/>
    <mergeCell ref="X39:Y39"/>
    <mergeCell ref="X46:Y46"/>
    <mergeCell ref="Z44:AA44"/>
    <mergeCell ref="X44:Y44"/>
    <mergeCell ref="BA110:BC110"/>
    <mergeCell ref="Z102:AA102"/>
    <mergeCell ref="X98:Y98"/>
    <mergeCell ref="AB108:AC108"/>
    <mergeCell ref="AD68:AE68"/>
    <mergeCell ref="X100:Y100"/>
    <mergeCell ref="X110:Y110"/>
    <mergeCell ref="X69:Y69"/>
    <mergeCell ref="Z101:AA101"/>
    <mergeCell ref="AB68:AC68"/>
    <mergeCell ref="AB73:AC73"/>
    <mergeCell ref="AB70:AC70"/>
    <mergeCell ref="AB90:AC90"/>
    <mergeCell ref="AD109:AE109"/>
    <mergeCell ref="AD103:AE103"/>
    <mergeCell ref="AB107:AC107"/>
    <mergeCell ref="AB71:AC71"/>
    <mergeCell ref="AD108:AE108"/>
    <mergeCell ref="AB88:AC88"/>
    <mergeCell ref="AD102:AE102"/>
    <mergeCell ref="V101:W101"/>
    <mergeCell ref="Z88:AA88"/>
    <mergeCell ref="AD70:AE70"/>
    <mergeCell ref="AF76:AK76"/>
    <mergeCell ref="AD110:AE110"/>
    <mergeCell ref="AD77:AE78"/>
    <mergeCell ref="Z98:AA98"/>
    <mergeCell ref="V90:W90"/>
    <mergeCell ref="AB80:AC80"/>
    <mergeCell ref="X72:Y72"/>
    <mergeCell ref="T81:U81"/>
    <mergeCell ref="T82:U82"/>
    <mergeCell ref="T93:U93"/>
    <mergeCell ref="X109:Y109"/>
    <mergeCell ref="V99:W99"/>
    <mergeCell ref="V108:W108"/>
    <mergeCell ref="V107:W107"/>
    <mergeCell ref="T107:U107"/>
    <mergeCell ref="T91:U91"/>
    <mergeCell ref="X88:Y88"/>
    <mergeCell ref="AD107:AE107"/>
    <mergeCell ref="AL76:AQ76"/>
    <mergeCell ref="AB92:AC92"/>
    <mergeCell ref="AF110:AH110"/>
    <mergeCell ref="Z107:AA107"/>
    <mergeCell ref="Z110:AA110"/>
    <mergeCell ref="Z103:AA103"/>
    <mergeCell ref="AB110:AC110"/>
    <mergeCell ref="Z108:AA108"/>
    <mergeCell ref="AB94:AC94"/>
    <mergeCell ref="AU114:AW114"/>
    <mergeCell ref="BA112:BC112"/>
    <mergeCell ref="AU113:AW113"/>
    <mergeCell ref="BD111:BE111"/>
    <mergeCell ref="BA111:BC111"/>
    <mergeCell ref="AL111:AN111"/>
    <mergeCell ref="AU112:AW112"/>
    <mergeCell ref="AL113:AN113"/>
    <mergeCell ref="AR112:AT112"/>
    <mergeCell ref="AO113:AQ113"/>
    <mergeCell ref="AX110:AZ110"/>
    <mergeCell ref="AF111:AH111"/>
    <mergeCell ref="AO112:AQ112"/>
    <mergeCell ref="AL112:AN112"/>
    <mergeCell ref="AI110:AK110"/>
    <mergeCell ref="BD112:BE112"/>
    <mergeCell ref="AX112:AZ112"/>
    <mergeCell ref="AI112:AK112"/>
    <mergeCell ref="AO111:AQ111"/>
    <mergeCell ref="AX111:AZ111"/>
    <mergeCell ref="AX114:AZ114"/>
    <mergeCell ref="AU117:BF120"/>
    <mergeCell ref="X111:Y111"/>
    <mergeCell ref="T112:U112"/>
    <mergeCell ref="Z111:AA111"/>
    <mergeCell ref="Z114:AA114"/>
    <mergeCell ref="AB114:AC114"/>
    <mergeCell ref="AD114:AE114"/>
    <mergeCell ref="AI114:AK114"/>
    <mergeCell ref="BD114:BE114"/>
    <mergeCell ref="AF118:AJ120"/>
    <mergeCell ref="AP117:AT117"/>
    <mergeCell ref="AU116:BF116"/>
    <mergeCell ref="AX113:AZ113"/>
    <mergeCell ref="AI113:AK113"/>
    <mergeCell ref="BD113:BE113"/>
    <mergeCell ref="AR114:AT114"/>
    <mergeCell ref="BA114:BC114"/>
    <mergeCell ref="AR113:AT113"/>
    <mergeCell ref="AO114:AQ114"/>
    <mergeCell ref="Z117:AB117"/>
    <mergeCell ref="AC117:AE117"/>
    <mergeCell ref="A116:P116"/>
    <mergeCell ref="T114:U114"/>
    <mergeCell ref="AP118:AT120"/>
    <mergeCell ref="AC120:AE120"/>
    <mergeCell ref="AF117:AJ117"/>
    <mergeCell ref="AK118:AO120"/>
    <mergeCell ref="AF116:AT116"/>
    <mergeCell ref="AK117:AO117"/>
    <mergeCell ref="K117:M117"/>
    <mergeCell ref="N117:P117"/>
    <mergeCell ref="A112:S112"/>
    <mergeCell ref="A113:S113"/>
    <mergeCell ref="X112:Y112"/>
    <mergeCell ref="A117:G117"/>
    <mergeCell ref="W117:Y117"/>
    <mergeCell ref="X114:Y114"/>
    <mergeCell ref="Q116:AE116"/>
    <mergeCell ref="H117:J117"/>
    <mergeCell ref="V112:W112"/>
    <mergeCell ref="A109:S109"/>
    <mergeCell ref="X113:Y113"/>
    <mergeCell ref="AF113:AH113"/>
    <mergeCell ref="AU111:AW111"/>
    <mergeCell ref="AR111:AT111"/>
    <mergeCell ref="AL110:AN110"/>
    <mergeCell ref="Z109:AA109"/>
    <mergeCell ref="AI111:AK111"/>
    <mergeCell ref="AD111:AE111"/>
    <mergeCell ref="Z71:AA71"/>
    <mergeCell ref="R103:S103"/>
    <mergeCell ref="AF114:AH114"/>
    <mergeCell ref="Z112:AA112"/>
    <mergeCell ref="AR110:AT110"/>
    <mergeCell ref="AO110:AQ110"/>
    <mergeCell ref="AL114:AN114"/>
    <mergeCell ref="AF112:AH112"/>
    <mergeCell ref="AD112:AE112"/>
    <mergeCell ref="AB111:AC111"/>
    <mergeCell ref="Z70:AA70"/>
    <mergeCell ref="T70:U70"/>
    <mergeCell ref="V66:W66"/>
    <mergeCell ref="T64:U64"/>
    <mergeCell ref="T69:U69"/>
    <mergeCell ref="Z67:AA67"/>
    <mergeCell ref="V64:W64"/>
    <mergeCell ref="Z64:AA64"/>
    <mergeCell ref="T65:U65"/>
    <mergeCell ref="Z56:AA56"/>
    <mergeCell ref="X56:Y56"/>
    <mergeCell ref="Z61:AA61"/>
    <mergeCell ref="V102:W102"/>
    <mergeCell ref="Z69:AA69"/>
    <mergeCell ref="Z62:AA62"/>
    <mergeCell ref="V72:W72"/>
    <mergeCell ref="X70:Y70"/>
    <mergeCell ref="X64:Y64"/>
    <mergeCell ref="X91:Y91"/>
    <mergeCell ref="R51:S51"/>
    <mergeCell ref="X57:Y57"/>
    <mergeCell ref="X54:Y54"/>
    <mergeCell ref="T60:U60"/>
    <mergeCell ref="BD102:BE102"/>
    <mergeCell ref="AB102:AC102"/>
    <mergeCell ref="AB81:AC81"/>
    <mergeCell ref="X73:Y73"/>
    <mergeCell ref="X82:Y82"/>
    <mergeCell ref="T67:U67"/>
    <mergeCell ref="B38:O38"/>
    <mergeCell ref="R65:S65"/>
    <mergeCell ref="V67:W67"/>
    <mergeCell ref="V50:W50"/>
    <mergeCell ref="V45:W45"/>
    <mergeCell ref="T45:U45"/>
    <mergeCell ref="T44:U44"/>
    <mergeCell ref="T41:U41"/>
    <mergeCell ref="R67:S67"/>
    <mergeCell ref="V65:W65"/>
    <mergeCell ref="B39:O39"/>
    <mergeCell ref="T40:U40"/>
    <mergeCell ref="V40:W40"/>
    <mergeCell ref="R49:S49"/>
    <mergeCell ref="T39:U39"/>
    <mergeCell ref="T73:U73"/>
    <mergeCell ref="R73:S73"/>
    <mergeCell ref="P59:Q59"/>
    <mergeCell ref="R60:S60"/>
    <mergeCell ref="T72:U72"/>
    <mergeCell ref="A71:A72"/>
    <mergeCell ref="B102:O102"/>
    <mergeCell ref="P73:Q73"/>
    <mergeCell ref="P97:Q97"/>
    <mergeCell ref="B93:O93"/>
    <mergeCell ref="B90:O90"/>
    <mergeCell ref="A87:A88"/>
    <mergeCell ref="B87:O87"/>
    <mergeCell ref="B85:O85"/>
    <mergeCell ref="B100:O100"/>
    <mergeCell ref="A62:A63"/>
    <mergeCell ref="B54:O54"/>
    <mergeCell ref="B57:O57"/>
    <mergeCell ref="B64:O64"/>
    <mergeCell ref="B65:O65"/>
    <mergeCell ref="B61:O61"/>
    <mergeCell ref="B60:O60"/>
    <mergeCell ref="B63:O63"/>
    <mergeCell ref="B56:O56"/>
    <mergeCell ref="A52:A53"/>
    <mergeCell ref="B52:O52"/>
    <mergeCell ref="B59:O59"/>
    <mergeCell ref="B67:O67"/>
    <mergeCell ref="P62:Q62"/>
    <mergeCell ref="R62:S62"/>
    <mergeCell ref="R61:S61"/>
    <mergeCell ref="B66:O66"/>
    <mergeCell ref="B62:O62"/>
    <mergeCell ref="P61:Q61"/>
    <mergeCell ref="T62:U62"/>
    <mergeCell ref="T61:U61"/>
    <mergeCell ref="R70:S70"/>
    <mergeCell ref="B70:O70"/>
    <mergeCell ref="B68:O68"/>
    <mergeCell ref="P70:Q70"/>
    <mergeCell ref="B69:O69"/>
    <mergeCell ref="R66:S66"/>
    <mergeCell ref="R64:S64"/>
    <mergeCell ref="AB67:AC67"/>
    <mergeCell ref="AB72:AC72"/>
    <mergeCell ref="Z65:AA65"/>
    <mergeCell ref="X65:Y65"/>
    <mergeCell ref="V70:W70"/>
    <mergeCell ref="V69:W69"/>
    <mergeCell ref="Z72:AA72"/>
    <mergeCell ref="X67:Y67"/>
    <mergeCell ref="Z68:AA68"/>
    <mergeCell ref="AB79:AC79"/>
    <mergeCell ref="Z82:AA82"/>
    <mergeCell ref="Z86:AA86"/>
    <mergeCell ref="AB83:AC83"/>
    <mergeCell ref="BD88:BE88"/>
    <mergeCell ref="Z80:AA80"/>
    <mergeCell ref="AB85:AC85"/>
    <mergeCell ref="Z87:AA87"/>
    <mergeCell ref="BD79:BE79"/>
    <mergeCell ref="AD88:AE88"/>
    <mergeCell ref="BD89:BE89"/>
    <mergeCell ref="BF80:BI81"/>
    <mergeCell ref="BD82:BE82"/>
    <mergeCell ref="BD81:BE81"/>
    <mergeCell ref="Z89:AA89"/>
    <mergeCell ref="Z91:AA91"/>
    <mergeCell ref="BD84:BE84"/>
    <mergeCell ref="BF85:BI86"/>
    <mergeCell ref="BD87:BE87"/>
    <mergeCell ref="BD86:BE86"/>
    <mergeCell ref="V59:W59"/>
    <mergeCell ref="X61:Y61"/>
    <mergeCell ref="R59:S59"/>
    <mergeCell ref="T52:U52"/>
    <mergeCell ref="V57:W57"/>
    <mergeCell ref="V56:W56"/>
    <mergeCell ref="V61:W61"/>
    <mergeCell ref="R58:S58"/>
    <mergeCell ref="V60:W60"/>
    <mergeCell ref="T56:U56"/>
    <mergeCell ref="A125:D125"/>
    <mergeCell ref="P71:Q71"/>
    <mergeCell ref="BF100:BI100"/>
    <mergeCell ref="AD85:AE85"/>
    <mergeCell ref="BF107:BI107"/>
    <mergeCell ref="AC118:AE118"/>
    <mergeCell ref="BD97:BE97"/>
    <mergeCell ref="BF90:BI90"/>
    <mergeCell ref="AB91:AC91"/>
    <mergeCell ref="BD91:BE91"/>
    <mergeCell ref="Q118:V118"/>
    <mergeCell ref="BE128:BI128"/>
    <mergeCell ref="BE127:BI127"/>
    <mergeCell ref="BF105:BI105"/>
    <mergeCell ref="R92:S92"/>
    <mergeCell ref="BA113:BC113"/>
    <mergeCell ref="AU110:AW110"/>
    <mergeCell ref="R106:S106"/>
    <mergeCell ref="T113:U113"/>
    <mergeCell ref="V111:W111"/>
    <mergeCell ref="T32:U32"/>
    <mergeCell ref="P35:Q35"/>
    <mergeCell ref="AB45:AC45"/>
    <mergeCell ref="A178:AB179"/>
    <mergeCell ref="A147:D147"/>
    <mergeCell ref="X81:Y81"/>
    <mergeCell ref="A118:G120"/>
    <mergeCell ref="A146:D146"/>
    <mergeCell ref="E127:BD127"/>
    <mergeCell ref="A92:A93"/>
    <mergeCell ref="Z7:AO7"/>
    <mergeCell ref="AR77:AT77"/>
    <mergeCell ref="BF82:BI82"/>
    <mergeCell ref="AB82:AC82"/>
    <mergeCell ref="AB99:AC99"/>
    <mergeCell ref="P39:Q39"/>
    <mergeCell ref="P48:Q48"/>
    <mergeCell ref="AD45:AE45"/>
    <mergeCell ref="X38:Y38"/>
    <mergeCell ref="P37:Q37"/>
    <mergeCell ref="Z53:AA53"/>
    <mergeCell ref="BF112:BI112"/>
    <mergeCell ref="AB47:AC47"/>
    <mergeCell ref="BD85:BE85"/>
    <mergeCell ref="BD66:BE66"/>
    <mergeCell ref="BD51:BE51"/>
    <mergeCell ref="P40:Q40"/>
    <mergeCell ref="Z46:AA46"/>
    <mergeCell ref="Z97:AA97"/>
    <mergeCell ref="BF52:BI55"/>
    <mergeCell ref="BF47:BI48"/>
    <mergeCell ref="BD65:BE65"/>
    <mergeCell ref="Z45:AA45"/>
    <mergeCell ref="X45:Y45"/>
    <mergeCell ref="AB53:AC53"/>
    <mergeCell ref="X50:Y50"/>
    <mergeCell ref="X51:Y51"/>
    <mergeCell ref="X62:Y62"/>
    <mergeCell ref="Z58:AA58"/>
    <mergeCell ref="BF68:BI68"/>
    <mergeCell ref="Z60:AA60"/>
    <mergeCell ref="BD64:BE64"/>
    <mergeCell ref="AD58:AE58"/>
    <mergeCell ref="T36:U36"/>
    <mergeCell ref="V36:W36"/>
    <mergeCell ref="BF39:BI39"/>
    <mergeCell ref="AB52:AC52"/>
    <mergeCell ref="Z66:AA66"/>
    <mergeCell ref="AB51:AC51"/>
    <mergeCell ref="AD36:AE36"/>
    <mergeCell ref="B36:O36"/>
    <mergeCell ref="AB95:AC95"/>
    <mergeCell ref="P36:Q36"/>
    <mergeCell ref="X36:Y36"/>
    <mergeCell ref="B37:O37"/>
    <mergeCell ref="AD37:AE37"/>
    <mergeCell ref="AB64:AC64"/>
    <mergeCell ref="R45:S45"/>
    <mergeCell ref="T57:U57"/>
    <mergeCell ref="R37:S37"/>
    <mergeCell ref="V47:W47"/>
    <mergeCell ref="X60:Y60"/>
    <mergeCell ref="R89:S89"/>
    <mergeCell ref="X79:Y79"/>
    <mergeCell ref="AD53:AE53"/>
    <mergeCell ref="AB65:AC65"/>
    <mergeCell ref="AD66:AE66"/>
    <mergeCell ref="T53:U53"/>
    <mergeCell ref="V52:W52"/>
    <mergeCell ref="T66:U66"/>
    <mergeCell ref="T83:U83"/>
    <mergeCell ref="X66:Y66"/>
    <mergeCell ref="X85:Y85"/>
    <mergeCell ref="V89:W89"/>
    <mergeCell ref="X89:Y89"/>
    <mergeCell ref="T80:U80"/>
    <mergeCell ref="T79:U79"/>
    <mergeCell ref="T71:U71"/>
    <mergeCell ref="T68:U68"/>
    <mergeCell ref="X37:Y37"/>
    <mergeCell ref="V37:W37"/>
    <mergeCell ref="Z59:AA59"/>
    <mergeCell ref="Z57:AA57"/>
    <mergeCell ref="A83:A84"/>
    <mergeCell ref="Z92:AA92"/>
    <mergeCell ref="Z90:AA90"/>
    <mergeCell ref="V83:W83"/>
    <mergeCell ref="P66:Q66"/>
    <mergeCell ref="R91:S91"/>
    <mergeCell ref="BF36:BI36"/>
    <mergeCell ref="BD37:BE37"/>
    <mergeCell ref="BF37:BI37"/>
    <mergeCell ref="P86:Q86"/>
    <mergeCell ref="P83:Q83"/>
    <mergeCell ref="R83:S83"/>
    <mergeCell ref="X83:Y83"/>
    <mergeCell ref="R36:S36"/>
    <mergeCell ref="AB37:AC37"/>
    <mergeCell ref="Z37:AA37"/>
    <mergeCell ref="Z83:AA83"/>
    <mergeCell ref="P100:Q100"/>
    <mergeCell ref="B91:O91"/>
    <mergeCell ref="BF108:BI108"/>
    <mergeCell ref="BF111:BI111"/>
    <mergeCell ref="T84:U84"/>
    <mergeCell ref="BF83:BI84"/>
    <mergeCell ref="P99:Q99"/>
    <mergeCell ref="Z99:AA99"/>
    <mergeCell ref="BF91:BI91"/>
    <mergeCell ref="A158:D158"/>
    <mergeCell ref="T89:U89"/>
    <mergeCell ref="BD99:BE99"/>
    <mergeCell ref="BE125:BI125"/>
    <mergeCell ref="BF113:BI113"/>
    <mergeCell ref="V91:W91"/>
    <mergeCell ref="BF101:BI102"/>
    <mergeCell ref="BF89:BI89"/>
    <mergeCell ref="K118:M120"/>
    <mergeCell ref="Q117:V117"/>
    <mergeCell ref="E159:BD159"/>
    <mergeCell ref="E163:BD163"/>
    <mergeCell ref="BE154:BI154"/>
    <mergeCell ref="BE155:BI155"/>
    <mergeCell ref="BE158:BI158"/>
    <mergeCell ref="E154:BD154"/>
    <mergeCell ref="E156:BD156"/>
  </mergeCells>
  <printOptions horizontalCentered="1"/>
  <pageMargins left="0.3937007874015748" right="0" top="0" bottom="0" header="0.11811023622047245" footer="0.11811023622047245"/>
  <pageSetup fitToHeight="0" fitToWidth="0" horizontalDpi="600" verticalDpi="600" orientation="portrait" paperSize="8" scale="21" r:id="rId1"/>
  <rowBreaks count="2" manualBreakCount="2">
    <brk id="74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2019-04-16T12:37:11Z</cp:lastPrinted>
  <dcterms:created xsi:type="dcterms:W3CDTF">1999-02-26T09:40:51Z</dcterms:created>
  <dcterms:modified xsi:type="dcterms:W3CDTF">2019-05-16T09:26:04Z</dcterms:modified>
  <cp:category/>
  <cp:version/>
  <cp:contentType/>
  <cp:contentStatus/>
</cp:coreProperties>
</file>