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9615" tabRatio="697" activeTab="3"/>
  </bookViews>
  <sheets>
    <sheet name="график_сводные" sheetId="1" r:id="rId1"/>
    <sheet name="план" sheetId="2" r:id="rId2"/>
    <sheet name="практика" sheetId="3" r:id="rId3"/>
    <sheet name="примечание" sheetId="4" r:id="rId4"/>
  </sheets>
  <definedNames>
    <definedName name="_xlnm.Print_Titles" localSheetId="1">'план'!$5:$8</definedName>
    <definedName name="_xlnm.Print_Area" localSheetId="0">'график_сводные'!$A$1:$BH$21</definedName>
    <definedName name="_xlnm.Print_Area" localSheetId="1">'план'!$A$2:$T$43</definedName>
    <definedName name="_xlnm.Print_Area" localSheetId="3">'примечание'!$A$1:$Q$16</definedName>
  </definedNames>
  <calcPr fullCalcOnLoad="1"/>
</workbook>
</file>

<file path=xl/sharedStrings.xml><?xml version="1.0" encoding="utf-8"?>
<sst xmlns="http://schemas.openxmlformats.org/spreadsheetml/2006/main" count="369" uniqueCount="289">
  <si>
    <t>УТВЕРЖДАЮ</t>
  </si>
  <si>
    <t>Республики Беларусь</t>
  </si>
  <si>
    <t xml:space="preserve">Типовой учебный план </t>
  </si>
  <si>
    <t>декабрь</t>
  </si>
  <si>
    <t>январь</t>
  </si>
  <si>
    <t>февраль</t>
  </si>
  <si>
    <t>август</t>
  </si>
  <si>
    <t>Теоретическое обучение</t>
  </si>
  <si>
    <t>Каникулы</t>
  </si>
  <si>
    <t>:</t>
  </si>
  <si>
    <t>Х</t>
  </si>
  <si>
    <t>//</t>
  </si>
  <si>
    <t>Обозначения:</t>
  </si>
  <si>
    <t>теоретическое обучение</t>
  </si>
  <si>
    <t>экзаменационная сессия</t>
  </si>
  <si>
    <t>каникулы</t>
  </si>
  <si>
    <t xml:space="preserve">Первый заместитель </t>
  </si>
  <si>
    <t>Министра образования</t>
  </si>
  <si>
    <t>Регистрационный № ________________</t>
  </si>
  <si>
    <t>_______________</t>
  </si>
  <si>
    <t>МИНИСТЕРСТВО ОБРАЗОВАНИЯ РЕСПУБЛИКИ БЕЛАРУСЬ</t>
  </si>
  <si>
    <t>ТИПОВОЙ УЧЕБНЫЙ ПЛАН</t>
  </si>
  <si>
    <t>I</t>
  </si>
  <si>
    <t xml:space="preserve">      </t>
  </si>
  <si>
    <t>октябрь</t>
  </si>
  <si>
    <t>сентябрь</t>
  </si>
  <si>
    <t>ноябрь</t>
  </si>
  <si>
    <t>март</t>
  </si>
  <si>
    <t>апрель</t>
  </si>
  <si>
    <t>май</t>
  </si>
  <si>
    <t>июнь</t>
  </si>
  <si>
    <t>июль</t>
  </si>
  <si>
    <t>К
У
Р
С
Ы</t>
  </si>
  <si>
    <t>Экзаменационные сессии</t>
  </si>
  <si>
    <t>Итоговая аттестация</t>
  </si>
  <si>
    <t>Всего</t>
  </si>
  <si>
    <t>—</t>
  </si>
  <si>
    <t>III. План образовательного процесса</t>
  </si>
  <si>
    <t>№ п/п</t>
  </si>
  <si>
    <t>Экзамены</t>
  </si>
  <si>
    <t>Зачеты</t>
  </si>
  <si>
    <t>Аудиторных</t>
  </si>
  <si>
    <t>Из них</t>
  </si>
  <si>
    <t>лекции</t>
  </si>
  <si>
    <t>Практические занятия</t>
  </si>
  <si>
    <t>Семинары</t>
  </si>
  <si>
    <t>Распределение по курсам и семестрам</t>
  </si>
  <si>
    <t>I курс</t>
  </si>
  <si>
    <t>Лабораторные занятия</t>
  </si>
  <si>
    <t>Всего часов</t>
  </si>
  <si>
    <t>Ауд. часов</t>
  </si>
  <si>
    <t>Зач. единиц</t>
  </si>
  <si>
    <t>1.</t>
  </si>
  <si>
    <t>Государственный компонент</t>
  </si>
  <si>
    <t>1.1.</t>
  </si>
  <si>
    <t>1.2.</t>
  </si>
  <si>
    <t>Компонент учреждения высшего образования</t>
  </si>
  <si>
    <t>2.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</si>
  <si>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</si>
  <si>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</si>
  <si>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</si>
  <si>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</si>
  <si>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</si>
  <si>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</si>
  <si>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</si>
  <si>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Зачетных единиц</t>
  </si>
  <si>
    <t>итоговая аттестация</t>
  </si>
  <si>
    <t>Количество академических часов</t>
  </si>
  <si>
    <t>магистр</t>
  </si>
  <si>
    <t>______________</t>
  </si>
  <si>
    <t>I. График образовательного процесса</t>
  </si>
  <si>
    <t>II. Сводные данные по бюджету времени  (в неделях)</t>
  </si>
  <si>
    <t>практика</t>
  </si>
  <si>
    <t>/</t>
  </si>
  <si>
    <t>=</t>
  </si>
  <si>
    <t>Практики</t>
  </si>
  <si>
    <t>Магистерская диссертация</t>
  </si>
  <si>
    <t>IV. Практики</t>
  </si>
  <si>
    <t>V. Магистерская диссертация</t>
  </si>
  <si>
    <t>VI. Итоговая аттестация</t>
  </si>
  <si>
    <t>Защита магистерской диссертации</t>
  </si>
  <si>
    <t>Код компетенции</t>
  </si>
  <si>
    <t>Количество курсовых проектов</t>
  </si>
  <si>
    <t>Количество курсовых работ</t>
  </si>
  <si>
    <t>практ</t>
  </si>
  <si>
    <t xml:space="preserve">магистерская диссертация </t>
  </si>
  <si>
    <t>2.1.</t>
  </si>
  <si>
    <t>2.2.1.</t>
  </si>
  <si>
    <t>2.2.2.</t>
  </si>
  <si>
    <t>2.2.</t>
  </si>
  <si>
    <t>VII. Матрица компетенций</t>
  </si>
  <si>
    <t>Наименование компетенции</t>
  </si>
  <si>
    <t>УК-1</t>
  </si>
  <si>
    <t>УК-2</t>
  </si>
  <si>
    <t>УПК-1</t>
  </si>
  <si>
    <t>УПК-2</t>
  </si>
  <si>
    <t>УПК-3</t>
  </si>
  <si>
    <t>СК-1</t>
  </si>
  <si>
    <t>СК-2</t>
  </si>
  <si>
    <t>Срок обучения - 1 год</t>
  </si>
  <si>
    <t>2</t>
  </si>
  <si>
    <t>Лекции</t>
  </si>
  <si>
    <t xml:space="preserve">3. </t>
  </si>
  <si>
    <t>ПРОЕКТ ТИПОВОГО УЧЕБНОГО ПЛАНА ПО СПЕЦИАЛЬНОСТИ 1-79 80 18 Медико-профилактическое дело</t>
  </si>
  <si>
    <t>Код модуля, учебной дисциплины</t>
  </si>
  <si>
    <t>СК-3</t>
  </si>
  <si>
    <t>СК-4</t>
  </si>
  <si>
    <t>СК-5</t>
  </si>
  <si>
    <t>СК-7</t>
  </si>
  <si>
    <t>СК-8</t>
  </si>
  <si>
    <t>Примечание:</t>
  </si>
  <si>
    <t>6 з.е.</t>
  </si>
  <si>
    <t xml:space="preserve">Уметь осуществлять диагностику основных видов статуса питания и алиментарных нарушений, разрабатывать рекомендации по их коррекции </t>
  </si>
  <si>
    <t>Модуль «Гигиеническая безопасность»</t>
  </si>
  <si>
    <t>Модуль «Профилактика неинфекционных заболеваний»</t>
  </si>
  <si>
    <t>1,2,2</t>
  </si>
  <si>
    <r>
      <t>29</t>
    </r>
    <r>
      <rPr>
        <sz val="10"/>
        <rFont val="Arial"/>
        <family val="2"/>
      </rPr>
      <t xml:space="preserve">
09</t>
    </r>
  </si>
  <si>
    <r>
      <t>27</t>
    </r>
    <r>
      <rPr>
        <sz val="10"/>
        <rFont val="Arial"/>
        <family val="2"/>
      </rPr>
      <t xml:space="preserve">
10</t>
    </r>
  </si>
  <si>
    <r>
      <t>29</t>
    </r>
    <r>
      <rPr>
        <sz val="10"/>
        <rFont val="Arial"/>
        <family val="2"/>
      </rPr>
      <t xml:space="preserve">
12</t>
    </r>
  </si>
  <si>
    <r>
      <t>26</t>
    </r>
    <r>
      <rPr>
        <sz val="10"/>
        <rFont val="Arial"/>
        <family val="2"/>
      </rPr>
      <t xml:space="preserve">
01</t>
    </r>
  </si>
  <si>
    <r>
      <t>23</t>
    </r>
    <r>
      <rPr>
        <sz val="10"/>
        <rFont val="Arial"/>
        <family val="2"/>
      </rPr>
      <t xml:space="preserve">
02</t>
    </r>
  </si>
  <si>
    <r>
      <t>30</t>
    </r>
    <r>
      <rPr>
        <sz val="10"/>
        <rFont val="Arial"/>
        <family val="2"/>
      </rPr>
      <t xml:space="preserve">
03</t>
    </r>
  </si>
  <si>
    <r>
      <t>27</t>
    </r>
    <r>
      <rPr>
        <sz val="10"/>
        <rFont val="Arial"/>
        <family val="2"/>
      </rPr>
      <t xml:space="preserve">
04</t>
    </r>
  </si>
  <si>
    <r>
      <t>29</t>
    </r>
    <r>
      <rPr>
        <sz val="10"/>
        <rFont val="Arial"/>
        <family val="2"/>
      </rPr>
      <t xml:space="preserve">
06</t>
    </r>
  </si>
  <si>
    <r>
      <t>27</t>
    </r>
    <r>
      <rPr>
        <sz val="10"/>
        <rFont val="Arial"/>
        <family val="2"/>
      </rPr>
      <t xml:space="preserve">
07</t>
    </r>
  </si>
  <si>
    <r>
      <t>05</t>
    </r>
    <r>
      <rPr>
        <sz val="10"/>
        <rFont val="Arial"/>
        <family val="2"/>
      </rPr>
      <t xml:space="preserve">
10</t>
    </r>
  </si>
  <si>
    <r>
      <t>02</t>
    </r>
    <r>
      <rPr>
        <sz val="10"/>
        <rFont val="Arial"/>
        <family val="2"/>
      </rPr>
      <t xml:space="preserve">
11</t>
    </r>
  </si>
  <si>
    <r>
      <t>04</t>
    </r>
    <r>
      <rPr>
        <sz val="10"/>
        <rFont val="Arial"/>
        <family val="2"/>
      </rPr>
      <t xml:space="preserve">
01</t>
    </r>
  </si>
  <si>
    <r>
      <t>01</t>
    </r>
    <r>
      <rPr>
        <sz val="10"/>
        <rFont val="Arial"/>
        <family val="2"/>
      </rPr>
      <t xml:space="preserve">
02</t>
    </r>
  </si>
  <si>
    <r>
      <t>01</t>
    </r>
    <r>
      <rPr>
        <sz val="10"/>
        <rFont val="Arial"/>
        <family val="2"/>
      </rPr>
      <t xml:space="preserve">
03</t>
    </r>
  </si>
  <si>
    <r>
      <t>05</t>
    </r>
    <r>
      <rPr>
        <sz val="10"/>
        <rFont val="Arial"/>
        <family val="2"/>
      </rPr>
      <t xml:space="preserve">
04</t>
    </r>
  </si>
  <si>
    <r>
      <t>03</t>
    </r>
    <r>
      <rPr>
        <sz val="10"/>
        <rFont val="Arial"/>
        <family val="2"/>
      </rPr>
      <t xml:space="preserve">
05</t>
    </r>
  </si>
  <si>
    <r>
      <t>05</t>
    </r>
    <r>
      <rPr>
        <sz val="10"/>
        <rFont val="Arial"/>
        <family val="2"/>
      </rPr>
      <t xml:space="preserve">
07</t>
    </r>
  </si>
  <si>
    <r>
      <t>02</t>
    </r>
    <r>
      <rPr>
        <sz val="10"/>
        <rFont val="Arial"/>
        <family val="2"/>
      </rPr>
      <t xml:space="preserve">
08</t>
    </r>
  </si>
  <si>
    <t>И.А.Старовойтова</t>
  </si>
  <si>
    <t>УК-3</t>
  </si>
  <si>
    <t>УК-7</t>
  </si>
  <si>
    <t>Знать основные направления и содержание профилактических мероприятий по обеспечению гигиенической  безопасности условий проживания населения</t>
  </si>
  <si>
    <t>Уметь проводить гигиеническую оценку производственных факторов и разрабатывать мероприятия по обеспечению гигиенической безопасности условий труда</t>
  </si>
  <si>
    <t>СОГЛАСОВАНО</t>
  </si>
  <si>
    <t xml:space="preserve">Министерства образования Республики Беларусь  </t>
  </si>
  <si>
    <t xml:space="preserve">Проректор по научно-методической работе Государственного учреждения </t>
  </si>
  <si>
    <t>образования «Республиканский институт высшей школы»</t>
  </si>
  <si>
    <t>И.В.Титович</t>
  </si>
  <si>
    <t>Эксперт-нормоконтролер</t>
  </si>
  <si>
    <t>___________________________</t>
  </si>
  <si>
    <t>С.А.Касперович</t>
  </si>
  <si>
    <t>___________________ 2019</t>
  </si>
  <si>
    <t xml:space="preserve">Начальник управления кадровой политики, учреждений образования </t>
  </si>
  <si>
    <t>Министерства здравоохранения Республики Беларусь</t>
  </si>
  <si>
    <t>О.В.Маршалко</t>
  </si>
  <si>
    <t>Рекомендован к утверждению Президиумом Совета УМО по медицинскому, фармацевтическому образованию</t>
  </si>
  <si>
    <t>Протокол № _______от _________________ 2019</t>
  </si>
  <si>
    <t>Председатель НМС по медико-профилактическому делу</t>
  </si>
  <si>
    <t>А.В.Гиндюк</t>
  </si>
  <si>
    <t>/2</t>
  </si>
  <si>
    <t>/1</t>
  </si>
  <si>
    <t>Название  модуля, учебной дисциплины, курсового проекта (курсовой работы)</t>
  </si>
  <si>
    <t>Начальник Главного управления профессионального образования</t>
  </si>
  <si>
    <t>О.А.Величкович</t>
  </si>
  <si>
    <t>Исследовательский семинар</t>
  </si>
  <si>
    <t>Научно-исследовательская</t>
  </si>
  <si>
    <t>УК-4</t>
  </si>
  <si>
    <t>/240</t>
  </si>
  <si>
    <t>/104</t>
  </si>
  <si>
    <t>/140</t>
  </si>
  <si>
    <t>/108</t>
  </si>
  <si>
    <t>/36</t>
  </si>
  <si>
    <r>
      <t xml:space="preserve">Специальность       </t>
    </r>
    <r>
      <rPr>
        <u val="single"/>
        <sz val="16"/>
        <rFont val="Arial"/>
        <family val="2"/>
      </rPr>
      <t>1-79 80 18 Медико-профилактическое дело</t>
    </r>
  </si>
  <si>
    <r>
      <t xml:space="preserve">Профилизация       </t>
    </r>
    <r>
      <rPr>
        <u val="single"/>
        <sz val="16"/>
        <rFont val="Arial"/>
        <family val="2"/>
      </rPr>
      <t>Гигиена</t>
    </r>
  </si>
  <si>
    <t>2.2.1</t>
  </si>
  <si>
    <t>2.2.2</t>
  </si>
  <si>
    <r>
      <t>Дополнительные виды обучения</t>
    </r>
    <r>
      <rPr>
        <b/>
        <vertAlign val="superscript"/>
        <sz val="15"/>
        <rFont val="Arial"/>
        <family val="2"/>
      </rPr>
      <t>1</t>
    </r>
  </si>
  <si>
    <t>Философия и методология науки</t>
  </si>
  <si>
    <t>Иностранный язык</t>
  </si>
  <si>
    <t>Основы информационных технологий</t>
  </si>
  <si>
    <t>/60</t>
  </si>
  <si>
    <t>/44</t>
  </si>
  <si>
    <t>/120</t>
  </si>
  <si>
    <t>/54</t>
  </si>
  <si>
    <t>/72</t>
  </si>
  <si>
    <t>/30</t>
  </si>
  <si>
    <t>/24</t>
  </si>
  <si>
    <t>/3</t>
  </si>
  <si>
    <t>/50</t>
  </si>
  <si>
    <t>/20</t>
  </si>
  <si>
    <t>/6</t>
  </si>
  <si>
    <t>Медицина труда</t>
  </si>
  <si>
    <t>Гигиена населённых мест</t>
  </si>
  <si>
    <t>Код компе
тенции</t>
  </si>
  <si>
    <t>Нутрициология: метаболическая профилактика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</si>
  <si>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</si>
  <si>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</si>
  <si>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</si>
  <si>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</si>
  <si>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</si>
  <si>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УК-5</t>
  </si>
  <si>
    <t>УК-6</t>
  </si>
  <si>
    <t>Быть способным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информацию, работать в условиях неопределенности</t>
  </si>
  <si>
    <t>1 семестр,                                16 недель</t>
  </si>
  <si>
    <t>Педагогика и психология высшего образования</t>
  </si>
  <si>
    <t>/220</t>
  </si>
  <si>
    <t>/70</t>
  </si>
  <si>
    <t>/110</t>
  </si>
  <si>
    <t>Быть способным работать с информацией в глобальных компьютерных сетях, выбирать инструментальные средства для обработки данных в соответствии с поставленной задачей, анализировать результаты расчетов, использовать для решения коммуникативных задач современные технические средства и информационные технологии</t>
  </si>
  <si>
    <t>Планирование исследования и анализ медицинских данных</t>
  </si>
  <si>
    <t>2.3.</t>
  </si>
  <si>
    <t>Модули по выбору</t>
  </si>
  <si>
    <t>СК-9</t>
  </si>
  <si>
    <t>СК-10</t>
  </si>
  <si>
    <t>1.2.1.</t>
  </si>
  <si>
    <t>1.2.2.</t>
  </si>
  <si>
    <t>2.4.</t>
  </si>
  <si>
    <t>2.4.1.</t>
  </si>
  <si>
    <t>2.4.1.1.</t>
  </si>
  <si>
    <t>2.4.1.2.</t>
  </si>
  <si>
    <t>2.4.2.</t>
  </si>
  <si>
    <t>2.4.2.1.</t>
  </si>
  <si>
    <t>2.4.2.2.</t>
  </si>
  <si>
    <t>2.4.1.1</t>
  </si>
  <si>
    <t>2.4.1.2</t>
  </si>
  <si>
    <t>2.4.2.1</t>
  </si>
  <si>
    <t>2.4.2.2</t>
  </si>
  <si>
    <t>1.1.1.</t>
  </si>
  <si>
    <t>1.1.2.</t>
  </si>
  <si>
    <t>УК-3, 
УПК-2</t>
  </si>
  <si>
    <t>УК-4,
УПК-3</t>
  </si>
  <si>
    <t>1.1.1</t>
  </si>
  <si>
    <t>1.1.2</t>
  </si>
  <si>
    <t>1.2.2</t>
  </si>
  <si>
    <t>УК-2,
УПК-1</t>
  </si>
  <si>
    <t>1.2.1</t>
  </si>
  <si>
    <t>2.4.1.3.</t>
  </si>
  <si>
    <t>2.4.1.3</t>
  </si>
  <si>
    <t>Медицинские информационные системы</t>
  </si>
  <si>
    <t>2.2.3.</t>
  </si>
  <si>
    <t>2.3.1.</t>
  </si>
  <si>
    <t>2.3.2.</t>
  </si>
  <si>
    <t>2.1</t>
  </si>
  <si>
    <t>2.2.3</t>
  </si>
  <si>
    <t>2.3.1</t>
  </si>
  <si>
    <t>2.3.2</t>
  </si>
  <si>
    <t>3</t>
  </si>
  <si>
    <t>Обоснование нормирования электромагнитных полей в условиях проживания</t>
  </si>
  <si>
    <t>Оценка радиационного риска у населения</t>
  </si>
  <si>
    <t>Оценка риска для жизни и здоровья населения при загрязнении атмосферного воздуха</t>
  </si>
  <si>
    <t>Оценка профессионального риска</t>
  </si>
  <si>
    <t>Уметь проводить оценку риска для жизни и здоровья населения, связанного с загрязнением атмосферного воздуха</t>
  </si>
  <si>
    <t>Уметь использовать гигиенические иннновационные технологии для методического обеспечечения государственного санитарного надзора</t>
  </si>
  <si>
    <t>СК-6</t>
  </si>
  <si>
    <t>1,1,2</t>
  </si>
  <si>
    <t>1</t>
  </si>
  <si>
    <t>Рискологический подход в оценке санитарно-эпидемиологического благополучия детей организованных коллективов</t>
  </si>
  <si>
    <t>Владеть навыком оценки риска здоровью детей условий среды обитания человека и принятия обоснованных управленческих решений</t>
  </si>
  <si>
    <t xml:space="preserve">Знать предикторы риска неинфекционных заболеваний и меры их профилактики  у детей организованных коллективов </t>
  </si>
  <si>
    <t>Донозология и профилактика  заболеваний детей и подростков</t>
  </si>
  <si>
    <t>5</t>
  </si>
  <si>
    <t>Быть способным применять научные подходы для анализа текущей санитарно-эпидемиологической ситуации и принятия обоснованных управленческих решений</t>
  </si>
  <si>
    <t>Современные аспекты научного обеспечения государственного санитарного надзора</t>
  </si>
  <si>
    <t>2 семестр,                              10 недель</t>
  </si>
  <si>
    <t>5/4</t>
  </si>
  <si>
    <t>8/7</t>
  </si>
  <si>
    <t>Оценка риска и контроль критических точек на основе системы НАССР при производстве пищевой продукции</t>
  </si>
  <si>
    <t>Уметь проводить мониторинг эффективности контроля критических точек при производстве пищевой продукции  с целью принятия управленческих решений, направленных на снижение потенциального риска влияния алиментарного фактора</t>
  </si>
  <si>
    <t xml:space="preserve">Уметь оценивать воздействие электромагнитных полей в  условиях проживания и обосновывать профилактические мероприятия по снижению их  воздействия </t>
  </si>
  <si>
    <t>Уметь оценивать радиационный риск у населения за счет длительного техногенного облучения в малых дозах и обосновывать мероприятия по обеспечению радиационной безопасности среды обитания человека</t>
  </si>
  <si>
    <t>Модуль «Оценка рисков для жизни и здоровья населения»</t>
  </si>
  <si>
    <t>Модуль «Актуальные аспекты профилактической медицины»</t>
  </si>
  <si>
    <t>Модуль «Доказательная профилактическая медицина»</t>
  </si>
  <si>
    <t>Быть способным составлять план и программу научного исследования, осуществлять сбор, статистический анализ данных, представление результатов научно-исследовательской деятельности</t>
  </si>
  <si>
    <t>Степень   -</t>
  </si>
  <si>
    <t>Модуль «Научно-исследовательская работа по тематике диссертации»</t>
  </si>
  <si>
    <t xml:space="preserve">Разработан в качестве примера реализации образовательного стандарта по специальности 1-79 80 18 «Медико-профилактическое дело».  В рамках данной </t>
  </si>
  <si>
    <t>специальности могут быть реализованы профилизации: Гигиена, Эпидемиология и др.</t>
  </si>
  <si>
    <t xml:space="preserve">1. Общеобразовательные дисциплины «Философия и методология науки», «Иностранный язык», «Основы информационных технологий» изучаются по </t>
  </si>
  <si>
    <t xml:space="preserve">выбору магистранта. По общеобразовательным дисциплинам «Философия и методология науки» и «Иностранный язык» формой текущей аттестации </t>
  </si>
  <si>
    <t>является кандидатский экзамен, по общеобразовательной  дисциплине «Основы информационных технологий» - кандидатский зачет.</t>
  </si>
  <si>
    <t>3.1.</t>
  </si>
  <si>
    <t>3.2.</t>
  </si>
  <si>
    <t>3.3.</t>
  </si>
  <si>
    <t>3.1</t>
  </si>
  <si>
    <t>3.2</t>
  </si>
  <si>
    <t>1.1.2, 3.3</t>
  </si>
  <si>
    <t>Уметь проводить оценку профессионального риска для здоровья работающих</t>
  </si>
  <si>
    <t>В.Д.Шило</t>
  </si>
  <si>
    <t>ректор учреждения образования «Белорусский государственный медицинский университет»</t>
  </si>
  <si>
    <t>А.В.Сикорский</t>
  </si>
  <si>
    <t>Заместитель Министра здравоохранения Республики Беларусь</t>
  </si>
  <si>
    <r>
      <t>Сопредседатель УМО по высшему медицинскому, фармацевтическому образованию</t>
    </r>
    <r>
      <rPr>
        <sz val="15"/>
        <color indexed="9"/>
        <rFont val="Arial"/>
        <family val="2"/>
      </rPr>
      <t>,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</si>
</sst>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color indexed="23"/>
      <name val="Arial"/>
      <family val="2"/>
    </font>
    <font>
      <sz val="13"/>
      <name val="Arial"/>
      <family val="2"/>
    </font>
    <font>
      <sz val="14"/>
      <color indexed="9"/>
      <name val="Arial"/>
      <family val="2"/>
    </font>
    <font>
      <u val="single"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5"/>
      <name val="Arial"/>
      <family val="2"/>
    </font>
    <font>
      <sz val="11"/>
      <name val="Arial"/>
      <family val="2"/>
    </font>
    <font>
      <b/>
      <vertAlign val="superscript"/>
      <sz val="15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5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rgb="FFFF0000"/>
      <name val="Arial"/>
      <family val="2"/>
    </font>
    <font>
      <sz val="15"/>
      <color theme="0"/>
      <name val="Arial"/>
      <family val="2"/>
    </font>
    <font>
      <sz val="12"/>
      <color rgb="FFFF0000"/>
      <name val="Arial"/>
      <family val="2"/>
    </font>
    <font>
      <sz val="15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5" fillId="3" borderId="0" applyNumberFormat="0" applyBorder="0" applyAlignment="0" applyProtection="0"/>
    <xf numFmtId="0" fontId="1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9" borderId="0" applyNumberFormat="0" applyBorder="0" applyAlignment="0" applyProtection="0"/>
    <xf numFmtId="0" fontId="1" fillId="10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5" borderId="0" applyNumberFormat="0" applyBorder="0" applyAlignment="0" applyProtection="0"/>
    <xf numFmtId="0" fontId="1" fillId="16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8" borderId="0" applyNumberFormat="0" applyBorder="0" applyAlignment="0" applyProtection="0"/>
    <xf numFmtId="0" fontId="55" fillId="20" borderId="0" applyNumberFormat="0" applyBorder="0" applyAlignment="0" applyProtection="0"/>
    <xf numFmtId="0" fontId="1" fillId="14" borderId="0" applyNumberFormat="0" applyBorder="0" applyAlignment="0" applyProtection="0"/>
    <xf numFmtId="0" fontId="55" fillId="21" borderId="0" applyNumberFormat="0" applyBorder="0" applyAlignment="0" applyProtection="0"/>
    <xf numFmtId="0" fontId="1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56" fillId="25" borderId="0" applyNumberFormat="0" applyBorder="0" applyAlignment="0" applyProtection="0"/>
    <xf numFmtId="0" fontId="2" fillId="16" borderId="0" applyNumberFormat="0" applyBorder="0" applyAlignment="0" applyProtection="0"/>
    <xf numFmtId="0" fontId="56" fillId="26" borderId="0" applyNumberFormat="0" applyBorder="0" applyAlignment="0" applyProtection="0"/>
    <xf numFmtId="0" fontId="2" fillId="18" borderId="0" applyNumberFormat="0" applyBorder="0" applyAlignment="0" applyProtection="0"/>
    <xf numFmtId="0" fontId="56" fillId="27" borderId="0" applyNumberFormat="0" applyBorder="0" applyAlignment="0" applyProtection="0"/>
    <xf numFmtId="0" fontId="2" fillId="28" borderId="0" applyNumberFormat="0" applyBorder="0" applyAlignment="0" applyProtection="0"/>
    <xf numFmtId="0" fontId="56" fillId="29" borderId="0" applyNumberFormat="0" applyBorder="0" applyAlignment="0" applyProtection="0"/>
    <xf numFmtId="0" fontId="2" fillId="30" borderId="0" applyNumberFormat="0" applyBorder="0" applyAlignment="0" applyProtection="0"/>
    <xf numFmtId="0" fontId="56" fillId="31" borderId="0" applyNumberFormat="0" applyBorder="0" applyAlignment="0" applyProtection="0"/>
    <xf numFmtId="0" fontId="2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hidden="1"/>
    </xf>
    <xf numFmtId="0" fontId="25" fillId="0" borderId="11" xfId="0" applyFont="1" applyBorder="1" applyAlignment="1">
      <alignment/>
    </xf>
    <xf numFmtId="0" fontId="2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32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0" fontId="32" fillId="42" borderId="14" xfId="0" applyFont="1" applyFill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right" wrapText="1"/>
    </xf>
    <xf numFmtId="1" fontId="32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6" fontId="32" fillId="0" borderId="0" xfId="0" applyNumberFormat="1" applyFont="1" applyFill="1" applyBorder="1" applyAlignment="1">
      <alignment wrapText="1"/>
    </xf>
    <xf numFmtId="1" fontId="32" fillId="0" borderId="0" xfId="0" applyNumberFormat="1" applyFont="1" applyFill="1" applyBorder="1" applyAlignment="1">
      <alignment wrapText="1"/>
    </xf>
    <xf numFmtId="196" fontId="3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32" fillId="0" borderId="19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7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0" fontId="32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39" fillId="0" borderId="28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39" fillId="0" borderId="32" xfId="0" applyFont="1" applyBorder="1" applyAlignment="1" applyProtection="1">
      <alignment horizontal="center" vertical="top" wrapText="1"/>
      <protection/>
    </xf>
    <xf numFmtId="0" fontId="0" fillId="0" borderId="32" xfId="0" applyFont="1" applyBorder="1" applyAlignment="1" applyProtection="1">
      <alignment horizontal="center" vertical="top"/>
      <protection/>
    </xf>
    <xf numFmtId="0" fontId="0" fillId="0" borderId="33" xfId="0" applyFont="1" applyBorder="1" applyAlignment="1" applyProtection="1">
      <alignment horizontal="center" vertical="top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6" xfId="0" applyFont="1" applyBorder="1" applyAlignment="1">
      <alignment horizontal="center" vertical="center" textRotation="90" wrapText="1"/>
    </xf>
    <xf numFmtId="0" fontId="30" fillId="0" borderId="35" xfId="0" applyFont="1" applyBorder="1" applyAlignment="1">
      <alignment horizontal="center" vertical="center" textRotation="90" wrapText="1"/>
    </xf>
    <xf numFmtId="0" fontId="44" fillId="42" borderId="35" xfId="0" applyFont="1" applyFill="1" applyBorder="1" applyAlignment="1">
      <alignment horizontal="center" vertical="center" textRotation="90" wrapText="1"/>
    </xf>
    <xf numFmtId="0" fontId="30" fillId="0" borderId="36" xfId="0" applyFont="1" applyBorder="1" applyAlignment="1">
      <alignment horizontal="center" vertical="center" textRotation="90" wrapText="1"/>
    </xf>
    <xf numFmtId="16" fontId="30" fillId="0" borderId="26" xfId="0" applyNumberFormat="1" applyFont="1" applyBorder="1" applyAlignment="1">
      <alignment horizontal="left" vertical="top" wrapText="1"/>
    </xf>
    <xf numFmtId="16" fontId="30" fillId="0" borderId="37" xfId="0" applyNumberFormat="1" applyFont="1" applyBorder="1" applyAlignment="1">
      <alignment horizontal="left" vertical="center" wrapText="1"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top"/>
      <protection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4" fillId="0" borderId="15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1" fontId="34" fillId="0" borderId="41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1" fontId="32" fillId="42" borderId="14" xfId="0" applyNumberFormat="1" applyFont="1" applyFill="1" applyBorder="1" applyAlignment="1">
      <alignment horizontal="center" vertical="center" wrapText="1"/>
    </xf>
    <xf numFmtId="1" fontId="34" fillId="42" borderId="14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196" fontId="34" fillId="0" borderId="12" xfId="0" applyNumberFormat="1" applyFont="1" applyBorder="1" applyAlignment="1">
      <alignment horizontal="center" vertical="center" wrapText="1"/>
    </xf>
    <xf numFmtId="0" fontId="0" fillId="43" borderId="0" xfId="0" applyFont="1" applyFill="1" applyAlignment="1">
      <alignment wrapText="1"/>
    </xf>
    <xf numFmtId="0" fontId="0" fillId="43" borderId="0" xfId="0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5" fillId="0" borderId="14" xfId="0" applyFont="1" applyBorder="1" applyAlignment="1" applyProtection="1">
      <alignment horizontal="center" vertical="center"/>
      <protection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" fontId="34" fillId="0" borderId="43" xfId="0" applyNumberFormat="1" applyFont="1" applyBorder="1" applyAlignment="1">
      <alignment horizontal="center" vertical="center" wrapText="1"/>
    </xf>
    <xf numFmtId="0" fontId="32" fillId="43" borderId="14" xfId="0" applyFont="1" applyFill="1" applyBorder="1" applyAlignment="1">
      <alignment horizontal="center" vertical="center" wrapText="1"/>
    </xf>
    <xf numFmtId="1" fontId="32" fillId="43" borderId="12" xfId="0" applyNumberFormat="1" applyFont="1" applyFill="1" applyBorder="1" applyAlignment="1">
      <alignment horizontal="center" vertical="center" wrapText="1"/>
    </xf>
    <xf numFmtId="0" fontId="32" fillId="43" borderId="2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 hidden="1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14" fontId="23" fillId="0" borderId="0" xfId="0" applyNumberFormat="1" applyFont="1" applyAlignment="1" applyProtection="1">
      <alignment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 horizontal="center"/>
      <protection/>
    </xf>
    <xf numFmtId="49" fontId="25" fillId="0" borderId="14" xfId="0" applyNumberFormat="1" applyFont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23" fillId="0" borderId="0" xfId="0" applyFont="1" applyAlignment="1">
      <alignment horizontal="left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0" fillId="44" borderId="0" xfId="0" applyFont="1" applyFill="1" applyBorder="1" applyAlignment="1" applyProtection="1">
      <alignment horizontal="left" vertical="top" wrapText="1"/>
      <protection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wrapText="1"/>
    </xf>
    <xf numFmtId="196" fontId="0" fillId="0" borderId="0" xfId="0" applyNumberFormat="1" applyFont="1" applyAlignment="1">
      <alignment wrapText="1"/>
    </xf>
    <xf numFmtId="1" fontId="34" fillId="0" borderId="44" xfId="0" applyNumberFormat="1" applyFont="1" applyFill="1" applyBorder="1" applyAlignment="1">
      <alignment horizontal="center" vertical="center" wrapText="1"/>
    </xf>
    <xf numFmtId="1" fontId="34" fillId="0" borderId="45" xfId="0" applyNumberFormat="1" applyFont="1" applyFill="1" applyBorder="1" applyAlignment="1">
      <alignment horizontal="center" vertical="center" wrapText="1"/>
    </xf>
    <xf numFmtId="1" fontId="34" fillId="0" borderId="34" xfId="0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 applyProtection="1">
      <alignment vertical="center"/>
      <protection locked="0"/>
    </xf>
    <xf numFmtId="0" fontId="22" fillId="0" borderId="34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/>
    </xf>
    <xf numFmtId="1" fontId="25" fillId="0" borderId="44" xfId="0" applyNumberFormat="1" applyFont="1" applyFill="1" applyBorder="1" applyAlignment="1" applyProtection="1">
      <alignment horizontal="center" vertical="center"/>
      <protection hidden="1"/>
    </xf>
    <xf numFmtId="1" fontId="25" fillId="0" borderId="34" xfId="0" applyNumberFormat="1" applyFont="1" applyFill="1" applyBorder="1" applyAlignment="1" applyProtection="1">
      <alignment horizontal="center" vertical="center"/>
      <protection locked="0"/>
    </xf>
    <xf numFmtId="1" fontId="25" fillId="0" borderId="46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1" fontId="24" fillId="0" borderId="44" xfId="0" applyNumberFormat="1" applyFont="1" applyFill="1" applyBorder="1" applyAlignment="1" applyProtection="1">
      <alignment horizontal="center" vertical="center"/>
      <protection hidden="1"/>
    </xf>
    <xf numFmtId="1" fontId="24" fillId="0" borderId="34" xfId="0" applyNumberFormat="1" applyFont="1" applyFill="1" applyBorder="1" applyAlignment="1" applyProtection="1">
      <alignment horizontal="center" vertical="center"/>
      <protection hidden="1"/>
    </xf>
    <xf numFmtId="1" fontId="24" fillId="0" borderId="46" xfId="0" applyNumberFormat="1" applyFont="1" applyFill="1" applyBorder="1" applyAlignment="1" applyProtection="1">
      <alignment horizontal="center" vertical="center"/>
      <protection hidden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1" fillId="0" borderId="50" xfId="0" applyFont="1" applyBorder="1" applyAlignment="1">
      <alignment horizontal="center" vertical="center" wrapText="1"/>
    </xf>
    <xf numFmtId="196" fontId="32" fillId="0" borderId="0" xfId="0" applyNumberFormat="1" applyFont="1" applyAlignment="1">
      <alignment wrapText="1"/>
    </xf>
    <xf numFmtId="0" fontId="30" fillId="44" borderId="48" xfId="0" applyFont="1" applyFill="1" applyBorder="1" applyAlignment="1" applyProtection="1">
      <alignment horizontal="left" vertical="top" wrapText="1"/>
      <protection/>
    </xf>
    <xf numFmtId="16" fontId="30" fillId="0" borderId="51" xfId="0" applyNumberFormat="1" applyFont="1" applyBorder="1" applyAlignment="1">
      <alignment horizontal="left" vertical="top" wrapText="1"/>
    </xf>
    <xf numFmtId="16" fontId="30" fillId="0" borderId="49" xfId="0" applyNumberFormat="1" applyFont="1" applyBorder="1" applyAlignment="1">
      <alignment horizontal="left" vertical="center" wrapText="1"/>
    </xf>
    <xf numFmtId="0" fontId="30" fillId="44" borderId="52" xfId="0" applyFont="1" applyFill="1" applyBorder="1" applyAlignment="1" applyProtection="1">
      <alignment horizontal="left" vertical="top" wrapText="1"/>
      <protection/>
    </xf>
    <xf numFmtId="0" fontId="30" fillId="44" borderId="49" xfId="0" applyFont="1" applyFill="1" applyBorder="1" applyAlignment="1" applyProtection="1">
      <alignment horizontal="left" vertical="center" wrapText="1"/>
      <protection/>
    </xf>
    <xf numFmtId="0" fontId="32" fillId="0" borderId="26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1" fillId="44" borderId="48" xfId="0" applyFont="1" applyFill="1" applyBorder="1" applyAlignment="1" applyProtection="1">
      <alignment horizontal="left" vertical="center"/>
      <protection/>
    </xf>
    <xf numFmtId="0" fontId="30" fillId="44" borderId="48" xfId="0" applyFont="1" applyFill="1" applyBorder="1" applyAlignment="1" applyProtection="1">
      <alignment horizontal="left" vertical="top"/>
      <protection/>
    </xf>
    <xf numFmtId="0" fontId="31" fillId="44" borderId="52" xfId="0" applyFont="1" applyFill="1" applyBorder="1" applyAlignment="1" applyProtection="1">
      <alignment horizontal="left" vertical="center" wrapText="1"/>
      <protection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0" fillId="0" borderId="49" xfId="0" applyFont="1" applyFill="1" applyBorder="1" applyAlignment="1" applyProtection="1">
      <alignment horizontal="left" vertical="center" wrapText="1"/>
      <protection/>
    </xf>
    <xf numFmtId="0" fontId="30" fillId="0" borderId="52" xfId="0" applyFont="1" applyFill="1" applyBorder="1" applyAlignment="1">
      <alignment horizontal="left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42" borderId="2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/>
    </xf>
    <xf numFmtId="0" fontId="32" fillId="43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2" fillId="43" borderId="12" xfId="0" applyFont="1" applyFill="1" applyBorder="1" applyAlignment="1">
      <alignment horizontal="center" vertical="center" wrapText="1"/>
    </xf>
    <xf numFmtId="1" fontId="32" fillId="0" borderId="13" xfId="0" applyNumberFormat="1" applyFont="1" applyBorder="1" applyAlignment="1">
      <alignment horizontal="center" vertical="center" wrapText="1"/>
    </xf>
    <xf numFmtId="0" fontId="34" fillId="43" borderId="12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42" borderId="32" xfId="0" applyFont="1" applyFill="1" applyBorder="1" applyAlignment="1">
      <alignment horizontal="center" vertical="center" wrapText="1"/>
    </xf>
    <xf numFmtId="0" fontId="59" fillId="42" borderId="32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left" vertical="center" wrapText="1"/>
    </xf>
    <xf numFmtId="0" fontId="30" fillId="43" borderId="48" xfId="0" applyFont="1" applyFill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" fontId="34" fillId="0" borderId="20" xfId="0" applyNumberFormat="1" applyFont="1" applyBorder="1" applyAlignment="1">
      <alignment horizontal="center" vertical="center" wrapText="1"/>
    </xf>
    <xf numFmtId="1" fontId="34" fillId="0" borderId="22" xfId="0" applyNumberFormat="1" applyFont="1" applyBorder="1" applyAlignment="1">
      <alignment horizontal="center" vertical="center" wrapText="1"/>
    </xf>
    <xf numFmtId="1" fontId="34" fillId="0" borderId="46" xfId="0" applyNumberFormat="1" applyFont="1" applyBorder="1" applyAlignment="1">
      <alignment horizontal="center" vertical="center" wrapText="1"/>
    </xf>
    <xf numFmtId="1" fontId="34" fillId="0" borderId="45" xfId="0" applyNumberFormat="1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left" vertical="center" wrapText="1"/>
    </xf>
    <xf numFmtId="0" fontId="31" fillId="44" borderId="58" xfId="0" applyFont="1" applyFill="1" applyBorder="1" applyAlignment="1" applyProtection="1">
      <alignment horizontal="left" vertical="center"/>
      <protection/>
    </xf>
    <xf numFmtId="0" fontId="32" fillId="0" borderId="24" xfId="0" applyFont="1" applyFill="1" applyBorder="1" applyAlignment="1">
      <alignment horizontal="center" vertical="center" wrapText="1"/>
    </xf>
    <xf numFmtId="0" fontId="30" fillId="44" borderId="58" xfId="0" applyFont="1" applyFill="1" applyBorder="1" applyAlignment="1" applyProtection="1">
      <alignment horizontal="left" vertical="center"/>
      <protection/>
    </xf>
    <xf numFmtId="0" fontId="30" fillId="0" borderId="48" xfId="0" applyFont="1" applyFill="1" applyBorder="1" applyAlignment="1" applyProtection="1">
      <alignment horizontal="left" vertical="center"/>
      <protection/>
    </xf>
    <xf numFmtId="0" fontId="30" fillId="0" borderId="48" xfId="0" applyFont="1" applyFill="1" applyBorder="1" applyAlignment="1" applyProtection="1">
      <alignment horizontal="left" vertical="center" wrapText="1"/>
      <protection/>
    </xf>
    <xf numFmtId="0" fontId="32" fillId="0" borderId="5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vertical="center" wrapText="1"/>
    </xf>
    <xf numFmtId="0" fontId="31" fillId="0" borderId="60" xfId="0" applyFont="1" applyBorder="1" applyAlignment="1">
      <alignment vertical="center" wrapText="1"/>
    </xf>
    <xf numFmtId="1" fontId="34" fillId="0" borderId="61" xfId="0" applyNumberFormat="1" applyFont="1" applyBorder="1" applyAlignment="1">
      <alignment horizontal="center" vertical="center" wrapText="1"/>
    </xf>
    <xf numFmtId="1" fontId="34" fillId="0" borderId="60" xfId="0" applyNumberFormat="1" applyFont="1" applyBorder="1" applyAlignment="1">
      <alignment horizontal="center" vertical="center" wrapText="1"/>
    </xf>
    <xf numFmtId="0" fontId="32" fillId="0" borderId="47" xfId="0" applyFont="1" applyBorder="1" applyAlignment="1">
      <alignment wrapText="1"/>
    </xf>
    <xf numFmtId="1" fontId="32" fillId="0" borderId="21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 wrapText="1"/>
    </xf>
    <xf numFmtId="1" fontId="32" fillId="0" borderId="22" xfId="0" applyNumberFormat="1" applyFont="1" applyBorder="1" applyAlignment="1">
      <alignment horizontal="center" vertical="center" wrapText="1"/>
    </xf>
    <xf numFmtId="1" fontId="32" fillId="0" borderId="23" xfId="0" applyNumberFormat="1" applyFont="1" applyBorder="1" applyAlignment="1">
      <alignment horizontal="center" vertical="center" wrapText="1"/>
    </xf>
    <xf numFmtId="1" fontId="34" fillId="0" borderId="62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1" fontId="34" fillId="0" borderId="52" xfId="0" applyNumberFormat="1" applyFont="1" applyBorder="1" applyAlignment="1">
      <alignment horizontal="center" vertical="center" wrapText="1"/>
    </xf>
    <xf numFmtId="1" fontId="32" fillId="0" borderId="58" xfId="0" applyNumberFormat="1" applyFont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1" fontId="32" fillId="0" borderId="56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left" vertical="center" wrapText="1"/>
    </xf>
    <xf numFmtId="0" fontId="31" fillId="44" borderId="63" xfId="0" applyFont="1" applyFill="1" applyBorder="1" applyAlignment="1" applyProtection="1">
      <alignment horizontal="left" vertical="center" wrapText="1"/>
      <protection/>
    </xf>
    <xf numFmtId="0" fontId="30" fillId="44" borderId="48" xfId="0" applyFont="1" applyFill="1" applyBorder="1" applyAlignment="1" applyProtection="1">
      <alignment horizontal="left" vertical="center" wrapText="1"/>
      <protection/>
    </xf>
    <xf numFmtId="0" fontId="30" fillId="43" borderId="48" xfId="0" applyFont="1" applyFill="1" applyBorder="1" applyAlignment="1" applyProtection="1">
      <alignment horizontal="left" vertical="center" wrapText="1"/>
      <protection/>
    </xf>
    <xf numFmtId="0" fontId="31" fillId="44" borderId="48" xfId="0" applyFont="1" applyFill="1" applyBorder="1" applyAlignment="1" applyProtection="1">
      <alignment horizontal="left" vertical="center" wrapText="1"/>
      <protection/>
    </xf>
    <xf numFmtId="0" fontId="36" fillId="0" borderId="63" xfId="0" applyFont="1" applyBorder="1" applyAlignment="1">
      <alignment wrapText="1"/>
    </xf>
    <xf numFmtId="1" fontId="34" fillId="0" borderId="21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left" vertical="center" wrapText="1"/>
    </xf>
    <xf numFmtId="0" fontId="31" fillId="44" borderId="52" xfId="0" applyFont="1" applyFill="1" applyBorder="1" applyAlignment="1" applyProtection="1">
      <alignment horizontal="left" vertical="center"/>
      <protection/>
    </xf>
    <xf numFmtId="1" fontId="32" fillId="0" borderId="38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1" fontId="34" fillId="0" borderId="44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1" fontId="34" fillId="0" borderId="34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42" borderId="34" xfId="0" applyFont="1" applyFill="1" applyBorder="1" applyAlignment="1">
      <alignment horizontal="center" vertical="center" wrapText="1"/>
    </xf>
    <xf numFmtId="0" fontId="59" fillId="42" borderId="34" xfId="0" applyFont="1" applyFill="1" applyBorder="1" applyAlignment="1">
      <alignment horizontal="center" vertical="center" wrapText="1"/>
    </xf>
    <xf numFmtId="196" fontId="32" fillId="0" borderId="46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" fontId="32" fillId="43" borderId="14" xfId="0" applyNumberFormat="1" applyFont="1" applyFill="1" applyBorder="1" applyAlignment="1">
      <alignment horizontal="center" vertical="center" wrapText="1"/>
    </xf>
    <xf numFmtId="1" fontId="32" fillId="43" borderId="15" xfId="0" applyNumberFormat="1" applyFont="1" applyFill="1" applyBorder="1" applyAlignment="1">
      <alignment horizontal="center" vertical="center" wrapText="1"/>
    </xf>
    <xf numFmtId="1" fontId="32" fillId="43" borderId="19" xfId="0" applyNumberFormat="1" applyFont="1" applyFill="1" applyBorder="1" applyAlignment="1">
      <alignment horizontal="center" vertical="center" wrapText="1"/>
    </xf>
    <xf numFmtId="1" fontId="32" fillId="43" borderId="22" xfId="0" applyNumberFormat="1" applyFont="1" applyFill="1" applyBorder="1" applyAlignment="1">
      <alignment horizontal="center" vertical="center" wrapText="1"/>
    </xf>
    <xf numFmtId="1" fontId="34" fillId="43" borderId="22" xfId="0" applyNumberFormat="1" applyFont="1" applyFill="1" applyBorder="1" applyAlignment="1">
      <alignment horizontal="center" vertical="center" wrapText="1"/>
    </xf>
    <xf numFmtId="1" fontId="34" fillId="43" borderId="20" xfId="0" applyNumberFormat="1" applyFont="1" applyFill="1" applyBorder="1" applyAlignment="1">
      <alignment horizontal="center" vertical="center" wrapText="1"/>
    </xf>
    <xf numFmtId="0" fontId="32" fillId="43" borderId="24" xfId="0" applyFont="1" applyFill="1" applyBorder="1" applyAlignment="1">
      <alignment horizontal="center" vertical="center" wrapText="1"/>
    </xf>
    <xf numFmtId="1" fontId="32" fillId="43" borderId="25" xfId="0" applyNumberFormat="1" applyFont="1" applyFill="1" applyBorder="1" applyAlignment="1">
      <alignment horizontal="center" vertical="center" wrapText="1"/>
    </xf>
    <xf numFmtId="1" fontId="34" fillId="43" borderId="14" xfId="0" applyNumberFormat="1" applyFont="1" applyFill="1" applyBorder="1" applyAlignment="1">
      <alignment horizontal="center" vertical="center" wrapText="1"/>
    </xf>
    <xf numFmtId="1" fontId="34" fillId="43" borderId="12" xfId="0" applyNumberFormat="1" applyFont="1" applyFill="1" applyBorder="1" applyAlignment="1">
      <alignment horizontal="center" vertical="center" wrapText="1"/>
    </xf>
    <xf numFmtId="1" fontId="34" fillId="43" borderId="15" xfId="0" applyNumberFormat="1" applyFont="1" applyFill="1" applyBorder="1" applyAlignment="1">
      <alignment horizontal="center" vertical="center" wrapText="1"/>
    </xf>
    <xf numFmtId="1" fontId="34" fillId="43" borderId="25" xfId="0" applyNumberFormat="1" applyFont="1" applyFill="1" applyBorder="1" applyAlignment="1">
      <alignment horizontal="center" vertical="center" wrapText="1"/>
    </xf>
    <xf numFmtId="0" fontId="32" fillId="43" borderId="26" xfId="0" applyFont="1" applyFill="1" applyBorder="1" applyAlignment="1">
      <alignment horizontal="center" wrapText="1"/>
    </xf>
    <xf numFmtId="0" fontId="32" fillId="43" borderId="25" xfId="0" applyFont="1" applyFill="1" applyBorder="1" applyAlignment="1">
      <alignment horizontal="center" vertical="center" wrapText="1"/>
    </xf>
    <xf numFmtId="0" fontId="32" fillId="43" borderId="29" xfId="0" applyFont="1" applyFill="1" applyBorder="1" applyAlignment="1">
      <alignment horizontal="center" vertical="center" wrapText="1"/>
    </xf>
    <xf numFmtId="1" fontId="32" fillId="43" borderId="30" xfId="0" applyNumberFormat="1" applyFont="1" applyFill="1" applyBorder="1" applyAlignment="1">
      <alignment horizontal="center" vertical="center" wrapText="1"/>
    </xf>
    <xf numFmtId="0" fontId="32" fillId="43" borderId="64" xfId="0" applyFont="1" applyFill="1" applyBorder="1" applyAlignment="1">
      <alignment horizontal="center" vertical="center" wrapText="1"/>
    </xf>
    <xf numFmtId="1" fontId="32" fillId="43" borderId="65" xfId="0" applyNumberFormat="1" applyFont="1" applyFill="1" applyBorder="1" applyAlignment="1">
      <alignment horizontal="center" vertical="center" wrapText="1"/>
    </xf>
    <xf numFmtId="0" fontId="32" fillId="43" borderId="37" xfId="0" applyFont="1" applyFill="1" applyBorder="1" applyAlignment="1">
      <alignment horizontal="center" vertical="center" wrapText="1"/>
    </xf>
    <xf numFmtId="1" fontId="34" fillId="43" borderId="34" xfId="0" applyNumberFormat="1" applyFont="1" applyFill="1" applyBorder="1" applyAlignment="1">
      <alignment horizontal="center" vertical="center" wrapText="1"/>
    </xf>
    <xf numFmtId="1" fontId="34" fillId="43" borderId="45" xfId="0" applyNumberFormat="1" applyFont="1" applyFill="1" applyBorder="1" applyAlignment="1">
      <alignment horizontal="center" vertical="center" wrapText="1"/>
    </xf>
    <xf numFmtId="1" fontId="34" fillId="43" borderId="44" xfId="0" applyNumberFormat="1" applyFont="1" applyFill="1" applyBorder="1" applyAlignment="1">
      <alignment horizontal="center" vertical="center" wrapText="1"/>
    </xf>
    <xf numFmtId="1" fontId="34" fillId="43" borderId="46" xfId="0" applyNumberFormat="1" applyFont="1" applyFill="1" applyBorder="1" applyAlignment="1">
      <alignment horizontal="center" vertical="center" wrapText="1"/>
    </xf>
    <xf numFmtId="0" fontId="32" fillId="43" borderId="66" xfId="0" applyFont="1" applyFill="1" applyBorder="1" applyAlignment="1">
      <alignment wrapText="1"/>
    </xf>
    <xf numFmtId="1" fontId="34" fillId="43" borderId="21" xfId="0" applyNumberFormat="1" applyFont="1" applyFill="1" applyBorder="1" applyAlignment="1">
      <alignment horizontal="center" vertical="center" wrapText="1"/>
    </xf>
    <xf numFmtId="0" fontId="32" fillId="43" borderId="51" xfId="0" applyFont="1" applyFill="1" applyBorder="1" applyAlignment="1">
      <alignment horizontal="center" vertical="center" wrapText="1"/>
    </xf>
    <xf numFmtId="1" fontId="34" fillId="43" borderId="13" xfId="0" applyNumberFormat="1" applyFont="1" applyFill="1" applyBorder="1" applyAlignment="1">
      <alignment horizontal="center" vertical="center" wrapText="1"/>
    </xf>
    <xf numFmtId="1" fontId="32" fillId="43" borderId="13" xfId="0" applyNumberFormat="1" applyFont="1" applyFill="1" applyBorder="1" applyAlignment="1">
      <alignment horizontal="center" vertical="center" wrapText="1"/>
    </xf>
    <xf numFmtId="0" fontId="30" fillId="43" borderId="49" xfId="0" applyFont="1" applyFill="1" applyBorder="1" applyAlignment="1" applyProtection="1">
      <alignment horizontal="left" vertical="center" wrapText="1"/>
      <protection/>
    </xf>
    <xf numFmtId="0" fontId="32" fillId="43" borderId="17" xfId="0" applyFont="1" applyFill="1" applyBorder="1" applyAlignment="1">
      <alignment horizontal="center" vertical="center" wrapText="1"/>
    </xf>
    <xf numFmtId="0" fontId="32" fillId="43" borderId="67" xfId="0" applyFont="1" applyFill="1" applyBorder="1" applyAlignment="1">
      <alignment horizontal="center" vertical="center" wrapText="1"/>
    </xf>
    <xf numFmtId="1" fontId="32" fillId="43" borderId="17" xfId="0" applyNumberFormat="1" applyFont="1" applyFill="1" applyBorder="1" applyAlignment="1">
      <alignment horizontal="center" vertical="center" wrapText="1"/>
    </xf>
    <xf numFmtId="0" fontId="32" fillId="43" borderId="35" xfId="0" applyFont="1" applyFill="1" applyBorder="1" applyAlignment="1">
      <alignment horizontal="center" vertical="center" wrapText="1"/>
    </xf>
    <xf numFmtId="0" fontId="34" fillId="43" borderId="67" xfId="0" applyFont="1" applyFill="1" applyBorder="1" applyAlignment="1">
      <alignment horizontal="center" vertical="center" wrapText="1"/>
    </xf>
    <xf numFmtId="1" fontId="32" fillId="43" borderId="67" xfId="0" applyNumberFormat="1" applyFont="1" applyFill="1" applyBorder="1" applyAlignment="1">
      <alignment horizontal="center" vertical="center" wrapText="1"/>
    </xf>
    <xf numFmtId="0" fontId="32" fillId="43" borderId="38" xfId="0" applyFont="1" applyFill="1" applyBorder="1" applyAlignment="1">
      <alignment horizontal="center" vertical="center" wrapText="1"/>
    </xf>
    <xf numFmtId="0" fontId="31" fillId="43" borderId="48" xfId="0" applyFont="1" applyFill="1" applyBorder="1" applyAlignment="1" applyProtection="1">
      <alignment horizontal="left" vertical="center" wrapText="1"/>
      <protection/>
    </xf>
    <xf numFmtId="0" fontId="34" fillId="43" borderId="13" xfId="0" applyFont="1" applyFill="1" applyBorder="1" applyAlignment="1">
      <alignment horizontal="center" vertical="center" wrapText="1"/>
    </xf>
    <xf numFmtId="0" fontId="34" fillId="43" borderId="14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 applyProtection="1">
      <alignment horizontal="left" vertical="center" wrapText="1"/>
      <protection/>
    </xf>
    <xf numFmtId="0" fontId="30" fillId="44" borderId="58" xfId="0" applyFont="1" applyFill="1" applyBorder="1" applyAlignment="1" applyProtection="1">
      <alignment horizontal="left" vertical="center" wrapText="1"/>
      <protection/>
    </xf>
    <xf numFmtId="0" fontId="30" fillId="0" borderId="51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30" fillId="43" borderId="2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wrapText="1"/>
    </xf>
    <xf numFmtId="0" fontId="32" fillId="0" borderId="13" xfId="0" applyFont="1" applyFill="1" applyBorder="1" applyAlignment="1">
      <alignment wrapText="1"/>
    </xf>
    <xf numFmtId="0" fontId="32" fillId="0" borderId="14" xfId="0" applyFont="1" applyFill="1" applyBorder="1" applyAlignment="1">
      <alignment wrapText="1"/>
    </xf>
    <xf numFmtId="0" fontId="32" fillId="0" borderId="1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49" fontId="32" fillId="0" borderId="3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wrapText="1"/>
    </xf>
    <xf numFmtId="0" fontId="32" fillId="0" borderId="17" xfId="0" applyFont="1" applyFill="1" applyBorder="1" applyAlignment="1">
      <alignment wrapText="1"/>
    </xf>
    <xf numFmtId="0" fontId="32" fillId="0" borderId="35" xfId="0" applyFont="1" applyFill="1" applyBorder="1" applyAlignment="1">
      <alignment wrapText="1"/>
    </xf>
    <xf numFmtId="0" fontId="32" fillId="0" borderId="16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1" fontId="32" fillId="0" borderId="12" xfId="0" applyNumberFormat="1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59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1" fillId="44" borderId="10" xfId="0" applyFont="1" applyFill="1" applyBorder="1" applyAlignment="1" applyProtection="1">
      <alignment horizontal="left" vertical="center" wrapText="1"/>
      <protection/>
    </xf>
    <xf numFmtId="1" fontId="34" fillId="0" borderId="19" xfId="0" applyNumberFormat="1" applyFont="1" applyBorder="1" applyAlignment="1">
      <alignment horizontal="center" vertical="center" wrapText="1"/>
    </xf>
    <xf numFmtId="1" fontId="34" fillId="0" borderId="25" xfId="0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4" fillId="43" borderId="25" xfId="0" applyFont="1" applyFill="1" applyBorder="1" applyAlignment="1">
      <alignment horizontal="center" vertical="center" wrapText="1"/>
    </xf>
    <xf numFmtId="0" fontId="32" fillId="43" borderId="36" xfId="0" applyFont="1" applyFill="1" applyBorder="1" applyAlignment="1">
      <alignment horizontal="center" vertical="center" wrapText="1"/>
    </xf>
    <xf numFmtId="1" fontId="34" fillId="0" borderId="42" xfId="0" applyNumberFormat="1" applyFont="1" applyBorder="1" applyAlignment="1">
      <alignment horizontal="center" vertical="center" wrapText="1"/>
    </xf>
    <xf numFmtId="1" fontId="32" fillId="0" borderId="15" xfId="0" applyNumberFormat="1" applyFont="1" applyBorder="1" applyAlignment="1">
      <alignment horizontal="center" vertical="center" wrapText="1"/>
    </xf>
    <xf numFmtId="1" fontId="32" fillId="43" borderId="1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60" fillId="0" borderId="0" xfId="0" applyFont="1" applyAlignment="1">
      <alignment/>
    </xf>
    <xf numFmtId="0" fontId="45" fillId="0" borderId="50" xfId="0" applyFont="1" applyBorder="1" applyAlignment="1" applyProtection="1">
      <alignment horizontal="center" vertical="center" wrapText="1" shrinkToFit="1"/>
      <protection/>
    </xf>
    <xf numFmtId="0" fontId="45" fillId="0" borderId="69" xfId="0" applyFont="1" applyBorder="1" applyAlignment="1" applyProtection="1">
      <alignment horizontal="center" vertical="center" shrinkToFit="1"/>
      <protection/>
    </xf>
    <xf numFmtId="0" fontId="45" fillId="0" borderId="63" xfId="0" applyFont="1" applyBorder="1" applyAlignment="1" applyProtection="1">
      <alignment horizontal="center" vertical="center" shrinkToFit="1"/>
      <protection/>
    </xf>
    <xf numFmtId="0" fontId="45" fillId="0" borderId="52" xfId="0" applyFont="1" applyBorder="1" applyAlignment="1" applyProtection="1">
      <alignment horizontal="center" vertical="center"/>
      <protection/>
    </xf>
    <xf numFmtId="0" fontId="45" fillId="0" borderId="70" xfId="0" applyFont="1" applyBorder="1" applyAlignment="1" applyProtection="1">
      <alignment horizontal="center" vertical="center"/>
      <protection/>
    </xf>
    <xf numFmtId="0" fontId="45" fillId="0" borderId="71" xfId="0" applyFont="1" applyBorder="1" applyAlignment="1" applyProtection="1">
      <alignment horizontal="center" vertical="center"/>
      <protection/>
    </xf>
    <xf numFmtId="0" fontId="45" fillId="0" borderId="43" xfId="0" applyFont="1" applyBorder="1" applyAlignment="1" applyProtection="1">
      <alignment horizontal="center" vertical="center"/>
      <protection/>
    </xf>
    <xf numFmtId="0" fontId="25" fillId="0" borderId="53" xfId="0" applyFont="1" applyBorder="1" applyAlignment="1" applyProtection="1">
      <alignment horizontal="center" vertical="center" textRotation="90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35" xfId="0" applyFont="1" applyBorder="1" applyAlignment="1" applyProtection="1">
      <alignment horizontal="center" vertical="center"/>
      <protection/>
    </xf>
    <xf numFmtId="0" fontId="25" fillId="0" borderId="41" xfId="0" applyFont="1" applyBorder="1" applyAlignment="1" applyProtection="1">
      <alignment horizontal="center" vertical="center" textRotation="90" wrapText="1"/>
      <protection/>
    </xf>
    <xf numFmtId="0" fontId="25" fillId="0" borderId="15" xfId="0" applyFont="1" applyBorder="1" applyAlignment="1" applyProtection="1">
      <alignment horizontal="center" vertical="center" textRotation="90" wrapText="1"/>
      <protection/>
    </xf>
    <xf numFmtId="0" fontId="25" fillId="0" borderId="16" xfId="0" applyFont="1" applyBorder="1" applyAlignment="1" applyProtection="1">
      <alignment horizontal="center" vertical="center" textRotation="90" wrapText="1"/>
      <protection/>
    </xf>
    <xf numFmtId="0" fontId="25" fillId="0" borderId="42" xfId="0" applyFont="1" applyBorder="1" applyAlignment="1" applyProtection="1">
      <alignment horizontal="center" vertical="center" textRotation="90" wrapText="1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45" fillId="0" borderId="53" xfId="0" applyFont="1" applyBorder="1" applyAlignment="1" applyProtection="1">
      <alignment horizontal="center" vertical="center"/>
      <protection/>
    </xf>
    <xf numFmtId="0" fontId="45" fillId="0" borderId="41" xfId="0" applyFont="1" applyBorder="1" applyAlignment="1" applyProtection="1">
      <alignment horizontal="center" vertical="center"/>
      <protection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49" fontId="30" fillId="0" borderId="23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30" fillId="0" borderId="53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43" borderId="13" xfId="0" applyNumberFormat="1" applyFont="1" applyFill="1" applyBorder="1" applyAlignment="1">
      <alignment horizontal="center" vertical="center" wrapText="1"/>
    </xf>
    <xf numFmtId="49" fontId="30" fillId="43" borderId="15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center" vertical="center"/>
      <protection/>
    </xf>
    <xf numFmtId="49" fontId="32" fillId="0" borderId="72" xfId="0" applyNumberFormat="1" applyFont="1" applyFill="1" applyBorder="1" applyAlignment="1">
      <alignment horizontal="center" wrapText="1"/>
    </xf>
    <xf numFmtId="49" fontId="32" fillId="0" borderId="73" xfId="0" applyNumberFormat="1" applyFont="1" applyFill="1" applyBorder="1" applyAlignment="1">
      <alignment horizontal="center" wrapText="1"/>
    </xf>
    <xf numFmtId="49" fontId="32" fillId="0" borderId="49" xfId="0" applyNumberFormat="1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67" xfId="0" applyFont="1" applyFill="1" applyBorder="1" applyAlignment="1">
      <alignment horizontal="left" vertical="center" wrapText="1"/>
    </xf>
    <xf numFmtId="0" fontId="30" fillId="44" borderId="48" xfId="0" applyFont="1" applyFill="1" applyBorder="1" applyAlignment="1" applyProtection="1">
      <alignment horizontal="left" vertical="top" wrapText="1"/>
      <protection/>
    </xf>
    <xf numFmtId="0" fontId="30" fillId="44" borderId="74" xfId="0" applyFont="1" applyFill="1" applyBorder="1" applyAlignment="1" applyProtection="1">
      <alignment horizontal="left" vertical="top" wrapText="1"/>
      <protection/>
    </xf>
    <xf numFmtId="0" fontId="30" fillId="44" borderId="75" xfId="0" applyFont="1" applyFill="1" applyBorder="1" applyAlignment="1" applyProtection="1">
      <alignment horizontal="left" vertical="top" wrapText="1"/>
      <protection/>
    </xf>
    <xf numFmtId="0" fontId="30" fillId="44" borderId="21" xfId="0" applyFont="1" applyFill="1" applyBorder="1" applyAlignment="1" applyProtection="1">
      <alignment horizontal="left" vertical="top" wrapText="1"/>
      <protection/>
    </xf>
    <xf numFmtId="0" fontId="30" fillId="44" borderId="22" xfId="0" applyFont="1" applyFill="1" applyBorder="1" applyAlignment="1" applyProtection="1">
      <alignment horizontal="left" vertical="top" wrapText="1"/>
      <protection/>
    </xf>
    <xf numFmtId="0" fontId="30" fillId="44" borderId="23" xfId="0" applyFont="1" applyFill="1" applyBorder="1" applyAlignment="1" applyProtection="1">
      <alignment horizontal="left" vertical="top" wrapText="1"/>
      <protection/>
    </xf>
    <xf numFmtId="196" fontId="36" fillId="0" borderId="48" xfId="0" applyNumberFormat="1" applyFont="1" applyBorder="1" applyAlignment="1">
      <alignment horizontal="center" wrapText="1"/>
    </xf>
    <xf numFmtId="196" fontId="36" fillId="0" borderId="74" xfId="0" applyNumberFormat="1" applyFont="1" applyBorder="1" applyAlignment="1">
      <alignment horizontal="center" wrapText="1"/>
    </xf>
    <xf numFmtId="196" fontId="36" fillId="0" borderId="75" xfId="0" applyNumberFormat="1" applyFont="1" applyBorder="1" applyAlignment="1">
      <alignment horizont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9" fontId="30" fillId="0" borderId="42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61" fillId="43" borderId="0" xfId="0" applyFont="1" applyFill="1" applyBorder="1" applyAlignment="1">
      <alignment horizontal="left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 applyProtection="1">
      <alignment horizontal="left" vertical="top" wrapText="1"/>
      <protection/>
    </xf>
    <xf numFmtId="0" fontId="30" fillId="0" borderId="72" xfId="0" applyFont="1" applyFill="1" applyBorder="1" applyAlignment="1" applyProtection="1">
      <alignment horizontal="left" vertical="top" wrapText="1"/>
      <protection/>
    </xf>
    <xf numFmtId="0" fontId="30" fillId="0" borderId="73" xfId="0" applyFont="1" applyFill="1" applyBorder="1" applyAlignment="1" applyProtection="1">
      <alignment horizontal="left" vertical="top" wrapText="1"/>
      <protection/>
    </xf>
    <xf numFmtId="0" fontId="32" fillId="0" borderId="48" xfId="0" applyFont="1" applyFill="1" applyBorder="1" applyAlignment="1">
      <alignment horizontal="center" wrapText="1"/>
    </xf>
    <xf numFmtId="0" fontId="32" fillId="0" borderId="74" xfId="0" applyFont="1" applyFill="1" applyBorder="1" applyAlignment="1">
      <alignment horizontal="center" wrapText="1"/>
    </xf>
    <xf numFmtId="0" fontId="32" fillId="0" borderId="75" xfId="0" applyFont="1" applyFill="1" applyBorder="1" applyAlignment="1">
      <alignment horizontal="center" wrapText="1"/>
    </xf>
    <xf numFmtId="1" fontId="32" fillId="0" borderId="58" xfId="0" applyNumberFormat="1" applyFont="1" applyBorder="1" applyAlignment="1">
      <alignment horizontal="center" wrapText="1"/>
    </xf>
    <xf numFmtId="1" fontId="32" fillId="0" borderId="62" xfId="0" applyNumberFormat="1" applyFont="1" applyBorder="1" applyAlignment="1">
      <alignment horizontal="center" wrapText="1"/>
    </xf>
    <xf numFmtId="1" fontId="32" fillId="0" borderId="76" xfId="0" applyNumberFormat="1" applyFont="1" applyBorder="1" applyAlignment="1">
      <alignment horizont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textRotation="90" wrapText="1"/>
    </xf>
    <xf numFmtId="0" fontId="30" fillId="0" borderId="35" xfId="0" applyFont="1" applyBorder="1" applyAlignment="1">
      <alignment horizontal="left" vertical="center" textRotation="90" wrapText="1"/>
    </xf>
    <xf numFmtId="0" fontId="30" fillId="0" borderId="22" xfId="0" applyFont="1" applyBorder="1" applyAlignment="1">
      <alignment horizontal="center" vertical="center" textRotation="90" wrapText="1"/>
    </xf>
    <xf numFmtId="0" fontId="30" fillId="0" borderId="35" xfId="0" applyFont="1" applyBorder="1" applyAlignment="1">
      <alignment horizontal="center" vertical="center" textRotation="90" wrapText="1"/>
    </xf>
    <xf numFmtId="0" fontId="30" fillId="0" borderId="23" xfId="0" applyFont="1" applyBorder="1" applyAlignment="1">
      <alignment horizontal="center" vertical="center" textRotation="90" wrapText="1"/>
    </xf>
    <xf numFmtId="0" fontId="30" fillId="0" borderId="16" xfId="0" applyFont="1" applyBorder="1" applyAlignment="1">
      <alignment horizontal="center" vertical="center" textRotation="90" wrapText="1"/>
    </xf>
    <xf numFmtId="0" fontId="31" fillId="0" borderId="6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1" fontId="32" fillId="0" borderId="52" xfId="0" applyNumberFormat="1" applyFont="1" applyBorder="1" applyAlignment="1">
      <alignment horizontal="center" wrapText="1"/>
    </xf>
    <xf numFmtId="1" fontId="32" fillId="0" borderId="70" xfId="0" applyNumberFormat="1" applyFont="1" applyBorder="1" applyAlignment="1">
      <alignment horizontal="center" wrapText="1"/>
    </xf>
    <xf numFmtId="1" fontId="32" fillId="0" borderId="79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37" xfId="0" applyFont="1" applyBorder="1" applyAlignment="1">
      <alignment horizontal="center" vertical="center" textRotation="90" wrapText="1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20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67" xfId="0" applyFont="1" applyBorder="1" applyAlignment="1">
      <alignment horizontal="center" vertical="center" textRotation="90" wrapText="1"/>
    </xf>
    <xf numFmtId="0" fontId="30" fillId="0" borderId="44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45" xfId="0" applyFont="1" applyBorder="1" applyAlignment="1">
      <alignment horizontal="center" wrapText="1"/>
    </xf>
    <xf numFmtId="0" fontId="30" fillId="0" borderId="46" xfId="0" applyFont="1" applyBorder="1" applyAlignment="1">
      <alignment horizontal="center" wrapText="1"/>
    </xf>
    <xf numFmtId="0" fontId="30" fillId="43" borderId="13" xfId="0" applyFont="1" applyFill="1" applyBorder="1" applyAlignment="1">
      <alignment horizontal="left" vertical="center" wrapText="1"/>
    </xf>
    <xf numFmtId="0" fontId="30" fillId="43" borderId="14" xfId="0" applyFont="1" applyFill="1" applyBorder="1" applyAlignment="1">
      <alignment horizontal="left" vertical="center" wrapText="1"/>
    </xf>
    <xf numFmtId="0" fontId="30" fillId="43" borderId="15" xfId="0" applyFont="1" applyFill="1" applyBorder="1" applyAlignment="1">
      <alignment horizontal="left" vertical="center" wrapText="1"/>
    </xf>
    <xf numFmtId="49" fontId="32" fillId="0" borderId="48" xfId="0" applyNumberFormat="1" applyFont="1" applyFill="1" applyBorder="1" applyAlignment="1">
      <alignment horizontal="center" wrapText="1"/>
    </xf>
    <xf numFmtId="49" fontId="32" fillId="0" borderId="74" xfId="0" applyNumberFormat="1" applyFont="1" applyFill="1" applyBorder="1" applyAlignment="1">
      <alignment horizontal="center" wrapText="1"/>
    </xf>
    <xf numFmtId="49" fontId="32" fillId="0" borderId="75" xfId="0" applyNumberFormat="1" applyFont="1" applyFill="1" applyBorder="1" applyAlignment="1">
      <alignment horizontal="center" wrapText="1"/>
    </xf>
    <xf numFmtId="0" fontId="30" fillId="0" borderId="48" xfId="0" applyFont="1" applyFill="1" applyBorder="1" applyAlignment="1" applyProtection="1">
      <alignment horizontal="left" vertical="top" wrapText="1"/>
      <protection/>
    </xf>
    <xf numFmtId="0" fontId="30" fillId="0" borderId="74" xfId="0" applyFont="1" applyFill="1" applyBorder="1" applyAlignment="1" applyProtection="1">
      <alignment horizontal="left" vertical="top" wrapText="1"/>
      <protection/>
    </xf>
    <xf numFmtId="0" fontId="30" fillId="0" borderId="75" xfId="0" applyFont="1" applyFill="1" applyBorder="1" applyAlignment="1" applyProtection="1">
      <alignment horizontal="left" vertical="top" wrapText="1"/>
      <protection/>
    </xf>
    <xf numFmtId="0" fontId="27" fillId="0" borderId="0" xfId="0" applyFont="1" applyAlignment="1">
      <alignment horizontal="center"/>
    </xf>
    <xf numFmtId="0" fontId="31" fillId="0" borderId="4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30" fillId="0" borderId="41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61" xfId="0" applyFont="1" applyFill="1" applyBorder="1" applyAlignment="1">
      <alignment horizontal="left" vertical="top" wrapText="1"/>
    </xf>
    <xf numFmtId="0" fontId="30" fillId="0" borderId="60" xfId="0" applyFont="1" applyFill="1" applyBorder="1" applyAlignment="1">
      <alignment horizontal="left" vertical="top" wrapText="1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1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25" fillId="0" borderId="54" xfId="0" applyFont="1" applyFill="1" applyBorder="1" applyAlignment="1" applyProtection="1">
      <alignment horizontal="center" vertical="center" wrapText="1"/>
      <protection/>
    </xf>
    <xf numFmtId="0" fontId="25" fillId="0" borderId="39" xfId="0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 applyProtection="1">
      <alignment horizontal="center" vertical="center" wrapText="1"/>
      <protection/>
    </xf>
    <xf numFmtId="49" fontId="25" fillId="0" borderId="27" xfId="0" applyNumberFormat="1" applyFont="1" applyFill="1" applyBorder="1" applyAlignment="1" applyProtection="1">
      <alignment horizontal="center" vertical="center"/>
      <protection locked="0"/>
    </xf>
    <xf numFmtId="49" fontId="25" fillId="0" borderId="28" xfId="0" applyNumberFormat="1" applyFont="1" applyFill="1" applyBorder="1" applyAlignment="1" applyProtection="1">
      <alignment horizontal="center" vertical="center"/>
      <protection locked="0"/>
    </xf>
    <xf numFmtId="49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32" xfId="0" applyFont="1" applyFill="1" applyBorder="1" applyAlignment="1" applyProtection="1">
      <alignment horizontal="center" vertical="center" wrapText="1"/>
      <protection/>
    </xf>
    <xf numFmtId="0" fontId="25" fillId="0" borderId="80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33" xfId="0" applyFont="1" applyFill="1" applyBorder="1" applyAlignment="1" applyProtection="1">
      <alignment horizontal="center" vertical="center"/>
      <protection/>
    </xf>
    <xf numFmtId="0" fontId="24" fillId="0" borderId="61" xfId="0" applyFont="1" applyFill="1" applyBorder="1" applyAlignment="1" applyProtection="1">
      <alignment horizontal="center" vertical="center"/>
      <protection/>
    </xf>
    <xf numFmtId="0" fontId="24" fillId="0" borderId="6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5" fillId="0" borderId="41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53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7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54" xfId="0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horizontal="center" vertical="center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" vertic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H28"/>
  <sheetViews>
    <sheetView showGridLines="0" zoomScale="95" zoomScaleNormal="95" zoomScalePageLayoutView="0" workbookViewId="0" topLeftCell="A1">
      <selection activeCell="A1" sqref="A1:BH20"/>
    </sheetView>
  </sheetViews>
  <sheetFormatPr defaultColWidth="9.140625" defaultRowHeight="12.75"/>
  <cols>
    <col min="1" max="1" width="4.8515625" style="64" customWidth="1"/>
    <col min="2" max="2" width="3.140625" style="64" customWidth="1"/>
    <col min="3" max="25" width="3.00390625" style="64" customWidth="1"/>
    <col min="26" max="26" width="3.57421875" style="64" customWidth="1"/>
    <col min="27" max="38" width="3.00390625" style="64" customWidth="1"/>
    <col min="39" max="39" width="3.140625" style="64" customWidth="1"/>
    <col min="40" max="48" width="3.00390625" style="64" customWidth="1"/>
    <col min="49" max="49" width="3.28125" style="64" customWidth="1"/>
    <col min="50" max="50" width="3.00390625" style="64" customWidth="1"/>
    <col min="51" max="51" width="3.28125" style="64" customWidth="1"/>
    <col min="52" max="52" width="3.421875" style="64" customWidth="1"/>
    <col min="53" max="53" width="3.28125" style="64" customWidth="1"/>
    <col min="54" max="54" width="4.421875" style="64" customWidth="1"/>
    <col min="55" max="56" width="4.57421875" style="64" customWidth="1"/>
    <col min="57" max="58" width="4.421875" style="64" customWidth="1"/>
    <col min="59" max="59" width="4.57421875" style="64" customWidth="1"/>
    <col min="60" max="60" width="4.7109375" style="64" customWidth="1"/>
    <col min="61" max="16384" width="9.140625" style="64" customWidth="1"/>
  </cols>
  <sheetData>
    <row r="1" spans="1:59" s="128" customFormat="1" ht="20.25">
      <c r="A1" s="127" t="s">
        <v>0</v>
      </c>
      <c r="B1" s="127"/>
      <c r="N1" s="129"/>
      <c r="U1" s="130" t="s">
        <v>20</v>
      </c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BA1" s="130"/>
      <c r="BC1" s="129"/>
      <c r="BD1" s="129"/>
      <c r="BE1" s="129"/>
      <c r="BF1" s="129"/>
      <c r="BG1" s="129"/>
    </row>
    <row r="2" spans="1:59" s="128" customFormat="1" ht="18.75" customHeight="1">
      <c r="A2" s="127" t="s">
        <v>16</v>
      </c>
      <c r="B2" s="127"/>
      <c r="N2" s="131"/>
      <c r="O2" s="131"/>
      <c r="P2" s="131"/>
      <c r="Q2" s="131"/>
      <c r="R2" s="131"/>
      <c r="S2" s="131"/>
      <c r="T2" s="131"/>
      <c r="U2" s="132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X2" s="133"/>
      <c r="BA2" s="130"/>
      <c r="BC2" s="131"/>
      <c r="BD2" s="131"/>
      <c r="BE2" s="127"/>
      <c r="BF2" s="127"/>
      <c r="BG2" s="127"/>
    </row>
    <row r="3" spans="1:59" s="128" customFormat="1" ht="18" customHeight="1">
      <c r="A3" s="127" t="s">
        <v>17</v>
      </c>
      <c r="B3" s="127"/>
      <c r="N3" s="131"/>
      <c r="O3" s="131"/>
      <c r="P3" s="131"/>
      <c r="Q3" s="131"/>
      <c r="R3" s="131"/>
      <c r="S3" s="131"/>
      <c r="T3" s="131"/>
      <c r="U3" s="132"/>
      <c r="V3" s="134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X3" s="133"/>
      <c r="BC3" s="131"/>
      <c r="BD3" s="131"/>
      <c r="BE3" s="127"/>
      <c r="BF3" s="127"/>
      <c r="BG3" s="127"/>
    </row>
    <row r="4" spans="1:58" s="128" customFormat="1" ht="18.75" customHeight="1">
      <c r="A4" s="140" t="s">
        <v>1</v>
      </c>
      <c r="B4" s="127"/>
      <c r="N4" s="132"/>
      <c r="U4" s="366" t="s">
        <v>21</v>
      </c>
      <c r="V4" s="366"/>
      <c r="W4" s="366"/>
      <c r="X4" s="366" t="s">
        <v>2</v>
      </c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X4" s="133"/>
      <c r="BB4" s="128" t="s">
        <v>270</v>
      </c>
      <c r="BF4" s="129" t="s">
        <v>68</v>
      </c>
    </row>
    <row r="5" spans="1:58" s="128" customFormat="1" ht="29.25" customHeight="1">
      <c r="A5" s="127" t="s">
        <v>19</v>
      </c>
      <c r="B5" s="127"/>
      <c r="G5" s="135" t="s">
        <v>134</v>
      </c>
      <c r="H5" s="132"/>
      <c r="N5" s="132"/>
      <c r="X5" s="130" t="s">
        <v>168</v>
      </c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X5" s="133"/>
      <c r="BE5" s="132"/>
      <c r="BF5" s="132"/>
    </row>
    <row r="6" spans="1:50" s="128" customFormat="1" ht="8.25" customHeight="1">
      <c r="A6" s="127"/>
      <c r="B6" s="127"/>
      <c r="D6" s="136"/>
      <c r="X6" s="136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138"/>
      <c r="AX6" s="139"/>
    </row>
    <row r="7" spans="1:50" s="128" customFormat="1" ht="23.25" customHeight="1">
      <c r="A7" s="127" t="s">
        <v>69</v>
      </c>
      <c r="B7" s="127"/>
      <c r="D7" s="136"/>
      <c r="Y7" s="137"/>
      <c r="Z7" s="128" t="s">
        <v>169</v>
      </c>
      <c r="AA7" s="136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8"/>
      <c r="AX7" s="139"/>
    </row>
    <row r="8" spans="1:54" s="128" customFormat="1" ht="20.25" customHeight="1">
      <c r="A8" s="140"/>
      <c r="B8" s="127"/>
      <c r="D8" s="136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8"/>
      <c r="AX8" s="139"/>
      <c r="BB8" s="128" t="s">
        <v>99</v>
      </c>
    </row>
    <row r="9" spans="1:58" s="128" customFormat="1" ht="21.75" customHeight="1">
      <c r="A9" s="127" t="s">
        <v>18</v>
      </c>
      <c r="B9" s="127"/>
      <c r="AR9" s="130"/>
      <c r="BE9" s="136"/>
      <c r="BF9" s="136"/>
    </row>
    <row r="10" spans="22:44" s="67" customFormat="1" ht="18" customHeight="1">
      <c r="V10" s="68"/>
      <c r="X10" s="6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8"/>
      <c r="AM10" s="68"/>
      <c r="AN10" s="68"/>
      <c r="AP10" s="68"/>
      <c r="AQ10" s="68"/>
      <c r="AR10" s="68"/>
    </row>
    <row r="11" spans="2:57" s="141" customFormat="1" ht="25.5" customHeight="1" thickBot="1">
      <c r="B11" s="142" t="s">
        <v>70</v>
      </c>
      <c r="C11" s="142"/>
      <c r="W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 t="s">
        <v>71</v>
      </c>
      <c r="BE11" s="143"/>
    </row>
    <row r="12" spans="1:60" ht="33" customHeight="1">
      <c r="A12" s="349" t="s">
        <v>32</v>
      </c>
      <c r="B12" s="352" t="s">
        <v>25</v>
      </c>
      <c r="C12" s="353"/>
      <c r="D12" s="353"/>
      <c r="E12" s="354"/>
      <c r="F12" s="70" t="s">
        <v>23</v>
      </c>
      <c r="G12" s="355" t="s">
        <v>24</v>
      </c>
      <c r="H12" s="353"/>
      <c r="I12" s="354"/>
      <c r="J12" s="70" t="s">
        <v>23</v>
      </c>
      <c r="K12" s="355" t="s">
        <v>26</v>
      </c>
      <c r="L12" s="353"/>
      <c r="M12" s="353"/>
      <c r="N12" s="354"/>
      <c r="O12" s="355" t="s">
        <v>3</v>
      </c>
      <c r="P12" s="353"/>
      <c r="Q12" s="353"/>
      <c r="R12" s="354"/>
      <c r="S12" s="70"/>
      <c r="T12" s="355" t="s">
        <v>4</v>
      </c>
      <c r="U12" s="353"/>
      <c r="V12" s="353"/>
      <c r="W12" s="70"/>
      <c r="X12" s="355" t="s">
        <v>5</v>
      </c>
      <c r="Y12" s="353"/>
      <c r="Z12" s="354"/>
      <c r="AA12" s="70"/>
      <c r="AB12" s="355" t="s">
        <v>27</v>
      </c>
      <c r="AC12" s="353"/>
      <c r="AD12" s="353"/>
      <c r="AE12" s="354"/>
      <c r="AF12" s="70"/>
      <c r="AG12" s="355" t="s">
        <v>28</v>
      </c>
      <c r="AH12" s="353"/>
      <c r="AI12" s="354"/>
      <c r="AJ12" s="70"/>
      <c r="AK12" s="355" t="s">
        <v>29</v>
      </c>
      <c r="AL12" s="353"/>
      <c r="AM12" s="353"/>
      <c r="AN12" s="354"/>
      <c r="AO12" s="355" t="s">
        <v>30</v>
      </c>
      <c r="AP12" s="353"/>
      <c r="AQ12" s="353"/>
      <c r="AR12" s="354"/>
      <c r="AS12" s="70"/>
      <c r="AT12" s="355" t="s">
        <v>31</v>
      </c>
      <c r="AU12" s="353"/>
      <c r="AV12" s="354"/>
      <c r="AW12" s="70"/>
      <c r="AX12" s="367" t="s">
        <v>6</v>
      </c>
      <c r="AY12" s="367"/>
      <c r="AZ12" s="367"/>
      <c r="BA12" s="368"/>
      <c r="BB12" s="362" t="s">
        <v>7</v>
      </c>
      <c r="BC12" s="356" t="s">
        <v>33</v>
      </c>
      <c r="BD12" s="356" t="s">
        <v>75</v>
      </c>
      <c r="BE12" s="356" t="s">
        <v>76</v>
      </c>
      <c r="BF12" s="356" t="s">
        <v>34</v>
      </c>
      <c r="BG12" s="356" t="s">
        <v>8</v>
      </c>
      <c r="BH12" s="359" t="s">
        <v>35</v>
      </c>
    </row>
    <row r="13" spans="1:60" ht="39.75" customHeight="1">
      <c r="A13" s="350"/>
      <c r="B13" s="94">
        <v>1</v>
      </c>
      <c r="C13" s="72">
        <v>8</v>
      </c>
      <c r="D13" s="72">
        <v>15</v>
      </c>
      <c r="E13" s="72">
        <v>22</v>
      </c>
      <c r="F13" s="71" t="s">
        <v>116</v>
      </c>
      <c r="G13" s="72">
        <v>6</v>
      </c>
      <c r="H13" s="72">
        <v>13</v>
      </c>
      <c r="I13" s="72">
        <v>20</v>
      </c>
      <c r="J13" s="71" t="s">
        <v>117</v>
      </c>
      <c r="K13" s="72">
        <v>3</v>
      </c>
      <c r="L13" s="72">
        <v>10</v>
      </c>
      <c r="M13" s="72">
        <v>17</v>
      </c>
      <c r="N13" s="72">
        <v>24</v>
      </c>
      <c r="O13" s="72">
        <v>1</v>
      </c>
      <c r="P13" s="72">
        <v>8</v>
      </c>
      <c r="Q13" s="72">
        <v>15</v>
      </c>
      <c r="R13" s="72">
        <v>22</v>
      </c>
      <c r="S13" s="71" t="s">
        <v>118</v>
      </c>
      <c r="T13" s="72">
        <v>5</v>
      </c>
      <c r="U13" s="72">
        <v>12</v>
      </c>
      <c r="V13" s="72">
        <v>19</v>
      </c>
      <c r="W13" s="71" t="s">
        <v>119</v>
      </c>
      <c r="X13" s="72">
        <v>2</v>
      </c>
      <c r="Y13" s="72">
        <v>9</v>
      </c>
      <c r="Z13" s="72">
        <v>16</v>
      </c>
      <c r="AA13" s="71" t="s">
        <v>120</v>
      </c>
      <c r="AB13" s="72">
        <v>2</v>
      </c>
      <c r="AC13" s="72">
        <v>9</v>
      </c>
      <c r="AD13" s="72">
        <v>16</v>
      </c>
      <c r="AE13" s="72">
        <v>23</v>
      </c>
      <c r="AF13" s="71" t="s">
        <v>121</v>
      </c>
      <c r="AG13" s="72">
        <v>6</v>
      </c>
      <c r="AH13" s="72">
        <v>13</v>
      </c>
      <c r="AI13" s="72">
        <v>20</v>
      </c>
      <c r="AJ13" s="71" t="s">
        <v>122</v>
      </c>
      <c r="AK13" s="72">
        <v>4</v>
      </c>
      <c r="AL13" s="72">
        <v>11</v>
      </c>
      <c r="AM13" s="72">
        <v>18</v>
      </c>
      <c r="AN13" s="72">
        <v>25</v>
      </c>
      <c r="AO13" s="72">
        <v>1</v>
      </c>
      <c r="AP13" s="72">
        <v>8</v>
      </c>
      <c r="AQ13" s="72">
        <v>15</v>
      </c>
      <c r="AR13" s="72">
        <v>22</v>
      </c>
      <c r="AS13" s="71" t="s">
        <v>123</v>
      </c>
      <c r="AT13" s="72">
        <v>6</v>
      </c>
      <c r="AU13" s="72">
        <v>13</v>
      </c>
      <c r="AV13" s="72">
        <v>20</v>
      </c>
      <c r="AW13" s="71" t="s">
        <v>124</v>
      </c>
      <c r="AX13" s="72">
        <v>3</v>
      </c>
      <c r="AY13" s="72">
        <v>10</v>
      </c>
      <c r="AZ13" s="72">
        <v>17</v>
      </c>
      <c r="BA13" s="73">
        <v>24</v>
      </c>
      <c r="BB13" s="363"/>
      <c r="BC13" s="357"/>
      <c r="BD13" s="357"/>
      <c r="BE13" s="357"/>
      <c r="BF13" s="357"/>
      <c r="BG13" s="357"/>
      <c r="BH13" s="360"/>
    </row>
    <row r="14" spans="1:60" ht="6.75" customHeight="1">
      <c r="A14" s="350"/>
      <c r="B14" s="95"/>
      <c r="C14" s="74"/>
      <c r="D14" s="74"/>
      <c r="E14" s="74"/>
      <c r="F14" s="71"/>
      <c r="G14" s="74"/>
      <c r="H14" s="74"/>
      <c r="I14" s="74"/>
      <c r="J14" s="71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5"/>
      <c r="BB14" s="363"/>
      <c r="BC14" s="357"/>
      <c r="BD14" s="357"/>
      <c r="BE14" s="357"/>
      <c r="BF14" s="357"/>
      <c r="BG14" s="357"/>
      <c r="BH14" s="360"/>
    </row>
    <row r="15" spans="1:60" ht="78" customHeight="1" thickBot="1">
      <c r="A15" s="351"/>
      <c r="B15" s="96">
        <v>7</v>
      </c>
      <c r="C15" s="77">
        <v>14</v>
      </c>
      <c r="D15" s="77">
        <v>21</v>
      </c>
      <c r="E15" s="77">
        <v>28</v>
      </c>
      <c r="F15" s="76" t="s">
        <v>125</v>
      </c>
      <c r="G15" s="77">
        <v>12</v>
      </c>
      <c r="H15" s="77">
        <v>19</v>
      </c>
      <c r="I15" s="77">
        <v>26</v>
      </c>
      <c r="J15" s="76" t="s">
        <v>126</v>
      </c>
      <c r="K15" s="77">
        <v>9</v>
      </c>
      <c r="L15" s="77">
        <v>16</v>
      </c>
      <c r="M15" s="77">
        <v>23</v>
      </c>
      <c r="N15" s="77">
        <v>30</v>
      </c>
      <c r="O15" s="77">
        <v>7</v>
      </c>
      <c r="P15" s="77">
        <v>14</v>
      </c>
      <c r="Q15" s="77">
        <v>21</v>
      </c>
      <c r="R15" s="77">
        <v>28</v>
      </c>
      <c r="S15" s="76" t="s">
        <v>127</v>
      </c>
      <c r="T15" s="77">
        <v>11</v>
      </c>
      <c r="U15" s="77">
        <v>18</v>
      </c>
      <c r="V15" s="77">
        <v>25</v>
      </c>
      <c r="W15" s="76" t="s">
        <v>128</v>
      </c>
      <c r="X15" s="77">
        <v>8</v>
      </c>
      <c r="Y15" s="77">
        <v>15</v>
      </c>
      <c r="Z15" s="77">
        <v>22</v>
      </c>
      <c r="AA15" s="76" t="s">
        <v>129</v>
      </c>
      <c r="AB15" s="77">
        <v>8</v>
      </c>
      <c r="AC15" s="77">
        <v>15</v>
      </c>
      <c r="AD15" s="77">
        <v>22</v>
      </c>
      <c r="AE15" s="77">
        <v>29</v>
      </c>
      <c r="AF15" s="76" t="s">
        <v>130</v>
      </c>
      <c r="AG15" s="77">
        <v>12</v>
      </c>
      <c r="AH15" s="77">
        <v>19</v>
      </c>
      <c r="AI15" s="77">
        <v>26</v>
      </c>
      <c r="AJ15" s="76" t="s">
        <v>131</v>
      </c>
      <c r="AK15" s="77">
        <v>10</v>
      </c>
      <c r="AL15" s="77">
        <v>17</v>
      </c>
      <c r="AM15" s="77">
        <v>24</v>
      </c>
      <c r="AN15" s="77">
        <v>31</v>
      </c>
      <c r="AO15" s="77">
        <v>7</v>
      </c>
      <c r="AP15" s="77">
        <v>14</v>
      </c>
      <c r="AQ15" s="77">
        <v>21</v>
      </c>
      <c r="AR15" s="77">
        <v>28</v>
      </c>
      <c r="AS15" s="76" t="s">
        <v>132</v>
      </c>
      <c r="AT15" s="77">
        <v>12</v>
      </c>
      <c r="AU15" s="77">
        <v>19</v>
      </c>
      <c r="AV15" s="77">
        <v>26</v>
      </c>
      <c r="AW15" s="76" t="s">
        <v>133</v>
      </c>
      <c r="AX15" s="77">
        <v>9</v>
      </c>
      <c r="AY15" s="77">
        <v>16</v>
      </c>
      <c r="AZ15" s="77">
        <v>23</v>
      </c>
      <c r="BA15" s="78">
        <v>31</v>
      </c>
      <c r="BB15" s="364"/>
      <c r="BC15" s="358"/>
      <c r="BD15" s="358"/>
      <c r="BE15" s="358"/>
      <c r="BF15" s="358"/>
      <c r="BG15" s="358"/>
      <c r="BH15" s="361"/>
    </row>
    <row r="16" spans="1:60" ht="24" customHeight="1" thickBot="1">
      <c r="A16" s="163" t="s">
        <v>22</v>
      </c>
      <c r="B16" s="164"/>
      <c r="C16" s="165">
        <v>20</v>
      </c>
      <c r="D16" s="166"/>
      <c r="E16" s="166"/>
      <c r="F16" s="166"/>
      <c r="G16" s="166"/>
      <c r="H16" s="166"/>
      <c r="I16" s="166"/>
      <c r="J16" s="166">
        <v>16</v>
      </c>
      <c r="K16" s="166"/>
      <c r="L16" s="166"/>
      <c r="M16" s="166"/>
      <c r="N16" s="166"/>
      <c r="O16" s="166"/>
      <c r="P16" s="166"/>
      <c r="Q16" s="166"/>
      <c r="R16" s="79" t="s">
        <v>9</v>
      </c>
      <c r="S16" s="79" t="s">
        <v>9</v>
      </c>
      <c r="T16" s="79" t="s">
        <v>9</v>
      </c>
      <c r="U16" s="167" t="s">
        <v>74</v>
      </c>
      <c r="V16" s="167" t="s">
        <v>74</v>
      </c>
      <c r="W16" s="167"/>
      <c r="X16" s="167"/>
      <c r="Y16" s="167"/>
      <c r="Z16" s="165"/>
      <c r="AA16" s="166">
        <v>10</v>
      </c>
      <c r="AB16" s="168"/>
      <c r="AC16" s="166"/>
      <c r="AD16" s="166"/>
      <c r="AE16" s="166"/>
      <c r="AF16" s="166"/>
      <c r="AG16" s="79" t="s">
        <v>9</v>
      </c>
      <c r="AH16" s="79" t="s">
        <v>10</v>
      </c>
      <c r="AI16" s="79" t="s">
        <v>10</v>
      </c>
      <c r="AJ16" s="79" t="s">
        <v>10</v>
      </c>
      <c r="AK16" s="167" t="s">
        <v>73</v>
      </c>
      <c r="AL16" s="167" t="s">
        <v>73</v>
      </c>
      <c r="AM16" s="167" t="s">
        <v>73</v>
      </c>
      <c r="AN16" s="167" t="s">
        <v>73</v>
      </c>
      <c r="AO16" s="167" t="s">
        <v>73</v>
      </c>
      <c r="AP16" s="167" t="s">
        <v>73</v>
      </c>
      <c r="AQ16" s="167" t="s">
        <v>73</v>
      </c>
      <c r="AR16" s="167" t="s">
        <v>73</v>
      </c>
      <c r="AS16" s="167" t="s">
        <v>11</v>
      </c>
      <c r="AT16" s="167"/>
      <c r="AU16" s="167"/>
      <c r="AV16" s="167"/>
      <c r="AW16" s="167"/>
      <c r="AX16" s="167"/>
      <c r="AY16" s="167"/>
      <c r="AZ16" s="167"/>
      <c r="BA16" s="169"/>
      <c r="BB16" s="170">
        <f>J16+AA16</f>
        <v>26</v>
      </c>
      <c r="BC16" s="171">
        <v>4</v>
      </c>
      <c r="BD16" s="171">
        <v>3</v>
      </c>
      <c r="BE16" s="171">
        <v>8</v>
      </c>
      <c r="BF16" s="171">
        <v>1</v>
      </c>
      <c r="BG16" s="171">
        <v>2</v>
      </c>
      <c r="BH16" s="172">
        <f>SUM(BB16:BG16)</f>
        <v>44</v>
      </c>
    </row>
    <row r="17" spans="1:60" ht="21.75" customHeight="1" thickBot="1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5">
        <f>BB16</f>
        <v>26</v>
      </c>
      <c r="BC17" s="176">
        <f aca="true" t="shared" si="0" ref="BC17:BH17">BC16</f>
        <v>4</v>
      </c>
      <c r="BD17" s="176">
        <f t="shared" si="0"/>
        <v>3</v>
      </c>
      <c r="BE17" s="176">
        <f t="shared" si="0"/>
        <v>8</v>
      </c>
      <c r="BF17" s="176">
        <f t="shared" si="0"/>
        <v>1</v>
      </c>
      <c r="BG17" s="176">
        <f t="shared" si="0"/>
        <v>2</v>
      </c>
      <c r="BH17" s="177">
        <f t="shared" si="0"/>
        <v>44</v>
      </c>
    </row>
    <row r="18" spans="1:43" s="10" customFormat="1" ht="15">
      <c r="A18" s="10" t="s">
        <v>12</v>
      </c>
      <c r="G18" s="144"/>
      <c r="H18" s="10" t="s">
        <v>36</v>
      </c>
      <c r="I18" s="10" t="s">
        <v>13</v>
      </c>
      <c r="P18" s="65"/>
      <c r="S18" s="145" t="s">
        <v>10</v>
      </c>
      <c r="T18" s="10" t="s">
        <v>36</v>
      </c>
      <c r="U18" s="10" t="s">
        <v>72</v>
      </c>
      <c r="Z18" s="65"/>
      <c r="AF18" s="146" t="s">
        <v>11</v>
      </c>
      <c r="AG18" s="10" t="s">
        <v>36</v>
      </c>
      <c r="AH18" s="10" t="s">
        <v>66</v>
      </c>
      <c r="AJ18" s="65"/>
      <c r="AQ18" s="65"/>
    </row>
    <row r="19" spans="36:53" s="10" customFormat="1" ht="7.5" customHeight="1">
      <c r="AJ19" s="65"/>
      <c r="AQ19" s="65"/>
      <c r="AW19" s="4"/>
      <c r="AX19" s="4"/>
      <c r="AY19" s="4"/>
      <c r="AZ19" s="4"/>
      <c r="BA19" s="4"/>
    </row>
    <row r="20" spans="7:36" s="10" customFormat="1" ht="15">
      <c r="G20" s="116" t="s">
        <v>9</v>
      </c>
      <c r="H20" s="10" t="s">
        <v>36</v>
      </c>
      <c r="I20" s="10" t="s">
        <v>14</v>
      </c>
      <c r="P20" s="65"/>
      <c r="S20" s="145" t="s">
        <v>73</v>
      </c>
      <c r="T20" s="10" t="s">
        <v>36</v>
      </c>
      <c r="U20" s="10" t="s">
        <v>85</v>
      </c>
      <c r="Z20" s="65"/>
      <c r="AF20" s="146" t="s">
        <v>74</v>
      </c>
      <c r="AG20" s="10" t="s">
        <v>36</v>
      </c>
      <c r="AH20" s="10" t="s">
        <v>15</v>
      </c>
      <c r="AJ20" s="65"/>
    </row>
    <row r="21" ht="7.5" customHeight="1"/>
    <row r="23" spans="2:44" s="66" customFormat="1" ht="18">
      <c r="B23" s="66">
        <v>1</v>
      </c>
      <c r="C23" s="66">
        <v>2</v>
      </c>
      <c r="D23" s="66">
        <v>3</v>
      </c>
      <c r="E23" s="66">
        <v>4</v>
      </c>
      <c r="F23" s="66">
        <v>5</v>
      </c>
      <c r="G23" s="66">
        <v>6</v>
      </c>
      <c r="H23" s="66">
        <v>7</v>
      </c>
      <c r="I23" s="66">
        <v>8</v>
      </c>
      <c r="J23" s="66">
        <v>9</v>
      </c>
      <c r="K23" s="66">
        <v>10</v>
      </c>
      <c r="L23" s="66">
        <v>11</v>
      </c>
      <c r="M23" s="66">
        <v>12</v>
      </c>
      <c r="N23" s="66">
        <v>13</v>
      </c>
      <c r="O23" s="66">
        <v>14</v>
      </c>
      <c r="P23" s="66">
        <v>15</v>
      </c>
      <c r="Q23" s="66">
        <v>16</v>
      </c>
      <c r="R23" s="66">
        <v>17</v>
      </c>
      <c r="S23" s="66">
        <v>18</v>
      </c>
      <c r="T23" s="66">
        <v>19</v>
      </c>
      <c r="U23" s="66">
        <v>20</v>
      </c>
      <c r="V23" s="66">
        <v>21</v>
      </c>
      <c r="Y23" s="66">
        <v>1</v>
      </c>
      <c r="Z23" s="66">
        <v>2</v>
      </c>
      <c r="AA23" s="66">
        <v>3</v>
      </c>
      <c r="AB23" s="66">
        <v>4</v>
      </c>
      <c r="AC23" s="66">
        <v>5</v>
      </c>
      <c r="AD23" s="66">
        <v>6</v>
      </c>
      <c r="AE23" s="66">
        <v>7</v>
      </c>
      <c r="AF23" s="66">
        <v>8</v>
      </c>
      <c r="AG23" s="66">
        <v>9</v>
      </c>
      <c r="AH23" s="66">
        <v>10</v>
      </c>
      <c r="AI23" s="66">
        <v>11</v>
      </c>
      <c r="AJ23" s="66">
        <v>12</v>
      </c>
      <c r="AK23" s="66">
        <v>13</v>
      </c>
      <c r="AL23" s="66">
        <v>14</v>
      </c>
      <c r="AM23" s="66">
        <v>15</v>
      </c>
      <c r="AN23" s="66">
        <v>16</v>
      </c>
      <c r="AO23" s="66">
        <v>17</v>
      </c>
      <c r="AP23" s="66">
        <v>18</v>
      </c>
      <c r="AQ23" s="66">
        <v>19</v>
      </c>
      <c r="AR23" s="66">
        <v>20</v>
      </c>
    </row>
    <row r="28" ht="18">
      <c r="BC28" s="64">
        <f>SUM(BB17:BC17)*54</f>
        <v>1620</v>
      </c>
    </row>
  </sheetData>
  <sheetProtection/>
  <mergeCells count="22">
    <mergeCell ref="Y6:AP6"/>
    <mergeCell ref="U4:AT4"/>
    <mergeCell ref="AX12:BA12"/>
    <mergeCell ref="T12:V12"/>
    <mergeCell ref="X12:Z12"/>
    <mergeCell ref="AO12:AR12"/>
    <mergeCell ref="AT12:AV12"/>
    <mergeCell ref="AG12:AI12"/>
    <mergeCell ref="AK12:AN12"/>
    <mergeCell ref="BG12:BG15"/>
    <mergeCell ref="BH12:BH15"/>
    <mergeCell ref="BB12:BB15"/>
    <mergeCell ref="BC12:BC15"/>
    <mergeCell ref="BD12:BD15"/>
    <mergeCell ref="BE12:BE15"/>
    <mergeCell ref="BF12:BF15"/>
    <mergeCell ref="A12:A15"/>
    <mergeCell ref="B12:E12"/>
    <mergeCell ref="G12:I12"/>
    <mergeCell ref="K12:N12"/>
    <mergeCell ref="O12:R12"/>
    <mergeCell ref="AB12:AE1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CD118"/>
  <sheetViews>
    <sheetView showGridLines="0" zoomScale="77" zoomScaleNormal="77" zoomScalePageLayoutView="0" workbookViewId="0" topLeftCell="A25">
      <selection activeCell="B29" sqref="B29"/>
    </sheetView>
  </sheetViews>
  <sheetFormatPr defaultColWidth="9.140625" defaultRowHeight="12.75" outlineLevelCol="1"/>
  <cols>
    <col min="1" max="1" width="11.8515625" style="63" customWidth="1"/>
    <col min="2" max="2" width="82.140625" style="11" customWidth="1"/>
    <col min="3" max="3" width="11.140625" style="11" customWidth="1"/>
    <col min="4" max="4" width="10.8515625" style="11" customWidth="1"/>
    <col min="5" max="5" width="8.28125" style="11" customWidth="1"/>
    <col min="6" max="6" width="8.00390625" style="11" customWidth="1"/>
    <col min="7" max="7" width="7.8515625" style="11" customWidth="1"/>
    <col min="8" max="12" width="7.7109375" style="11" customWidth="1"/>
    <col min="13" max="14" width="6.8515625" style="11" hidden="1" customWidth="1" outlineLevel="1"/>
    <col min="15" max="15" width="7.7109375" style="11" customWidth="1" collapsed="1"/>
    <col min="16" max="17" width="7.7109375" style="11" customWidth="1"/>
    <col min="18" max="19" width="6.8515625" style="11" hidden="1" customWidth="1" outlineLevel="1"/>
    <col min="20" max="20" width="7.8515625" style="11" customWidth="1" collapsed="1"/>
    <col min="21" max="21" width="13.28125" style="11" customWidth="1"/>
    <col min="22" max="16384" width="9.140625" style="11" customWidth="1"/>
  </cols>
  <sheetData>
    <row r="2" spans="1:21" ht="23.25">
      <c r="A2" s="463" t="s">
        <v>103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4" spans="1:21" ht="24" customHeight="1" thickBot="1">
      <c r="A4" s="386" t="s">
        <v>37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82" s="13" customFormat="1" ht="39" customHeight="1" thickBot="1">
      <c r="A5" s="419" t="s">
        <v>38</v>
      </c>
      <c r="B5" s="422" t="s">
        <v>157</v>
      </c>
      <c r="C5" s="476" t="s">
        <v>39</v>
      </c>
      <c r="D5" s="477" t="s">
        <v>40</v>
      </c>
      <c r="E5" s="464" t="s">
        <v>67</v>
      </c>
      <c r="F5" s="465"/>
      <c r="G5" s="465"/>
      <c r="H5" s="465"/>
      <c r="I5" s="465"/>
      <c r="J5" s="466"/>
      <c r="K5" s="431" t="s">
        <v>46</v>
      </c>
      <c r="L5" s="432"/>
      <c r="M5" s="432"/>
      <c r="N5" s="432"/>
      <c r="O5" s="432"/>
      <c r="P5" s="432"/>
      <c r="Q5" s="432"/>
      <c r="R5" s="432"/>
      <c r="S5" s="432"/>
      <c r="T5" s="432"/>
      <c r="U5" s="438" t="s">
        <v>81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</row>
    <row r="6" spans="1:82" ht="21" customHeight="1" thickBot="1">
      <c r="A6" s="420"/>
      <c r="B6" s="423"/>
      <c r="C6" s="442"/>
      <c r="D6" s="478"/>
      <c r="E6" s="441" t="s">
        <v>35</v>
      </c>
      <c r="F6" s="444" t="s">
        <v>41</v>
      </c>
      <c r="G6" s="447" t="s">
        <v>42</v>
      </c>
      <c r="H6" s="448"/>
      <c r="I6" s="448"/>
      <c r="J6" s="449"/>
      <c r="K6" s="450" t="s">
        <v>47</v>
      </c>
      <c r="L6" s="451"/>
      <c r="M6" s="451"/>
      <c r="N6" s="451"/>
      <c r="O6" s="451"/>
      <c r="P6" s="451"/>
      <c r="Q6" s="451"/>
      <c r="R6" s="452"/>
      <c r="S6" s="452"/>
      <c r="T6" s="453"/>
      <c r="U6" s="439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</row>
    <row r="7" spans="1:82" ht="40.5" customHeight="1">
      <c r="A7" s="420"/>
      <c r="B7" s="423"/>
      <c r="C7" s="442"/>
      <c r="D7" s="478"/>
      <c r="E7" s="442"/>
      <c r="F7" s="445"/>
      <c r="G7" s="441" t="s">
        <v>101</v>
      </c>
      <c r="H7" s="425" t="s">
        <v>48</v>
      </c>
      <c r="I7" s="427" t="s">
        <v>44</v>
      </c>
      <c r="J7" s="429" t="s">
        <v>45</v>
      </c>
      <c r="K7" s="467" t="s">
        <v>199</v>
      </c>
      <c r="L7" s="468"/>
      <c r="M7" s="468"/>
      <c r="N7" s="468"/>
      <c r="O7" s="469"/>
      <c r="P7" s="470" t="s">
        <v>259</v>
      </c>
      <c r="Q7" s="471"/>
      <c r="R7" s="472"/>
      <c r="S7" s="472"/>
      <c r="T7" s="473"/>
      <c r="U7" s="43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</row>
    <row r="8" spans="1:82" ht="103.5" customHeight="1" thickBot="1">
      <c r="A8" s="421"/>
      <c r="B8" s="424"/>
      <c r="C8" s="443"/>
      <c r="D8" s="430"/>
      <c r="E8" s="443"/>
      <c r="F8" s="446"/>
      <c r="G8" s="443"/>
      <c r="H8" s="426"/>
      <c r="I8" s="428"/>
      <c r="J8" s="430"/>
      <c r="K8" s="87" t="s">
        <v>49</v>
      </c>
      <c r="L8" s="89" t="s">
        <v>50</v>
      </c>
      <c r="M8" s="90" t="s">
        <v>43</v>
      </c>
      <c r="N8" s="90" t="s">
        <v>84</v>
      </c>
      <c r="O8" s="88" t="s">
        <v>51</v>
      </c>
      <c r="P8" s="91" t="s">
        <v>49</v>
      </c>
      <c r="Q8" s="89" t="s">
        <v>50</v>
      </c>
      <c r="R8" s="90" t="s">
        <v>43</v>
      </c>
      <c r="S8" s="90" t="s">
        <v>84</v>
      </c>
      <c r="T8" s="88" t="s">
        <v>51</v>
      </c>
      <c r="U8" s="440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</row>
    <row r="9" spans="1:82" ht="30" customHeight="1" thickBot="1">
      <c r="A9" s="231" t="s">
        <v>52</v>
      </c>
      <c r="B9" s="232" t="s">
        <v>53</v>
      </c>
      <c r="C9" s="216"/>
      <c r="D9" s="217"/>
      <c r="E9" s="233">
        <f aca="true" t="shared" si="0" ref="E9:S9">E10+E13</f>
        <v>486</v>
      </c>
      <c r="F9" s="220">
        <f t="shared" si="0"/>
        <v>130</v>
      </c>
      <c r="G9" s="233">
        <f t="shared" si="0"/>
        <v>12</v>
      </c>
      <c r="H9" s="221">
        <f t="shared" si="0"/>
        <v>0</v>
      </c>
      <c r="I9" s="221">
        <f t="shared" si="0"/>
        <v>118</v>
      </c>
      <c r="J9" s="220">
        <f t="shared" si="0"/>
        <v>0</v>
      </c>
      <c r="K9" s="233">
        <f t="shared" si="0"/>
        <v>288</v>
      </c>
      <c r="L9" s="221">
        <f t="shared" si="0"/>
        <v>96</v>
      </c>
      <c r="M9" s="221">
        <f t="shared" si="0"/>
        <v>0</v>
      </c>
      <c r="N9" s="221">
        <f t="shared" si="0"/>
        <v>96</v>
      </c>
      <c r="O9" s="220">
        <f t="shared" si="0"/>
        <v>9</v>
      </c>
      <c r="P9" s="234">
        <f t="shared" si="0"/>
        <v>198</v>
      </c>
      <c r="Q9" s="221">
        <f t="shared" si="0"/>
        <v>34</v>
      </c>
      <c r="R9" s="221">
        <f t="shared" si="0"/>
        <v>12</v>
      </c>
      <c r="S9" s="221">
        <f t="shared" si="0"/>
        <v>22</v>
      </c>
      <c r="T9" s="221">
        <f>T10+T13</f>
        <v>6</v>
      </c>
      <c r="U9" s="23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</row>
    <row r="10" spans="1:82" ht="22.5" customHeight="1">
      <c r="A10" s="225" t="s">
        <v>54</v>
      </c>
      <c r="B10" s="311" t="s">
        <v>268</v>
      </c>
      <c r="C10" s="194">
        <v>1</v>
      </c>
      <c r="D10" s="102">
        <v>1</v>
      </c>
      <c r="E10" s="244">
        <f aca="true" t="shared" si="1" ref="E10:O10">E11+E12</f>
        <v>180</v>
      </c>
      <c r="F10" s="103">
        <f t="shared" si="1"/>
        <v>96</v>
      </c>
      <c r="G10" s="244"/>
      <c r="H10" s="121"/>
      <c r="I10" s="121">
        <f t="shared" si="1"/>
        <v>96</v>
      </c>
      <c r="J10" s="103">
        <f t="shared" si="1"/>
        <v>0</v>
      </c>
      <c r="K10" s="244">
        <f t="shared" si="1"/>
        <v>180</v>
      </c>
      <c r="L10" s="121">
        <f t="shared" si="1"/>
        <v>96</v>
      </c>
      <c r="M10" s="121"/>
      <c r="N10" s="121">
        <f t="shared" si="1"/>
        <v>96</v>
      </c>
      <c r="O10" s="103">
        <f t="shared" si="1"/>
        <v>6</v>
      </c>
      <c r="P10" s="242"/>
      <c r="Q10" s="218"/>
      <c r="R10" s="218"/>
      <c r="S10" s="218"/>
      <c r="T10" s="218"/>
      <c r="U10" s="226"/>
      <c r="V10" s="14"/>
      <c r="W10" s="14"/>
      <c r="X10" s="14"/>
      <c r="Y10" s="14"/>
      <c r="Z10" s="1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</row>
    <row r="11" spans="1:82" ht="37.5">
      <c r="A11" s="227" t="s">
        <v>223</v>
      </c>
      <c r="B11" s="312" t="s">
        <v>258</v>
      </c>
      <c r="C11" s="265">
        <v>1</v>
      </c>
      <c r="D11" s="243"/>
      <c r="E11" s="245">
        <f>K11+P11</f>
        <v>90</v>
      </c>
      <c r="F11" s="241">
        <f>L11+Q11</f>
        <v>48</v>
      </c>
      <c r="G11" s="236"/>
      <c r="H11" s="237"/>
      <c r="I11" s="240">
        <f>N11+S11</f>
        <v>48</v>
      </c>
      <c r="J11" s="241"/>
      <c r="K11" s="238">
        <v>90</v>
      </c>
      <c r="L11" s="239">
        <v>48</v>
      </c>
      <c r="M11" s="239"/>
      <c r="N11" s="272">
        <v>48</v>
      </c>
      <c r="O11" s="273">
        <v>3</v>
      </c>
      <c r="P11" s="274"/>
      <c r="Q11" s="275"/>
      <c r="R11" s="275"/>
      <c r="S11" s="276"/>
      <c r="T11" s="277"/>
      <c r="U11" s="278" t="s">
        <v>230</v>
      </c>
      <c r="V11" s="14"/>
      <c r="W11" s="14"/>
      <c r="X11" s="14"/>
      <c r="Y11" s="14"/>
      <c r="Z11" s="1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</row>
    <row r="12" spans="1:82" s="81" customFormat="1" ht="36">
      <c r="A12" s="228" t="s">
        <v>224</v>
      </c>
      <c r="B12" s="229" t="s">
        <v>234</v>
      </c>
      <c r="C12" s="114"/>
      <c r="D12" s="151">
        <v>1</v>
      </c>
      <c r="E12" s="238">
        <v>90</v>
      </c>
      <c r="F12" s="151">
        <v>48</v>
      </c>
      <c r="G12" s="238"/>
      <c r="H12" s="150"/>
      <c r="I12" s="150">
        <v>48</v>
      </c>
      <c r="J12" s="246"/>
      <c r="K12" s="238">
        <v>90</v>
      </c>
      <c r="L12" s="239">
        <v>48</v>
      </c>
      <c r="M12" s="239"/>
      <c r="N12" s="272">
        <v>48</v>
      </c>
      <c r="O12" s="273">
        <v>3</v>
      </c>
      <c r="P12" s="279"/>
      <c r="Q12" s="272"/>
      <c r="R12" s="272"/>
      <c r="S12" s="280"/>
      <c r="T12" s="281"/>
      <c r="U12" s="124" t="s">
        <v>225</v>
      </c>
      <c r="V12" s="80"/>
      <c r="W12" s="80"/>
      <c r="X12" s="80"/>
      <c r="Y12" s="80"/>
      <c r="Z12" s="115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</row>
    <row r="13" spans="1:82" s="18" customFormat="1" ht="39">
      <c r="A13" s="191" t="s">
        <v>55</v>
      </c>
      <c r="B13" s="254" t="s">
        <v>271</v>
      </c>
      <c r="C13" s="19"/>
      <c r="D13" s="101" t="s">
        <v>115</v>
      </c>
      <c r="E13" s="24">
        <f>E14+E15</f>
        <v>306</v>
      </c>
      <c r="F13" s="26">
        <f aca="true" t="shared" si="2" ref="F13:T13">F14+F15</f>
        <v>34</v>
      </c>
      <c r="G13" s="24">
        <f t="shared" si="2"/>
        <v>12</v>
      </c>
      <c r="H13" s="25"/>
      <c r="I13" s="25">
        <f t="shared" si="2"/>
        <v>22</v>
      </c>
      <c r="J13" s="26"/>
      <c r="K13" s="24">
        <f t="shared" si="2"/>
        <v>108</v>
      </c>
      <c r="L13" s="25"/>
      <c r="M13" s="25"/>
      <c r="N13" s="280"/>
      <c r="O13" s="282">
        <f t="shared" si="2"/>
        <v>3</v>
      </c>
      <c r="P13" s="283">
        <f t="shared" si="2"/>
        <v>198</v>
      </c>
      <c r="Q13" s="280">
        <f t="shared" si="2"/>
        <v>34</v>
      </c>
      <c r="R13" s="280">
        <f t="shared" si="2"/>
        <v>12</v>
      </c>
      <c r="S13" s="280">
        <f t="shared" si="2"/>
        <v>22</v>
      </c>
      <c r="T13" s="281">
        <f t="shared" si="2"/>
        <v>6</v>
      </c>
      <c r="U13" s="284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82" s="18" customFormat="1" ht="22.5" customHeight="1">
      <c r="A14" s="192" t="s">
        <v>210</v>
      </c>
      <c r="B14" s="192" t="s">
        <v>160</v>
      </c>
      <c r="C14" s="19"/>
      <c r="D14" s="28">
        <v>1.2</v>
      </c>
      <c r="E14" s="19">
        <f>K14+P14</f>
        <v>216</v>
      </c>
      <c r="F14" s="28"/>
      <c r="G14" s="19"/>
      <c r="H14" s="27"/>
      <c r="I14" s="27"/>
      <c r="J14" s="28"/>
      <c r="K14" s="19">
        <v>108</v>
      </c>
      <c r="L14" s="27"/>
      <c r="M14" s="21"/>
      <c r="N14" s="122"/>
      <c r="O14" s="273">
        <v>3</v>
      </c>
      <c r="P14" s="285">
        <v>108</v>
      </c>
      <c r="Q14" s="122">
        <f>R14+S14</f>
        <v>0</v>
      </c>
      <c r="R14" s="122"/>
      <c r="S14" s="122"/>
      <c r="T14" s="123">
        <v>3</v>
      </c>
      <c r="U14" s="124" t="s">
        <v>92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</row>
    <row r="15" spans="1:82" s="18" customFormat="1" ht="37.5" customHeight="1" thickBot="1">
      <c r="A15" s="184" t="s">
        <v>211</v>
      </c>
      <c r="B15" s="197" t="s">
        <v>205</v>
      </c>
      <c r="C15" s="30"/>
      <c r="D15" s="29">
        <v>2</v>
      </c>
      <c r="E15" s="260">
        <f>K15+P15</f>
        <v>90</v>
      </c>
      <c r="F15" s="261">
        <f>G15+H15+I15+J15</f>
        <v>34</v>
      </c>
      <c r="G15" s="263">
        <f>M15+R15</f>
        <v>12</v>
      </c>
      <c r="H15" s="199"/>
      <c r="I15" s="199">
        <f>S15</f>
        <v>22</v>
      </c>
      <c r="J15" s="261"/>
      <c r="K15" s="263"/>
      <c r="L15" s="199"/>
      <c r="M15" s="200"/>
      <c r="N15" s="286"/>
      <c r="O15" s="287"/>
      <c r="P15" s="288">
        <v>90</v>
      </c>
      <c r="Q15" s="286">
        <f>R15+S15</f>
        <v>34</v>
      </c>
      <c r="R15" s="286">
        <v>12</v>
      </c>
      <c r="S15" s="286">
        <v>22</v>
      </c>
      <c r="T15" s="289">
        <v>3</v>
      </c>
      <c r="U15" s="290" t="s">
        <v>226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</row>
    <row r="16" spans="1:82" ht="30" customHeight="1" thickBot="1">
      <c r="A16" s="258" t="s">
        <v>57</v>
      </c>
      <c r="B16" s="336" t="s">
        <v>56</v>
      </c>
      <c r="C16" s="190"/>
      <c r="D16" s="230"/>
      <c r="E16" s="262">
        <f aca="true" t="shared" si="3" ref="E16:S16">E18+E22+E17+E26</f>
        <v>1014</v>
      </c>
      <c r="F16" s="221">
        <f t="shared" si="3"/>
        <v>428</v>
      </c>
      <c r="G16" s="262">
        <f t="shared" si="3"/>
        <v>22</v>
      </c>
      <c r="H16" s="264">
        <f t="shared" si="3"/>
        <v>0</v>
      </c>
      <c r="I16" s="264">
        <f t="shared" si="3"/>
        <v>372</v>
      </c>
      <c r="J16" s="221">
        <f t="shared" si="3"/>
        <v>34</v>
      </c>
      <c r="K16" s="262">
        <f t="shared" si="3"/>
        <v>696</v>
      </c>
      <c r="L16" s="264">
        <f t="shared" si="3"/>
        <v>294</v>
      </c>
      <c r="M16" s="264">
        <f t="shared" si="3"/>
        <v>22</v>
      </c>
      <c r="N16" s="291">
        <f t="shared" si="3"/>
        <v>272</v>
      </c>
      <c r="O16" s="292">
        <f t="shared" si="3"/>
        <v>21</v>
      </c>
      <c r="P16" s="293">
        <f t="shared" si="3"/>
        <v>318</v>
      </c>
      <c r="Q16" s="291">
        <f t="shared" si="3"/>
        <v>134</v>
      </c>
      <c r="R16" s="291">
        <f t="shared" si="3"/>
        <v>0</v>
      </c>
      <c r="S16" s="291">
        <f t="shared" si="3"/>
        <v>134</v>
      </c>
      <c r="T16" s="294">
        <f>T18+T22+T17+T26</f>
        <v>8</v>
      </c>
      <c r="U16" s="295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</row>
    <row r="17" spans="1:82" ht="22.5" customHeight="1">
      <c r="A17" s="259" t="s">
        <v>86</v>
      </c>
      <c r="B17" s="193" t="s">
        <v>200</v>
      </c>
      <c r="C17" s="194"/>
      <c r="D17" s="195">
        <v>1</v>
      </c>
      <c r="E17" s="344">
        <v>108</v>
      </c>
      <c r="F17" s="102">
        <v>56</v>
      </c>
      <c r="G17" s="337">
        <v>22</v>
      </c>
      <c r="H17" s="257"/>
      <c r="I17" s="257"/>
      <c r="J17" s="218">
        <v>34</v>
      </c>
      <c r="K17" s="256">
        <v>108</v>
      </c>
      <c r="L17" s="219">
        <v>56</v>
      </c>
      <c r="M17" s="219">
        <v>22</v>
      </c>
      <c r="N17" s="276">
        <v>34</v>
      </c>
      <c r="O17" s="277">
        <v>3</v>
      </c>
      <c r="P17" s="296"/>
      <c r="Q17" s="276"/>
      <c r="R17" s="276"/>
      <c r="S17" s="276"/>
      <c r="T17" s="277"/>
      <c r="U17" s="297" t="s">
        <v>136</v>
      </c>
      <c r="V17" s="14"/>
      <c r="W17" s="14"/>
      <c r="X17" s="14"/>
      <c r="Y17" s="14"/>
      <c r="Z17" s="15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</row>
    <row r="18" spans="1:82" ht="22.5" customHeight="1">
      <c r="A18" s="214" t="s">
        <v>89</v>
      </c>
      <c r="B18" s="254" t="s">
        <v>113</v>
      </c>
      <c r="C18" s="114" t="s">
        <v>250</v>
      </c>
      <c r="D18" s="196"/>
      <c r="E18" s="24">
        <f>SUM(E19:E21)</f>
        <v>288</v>
      </c>
      <c r="F18" s="26">
        <f>SUM(F19:F21)</f>
        <v>126</v>
      </c>
      <c r="G18" s="338"/>
      <c r="H18" s="25"/>
      <c r="I18" s="25">
        <f>SUM(I19:I21)</f>
        <v>126</v>
      </c>
      <c r="J18" s="23"/>
      <c r="K18" s="24">
        <f aca="true" t="shared" si="4" ref="K18:T18">K19+K20+K21</f>
        <v>180</v>
      </c>
      <c r="L18" s="25">
        <f t="shared" si="4"/>
        <v>76</v>
      </c>
      <c r="M18" s="25">
        <f t="shared" si="4"/>
        <v>0</v>
      </c>
      <c r="N18" s="280">
        <f t="shared" si="4"/>
        <v>76</v>
      </c>
      <c r="O18" s="281">
        <f t="shared" si="4"/>
        <v>6</v>
      </c>
      <c r="P18" s="298">
        <f t="shared" si="4"/>
        <v>108</v>
      </c>
      <c r="Q18" s="280">
        <f t="shared" si="4"/>
        <v>50</v>
      </c>
      <c r="R18" s="280">
        <f t="shared" si="4"/>
        <v>0</v>
      </c>
      <c r="S18" s="280">
        <f t="shared" si="4"/>
        <v>50</v>
      </c>
      <c r="T18" s="281">
        <f t="shared" si="4"/>
        <v>3</v>
      </c>
      <c r="U18" s="12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1:82" ht="37.5" customHeight="1">
      <c r="A19" s="212" t="s">
        <v>87</v>
      </c>
      <c r="B19" s="229" t="s">
        <v>243</v>
      </c>
      <c r="C19" s="104">
        <v>1</v>
      </c>
      <c r="D19" s="16"/>
      <c r="E19" s="19">
        <f>K19+P19</f>
        <v>90</v>
      </c>
      <c r="F19" s="345">
        <f>SUM(G19:J19)</f>
        <v>38</v>
      </c>
      <c r="G19" s="339"/>
      <c r="H19" s="105"/>
      <c r="I19" s="105">
        <f aca="true" t="shared" si="5" ref="H19:I21">N19+S19</f>
        <v>38</v>
      </c>
      <c r="J19" s="196"/>
      <c r="K19" s="205">
        <v>90</v>
      </c>
      <c r="L19" s="27">
        <f>-M19+N19</f>
        <v>38</v>
      </c>
      <c r="M19" s="106"/>
      <c r="N19" s="106">
        <v>38</v>
      </c>
      <c r="O19" s="22">
        <v>3</v>
      </c>
      <c r="P19" s="24"/>
      <c r="Q19" s="27">
        <f>R19+S19</f>
        <v>0</v>
      </c>
      <c r="R19" s="107"/>
      <c r="S19" s="107"/>
      <c r="T19" s="111"/>
      <c r="U19" s="109" t="s">
        <v>97</v>
      </c>
      <c r="V19" s="20" t="s">
        <v>110</v>
      </c>
      <c r="W19" s="20" t="s">
        <v>111</v>
      </c>
      <c r="X19" s="20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</row>
    <row r="20" spans="1:82" ht="22.5" customHeight="1">
      <c r="A20" s="212" t="s">
        <v>88</v>
      </c>
      <c r="B20" s="229" t="s">
        <v>187</v>
      </c>
      <c r="C20" s="19">
        <v>1</v>
      </c>
      <c r="D20" s="16"/>
      <c r="E20" s="19">
        <f>K20+P20</f>
        <v>90</v>
      </c>
      <c r="F20" s="345">
        <f>SUM(G20:J20)</f>
        <v>38</v>
      </c>
      <c r="G20" s="340"/>
      <c r="H20" s="27">
        <f t="shared" si="5"/>
        <v>0</v>
      </c>
      <c r="I20" s="27">
        <f t="shared" si="5"/>
        <v>38</v>
      </c>
      <c r="J20" s="196"/>
      <c r="K20" s="205">
        <v>90</v>
      </c>
      <c r="L20" s="27">
        <f>-M20+N20</f>
        <v>38</v>
      </c>
      <c r="M20" s="21"/>
      <c r="N20" s="21">
        <v>38</v>
      </c>
      <c r="O20" s="22">
        <v>3</v>
      </c>
      <c r="P20" s="19"/>
      <c r="Q20" s="27">
        <f>R20+S20</f>
        <v>0</v>
      </c>
      <c r="R20" s="21"/>
      <c r="S20" s="21"/>
      <c r="T20" s="22"/>
      <c r="U20" s="109" t="s">
        <v>98</v>
      </c>
      <c r="V20" s="20"/>
      <c r="W20" s="20"/>
      <c r="X20" s="20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:82" s="113" customFormat="1" ht="22.5" customHeight="1">
      <c r="A21" s="213" t="s">
        <v>235</v>
      </c>
      <c r="B21" s="253" t="s">
        <v>188</v>
      </c>
      <c r="C21" s="202">
        <v>2</v>
      </c>
      <c r="D21" s="204"/>
      <c r="E21" s="19">
        <f>K21+P21</f>
        <v>108</v>
      </c>
      <c r="F21" s="345">
        <f>SUM(G21:J21)</f>
        <v>50</v>
      </c>
      <c r="G21" s="340"/>
      <c r="H21" s="122"/>
      <c r="I21" s="27">
        <f t="shared" si="5"/>
        <v>50</v>
      </c>
      <c r="J21" s="206"/>
      <c r="K21" s="202"/>
      <c r="L21" s="122"/>
      <c r="M21" s="122"/>
      <c r="N21" s="122"/>
      <c r="O21" s="123"/>
      <c r="P21" s="202">
        <v>108</v>
      </c>
      <c r="Q21" s="122">
        <v>50</v>
      </c>
      <c r="R21" s="122"/>
      <c r="S21" s="122">
        <v>50</v>
      </c>
      <c r="T21" s="123">
        <v>3</v>
      </c>
      <c r="U21" s="124" t="s">
        <v>105</v>
      </c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</row>
    <row r="22" spans="1:82" ht="21.75" customHeight="1">
      <c r="A22" s="214" t="s">
        <v>206</v>
      </c>
      <c r="B22" s="254" t="s">
        <v>114</v>
      </c>
      <c r="C22" s="203">
        <v>1</v>
      </c>
      <c r="D22" s="196"/>
      <c r="E22" s="24">
        <f aca="true" t="shared" si="6" ref="E22:T22">E23+E24</f>
        <v>180</v>
      </c>
      <c r="F22" s="26">
        <f t="shared" si="6"/>
        <v>76</v>
      </c>
      <c r="G22" s="338">
        <f t="shared" si="6"/>
        <v>0</v>
      </c>
      <c r="H22" s="25">
        <f t="shared" si="6"/>
        <v>0</v>
      </c>
      <c r="I22" s="25">
        <f t="shared" si="6"/>
        <v>76</v>
      </c>
      <c r="J22" s="23">
        <f t="shared" si="6"/>
        <v>0</v>
      </c>
      <c r="K22" s="24">
        <f t="shared" si="6"/>
        <v>180</v>
      </c>
      <c r="L22" s="25">
        <f t="shared" si="6"/>
        <v>76</v>
      </c>
      <c r="M22" s="25">
        <f t="shared" si="6"/>
        <v>0</v>
      </c>
      <c r="N22" s="25">
        <f t="shared" si="6"/>
        <v>76</v>
      </c>
      <c r="O22" s="23">
        <f t="shared" si="6"/>
        <v>6</v>
      </c>
      <c r="P22" s="24">
        <f t="shared" si="6"/>
        <v>0</v>
      </c>
      <c r="Q22" s="25">
        <f t="shared" si="6"/>
        <v>0</v>
      </c>
      <c r="R22" s="25">
        <f t="shared" si="6"/>
        <v>0</v>
      </c>
      <c r="S22" s="25">
        <f t="shared" si="6"/>
        <v>0</v>
      </c>
      <c r="T22" s="23">
        <f t="shared" si="6"/>
        <v>0</v>
      </c>
      <c r="U22" s="109"/>
      <c r="V22" s="20"/>
      <c r="W22" s="20"/>
      <c r="X22" s="20"/>
      <c r="Y22" s="14"/>
      <c r="Z22" s="14"/>
      <c r="AA22" s="80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</row>
    <row r="23" spans="1:82" ht="22.5" customHeight="1">
      <c r="A23" s="212" t="s">
        <v>236</v>
      </c>
      <c r="B23" s="252" t="s">
        <v>190</v>
      </c>
      <c r="C23" s="19"/>
      <c r="D23" s="16"/>
      <c r="E23" s="205">
        <f>K23+P23</f>
        <v>90</v>
      </c>
      <c r="F23" s="345">
        <f>SUM(G23:J23)</f>
        <v>38</v>
      </c>
      <c r="G23" s="340"/>
      <c r="H23" s="27"/>
      <c r="I23" s="27">
        <f>N23+S23</f>
        <v>38</v>
      </c>
      <c r="J23" s="196"/>
      <c r="K23" s="205">
        <v>90</v>
      </c>
      <c r="L23" s="27">
        <f>M23+N23</f>
        <v>38</v>
      </c>
      <c r="M23" s="21"/>
      <c r="N23" s="21">
        <v>38</v>
      </c>
      <c r="O23" s="22">
        <v>3</v>
      </c>
      <c r="P23" s="19"/>
      <c r="Q23" s="27"/>
      <c r="R23" s="21"/>
      <c r="S23" s="21"/>
      <c r="T23" s="22"/>
      <c r="U23" s="109" t="s">
        <v>106</v>
      </c>
      <c r="V23" s="20"/>
      <c r="W23" s="20"/>
      <c r="X23" s="20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</row>
    <row r="24" spans="1:82" ht="38.25" customHeight="1">
      <c r="A24" s="212" t="s">
        <v>237</v>
      </c>
      <c r="B24" s="229" t="s">
        <v>255</v>
      </c>
      <c r="C24" s="19"/>
      <c r="D24" s="16"/>
      <c r="E24" s="205">
        <f>K24+P24</f>
        <v>90</v>
      </c>
      <c r="F24" s="345">
        <f>SUM(G24:J24)</f>
        <v>38</v>
      </c>
      <c r="G24" s="340"/>
      <c r="H24" s="27"/>
      <c r="I24" s="27">
        <f>N24+S24</f>
        <v>38</v>
      </c>
      <c r="J24" s="196"/>
      <c r="K24" s="205">
        <v>90</v>
      </c>
      <c r="L24" s="27">
        <f>M24+N24</f>
        <v>38</v>
      </c>
      <c r="M24" s="21"/>
      <c r="N24" s="21">
        <v>38</v>
      </c>
      <c r="O24" s="22">
        <v>3</v>
      </c>
      <c r="P24" s="19"/>
      <c r="Q24" s="27"/>
      <c r="R24" s="21"/>
      <c r="S24" s="21"/>
      <c r="T24" s="22"/>
      <c r="U24" s="109" t="s">
        <v>107</v>
      </c>
      <c r="V24" s="20"/>
      <c r="W24" s="20"/>
      <c r="X24" s="20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</row>
    <row r="25" spans="1:82" ht="22.5" customHeight="1">
      <c r="A25" s="214" t="s">
        <v>212</v>
      </c>
      <c r="B25" s="254" t="s">
        <v>207</v>
      </c>
      <c r="C25" s="19"/>
      <c r="D25" s="16"/>
      <c r="E25" s="205"/>
      <c r="F25" s="345"/>
      <c r="G25" s="340"/>
      <c r="H25" s="27"/>
      <c r="I25" s="27"/>
      <c r="J25" s="196"/>
      <c r="K25" s="205"/>
      <c r="L25" s="27"/>
      <c r="M25" s="21"/>
      <c r="N25" s="21"/>
      <c r="O25" s="22"/>
      <c r="P25" s="19"/>
      <c r="Q25" s="27"/>
      <c r="R25" s="21"/>
      <c r="S25" s="21"/>
      <c r="T25" s="22"/>
      <c r="U25" s="109"/>
      <c r="V25" s="20"/>
      <c r="W25" s="20"/>
      <c r="X25" s="20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</row>
    <row r="26" spans="1:82" ht="38.25" customHeight="1">
      <c r="A26" s="214" t="s">
        <v>213</v>
      </c>
      <c r="B26" s="254" t="s">
        <v>266</v>
      </c>
      <c r="C26" s="203"/>
      <c r="D26" s="196" t="s">
        <v>250</v>
      </c>
      <c r="E26" s="24">
        <f aca="true" t="shared" si="7" ref="E26:T26">E27+E29+E28</f>
        <v>438</v>
      </c>
      <c r="F26" s="26">
        <f t="shared" si="7"/>
        <v>170</v>
      </c>
      <c r="G26" s="338">
        <f t="shared" si="7"/>
        <v>0</v>
      </c>
      <c r="H26" s="25">
        <f t="shared" si="7"/>
        <v>0</v>
      </c>
      <c r="I26" s="25">
        <f t="shared" si="7"/>
        <v>170</v>
      </c>
      <c r="J26" s="23">
        <f t="shared" si="7"/>
        <v>0</v>
      </c>
      <c r="K26" s="24">
        <f t="shared" si="7"/>
        <v>228</v>
      </c>
      <c r="L26" s="25">
        <f t="shared" si="7"/>
        <v>86</v>
      </c>
      <c r="M26" s="25">
        <f t="shared" si="7"/>
        <v>0</v>
      </c>
      <c r="N26" s="25">
        <f t="shared" si="7"/>
        <v>86</v>
      </c>
      <c r="O26" s="23">
        <f t="shared" si="7"/>
        <v>6</v>
      </c>
      <c r="P26" s="24">
        <f t="shared" si="7"/>
        <v>210</v>
      </c>
      <c r="Q26" s="25">
        <f t="shared" si="7"/>
        <v>84</v>
      </c>
      <c r="R26" s="25">
        <f t="shared" si="7"/>
        <v>0</v>
      </c>
      <c r="S26" s="25">
        <f t="shared" si="7"/>
        <v>84</v>
      </c>
      <c r="T26" s="23">
        <f t="shared" si="7"/>
        <v>5</v>
      </c>
      <c r="U26" s="211"/>
      <c r="V26" s="20"/>
      <c r="W26" s="20"/>
      <c r="X26" s="20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</row>
    <row r="27" spans="1:82" s="81" customFormat="1" ht="22.5" customHeight="1">
      <c r="A27" s="178" t="s">
        <v>214</v>
      </c>
      <c r="B27" s="229" t="s">
        <v>244</v>
      </c>
      <c r="C27" s="104"/>
      <c r="D27" s="270">
        <v>1</v>
      </c>
      <c r="E27" s="238">
        <f aca="true" t="shared" si="8" ref="E27:E32">K27+P27</f>
        <v>108</v>
      </c>
      <c r="F27" s="246">
        <f aca="true" t="shared" si="9" ref="F27:F32">L27+Q27</f>
        <v>36</v>
      </c>
      <c r="G27" s="341"/>
      <c r="H27" s="150"/>
      <c r="I27" s="150">
        <f aca="true" t="shared" si="10" ref="I27:I32">N27+S27</f>
        <v>36</v>
      </c>
      <c r="J27" s="271"/>
      <c r="K27" s="238">
        <v>108</v>
      </c>
      <c r="L27" s="150">
        <v>36</v>
      </c>
      <c r="M27" s="150"/>
      <c r="N27" s="150">
        <v>36</v>
      </c>
      <c r="O27" s="123">
        <v>3</v>
      </c>
      <c r="P27" s="202"/>
      <c r="Q27" s="122"/>
      <c r="R27" s="122"/>
      <c r="S27" s="122"/>
      <c r="T27" s="123"/>
      <c r="U27" s="187" t="s">
        <v>249</v>
      </c>
      <c r="V27" s="42"/>
      <c r="W27" s="42"/>
      <c r="X27" s="42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</row>
    <row r="28" spans="1:82" ht="22.5" customHeight="1">
      <c r="A28" s="212" t="s">
        <v>215</v>
      </c>
      <c r="B28" s="252" t="s">
        <v>246</v>
      </c>
      <c r="C28" s="19"/>
      <c r="D28" s="16">
        <v>1</v>
      </c>
      <c r="E28" s="205">
        <f t="shared" si="8"/>
        <v>120</v>
      </c>
      <c r="F28" s="345">
        <f t="shared" si="9"/>
        <v>50</v>
      </c>
      <c r="G28" s="340"/>
      <c r="H28" s="27"/>
      <c r="I28" s="27">
        <f t="shared" si="10"/>
        <v>50</v>
      </c>
      <c r="J28" s="196"/>
      <c r="K28" s="205">
        <v>120</v>
      </c>
      <c r="L28" s="27">
        <v>50</v>
      </c>
      <c r="M28" s="21"/>
      <c r="N28" s="21">
        <v>50</v>
      </c>
      <c r="O28" s="123">
        <v>3</v>
      </c>
      <c r="P28" s="299"/>
      <c r="Q28" s="122"/>
      <c r="R28" s="122"/>
      <c r="S28" s="122"/>
      <c r="T28" s="123"/>
      <c r="U28" s="109" t="s">
        <v>108</v>
      </c>
      <c r="V28" s="20"/>
      <c r="W28" s="20"/>
      <c r="X28" s="20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</row>
    <row r="29" spans="1:82" ht="38.25" customHeight="1">
      <c r="A29" s="212" t="s">
        <v>232</v>
      </c>
      <c r="B29" s="252" t="s">
        <v>245</v>
      </c>
      <c r="C29" s="19"/>
      <c r="D29" s="16">
        <v>2</v>
      </c>
      <c r="E29" s="205">
        <f t="shared" si="8"/>
        <v>210</v>
      </c>
      <c r="F29" s="345">
        <f t="shared" si="9"/>
        <v>84</v>
      </c>
      <c r="G29" s="340"/>
      <c r="H29" s="27"/>
      <c r="I29" s="27">
        <f t="shared" si="10"/>
        <v>84</v>
      </c>
      <c r="J29" s="196"/>
      <c r="K29" s="205"/>
      <c r="L29" s="27"/>
      <c r="M29" s="21"/>
      <c r="N29" s="21"/>
      <c r="O29" s="123"/>
      <c r="P29" s="202">
        <v>210</v>
      </c>
      <c r="Q29" s="122">
        <v>84</v>
      </c>
      <c r="R29" s="122"/>
      <c r="S29" s="122">
        <v>84</v>
      </c>
      <c r="T29" s="123">
        <v>5</v>
      </c>
      <c r="U29" s="109" t="s">
        <v>109</v>
      </c>
      <c r="V29" s="20"/>
      <c r="W29" s="20"/>
      <c r="X29" s="20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</row>
    <row r="30" spans="1:82" s="13" customFormat="1" ht="39">
      <c r="A30" s="214" t="s">
        <v>216</v>
      </c>
      <c r="B30" s="308" t="s">
        <v>267</v>
      </c>
      <c r="C30" s="309"/>
      <c r="D30" s="206">
        <v>1.2</v>
      </c>
      <c r="E30" s="298">
        <f t="shared" si="8"/>
        <v>438</v>
      </c>
      <c r="F30" s="282">
        <f t="shared" si="9"/>
        <v>170</v>
      </c>
      <c r="G30" s="342"/>
      <c r="H30" s="310"/>
      <c r="I30" s="122">
        <f t="shared" si="10"/>
        <v>170</v>
      </c>
      <c r="J30" s="206"/>
      <c r="K30" s="298">
        <f aca="true" t="shared" si="11" ref="K30:T30">K31+K32</f>
        <v>228</v>
      </c>
      <c r="L30" s="280">
        <f t="shared" si="11"/>
        <v>86</v>
      </c>
      <c r="M30" s="280">
        <f t="shared" si="11"/>
        <v>0</v>
      </c>
      <c r="N30" s="280">
        <f t="shared" si="11"/>
        <v>86</v>
      </c>
      <c r="O30" s="281">
        <f t="shared" si="11"/>
        <v>6</v>
      </c>
      <c r="P30" s="298">
        <f t="shared" si="11"/>
        <v>210</v>
      </c>
      <c r="Q30" s="280">
        <f t="shared" si="11"/>
        <v>84</v>
      </c>
      <c r="R30" s="280">
        <f t="shared" si="11"/>
        <v>0</v>
      </c>
      <c r="S30" s="280">
        <f t="shared" si="11"/>
        <v>84</v>
      </c>
      <c r="T30" s="281">
        <f t="shared" si="11"/>
        <v>5</v>
      </c>
      <c r="U30" s="211"/>
      <c r="V30" s="201"/>
      <c r="W30" s="201"/>
      <c r="X30" s="20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</row>
    <row r="31" spans="1:82" ht="38.25" customHeight="1">
      <c r="A31" s="212" t="s">
        <v>217</v>
      </c>
      <c r="B31" s="229" t="s">
        <v>262</v>
      </c>
      <c r="C31" s="104"/>
      <c r="D31" s="270">
        <v>1</v>
      </c>
      <c r="E31" s="238">
        <f t="shared" si="8"/>
        <v>228</v>
      </c>
      <c r="F31" s="246">
        <f t="shared" si="9"/>
        <v>86</v>
      </c>
      <c r="G31" s="341"/>
      <c r="H31" s="150"/>
      <c r="I31" s="150">
        <f t="shared" si="10"/>
        <v>86</v>
      </c>
      <c r="J31" s="271"/>
      <c r="K31" s="238">
        <v>228</v>
      </c>
      <c r="L31" s="150">
        <v>86</v>
      </c>
      <c r="M31" s="150"/>
      <c r="N31" s="150">
        <v>86</v>
      </c>
      <c r="O31" s="329">
        <v>6</v>
      </c>
      <c r="P31" s="104"/>
      <c r="Q31" s="150"/>
      <c r="R31" s="150"/>
      <c r="S31" s="150"/>
      <c r="T31" s="329"/>
      <c r="U31" s="109" t="s">
        <v>208</v>
      </c>
      <c r="V31" s="20"/>
      <c r="W31" s="20"/>
      <c r="X31" s="20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</row>
    <row r="32" spans="1:82" ht="58.5" customHeight="1" thickBot="1">
      <c r="A32" s="215" t="s">
        <v>218</v>
      </c>
      <c r="B32" s="300" t="s">
        <v>252</v>
      </c>
      <c r="C32" s="301"/>
      <c r="D32" s="302">
        <v>2</v>
      </c>
      <c r="E32" s="303">
        <f t="shared" si="8"/>
        <v>210</v>
      </c>
      <c r="F32" s="346">
        <f t="shared" si="9"/>
        <v>84</v>
      </c>
      <c r="G32" s="343"/>
      <c r="H32" s="304"/>
      <c r="I32" s="304">
        <f t="shared" si="10"/>
        <v>84</v>
      </c>
      <c r="J32" s="305"/>
      <c r="K32" s="303"/>
      <c r="L32" s="304"/>
      <c r="M32" s="304"/>
      <c r="N32" s="304"/>
      <c r="O32" s="306"/>
      <c r="P32" s="307">
        <v>210</v>
      </c>
      <c r="Q32" s="286">
        <v>84</v>
      </c>
      <c r="R32" s="286"/>
      <c r="S32" s="286">
        <v>84</v>
      </c>
      <c r="T32" s="289">
        <v>5</v>
      </c>
      <c r="U32" s="110" t="s">
        <v>209</v>
      </c>
      <c r="V32" s="20"/>
      <c r="W32" s="20"/>
      <c r="X32" s="20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</row>
    <row r="33" spans="1:82" s="18" customFormat="1" ht="30" customHeight="1" thickBot="1">
      <c r="A33" s="250" t="s">
        <v>102</v>
      </c>
      <c r="B33" s="251" t="s">
        <v>172</v>
      </c>
      <c r="C33" s="207"/>
      <c r="D33" s="223"/>
      <c r="E33" s="207"/>
      <c r="F33" s="247"/>
      <c r="G33" s="222"/>
      <c r="H33" s="208"/>
      <c r="I33" s="208"/>
      <c r="J33" s="223"/>
      <c r="K33" s="207"/>
      <c r="L33" s="248"/>
      <c r="M33" s="209"/>
      <c r="N33" s="210"/>
      <c r="O33" s="249"/>
      <c r="P33" s="216"/>
      <c r="Q33" s="266"/>
      <c r="R33" s="267"/>
      <c r="S33" s="268"/>
      <c r="T33" s="269"/>
      <c r="U33" s="255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</row>
    <row r="34" spans="1:82" s="18" customFormat="1" ht="22.5" customHeight="1">
      <c r="A34" s="183" t="s">
        <v>277</v>
      </c>
      <c r="B34" s="185" t="s">
        <v>173</v>
      </c>
      <c r="C34" s="108" t="s">
        <v>155</v>
      </c>
      <c r="D34" s="332"/>
      <c r="E34" s="333" t="s">
        <v>163</v>
      </c>
      <c r="F34" s="334" t="s">
        <v>164</v>
      </c>
      <c r="G34" s="108" t="s">
        <v>176</v>
      </c>
      <c r="H34" s="188"/>
      <c r="I34" s="188"/>
      <c r="J34" s="189" t="s">
        <v>177</v>
      </c>
      <c r="K34" s="108" t="s">
        <v>178</v>
      </c>
      <c r="L34" s="188" t="s">
        <v>179</v>
      </c>
      <c r="M34" s="188" t="s">
        <v>181</v>
      </c>
      <c r="N34" s="188" t="s">
        <v>182</v>
      </c>
      <c r="O34" s="189"/>
      <c r="P34" s="108" t="s">
        <v>178</v>
      </c>
      <c r="Q34" s="188" t="s">
        <v>184</v>
      </c>
      <c r="R34" s="188" t="s">
        <v>181</v>
      </c>
      <c r="S34" s="188" t="s">
        <v>185</v>
      </c>
      <c r="T34" s="189" t="s">
        <v>186</v>
      </c>
      <c r="U34" s="335" t="s">
        <v>196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</row>
    <row r="35" spans="1:82" s="18" customFormat="1" ht="22.5" customHeight="1">
      <c r="A35" s="92" t="s">
        <v>278</v>
      </c>
      <c r="B35" s="182" t="s">
        <v>174</v>
      </c>
      <c r="C35" s="104" t="s">
        <v>155</v>
      </c>
      <c r="D35" s="28" t="s">
        <v>156</v>
      </c>
      <c r="E35" s="117" t="s">
        <v>201</v>
      </c>
      <c r="F35" s="118" t="s">
        <v>165</v>
      </c>
      <c r="G35" s="104">
        <f>M35+R35</f>
        <v>0</v>
      </c>
      <c r="H35" s="149"/>
      <c r="I35" s="150" t="s">
        <v>165</v>
      </c>
      <c r="J35" s="151"/>
      <c r="K35" s="104" t="s">
        <v>203</v>
      </c>
      <c r="L35" s="150" t="s">
        <v>202</v>
      </c>
      <c r="M35" s="150"/>
      <c r="N35" s="150" t="s">
        <v>202</v>
      </c>
      <c r="O35" s="151" t="s">
        <v>183</v>
      </c>
      <c r="P35" s="104" t="s">
        <v>203</v>
      </c>
      <c r="Q35" s="150" t="s">
        <v>202</v>
      </c>
      <c r="R35" s="150"/>
      <c r="S35" s="150" t="s">
        <v>202</v>
      </c>
      <c r="T35" s="151" t="s">
        <v>183</v>
      </c>
      <c r="U35" s="109" t="s">
        <v>197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</row>
    <row r="36" spans="1:82" s="18" customFormat="1" ht="22.5" customHeight="1" thickBot="1">
      <c r="A36" s="93" t="s">
        <v>279</v>
      </c>
      <c r="B36" s="186" t="s">
        <v>175</v>
      </c>
      <c r="C36" s="30"/>
      <c r="D36" s="29" t="s">
        <v>156</v>
      </c>
      <c r="E36" s="119" t="s">
        <v>166</v>
      </c>
      <c r="F36" s="120" t="s">
        <v>180</v>
      </c>
      <c r="G36" s="154" t="s">
        <v>167</v>
      </c>
      <c r="H36" s="152"/>
      <c r="I36" s="152" t="s">
        <v>167</v>
      </c>
      <c r="J36" s="153"/>
      <c r="K36" s="154" t="s">
        <v>166</v>
      </c>
      <c r="L36" s="152" t="s">
        <v>180</v>
      </c>
      <c r="M36" s="152" t="s">
        <v>167</v>
      </c>
      <c r="N36" s="152" t="s">
        <v>167</v>
      </c>
      <c r="O36" s="153" t="s">
        <v>183</v>
      </c>
      <c r="P36" s="154"/>
      <c r="Q36" s="152"/>
      <c r="R36" s="152"/>
      <c r="S36" s="152"/>
      <c r="T36" s="153"/>
      <c r="U36" s="110" t="s">
        <v>135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</row>
    <row r="37" spans="1:82" ht="11.25" customHeight="1" thickBot="1">
      <c r="A37" s="31"/>
      <c r="B37" s="331"/>
      <c r="C37" s="32"/>
      <c r="D37" s="33"/>
      <c r="E37" s="34"/>
      <c r="F37" s="35"/>
      <c r="G37" s="35"/>
      <c r="H37" s="35"/>
      <c r="I37" s="35"/>
      <c r="J37" s="35"/>
      <c r="K37" s="34"/>
      <c r="L37" s="35"/>
      <c r="M37" s="36"/>
      <c r="N37" s="36"/>
      <c r="O37" s="37"/>
      <c r="P37" s="38"/>
      <c r="Q37" s="36"/>
      <c r="R37" s="36"/>
      <c r="S37" s="36"/>
      <c r="T37" s="39"/>
      <c r="U37" s="40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</row>
    <row r="38" spans="1:82" s="44" customFormat="1" ht="21.75" customHeight="1" thickBot="1">
      <c r="A38" s="474" t="s">
        <v>58</v>
      </c>
      <c r="B38" s="475"/>
      <c r="C38" s="475"/>
      <c r="D38" s="475"/>
      <c r="E38" s="159">
        <f>E9+E16</f>
        <v>1500</v>
      </c>
      <c r="F38" s="160">
        <f>F9+F16</f>
        <v>558</v>
      </c>
      <c r="G38" s="159">
        <f>G9+G16</f>
        <v>34</v>
      </c>
      <c r="H38" s="161"/>
      <c r="I38" s="161">
        <f aca="true" t="shared" si="12" ref="I38:T38">I9+I16</f>
        <v>490</v>
      </c>
      <c r="J38" s="160">
        <f t="shared" si="12"/>
        <v>34</v>
      </c>
      <c r="K38" s="159">
        <f t="shared" si="12"/>
        <v>984</v>
      </c>
      <c r="L38" s="161">
        <f t="shared" si="12"/>
        <v>390</v>
      </c>
      <c r="M38" s="161">
        <f t="shared" si="12"/>
        <v>22</v>
      </c>
      <c r="N38" s="161">
        <f t="shared" si="12"/>
        <v>368</v>
      </c>
      <c r="O38" s="160">
        <f t="shared" si="12"/>
        <v>30</v>
      </c>
      <c r="P38" s="159">
        <f t="shared" si="12"/>
        <v>516</v>
      </c>
      <c r="Q38" s="161">
        <f t="shared" si="12"/>
        <v>168</v>
      </c>
      <c r="R38" s="161">
        <f t="shared" si="12"/>
        <v>12</v>
      </c>
      <c r="S38" s="161">
        <f t="shared" si="12"/>
        <v>156</v>
      </c>
      <c r="T38" s="162">
        <f t="shared" si="12"/>
        <v>14</v>
      </c>
      <c r="U38" s="41"/>
      <c r="V38" s="42"/>
      <c r="W38" s="42"/>
      <c r="X38" s="42"/>
      <c r="Y38" s="42"/>
      <c r="Z38" s="42"/>
      <c r="AA38" s="42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</row>
    <row r="39" spans="1:82" ht="22.5" customHeight="1">
      <c r="A39" s="396" t="s">
        <v>59</v>
      </c>
      <c r="B39" s="397"/>
      <c r="C39" s="397"/>
      <c r="D39" s="398"/>
      <c r="E39" s="45"/>
      <c r="F39" s="46"/>
      <c r="G39" s="47"/>
      <c r="H39" s="48"/>
      <c r="I39" s="48"/>
      <c r="J39" s="49"/>
      <c r="K39" s="416">
        <f>L38/16</f>
        <v>24.375</v>
      </c>
      <c r="L39" s="417"/>
      <c r="M39" s="417"/>
      <c r="N39" s="417"/>
      <c r="O39" s="418"/>
      <c r="P39" s="433">
        <f>Q38/10</f>
        <v>16.8</v>
      </c>
      <c r="Q39" s="434"/>
      <c r="R39" s="434"/>
      <c r="S39" s="434"/>
      <c r="T39" s="435"/>
      <c r="U39" s="50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</row>
    <row r="40" spans="1:82" s="18" customFormat="1" ht="21" customHeight="1" hidden="1">
      <c r="A40" s="393" t="s">
        <v>82</v>
      </c>
      <c r="B40" s="394"/>
      <c r="C40" s="394"/>
      <c r="D40" s="395"/>
      <c r="E40" s="51"/>
      <c r="F40" s="52"/>
      <c r="G40" s="53"/>
      <c r="H40" s="54"/>
      <c r="I40" s="54"/>
      <c r="J40" s="55"/>
      <c r="K40" s="399"/>
      <c r="L40" s="400"/>
      <c r="M40" s="400"/>
      <c r="N40" s="400"/>
      <c r="O40" s="401"/>
      <c r="P40" s="399"/>
      <c r="Q40" s="400"/>
      <c r="R40" s="400"/>
      <c r="S40" s="400"/>
      <c r="T40" s="401"/>
      <c r="U40" s="56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</row>
    <row r="41" spans="1:82" s="18" customFormat="1" ht="21" customHeight="1" hidden="1">
      <c r="A41" s="393" t="s">
        <v>83</v>
      </c>
      <c r="B41" s="394"/>
      <c r="C41" s="394"/>
      <c r="D41" s="395"/>
      <c r="E41" s="51"/>
      <c r="F41" s="52"/>
      <c r="G41" s="53"/>
      <c r="H41" s="54"/>
      <c r="I41" s="54"/>
      <c r="J41" s="55"/>
      <c r="K41" s="399"/>
      <c r="L41" s="400"/>
      <c r="M41" s="400"/>
      <c r="N41" s="400"/>
      <c r="O41" s="401"/>
      <c r="P41" s="399"/>
      <c r="Q41" s="400"/>
      <c r="R41" s="400"/>
      <c r="S41" s="400"/>
      <c r="T41" s="401"/>
      <c r="U41" s="56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</row>
    <row r="42" spans="1:82" s="81" customFormat="1" ht="20.25" customHeight="1">
      <c r="A42" s="460" t="s">
        <v>60</v>
      </c>
      <c r="B42" s="461"/>
      <c r="C42" s="461"/>
      <c r="D42" s="462"/>
      <c r="E42" s="317" t="s">
        <v>256</v>
      </c>
      <c r="F42" s="318"/>
      <c r="G42" s="319"/>
      <c r="H42" s="320"/>
      <c r="I42" s="320"/>
      <c r="J42" s="321"/>
      <c r="K42" s="413">
        <v>4</v>
      </c>
      <c r="L42" s="414"/>
      <c r="M42" s="414"/>
      <c r="N42" s="414"/>
      <c r="O42" s="415"/>
      <c r="P42" s="457" t="s">
        <v>251</v>
      </c>
      <c r="Q42" s="458"/>
      <c r="R42" s="458"/>
      <c r="S42" s="458"/>
      <c r="T42" s="459"/>
      <c r="U42" s="322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</row>
    <row r="43" spans="1:82" s="81" customFormat="1" ht="21" customHeight="1" thickBot="1">
      <c r="A43" s="410" t="s">
        <v>61</v>
      </c>
      <c r="B43" s="411"/>
      <c r="C43" s="411"/>
      <c r="D43" s="412"/>
      <c r="E43" s="323" t="s">
        <v>261</v>
      </c>
      <c r="F43" s="324"/>
      <c r="G43" s="325"/>
      <c r="H43" s="326"/>
      <c r="I43" s="326"/>
      <c r="J43" s="327"/>
      <c r="K43" s="387" t="s">
        <v>260</v>
      </c>
      <c r="L43" s="387"/>
      <c r="M43" s="387"/>
      <c r="N43" s="387"/>
      <c r="O43" s="388"/>
      <c r="P43" s="389" t="s">
        <v>242</v>
      </c>
      <c r="Q43" s="387"/>
      <c r="R43" s="387"/>
      <c r="S43" s="387"/>
      <c r="T43" s="388"/>
      <c r="U43" s="328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</row>
    <row r="44" spans="1:82" ht="11.25" customHeight="1">
      <c r="A44" s="155"/>
      <c r="B44" s="155"/>
      <c r="C44" s="155"/>
      <c r="D44" s="155"/>
      <c r="E44" s="156"/>
      <c r="F44" s="35"/>
      <c r="G44" s="35"/>
      <c r="H44" s="35"/>
      <c r="I44" s="35"/>
      <c r="J44" s="35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40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</row>
    <row r="45" spans="1:82" ht="16.5">
      <c r="A45" s="57"/>
      <c r="B45" s="14"/>
      <c r="C45" s="14"/>
      <c r="D45" s="14"/>
      <c r="E45" s="14"/>
      <c r="F45" s="14"/>
      <c r="G45" s="14"/>
      <c r="H45" s="14"/>
      <c r="I45" s="14"/>
      <c r="J45" s="14"/>
      <c r="K45" s="14">
        <f>(O38-0.4)*36</f>
        <v>1065.6000000000001</v>
      </c>
      <c r="L45" s="14">
        <f>(L38+54+70+72)/16</f>
        <v>36.625</v>
      </c>
      <c r="M45" s="14">
        <f>(K38+120+110+108)/19</f>
        <v>69.57894736842105</v>
      </c>
      <c r="N45" s="14"/>
      <c r="O45" s="14"/>
      <c r="P45" s="14">
        <f>(T38-0.4)*36</f>
        <v>489.59999999999997</v>
      </c>
      <c r="Q45" s="14">
        <f>(Q38+50+70)/9</f>
        <v>32</v>
      </c>
      <c r="R45" s="158">
        <f>(P38+120+110)/11</f>
        <v>67.81818181818181</v>
      </c>
      <c r="S45" s="14"/>
      <c r="T45" s="14"/>
      <c r="U45" s="14"/>
      <c r="V45" s="14"/>
      <c r="W45" s="14"/>
      <c r="X45" s="12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</row>
    <row r="46" spans="1:82" s="61" customFormat="1" ht="18">
      <c r="A46" s="58"/>
      <c r="B46" s="59"/>
      <c r="C46" s="59"/>
      <c r="D46" s="60"/>
      <c r="E46" s="60"/>
      <c r="F46" s="59"/>
      <c r="G46" s="59"/>
      <c r="H46" s="59"/>
      <c r="I46" s="59"/>
      <c r="J46" s="59"/>
      <c r="K46" s="59"/>
      <c r="M46" s="59">
        <f>K38/19</f>
        <v>51.78947368421053</v>
      </c>
      <c r="N46" s="59"/>
      <c r="O46" s="59"/>
      <c r="P46" s="59"/>
      <c r="Q46" s="59"/>
      <c r="R46" s="181">
        <f>P38/11</f>
        <v>46.90909090909091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</row>
    <row r="47" spans="1:82" s="61" customFormat="1" ht="24.75" customHeight="1" thickBot="1">
      <c r="A47" s="386" t="s">
        <v>90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</row>
    <row r="48" spans="1:82" ht="69.75" customHeight="1" thickBot="1">
      <c r="A48" s="180" t="s">
        <v>189</v>
      </c>
      <c r="B48" s="419" t="s">
        <v>91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7"/>
      <c r="T48" s="419" t="s">
        <v>104</v>
      </c>
      <c r="U48" s="437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</row>
    <row r="49" spans="1:82" ht="42.75" customHeight="1">
      <c r="A49" s="198" t="s">
        <v>92</v>
      </c>
      <c r="B49" s="379" t="s">
        <v>195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409"/>
      <c r="T49" s="404" t="s">
        <v>231</v>
      </c>
      <c r="U49" s="405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</row>
    <row r="50" spans="1:82" ht="42.75" customHeight="1">
      <c r="A50" s="178" t="s">
        <v>93</v>
      </c>
      <c r="B50" s="371" t="s">
        <v>257</v>
      </c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403"/>
      <c r="T50" s="369" t="s">
        <v>227</v>
      </c>
      <c r="U50" s="370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</row>
    <row r="51" spans="1:82" ht="22.5" customHeight="1">
      <c r="A51" s="178" t="s">
        <v>135</v>
      </c>
      <c r="B51" s="371" t="s">
        <v>194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403"/>
      <c r="T51" s="369" t="s">
        <v>282</v>
      </c>
      <c r="U51" s="370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</row>
    <row r="52" spans="1:82" ht="42.75" customHeight="1">
      <c r="A52" s="178" t="s">
        <v>162</v>
      </c>
      <c r="B52" s="371" t="s">
        <v>198</v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403"/>
      <c r="T52" s="369" t="s">
        <v>229</v>
      </c>
      <c r="U52" s="370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</row>
    <row r="53" spans="1:82" s="81" customFormat="1" ht="42.75" customHeight="1">
      <c r="A53" s="178" t="s">
        <v>196</v>
      </c>
      <c r="B53" s="371" t="s">
        <v>192</v>
      </c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403"/>
      <c r="T53" s="369" t="s">
        <v>280</v>
      </c>
      <c r="U53" s="37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</row>
    <row r="54" spans="1:82" s="81" customFormat="1" ht="42.75" customHeight="1">
      <c r="A54" s="178" t="s">
        <v>197</v>
      </c>
      <c r="B54" s="371" t="s">
        <v>193</v>
      </c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403"/>
      <c r="T54" s="369" t="s">
        <v>281</v>
      </c>
      <c r="U54" s="37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</row>
    <row r="55" spans="1:82" ht="42.75" customHeight="1" thickBot="1">
      <c r="A55" s="179" t="s">
        <v>136</v>
      </c>
      <c r="B55" s="390" t="s">
        <v>191</v>
      </c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2"/>
      <c r="T55" s="382" t="s">
        <v>238</v>
      </c>
      <c r="U55" s="38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</row>
    <row r="56" spans="1:82" s="81" customFormat="1" ht="22.5" customHeight="1">
      <c r="A56" s="330" t="s">
        <v>94</v>
      </c>
      <c r="B56" s="374" t="s">
        <v>248</v>
      </c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6"/>
      <c r="T56" s="377" t="s">
        <v>227</v>
      </c>
      <c r="U56" s="378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</row>
    <row r="57" spans="1:82" s="81" customFormat="1" ht="60" customHeight="1">
      <c r="A57" s="178" t="s">
        <v>95</v>
      </c>
      <c r="B57" s="371" t="s">
        <v>204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8"/>
      <c r="T57" s="369" t="s">
        <v>228</v>
      </c>
      <c r="U57" s="37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</row>
    <row r="58" spans="1:82" s="81" customFormat="1" ht="43.5" customHeight="1" thickBot="1">
      <c r="A58" s="224" t="s">
        <v>96</v>
      </c>
      <c r="B58" s="390" t="s">
        <v>269</v>
      </c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2"/>
      <c r="T58" s="382" t="s">
        <v>229</v>
      </c>
      <c r="U58" s="383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</row>
    <row r="59" spans="1:82" s="81" customFormat="1" ht="42.75" customHeight="1">
      <c r="A59" s="313" t="s">
        <v>97</v>
      </c>
      <c r="B59" s="379" t="s">
        <v>264</v>
      </c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1"/>
      <c r="T59" s="404" t="s">
        <v>170</v>
      </c>
      <c r="U59" s="405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</row>
    <row r="60" spans="1:82" s="81" customFormat="1" ht="43.5" customHeight="1">
      <c r="A60" s="314" t="s">
        <v>98</v>
      </c>
      <c r="B60" s="371" t="s">
        <v>138</v>
      </c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3"/>
      <c r="T60" s="369" t="s">
        <v>171</v>
      </c>
      <c r="U60" s="37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</row>
    <row r="61" spans="1:82" s="113" customFormat="1" ht="21.75" customHeight="1">
      <c r="A61" s="315" t="s">
        <v>105</v>
      </c>
      <c r="B61" s="454" t="s">
        <v>137</v>
      </c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6"/>
      <c r="T61" s="384" t="s">
        <v>239</v>
      </c>
      <c r="U61" s="385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</row>
    <row r="62" spans="1:82" s="113" customFormat="1" ht="22.5" customHeight="1">
      <c r="A62" s="315" t="s">
        <v>106</v>
      </c>
      <c r="B62" s="371" t="s">
        <v>112</v>
      </c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3"/>
      <c r="T62" s="384" t="s">
        <v>240</v>
      </c>
      <c r="U62" s="385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</row>
    <row r="63" spans="1:21" s="113" customFormat="1" ht="22.5" customHeight="1">
      <c r="A63" s="315" t="s">
        <v>107</v>
      </c>
      <c r="B63" s="371" t="s">
        <v>254</v>
      </c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3"/>
      <c r="T63" s="384" t="s">
        <v>241</v>
      </c>
      <c r="U63" s="385"/>
    </row>
    <row r="64" spans="1:21" s="81" customFormat="1" ht="42.75" customHeight="1">
      <c r="A64" s="314" t="s">
        <v>249</v>
      </c>
      <c r="B64" s="371" t="s">
        <v>265</v>
      </c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3"/>
      <c r="T64" s="369" t="s">
        <v>219</v>
      </c>
      <c r="U64" s="370"/>
    </row>
    <row r="65" spans="1:21" s="81" customFormat="1" ht="22.5" customHeight="1">
      <c r="A65" s="314" t="s">
        <v>108</v>
      </c>
      <c r="B65" s="371" t="s">
        <v>283</v>
      </c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3"/>
      <c r="T65" s="369" t="s">
        <v>220</v>
      </c>
      <c r="U65" s="370"/>
    </row>
    <row r="66" spans="1:21" s="81" customFormat="1" ht="22.5" customHeight="1">
      <c r="A66" s="314" t="s">
        <v>109</v>
      </c>
      <c r="B66" s="371" t="s">
        <v>247</v>
      </c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3"/>
      <c r="T66" s="369" t="s">
        <v>233</v>
      </c>
      <c r="U66" s="370"/>
    </row>
    <row r="67" spans="1:21" s="81" customFormat="1" ht="42.75" customHeight="1">
      <c r="A67" s="314" t="s">
        <v>208</v>
      </c>
      <c r="B67" s="371" t="s">
        <v>263</v>
      </c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3"/>
      <c r="T67" s="369" t="s">
        <v>221</v>
      </c>
      <c r="U67" s="370"/>
    </row>
    <row r="68" spans="1:21" s="81" customFormat="1" ht="22.5" customHeight="1" thickBot="1">
      <c r="A68" s="316" t="s">
        <v>209</v>
      </c>
      <c r="B68" s="390" t="s">
        <v>253</v>
      </c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402"/>
      <c r="T68" s="382" t="s">
        <v>222</v>
      </c>
      <c r="U68" s="383"/>
    </row>
    <row r="69" ht="16.5">
      <c r="A69" s="62"/>
    </row>
    <row r="70" ht="16.5">
      <c r="A70" s="62"/>
    </row>
    <row r="71" ht="16.5">
      <c r="A71" s="62"/>
    </row>
    <row r="72" ht="16.5">
      <c r="A72" s="62"/>
    </row>
    <row r="73" ht="16.5">
      <c r="A73" s="62"/>
    </row>
    <row r="74" ht="16.5">
      <c r="A74" s="62"/>
    </row>
    <row r="75" ht="16.5">
      <c r="A75" s="62"/>
    </row>
    <row r="76" ht="16.5">
      <c r="A76" s="62"/>
    </row>
    <row r="77" ht="16.5">
      <c r="A77" s="62"/>
    </row>
    <row r="78" ht="16.5">
      <c r="A78" s="62"/>
    </row>
    <row r="79" ht="16.5">
      <c r="A79" s="62"/>
    </row>
    <row r="80" ht="16.5">
      <c r="A80" s="62"/>
    </row>
    <row r="81" ht="16.5">
      <c r="A81" s="62"/>
    </row>
    <row r="82" ht="16.5">
      <c r="A82" s="62"/>
    </row>
    <row r="83" ht="16.5">
      <c r="A83" s="62"/>
    </row>
    <row r="84" ht="16.5">
      <c r="A84" s="62"/>
    </row>
    <row r="85" ht="16.5">
      <c r="A85" s="62"/>
    </row>
    <row r="86" ht="16.5">
      <c r="A86" s="62"/>
    </row>
    <row r="87" ht="16.5">
      <c r="A87" s="62"/>
    </row>
    <row r="88" ht="16.5">
      <c r="A88" s="62"/>
    </row>
    <row r="89" ht="16.5">
      <c r="A89" s="62"/>
    </row>
    <row r="90" ht="16.5">
      <c r="A90" s="62"/>
    </row>
    <row r="91" ht="16.5">
      <c r="A91" s="62"/>
    </row>
    <row r="92" ht="16.5">
      <c r="A92" s="62"/>
    </row>
    <row r="93" ht="16.5">
      <c r="A93" s="62"/>
    </row>
    <row r="94" ht="16.5">
      <c r="A94" s="62"/>
    </row>
    <row r="95" ht="16.5">
      <c r="A95" s="62"/>
    </row>
    <row r="96" ht="16.5">
      <c r="A96" s="62"/>
    </row>
    <row r="97" ht="16.5">
      <c r="A97" s="62"/>
    </row>
    <row r="98" ht="16.5">
      <c r="A98" s="62"/>
    </row>
    <row r="99" ht="16.5">
      <c r="A99" s="62"/>
    </row>
    <row r="100" ht="16.5">
      <c r="A100" s="62"/>
    </row>
    <row r="101" ht="16.5">
      <c r="A101" s="62"/>
    </row>
    <row r="102" ht="16.5">
      <c r="A102" s="62"/>
    </row>
    <row r="103" ht="16.5">
      <c r="A103" s="62"/>
    </row>
    <row r="104" ht="16.5">
      <c r="A104" s="62"/>
    </row>
    <row r="105" ht="16.5">
      <c r="A105" s="62"/>
    </row>
    <row r="106" ht="16.5">
      <c r="A106" s="62"/>
    </row>
    <row r="107" ht="16.5">
      <c r="A107" s="62"/>
    </row>
    <row r="108" ht="16.5">
      <c r="A108" s="62"/>
    </row>
    <row r="109" ht="16.5">
      <c r="A109" s="62"/>
    </row>
    <row r="110" ht="16.5">
      <c r="A110" s="62"/>
    </row>
    <row r="111" ht="16.5">
      <c r="A111" s="62"/>
    </row>
    <row r="112" ht="16.5">
      <c r="A112" s="62"/>
    </row>
    <row r="113" ht="16.5">
      <c r="A113" s="62"/>
    </row>
    <row r="114" ht="16.5">
      <c r="A114" s="62"/>
    </row>
    <row r="115" ht="16.5">
      <c r="A115" s="62"/>
    </row>
    <row r="116" ht="16.5">
      <c r="A116" s="62"/>
    </row>
    <row r="117" ht="16.5">
      <c r="A117" s="62"/>
    </row>
    <row r="118" ht="16.5">
      <c r="A118" s="62"/>
    </row>
  </sheetData>
  <sheetProtection/>
  <mergeCells count="79">
    <mergeCell ref="T51:U51"/>
    <mergeCell ref="A2:U2"/>
    <mergeCell ref="E5:J5"/>
    <mergeCell ref="K7:O7"/>
    <mergeCell ref="P7:T7"/>
    <mergeCell ref="A38:D38"/>
    <mergeCell ref="C5:C8"/>
    <mergeCell ref="D5:D8"/>
    <mergeCell ref="A40:D40"/>
    <mergeCell ref="K40:O40"/>
    <mergeCell ref="P42:T42"/>
    <mergeCell ref="A42:D42"/>
    <mergeCell ref="B50:S50"/>
    <mergeCell ref="T50:U50"/>
    <mergeCell ref="U5:U8"/>
    <mergeCell ref="E6:E8"/>
    <mergeCell ref="F6:F8"/>
    <mergeCell ref="G6:J6"/>
    <mergeCell ref="K6:T6"/>
    <mergeCell ref="G7:G8"/>
    <mergeCell ref="A5:A8"/>
    <mergeCell ref="B5:B8"/>
    <mergeCell ref="B53:S53"/>
    <mergeCell ref="H7:H8"/>
    <mergeCell ref="I7:I8"/>
    <mergeCell ref="J7:J8"/>
    <mergeCell ref="K5:T5"/>
    <mergeCell ref="P39:T39"/>
    <mergeCell ref="B48:S48"/>
    <mergeCell ref="T48:U48"/>
    <mergeCell ref="V21:AI21"/>
    <mergeCell ref="B57:S57"/>
    <mergeCell ref="B49:S49"/>
    <mergeCell ref="T49:U49"/>
    <mergeCell ref="B51:S51"/>
    <mergeCell ref="A43:D43"/>
    <mergeCell ref="P41:T41"/>
    <mergeCell ref="K41:O41"/>
    <mergeCell ref="K42:O42"/>
    <mergeCell ref="K39:O39"/>
    <mergeCell ref="B68:S68"/>
    <mergeCell ref="T68:U68"/>
    <mergeCell ref="B60:S60"/>
    <mergeCell ref="B52:S52"/>
    <mergeCell ref="T52:U52"/>
    <mergeCell ref="B64:S64"/>
    <mergeCell ref="T64:U64"/>
    <mergeCell ref="B58:S58"/>
    <mergeCell ref="B63:S63"/>
    <mergeCell ref="T59:U59"/>
    <mergeCell ref="A4:U4"/>
    <mergeCell ref="T58:U58"/>
    <mergeCell ref="A47:U47"/>
    <mergeCell ref="K43:O43"/>
    <mergeCell ref="P43:T43"/>
    <mergeCell ref="B55:S55"/>
    <mergeCell ref="A41:D41"/>
    <mergeCell ref="T54:U54"/>
    <mergeCell ref="A39:D39"/>
    <mergeCell ref="P40:T40"/>
    <mergeCell ref="B67:S67"/>
    <mergeCell ref="T67:U67"/>
    <mergeCell ref="T65:U65"/>
    <mergeCell ref="T63:U63"/>
    <mergeCell ref="T57:U57"/>
    <mergeCell ref="B65:S65"/>
    <mergeCell ref="T60:U60"/>
    <mergeCell ref="B61:S61"/>
    <mergeCell ref="B62:S62"/>
    <mergeCell ref="T62:U62"/>
    <mergeCell ref="T53:U53"/>
    <mergeCell ref="B66:S66"/>
    <mergeCell ref="T66:U66"/>
    <mergeCell ref="B56:S56"/>
    <mergeCell ref="T56:U56"/>
    <mergeCell ref="B59:S59"/>
    <mergeCell ref="T55:U55"/>
    <mergeCell ref="B54:S54"/>
    <mergeCell ref="T61:U61"/>
  </mergeCells>
  <conditionalFormatting sqref="H34 M35:O35 M34:T34 K34:K35 B16 I34:I35 B19:B21 E37 K37:T37 G34:G35 K39:K42 P39:P42 T62 G23:T23 K46 M46:T46 K33:T33 K45:T45 G20:J21 G37 E22:T22 A10:A13 H11:I11 E9:T9 T49 T60 E16:T16 K19:T21 T64:T68 T57:T58 I30:I32 B32 P32:T32 T52:T54">
    <cfRule type="cellIs" priority="59" dxfId="0" operator="equal" stopIfTrue="1">
      <formula>0</formula>
    </cfRule>
  </conditionalFormatting>
  <conditionalFormatting sqref="B23">
    <cfRule type="cellIs" priority="52" dxfId="0" operator="equal" stopIfTrue="1">
      <formula>0</formula>
    </cfRule>
  </conditionalFormatting>
  <conditionalFormatting sqref="K43:K44">
    <cfRule type="cellIs" priority="49" dxfId="0" operator="equal" stopIfTrue="1">
      <formula>0</formula>
    </cfRule>
  </conditionalFormatting>
  <conditionalFormatting sqref="K14:T14 A14">
    <cfRule type="cellIs" priority="48" dxfId="0" operator="equal" stopIfTrue="1">
      <formula>0</formula>
    </cfRule>
  </conditionalFormatting>
  <conditionalFormatting sqref="K15:T15">
    <cfRule type="cellIs" priority="47" dxfId="0" operator="equal" stopIfTrue="1">
      <formula>0</formula>
    </cfRule>
  </conditionalFormatting>
  <conditionalFormatting sqref="P43:P44">
    <cfRule type="cellIs" priority="46" dxfId="0" operator="equal" stopIfTrue="1">
      <formula>0</formula>
    </cfRule>
  </conditionalFormatting>
  <conditionalFormatting sqref="T63">
    <cfRule type="cellIs" priority="31" dxfId="0" operator="equal" stopIfTrue="1">
      <formula>0</formula>
    </cfRule>
  </conditionalFormatting>
  <conditionalFormatting sqref="T59">
    <cfRule type="cellIs" priority="35" dxfId="0" operator="equal" stopIfTrue="1">
      <formula>0</formula>
    </cfRule>
  </conditionalFormatting>
  <conditionalFormatting sqref="T61">
    <cfRule type="cellIs" priority="34" dxfId="0" operator="equal" stopIfTrue="1">
      <formula>0</formula>
    </cfRule>
  </conditionalFormatting>
  <conditionalFormatting sqref="B33">
    <cfRule type="cellIs" priority="29" dxfId="0" operator="equal" stopIfTrue="1">
      <formula>0</formula>
    </cfRule>
  </conditionalFormatting>
  <conditionalFormatting sqref="H12:I12">
    <cfRule type="cellIs" priority="28" dxfId="0" operator="equal" stopIfTrue="1">
      <formula>0</formula>
    </cfRule>
  </conditionalFormatting>
  <conditionalFormatting sqref="G32:H32 J32">
    <cfRule type="cellIs" priority="27" dxfId="0" operator="equal" stopIfTrue="1">
      <formula>0</formula>
    </cfRule>
  </conditionalFormatting>
  <conditionalFormatting sqref="G36 I36 K36 R36:T36 M36:P36">
    <cfRule type="cellIs" priority="24" dxfId="0" operator="equal" stopIfTrue="1">
      <formula>0</formula>
    </cfRule>
  </conditionalFormatting>
  <conditionalFormatting sqref="T51">
    <cfRule type="cellIs" priority="18" dxfId="0" operator="equal" stopIfTrue="1">
      <formula>0</formula>
    </cfRule>
  </conditionalFormatting>
  <conditionalFormatting sqref="R35:T35 P35">
    <cfRule type="cellIs" priority="17" dxfId="0" operator="equal" stopIfTrue="1">
      <formula>0</formula>
    </cfRule>
  </conditionalFormatting>
  <conditionalFormatting sqref="G24:T25 E26:T26 G30:H31 J30:T30 J31 G27:T29">
    <cfRule type="cellIs" priority="16" dxfId="0" operator="equal" stopIfTrue="1">
      <formula>0</formula>
    </cfRule>
  </conditionalFormatting>
  <conditionalFormatting sqref="B24:B29">
    <cfRule type="cellIs" priority="15" dxfId="0" operator="equal" stopIfTrue="1">
      <formula>0</formula>
    </cfRule>
  </conditionalFormatting>
  <conditionalFormatting sqref="B30">
    <cfRule type="cellIs" priority="14" dxfId="0" operator="equal" stopIfTrue="1">
      <formula>0</formula>
    </cfRule>
  </conditionalFormatting>
  <conditionalFormatting sqref="K31:T31 K32:O32">
    <cfRule type="cellIs" priority="13" dxfId="0" operator="equal" stopIfTrue="1">
      <formula>0</formula>
    </cfRule>
  </conditionalFormatting>
  <conditionalFormatting sqref="T55">
    <cfRule type="cellIs" priority="10" dxfId="0" operator="equal" stopIfTrue="1">
      <formula>0</formula>
    </cfRule>
  </conditionalFormatting>
  <conditionalFormatting sqref="A17">
    <cfRule type="cellIs" priority="7" dxfId="0" operator="equal" stopIfTrue="1">
      <formula>0</formula>
    </cfRule>
  </conditionalFormatting>
  <conditionalFormatting sqref="H17:I17">
    <cfRule type="cellIs" priority="6" dxfId="0" operator="equal" stopIfTrue="1">
      <formula>0</formula>
    </cfRule>
  </conditionalFormatting>
  <conditionalFormatting sqref="T56">
    <cfRule type="cellIs" priority="3" dxfId="0" operator="equal" stopIfTrue="1">
      <formula>0</formula>
    </cfRule>
  </conditionalFormatting>
  <conditionalFormatting sqref="T50">
    <cfRule type="cellIs" priority="2" dxfId="0" operator="equal" stopIfTrue="1">
      <formula>0</formula>
    </cfRule>
  </conditionalFormatting>
  <conditionalFormatting sqref="B31">
    <cfRule type="cellIs" priority="1" dxfId="0" operator="equal" stopIfTrue="1">
      <formula>0</formula>
    </cfRule>
  </conditionalFormatting>
  <printOptions/>
  <pageMargins left="0.3937007874015748" right="0.3937007874015748" top="0.7874015748031497" bottom="0.8267716535433072" header="0.5118110236220472" footer="0.5118110236220472"/>
  <pageSetup fitToHeight="37" fitToWidth="1" horizontalDpi="600" verticalDpi="600" orientation="landscape" paperSize="9" scale="83" r:id="rId1"/>
  <ignoredErrors>
    <ignoredError sqref="F15 E22:J22" formula="1"/>
    <ignoredError sqref="L43:O43 E42 Q43:T43 Q42:T42 P43 P42" numberStoredAsText="1"/>
    <ignoredError sqref="U62 U61 U59 T60:U60 T59 T63:U68 T61 T62 U58 U57 T56:U56 T58 T57 U52 U49 T50:U50 T49 T52 U5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"/>
  <sheetViews>
    <sheetView showGridLines="0" zoomScalePageLayoutView="0" workbookViewId="0" topLeftCell="A1">
      <selection activeCell="B1" sqref="B1:N6"/>
    </sheetView>
  </sheetViews>
  <sheetFormatPr defaultColWidth="8.8515625" defaultRowHeight="12.75"/>
  <cols>
    <col min="1" max="1" width="0.9921875" style="4" customWidth="1"/>
    <col min="2" max="2" width="27.140625" style="4" customWidth="1"/>
    <col min="3" max="3" width="13.00390625" style="4" customWidth="1"/>
    <col min="4" max="4" width="11.00390625" style="4" customWidth="1"/>
    <col min="5" max="5" width="12.28125" style="4" customWidth="1"/>
    <col min="6" max="6" width="1.1484375" style="4" customWidth="1"/>
    <col min="7" max="7" width="16.57421875" style="4" customWidth="1"/>
    <col min="8" max="8" width="14.7109375" style="4" customWidth="1"/>
    <col min="9" max="9" width="16.421875" style="4" customWidth="1"/>
    <col min="10" max="10" width="1.421875" style="4" customWidth="1"/>
    <col min="11" max="11" width="11.8515625" style="4" customWidth="1"/>
    <col min="12" max="12" width="10.00390625" style="4" customWidth="1"/>
    <col min="13" max="13" width="6.00390625" style="4" customWidth="1"/>
    <col min="14" max="14" width="27.00390625" style="4" customWidth="1"/>
    <col min="15" max="15" width="7.28125" style="4" customWidth="1"/>
    <col min="16" max="16384" width="8.8515625" style="4" customWidth="1"/>
  </cols>
  <sheetData>
    <row r="1" spans="1:14" ht="21.75" customHeight="1" thickBot="1">
      <c r="A1" s="2"/>
      <c r="B1" s="491" t="s">
        <v>77</v>
      </c>
      <c r="C1" s="492"/>
      <c r="D1" s="492"/>
      <c r="E1" s="493"/>
      <c r="F1" s="3"/>
      <c r="G1" s="491" t="s">
        <v>78</v>
      </c>
      <c r="H1" s="492"/>
      <c r="I1" s="493"/>
      <c r="J1" s="3"/>
      <c r="K1" s="491" t="s">
        <v>79</v>
      </c>
      <c r="L1" s="492"/>
      <c r="M1" s="492"/>
      <c r="N1" s="493"/>
    </row>
    <row r="2" spans="1:14" ht="15" customHeight="1">
      <c r="A2" s="5"/>
      <c r="B2" s="496" t="s">
        <v>63</v>
      </c>
      <c r="C2" s="498" t="s">
        <v>62</v>
      </c>
      <c r="D2" s="498" t="s">
        <v>64</v>
      </c>
      <c r="E2" s="494" t="s">
        <v>65</v>
      </c>
      <c r="F2" s="6"/>
      <c r="G2" s="496" t="s">
        <v>62</v>
      </c>
      <c r="H2" s="498" t="s">
        <v>64</v>
      </c>
      <c r="I2" s="494" t="s">
        <v>65</v>
      </c>
      <c r="J2" s="6"/>
      <c r="K2" s="500" t="s">
        <v>80</v>
      </c>
      <c r="L2" s="501"/>
      <c r="M2" s="501"/>
      <c r="N2" s="502"/>
    </row>
    <row r="3" spans="2:14" ht="15.75" thickBot="1">
      <c r="B3" s="497"/>
      <c r="C3" s="499"/>
      <c r="D3" s="499"/>
      <c r="E3" s="495"/>
      <c r="F3" s="6"/>
      <c r="G3" s="497"/>
      <c r="H3" s="499"/>
      <c r="I3" s="495"/>
      <c r="J3" s="6"/>
      <c r="K3" s="503"/>
      <c r="L3" s="504"/>
      <c r="M3" s="504"/>
      <c r="N3" s="505"/>
    </row>
    <row r="4" spans="2:14" ht="15">
      <c r="B4" s="479" t="s">
        <v>161</v>
      </c>
      <c r="C4" s="482" t="s">
        <v>100</v>
      </c>
      <c r="D4" s="485">
        <v>3</v>
      </c>
      <c r="E4" s="488">
        <v>4</v>
      </c>
      <c r="F4" s="125"/>
      <c r="G4" s="509">
        <v>2</v>
      </c>
      <c r="H4" s="512">
        <v>8</v>
      </c>
      <c r="I4" s="488">
        <v>12</v>
      </c>
      <c r="J4" s="6"/>
      <c r="K4" s="503"/>
      <c r="L4" s="504"/>
      <c r="M4" s="504"/>
      <c r="N4" s="505"/>
    </row>
    <row r="5" spans="1:14" ht="14.25" customHeight="1">
      <c r="A5" s="7"/>
      <c r="B5" s="480"/>
      <c r="C5" s="483"/>
      <c r="D5" s="486"/>
      <c r="E5" s="489"/>
      <c r="F5" s="125"/>
      <c r="G5" s="510"/>
      <c r="H5" s="513"/>
      <c r="I5" s="489"/>
      <c r="J5" s="6"/>
      <c r="K5" s="503"/>
      <c r="L5" s="504"/>
      <c r="M5" s="504"/>
      <c r="N5" s="505"/>
    </row>
    <row r="6" spans="1:14" ht="15.75" thickBot="1">
      <c r="A6" s="8"/>
      <c r="B6" s="481"/>
      <c r="C6" s="484"/>
      <c r="D6" s="487"/>
      <c r="E6" s="490"/>
      <c r="F6" s="126"/>
      <c r="G6" s="511"/>
      <c r="H6" s="514"/>
      <c r="I6" s="490"/>
      <c r="J6" s="9"/>
      <c r="K6" s="506"/>
      <c r="L6" s="507"/>
      <c r="M6" s="507"/>
      <c r="N6" s="508"/>
    </row>
    <row r="7" spans="1:3" ht="15">
      <c r="A7" s="10"/>
      <c r="B7" s="10"/>
      <c r="C7" s="10"/>
    </row>
  </sheetData>
  <sheetProtection/>
  <mergeCells count="18">
    <mergeCell ref="G1:I1"/>
    <mergeCell ref="K1:N1"/>
    <mergeCell ref="C2:C3"/>
    <mergeCell ref="D2:D3"/>
    <mergeCell ref="K2:N6"/>
    <mergeCell ref="G4:G6"/>
    <mergeCell ref="H4:H6"/>
    <mergeCell ref="I4:I6"/>
    <mergeCell ref="B4:B6"/>
    <mergeCell ref="C4:C6"/>
    <mergeCell ref="D4:D6"/>
    <mergeCell ref="E4:E6"/>
    <mergeCell ref="B1:E1"/>
    <mergeCell ref="I2:I3"/>
    <mergeCell ref="G2:G3"/>
    <mergeCell ref="H2:H3"/>
    <mergeCell ref="E2:E3"/>
    <mergeCell ref="B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29"/>
  <sheetViews>
    <sheetView showGridLines="0" tabSelected="1" zoomScale="75" zoomScaleNormal="75" zoomScalePageLayoutView="0" workbookViewId="0" topLeftCell="A1">
      <selection activeCell="AF5" sqref="AF5"/>
    </sheetView>
  </sheetViews>
  <sheetFormatPr defaultColWidth="9.140625" defaultRowHeight="12.75"/>
  <cols>
    <col min="1" max="1" width="9.140625" style="1" customWidth="1"/>
    <col min="2" max="2" width="7.140625" style="1" customWidth="1"/>
    <col min="3" max="8" width="9.140625" style="1" customWidth="1"/>
    <col min="9" max="9" width="32.7109375" style="1" customWidth="1"/>
    <col min="10" max="19" width="9.140625" style="1" customWidth="1"/>
    <col min="20" max="20" width="12.140625" style="1" customWidth="1"/>
    <col min="21" max="21" width="9.140625" style="1" customWidth="1"/>
    <col min="22" max="22" width="15.7109375" style="1" customWidth="1"/>
    <col min="23" max="23" width="13.57421875" style="1" customWidth="1"/>
    <col min="24" max="25" width="9.140625" style="1" customWidth="1"/>
    <col min="26" max="26" width="11.8515625" style="1" customWidth="1"/>
    <col min="27" max="16384" width="9.140625" style="1" customWidth="1"/>
  </cols>
  <sheetData>
    <row r="1" spans="1:23" s="61" customFormat="1" ht="18.75">
      <c r="A1" s="147" t="s">
        <v>272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86"/>
      <c r="W1" s="86"/>
    </row>
    <row r="2" spans="1:23" s="61" customFormat="1" ht="18.75">
      <c r="A2" s="86" t="s">
        <v>273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4" ht="31.5" customHeight="1">
      <c r="A3" s="347" t="s">
        <v>274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148"/>
      <c r="W3" s="148"/>
      <c r="X3" s="148"/>
    </row>
    <row r="4" spans="1:24" ht="20.25">
      <c r="A4" s="347" t="s">
        <v>275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148"/>
      <c r="W4" s="148"/>
      <c r="X4" s="148"/>
    </row>
    <row r="5" spans="1:24" ht="20.25">
      <c r="A5" s="347" t="s">
        <v>276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148"/>
      <c r="W5" s="148"/>
      <c r="X5" s="148"/>
    </row>
    <row r="7" spans="1:13" s="86" customFormat="1" ht="19.5">
      <c r="A7" s="97" t="s">
        <v>139</v>
      </c>
      <c r="M7" s="97" t="s">
        <v>139</v>
      </c>
    </row>
    <row r="8" spans="1:13" s="86" customFormat="1" ht="19.5" customHeight="1">
      <c r="A8" s="86" t="s">
        <v>287</v>
      </c>
      <c r="M8" s="86" t="s">
        <v>158</v>
      </c>
    </row>
    <row r="9" spans="1:13" s="86" customFormat="1" ht="19.5" customHeight="1">
      <c r="A9" s="98" t="s">
        <v>145</v>
      </c>
      <c r="B9" s="98"/>
      <c r="C9" s="98"/>
      <c r="D9" s="98"/>
      <c r="E9" s="98"/>
      <c r="F9" s="86" t="s">
        <v>284</v>
      </c>
      <c r="M9" s="86" t="s">
        <v>140</v>
      </c>
    </row>
    <row r="10" spans="1:18" s="86" customFormat="1" ht="24" customHeight="1">
      <c r="A10" s="86" t="s">
        <v>147</v>
      </c>
      <c r="M10" s="98" t="s">
        <v>145</v>
      </c>
      <c r="R10" s="98" t="s">
        <v>146</v>
      </c>
    </row>
    <row r="11" s="86" customFormat="1" ht="21.75" customHeight="1">
      <c r="M11" s="86" t="s">
        <v>147</v>
      </c>
    </row>
    <row r="12" s="86" customFormat="1" ht="18.75" customHeight="1">
      <c r="A12" s="86" t="s">
        <v>288</v>
      </c>
    </row>
    <row r="13" spans="1:13" s="86" customFormat="1" ht="18" customHeight="1">
      <c r="A13" s="348" t="s">
        <v>285</v>
      </c>
      <c r="M13" s="86" t="s">
        <v>141</v>
      </c>
    </row>
    <row r="14" spans="1:13" s="86" customFormat="1" ht="20.25" customHeight="1">
      <c r="A14" s="98" t="s">
        <v>145</v>
      </c>
      <c r="B14" s="98"/>
      <c r="C14" s="98"/>
      <c r="D14" s="98"/>
      <c r="E14" s="98"/>
      <c r="F14" s="86" t="s">
        <v>286</v>
      </c>
      <c r="M14" s="86" t="s">
        <v>142</v>
      </c>
    </row>
    <row r="15" spans="1:18" s="86" customFormat="1" ht="21.75" customHeight="1">
      <c r="A15" s="86" t="s">
        <v>147</v>
      </c>
      <c r="M15" s="98" t="s">
        <v>145</v>
      </c>
      <c r="R15" s="98" t="s">
        <v>143</v>
      </c>
    </row>
    <row r="16" s="86" customFormat="1" ht="19.5" customHeight="1">
      <c r="M16" s="86" t="s">
        <v>147</v>
      </c>
    </row>
    <row r="17" s="86" customFormat="1" ht="17.25" customHeight="1">
      <c r="A17" s="86" t="s">
        <v>148</v>
      </c>
    </row>
    <row r="18" spans="1:13" s="86" customFormat="1" ht="17.25" customHeight="1">
      <c r="A18" s="86" t="s">
        <v>149</v>
      </c>
      <c r="M18" s="86" t="s">
        <v>144</v>
      </c>
    </row>
    <row r="19" spans="1:18" s="86" customFormat="1" ht="18.75">
      <c r="A19" s="98" t="s">
        <v>145</v>
      </c>
      <c r="B19" s="98"/>
      <c r="C19" s="98"/>
      <c r="D19" s="98"/>
      <c r="E19" s="98"/>
      <c r="F19" s="86" t="s">
        <v>150</v>
      </c>
      <c r="M19" s="98" t="s">
        <v>145</v>
      </c>
      <c r="R19" s="98" t="s">
        <v>159</v>
      </c>
    </row>
    <row r="20" spans="1:13" s="86" customFormat="1" ht="21" customHeight="1">
      <c r="A20" s="86" t="s">
        <v>147</v>
      </c>
      <c r="M20" s="86" t="s">
        <v>147</v>
      </c>
    </row>
    <row r="21" s="86" customFormat="1" ht="18.75" customHeight="1"/>
    <row r="22" s="86" customFormat="1" ht="19.5" customHeight="1">
      <c r="A22" s="86" t="s">
        <v>153</v>
      </c>
    </row>
    <row r="23" spans="1:6" s="86" customFormat="1" ht="17.25" customHeight="1">
      <c r="A23" s="98" t="s">
        <v>145</v>
      </c>
      <c r="F23" s="86" t="s">
        <v>154</v>
      </c>
    </row>
    <row r="24" spans="1:25" s="84" customFormat="1" ht="19.5">
      <c r="A24" s="86" t="s">
        <v>147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98"/>
      <c r="N24" s="86"/>
      <c r="O24" s="86"/>
      <c r="P24" s="86"/>
      <c r="Q24" s="86"/>
      <c r="R24" s="98"/>
      <c r="S24" s="86"/>
      <c r="T24" s="86"/>
      <c r="U24" s="86"/>
      <c r="V24" s="86"/>
      <c r="W24" s="82"/>
      <c r="X24" s="82"/>
      <c r="Y24" s="83"/>
    </row>
    <row r="25" spans="1:25" s="84" customFormat="1" ht="19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2"/>
      <c r="X25" s="82"/>
      <c r="Y25" s="83"/>
    </row>
    <row r="26" spans="1:25" s="84" customFormat="1" ht="9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2"/>
      <c r="X26" s="82"/>
      <c r="Y26" s="83"/>
    </row>
    <row r="27" spans="1:25" s="84" customFormat="1" ht="18.75" customHeight="1">
      <c r="A27" s="86" t="s">
        <v>151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2"/>
      <c r="X27" s="82"/>
      <c r="Y27" s="83"/>
    </row>
    <row r="28" spans="1:22" s="84" customFormat="1" ht="18.75">
      <c r="A28" s="99" t="s">
        <v>152</v>
      </c>
      <c r="B28" s="99"/>
      <c r="C28" s="99"/>
      <c r="D28" s="100"/>
      <c r="E28" s="100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16" s="84" customFormat="1" ht="18.75">
      <c r="A29" s="82"/>
      <c r="N29" s="85"/>
      <c r="O29" s="85"/>
      <c r="P29" s="85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2019-02-01T09:15:01Z</cp:lastPrinted>
  <dcterms:created xsi:type="dcterms:W3CDTF">1996-10-08T23:32:33Z</dcterms:created>
  <dcterms:modified xsi:type="dcterms:W3CDTF">2019-03-21T07:59:44Z</dcterms:modified>
  <cp:category/>
  <cp:version/>
  <cp:contentType/>
  <cp:contentStatus/>
</cp:coreProperties>
</file>