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примерных учебных планов_бакалавриат 2025\"/>
    </mc:Choice>
  </mc:AlternateContent>
  <bookViews>
    <workbookView xWindow="0" yWindow="0" windowWidth="17244" windowHeight="6888"/>
  </bookViews>
  <sheets>
    <sheet name="6-05-0115-02 (примерный)" sheetId="1" r:id="rId1"/>
  </sheets>
  <definedNames>
    <definedName name="_xlnm._FilterDatabase" localSheetId="0" hidden="1">'6-05-0115-02 (примерный)'!$A$20:$CI$104</definedName>
    <definedName name="OLE_LINK1" localSheetId="0">'6-05-0115-02 (примерный)'!#REF!</definedName>
    <definedName name="_xlnm.Print_Area" localSheetId="0">'6-05-0115-02 (примерный)'!$A$1:$CC$213</definedName>
  </definedNames>
  <calcPr calcId="162913"/>
</workbook>
</file>

<file path=xl/calcChain.xml><?xml version="1.0" encoding="utf-8"?>
<calcChain xmlns="http://schemas.openxmlformats.org/spreadsheetml/2006/main">
  <c r="CD48" i="1" l="1"/>
  <c r="CE48" i="1"/>
  <c r="CF48" i="1"/>
  <c r="CD49" i="1"/>
  <c r="CE49" i="1"/>
  <c r="CF49" i="1"/>
  <c r="CG49" i="1"/>
  <c r="CD50" i="1"/>
  <c r="CE50" i="1"/>
  <c r="CF50" i="1"/>
  <c r="CG50" i="1"/>
  <c r="CD51" i="1"/>
  <c r="CE51" i="1"/>
  <c r="CF51" i="1"/>
  <c r="CG51" i="1"/>
  <c r="CD53" i="1"/>
  <c r="CE53" i="1"/>
  <c r="CF53" i="1"/>
  <c r="CG53" i="1"/>
  <c r="CD54" i="1"/>
  <c r="CE54" i="1"/>
  <c r="CF54" i="1"/>
  <c r="CD55" i="1"/>
  <c r="CE55" i="1"/>
  <c r="CF55" i="1"/>
  <c r="CD56" i="1"/>
  <c r="CE56" i="1"/>
  <c r="CF56" i="1"/>
  <c r="CG56" i="1"/>
  <c r="CD84" i="1"/>
  <c r="CD91" i="1"/>
  <c r="CE91" i="1"/>
  <c r="CF91" i="1"/>
  <c r="CD92" i="1"/>
  <c r="CE92" i="1"/>
  <c r="CF92" i="1"/>
  <c r="CD93" i="1"/>
  <c r="CE93" i="1"/>
  <c r="CF93" i="1"/>
  <c r="CD94" i="1"/>
  <c r="CE94" i="1"/>
  <c r="CF94" i="1"/>
  <c r="CD95" i="1"/>
  <c r="CE95" i="1"/>
  <c r="CF95" i="1"/>
  <c r="CD96" i="1"/>
  <c r="CE96" i="1"/>
  <c r="CF96" i="1"/>
  <c r="CG96" i="1"/>
  <c r="CD97" i="1"/>
  <c r="CE97" i="1"/>
  <c r="CF97" i="1"/>
  <c r="CD98" i="1"/>
  <c r="CE98" i="1"/>
  <c r="CF98" i="1"/>
  <c r="CG98" i="1"/>
  <c r="R41" i="1"/>
  <c r="CD41" i="1" s="1"/>
  <c r="BZ41" i="1"/>
  <c r="CG41" i="1" s="1"/>
  <c r="AV121" i="1" l="1"/>
  <c r="AV120" i="1"/>
  <c r="R112" i="1"/>
  <c r="R111" i="1"/>
  <c r="R110" i="1"/>
  <c r="BZ97" i="1"/>
  <c r="CG97" i="1" s="1"/>
  <c r="BZ95" i="1"/>
  <c r="CG95" i="1" s="1"/>
  <c r="BZ94" i="1"/>
  <c r="CG94" i="1" s="1"/>
  <c r="BZ93" i="1"/>
  <c r="CG93" i="1" s="1"/>
  <c r="BZ92" i="1"/>
  <c r="CG92" i="1" s="1"/>
  <c r="BZ91" i="1"/>
  <c r="CG91" i="1" s="1"/>
  <c r="BX90" i="1"/>
  <c r="BV90" i="1"/>
  <c r="BT90" i="1"/>
  <c r="BR90" i="1"/>
  <c r="BP90" i="1"/>
  <c r="BN90" i="1"/>
  <c r="BL90" i="1"/>
  <c r="BJ90" i="1"/>
  <c r="BH90" i="1"/>
  <c r="BF90" i="1"/>
  <c r="BD90" i="1"/>
  <c r="BB90" i="1"/>
  <c r="AZ90" i="1"/>
  <c r="AX90" i="1"/>
  <c r="AV90" i="1"/>
  <c r="AT90" i="1"/>
  <c r="AR90" i="1"/>
  <c r="AP90" i="1"/>
  <c r="AN90" i="1"/>
  <c r="AL90" i="1"/>
  <c r="AJ90" i="1"/>
  <c r="AH90" i="1"/>
  <c r="AF90" i="1"/>
  <c r="AD90" i="1"/>
  <c r="AB90" i="1"/>
  <c r="Z90" i="1"/>
  <c r="X90" i="1"/>
  <c r="V90" i="1"/>
  <c r="T90" i="1"/>
  <c r="R90" i="1"/>
  <c r="CD90" i="1" s="1"/>
  <c r="BZ89" i="1"/>
  <c r="CG89" i="1" s="1"/>
  <c r="T89" i="1"/>
  <c r="R89" i="1"/>
  <c r="CD89" i="1" s="1"/>
  <c r="BZ88" i="1"/>
  <c r="CG88" i="1" s="1"/>
  <c r="T88" i="1"/>
  <c r="R88" i="1"/>
  <c r="CD88" i="1" s="1"/>
  <c r="BX87" i="1"/>
  <c r="BV87" i="1"/>
  <c r="BT87" i="1"/>
  <c r="BR87" i="1"/>
  <c r="BP87" i="1"/>
  <c r="BN87" i="1"/>
  <c r="BL87" i="1"/>
  <c r="BJ87" i="1"/>
  <c r="BH87" i="1"/>
  <c r="BF87" i="1"/>
  <c r="BD87" i="1"/>
  <c r="BB87" i="1"/>
  <c r="AZ87" i="1"/>
  <c r="AX87" i="1"/>
  <c r="AV87" i="1"/>
  <c r="AT87" i="1"/>
  <c r="AR87" i="1"/>
  <c r="AP87" i="1"/>
  <c r="AN87" i="1"/>
  <c r="AL87" i="1"/>
  <c r="AJ87" i="1"/>
  <c r="AH87" i="1"/>
  <c r="AF87" i="1"/>
  <c r="AD87" i="1"/>
  <c r="AB87" i="1"/>
  <c r="Z87" i="1"/>
  <c r="X87" i="1"/>
  <c r="V87" i="1"/>
  <c r="BZ86" i="1"/>
  <c r="CG86" i="1" s="1"/>
  <c r="T86" i="1"/>
  <c r="R86" i="1"/>
  <c r="CD86" i="1" s="1"/>
  <c r="BZ85" i="1"/>
  <c r="CG85" i="1" s="1"/>
  <c r="T85" i="1"/>
  <c r="R85" i="1"/>
  <c r="CD85" i="1" s="1"/>
  <c r="BZ84" i="1"/>
  <c r="CG84" i="1" s="1"/>
  <c r="T84" i="1"/>
  <c r="BZ83" i="1"/>
  <c r="CG83" i="1" s="1"/>
  <c r="T83" i="1"/>
  <c r="R83" i="1"/>
  <c r="CD83" i="1" s="1"/>
  <c r="BZ82" i="1"/>
  <c r="CG82" i="1" s="1"/>
  <c r="T82" i="1"/>
  <c r="R82" i="1"/>
  <c r="CD82" i="1" s="1"/>
  <c r="BZ81" i="1"/>
  <c r="CG81" i="1" s="1"/>
  <c r="T81" i="1"/>
  <c r="R81" i="1"/>
  <c r="CD81" i="1" s="1"/>
  <c r="BZ80" i="1"/>
  <c r="CG80" i="1" s="1"/>
  <c r="T80" i="1"/>
  <c r="R80" i="1"/>
  <c r="CD80" i="1" s="1"/>
  <c r="BX79" i="1"/>
  <c r="BV79" i="1"/>
  <c r="BT79" i="1"/>
  <c r="BR79" i="1"/>
  <c r="BP79" i="1"/>
  <c r="BN79" i="1"/>
  <c r="BL79" i="1"/>
  <c r="BJ79" i="1"/>
  <c r="BH79" i="1"/>
  <c r="BF79" i="1"/>
  <c r="BD79" i="1"/>
  <c r="BB79" i="1"/>
  <c r="AZ79" i="1"/>
  <c r="AX79" i="1"/>
  <c r="AV79" i="1"/>
  <c r="AT79" i="1"/>
  <c r="AR79" i="1"/>
  <c r="AP79" i="1"/>
  <c r="AN79" i="1"/>
  <c r="AL79" i="1"/>
  <c r="AJ79" i="1"/>
  <c r="AH79" i="1"/>
  <c r="AF79" i="1"/>
  <c r="AD79" i="1"/>
  <c r="AB79" i="1"/>
  <c r="Z79" i="1"/>
  <c r="X79" i="1"/>
  <c r="V79" i="1"/>
  <c r="BZ67" i="1"/>
  <c r="CG67" i="1" s="1"/>
  <c r="T67" i="1"/>
  <c r="R67" i="1"/>
  <c r="CD67" i="1" s="1"/>
  <c r="BZ66" i="1"/>
  <c r="CG66" i="1" s="1"/>
  <c r="T66" i="1"/>
  <c r="R66" i="1"/>
  <c r="CD66" i="1" s="1"/>
  <c r="BZ65" i="1"/>
  <c r="CG65" i="1" s="1"/>
  <c r="T65" i="1"/>
  <c r="R65" i="1"/>
  <c r="CD65" i="1" s="1"/>
  <c r="BZ64" i="1"/>
  <c r="CG64" i="1" s="1"/>
  <c r="T64" i="1"/>
  <c r="R64" i="1"/>
  <c r="BX63" i="1"/>
  <c r="BV63" i="1"/>
  <c r="BT63" i="1"/>
  <c r="BR63" i="1"/>
  <c r="BP63" i="1"/>
  <c r="BN63" i="1"/>
  <c r="BL63" i="1"/>
  <c r="BJ63" i="1"/>
  <c r="BH63" i="1"/>
  <c r="BF63" i="1"/>
  <c r="BD63" i="1"/>
  <c r="BB63" i="1"/>
  <c r="AZ63" i="1"/>
  <c r="AX63" i="1"/>
  <c r="AV63" i="1"/>
  <c r="AT63" i="1"/>
  <c r="AR63" i="1"/>
  <c r="AP63" i="1"/>
  <c r="AN63" i="1"/>
  <c r="AL63" i="1"/>
  <c r="AJ63" i="1"/>
  <c r="AH63" i="1"/>
  <c r="AF63" i="1"/>
  <c r="AD63" i="1"/>
  <c r="AB63" i="1"/>
  <c r="Z63" i="1"/>
  <c r="X63" i="1"/>
  <c r="V63" i="1"/>
  <c r="BZ62" i="1"/>
  <c r="CG62" i="1" s="1"/>
  <c r="T62" i="1"/>
  <c r="R62" i="1"/>
  <c r="CD62" i="1" s="1"/>
  <c r="BZ61" i="1"/>
  <c r="CG61" i="1" s="1"/>
  <c r="T61" i="1"/>
  <c r="R61" i="1"/>
  <c r="CD61" i="1" s="1"/>
  <c r="BZ60" i="1"/>
  <c r="CG60" i="1" s="1"/>
  <c r="T60" i="1"/>
  <c r="R60" i="1"/>
  <c r="CD60" i="1" s="1"/>
  <c r="BZ59" i="1"/>
  <c r="CG59" i="1" s="1"/>
  <c r="T59" i="1"/>
  <c r="R59" i="1"/>
  <c r="CD59" i="1" s="1"/>
  <c r="BX58" i="1"/>
  <c r="BX57" i="1" s="1"/>
  <c r="BV58" i="1"/>
  <c r="BT58" i="1"/>
  <c r="BT57" i="1" s="1"/>
  <c r="BR58" i="1"/>
  <c r="BP58" i="1"/>
  <c r="BP57" i="1" s="1"/>
  <c r="BN58" i="1"/>
  <c r="BL58" i="1"/>
  <c r="BL57" i="1" s="1"/>
  <c r="BJ58" i="1"/>
  <c r="BH58" i="1"/>
  <c r="BH57" i="1" s="1"/>
  <c r="BF58" i="1"/>
  <c r="BD58" i="1"/>
  <c r="BD57" i="1" s="1"/>
  <c r="BB58" i="1"/>
  <c r="AZ58" i="1"/>
  <c r="AZ57" i="1" s="1"/>
  <c r="AX58" i="1"/>
  <c r="AV58" i="1"/>
  <c r="AT58" i="1"/>
  <c r="AR58" i="1"/>
  <c r="AR57" i="1" s="1"/>
  <c r="AP58" i="1"/>
  <c r="AN58" i="1"/>
  <c r="AN57" i="1" s="1"/>
  <c r="AL58" i="1"/>
  <c r="AJ58" i="1"/>
  <c r="AJ57" i="1" s="1"/>
  <c r="AH58" i="1"/>
  <c r="AF58" i="1"/>
  <c r="AF57" i="1" s="1"/>
  <c r="AD58" i="1"/>
  <c r="AB58" i="1"/>
  <c r="AB57" i="1" s="1"/>
  <c r="Z58" i="1"/>
  <c r="X58" i="1"/>
  <c r="X57" i="1" s="1"/>
  <c r="V58" i="1"/>
  <c r="BZ55" i="1"/>
  <c r="CG55" i="1" s="1"/>
  <c r="BZ54" i="1"/>
  <c r="CG54" i="1" s="1"/>
  <c r="BX52" i="1"/>
  <c r="BV52" i="1"/>
  <c r="BT52" i="1"/>
  <c r="BR52" i="1"/>
  <c r="BP52" i="1"/>
  <c r="BN52" i="1"/>
  <c r="BL52" i="1"/>
  <c r="BJ52" i="1"/>
  <c r="BH52" i="1"/>
  <c r="BF52" i="1"/>
  <c r="BD52" i="1"/>
  <c r="BB52" i="1"/>
  <c r="AZ52" i="1"/>
  <c r="AX52" i="1"/>
  <c r="AV52" i="1"/>
  <c r="AT52" i="1"/>
  <c r="AR52" i="1"/>
  <c r="AP52" i="1"/>
  <c r="AN52" i="1"/>
  <c r="AL52" i="1"/>
  <c r="AJ52" i="1"/>
  <c r="AH52" i="1"/>
  <c r="AF52" i="1"/>
  <c r="AD52" i="1"/>
  <c r="AB52" i="1"/>
  <c r="Z52" i="1"/>
  <c r="X52" i="1"/>
  <c r="V52" i="1"/>
  <c r="T52" i="1"/>
  <c r="R52" i="1"/>
  <c r="BZ48" i="1"/>
  <c r="CG48" i="1" s="1"/>
  <c r="BX47" i="1"/>
  <c r="BV47" i="1"/>
  <c r="BT47" i="1"/>
  <c r="BR47" i="1"/>
  <c r="BP47" i="1"/>
  <c r="BN47" i="1"/>
  <c r="BL47" i="1"/>
  <c r="BJ47" i="1"/>
  <c r="BH47" i="1"/>
  <c r="BF47" i="1"/>
  <c r="BD47" i="1"/>
  <c r="BB47" i="1"/>
  <c r="AZ47" i="1"/>
  <c r="AX47" i="1"/>
  <c r="AV47" i="1"/>
  <c r="AT47" i="1"/>
  <c r="AR47" i="1"/>
  <c r="AP47" i="1"/>
  <c r="AN47" i="1"/>
  <c r="AL47" i="1"/>
  <c r="AJ47" i="1"/>
  <c r="AH47" i="1"/>
  <c r="AF47" i="1"/>
  <c r="AD47" i="1"/>
  <c r="AB47" i="1"/>
  <c r="Z47" i="1"/>
  <c r="X47" i="1"/>
  <c r="V47" i="1"/>
  <c r="T47" i="1"/>
  <c r="R47" i="1"/>
  <c r="BZ46" i="1"/>
  <c r="CG46" i="1" s="1"/>
  <c r="T46" i="1"/>
  <c r="CF46" i="1" s="1"/>
  <c r="R46" i="1"/>
  <c r="CD46" i="1" s="1"/>
  <c r="BZ45" i="1"/>
  <c r="CG45" i="1" s="1"/>
  <c r="T45" i="1"/>
  <c r="CF45" i="1" s="1"/>
  <c r="R45" i="1"/>
  <c r="CD45" i="1" s="1"/>
  <c r="BX44" i="1"/>
  <c r="BV44" i="1"/>
  <c r="BT44" i="1"/>
  <c r="BR44" i="1"/>
  <c r="BP44" i="1"/>
  <c r="BN44" i="1"/>
  <c r="BL44" i="1"/>
  <c r="BJ44" i="1"/>
  <c r="BH44" i="1"/>
  <c r="BF44" i="1"/>
  <c r="BD44" i="1"/>
  <c r="BB44" i="1"/>
  <c r="AZ44" i="1"/>
  <c r="AX44" i="1"/>
  <c r="AV44" i="1"/>
  <c r="AT44" i="1"/>
  <c r="AR44" i="1"/>
  <c r="AP44" i="1"/>
  <c r="AN44" i="1"/>
  <c r="AL44" i="1"/>
  <c r="AJ44" i="1"/>
  <c r="AH44" i="1"/>
  <c r="AF44" i="1"/>
  <c r="AD44" i="1"/>
  <c r="AB44" i="1"/>
  <c r="Z44" i="1"/>
  <c r="X44" i="1"/>
  <c r="V44" i="1"/>
  <c r="BZ43" i="1"/>
  <c r="CG43" i="1" s="1"/>
  <c r="T43" i="1"/>
  <c r="CF43" i="1" s="1"/>
  <c r="R43" i="1"/>
  <c r="CD43" i="1" s="1"/>
  <c r="BZ42" i="1"/>
  <c r="CG42" i="1" s="1"/>
  <c r="T42" i="1"/>
  <c r="CF42" i="1" s="1"/>
  <c r="R42" i="1"/>
  <c r="CD42" i="1" s="1"/>
  <c r="T41" i="1"/>
  <c r="BZ40" i="1"/>
  <c r="CG40" i="1" s="1"/>
  <c r="T40" i="1"/>
  <c r="CF40" i="1" s="1"/>
  <c r="R40" i="1"/>
  <c r="CD40" i="1" s="1"/>
  <c r="BZ39" i="1"/>
  <c r="CG39" i="1" s="1"/>
  <c r="T39" i="1"/>
  <c r="CF39" i="1" s="1"/>
  <c r="R39" i="1"/>
  <c r="CD39" i="1" s="1"/>
  <c r="BZ38" i="1"/>
  <c r="CG38" i="1" s="1"/>
  <c r="T38" i="1"/>
  <c r="CF38" i="1" s="1"/>
  <c r="R38" i="1"/>
  <c r="CD38" i="1" s="1"/>
  <c r="BZ37" i="1"/>
  <c r="CG37" i="1" s="1"/>
  <c r="T37" i="1"/>
  <c r="CF37" i="1" s="1"/>
  <c r="R37" i="1"/>
  <c r="CD37" i="1" s="1"/>
  <c r="BZ36" i="1"/>
  <c r="T36" i="1"/>
  <c r="CF36" i="1" s="1"/>
  <c r="R36" i="1"/>
  <c r="CD36" i="1" s="1"/>
  <c r="BX35" i="1"/>
  <c r="BV35" i="1"/>
  <c r="BT35" i="1"/>
  <c r="BR35" i="1"/>
  <c r="BP35" i="1"/>
  <c r="BN35" i="1"/>
  <c r="BL35" i="1"/>
  <c r="BJ35" i="1"/>
  <c r="BH35" i="1"/>
  <c r="BF35" i="1"/>
  <c r="BD35" i="1"/>
  <c r="BB35" i="1"/>
  <c r="AZ35" i="1"/>
  <c r="AX35" i="1"/>
  <c r="AV35" i="1"/>
  <c r="AT35" i="1"/>
  <c r="AR35" i="1"/>
  <c r="AP35" i="1"/>
  <c r="AN35" i="1"/>
  <c r="AL35" i="1"/>
  <c r="AJ35" i="1"/>
  <c r="AH35" i="1"/>
  <c r="AF35" i="1"/>
  <c r="AD35" i="1"/>
  <c r="AB35" i="1"/>
  <c r="Z35" i="1"/>
  <c r="X35" i="1"/>
  <c r="V35" i="1"/>
  <c r="BZ34" i="1"/>
  <c r="CG34" i="1" s="1"/>
  <c r="T34" i="1"/>
  <c r="CF34" i="1" s="1"/>
  <c r="R34" i="1"/>
  <c r="CD34" i="1" s="1"/>
  <c r="BZ33" i="1"/>
  <c r="CG33" i="1" s="1"/>
  <c r="T33" i="1"/>
  <c r="CE33" i="1" s="1"/>
  <c r="R33" i="1"/>
  <c r="CD33" i="1" s="1"/>
  <c r="CG32" i="1"/>
  <c r="CF32" i="1"/>
  <c r="CE32" i="1"/>
  <c r="CD32" i="1"/>
  <c r="BZ31" i="1"/>
  <c r="CG31" i="1" s="1"/>
  <c r="T31" i="1"/>
  <c r="CF31" i="1" s="1"/>
  <c r="R31" i="1"/>
  <c r="CD31" i="1" s="1"/>
  <c r="BZ30" i="1"/>
  <c r="CG30" i="1" s="1"/>
  <c r="T30" i="1"/>
  <c r="CF30" i="1" s="1"/>
  <c r="R30" i="1"/>
  <c r="CD30" i="1" s="1"/>
  <c r="BX29" i="1"/>
  <c r="BV29" i="1"/>
  <c r="BT29" i="1"/>
  <c r="BR29" i="1"/>
  <c r="BP29" i="1"/>
  <c r="BN29" i="1"/>
  <c r="BL29" i="1"/>
  <c r="BJ29" i="1"/>
  <c r="BH29" i="1"/>
  <c r="BF29" i="1"/>
  <c r="BD29" i="1"/>
  <c r="BB29" i="1"/>
  <c r="AZ29" i="1"/>
  <c r="AX29" i="1"/>
  <c r="AV29" i="1"/>
  <c r="AT29" i="1"/>
  <c r="AR29" i="1"/>
  <c r="AP29" i="1"/>
  <c r="AN29" i="1"/>
  <c r="AL29" i="1"/>
  <c r="AJ29" i="1"/>
  <c r="AH29" i="1"/>
  <c r="AF29" i="1"/>
  <c r="AD29" i="1"/>
  <c r="AB29" i="1"/>
  <c r="Z29" i="1"/>
  <c r="X29" i="1"/>
  <c r="V29" i="1"/>
  <c r="BZ28" i="1"/>
  <c r="CG28" i="1" s="1"/>
  <c r="T28" i="1"/>
  <c r="CE28" i="1" s="1"/>
  <c r="R28" i="1"/>
  <c r="CD28" i="1" s="1"/>
  <c r="BZ27" i="1"/>
  <c r="CG27" i="1" s="1"/>
  <c r="T27" i="1"/>
  <c r="CF27" i="1" s="1"/>
  <c r="R27" i="1"/>
  <c r="BX26" i="1"/>
  <c r="BV26" i="1"/>
  <c r="BT26" i="1"/>
  <c r="BR26" i="1"/>
  <c r="BP26" i="1"/>
  <c r="BN26" i="1"/>
  <c r="BL26" i="1"/>
  <c r="BJ26" i="1"/>
  <c r="BH26" i="1"/>
  <c r="BF26" i="1"/>
  <c r="BD26" i="1"/>
  <c r="BB26" i="1"/>
  <c r="AZ26" i="1"/>
  <c r="AX26" i="1"/>
  <c r="AV26" i="1"/>
  <c r="AT26" i="1"/>
  <c r="AR26" i="1"/>
  <c r="AP26" i="1"/>
  <c r="AN26" i="1"/>
  <c r="AL26" i="1"/>
  <c r="AJ26" i="1"/>
  <c r="AH26" i="1"/>
  <c r="AF26" i="1"/>
  <c r="AD26" i="1"/>
  <c r="AB26" i="1"/>
  <c r="Z26" i="1"/>
  <c r="X26" i="1"/>
  <c r="V26" i="1"/>
  <c r="BZ25" i="1"/>
  <c r="CG25" i="1" s="1"/>
  <c r="T25" i="1"/>
  <c r="CF25" i="1" s="1"/>
  <c r="R25" i="1"/>
  <c r="CD25" i="1" s="1"/>
  <c r="BZ24" i="1"/>
  <c r="CG24" i="1" s="1"/>
  <c r="T24" i="1"/>
  <c r="CE24" i="1" s="1"/>
  <c r="R24" i="1"/>
  <c r="CD24" i="1" s="1"/>
  <c r="BZ23" i="1"/>
  <c r="T23" i="1"/>
  <c r="CF23" i="1" s="1"/>
  <c r="R23" i="1"/>
  <c r="BX22" i="1"/>
  <c r="BV22" i="1"/>
  <c r="BT22" i="1"/>
  <c r="BR22" i="1"/>
  <c r="BP22" i="1"/>
  <c r="BN22" i="1"/>
  <c r="BL22" i="1"/>
  <c r="BJ22" i="1"/>
  <c r="BH22" i="1"/>
  <c r="BF22" i="1"/>
  <c r="BD22" i="1"/>
  <c r="BB22" i="1"/>
  <c r="AZ22" i="1"/>
  <c r="AX22" i="1"/>
  <c r="AV22" i="1"/>
  <c r="AT22" i="1"/>
  <c r="AR22" i="1"/>
  <c r="AP22" i="1"/>
  <c r="AN22" i="1"/>
  <c r="AL22" i="1"/>
  <c r="AJ22" i="1"/>
  <c r="AH22" i="1"/>
  <c r="AH21" i="1" s="1"/>
  <c r="AF22" i="1"/>
  <c r="AD22" i="1"/>
  <c r="AB22" i="1"/>
  <c r="Z22" i="1"/>
  <c r="X22" i="1"/>
  <c r="V22" i="1"/>
  <c r="BL10" i="1"/>
  <c r="BJ10" i="1"/>
  <c r="BH10" i="1"/>
  <c r="BF10" i="1"/>
  <c r="BD10" i="1"/>
  <c r="BB10" i="1"/>
  <c r="BN9" i="1"/>
  <c r="BN8" i="1"/>
  <c r="BN7" i="1"/>
  <c r="BN6" i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CF61" i="1" l="1"/>
  <c r="CE61" i="1"/>
  <c r="CE66" i="1"/>
  <c r="CF66" i="1"/>
  <c r="CE82" i="1"/>
  <c r="CF82" i="1"/>
  <c r="CE85" i="1"/>
  <c r="CF85" i="1"/>
  <c r="CE90" i="1"/>
  <c r="CF90" i="1"/>
  <c r="BN10" i="1"/>
  <c r="R63" i="1"/>
  <c r="CD63" i="1" s="1"/>
  <c r="CD64" i="1"/>
  <c r="AT57" i="1"/>
  <c r="BJ57" i="1"/>
  <c r="CF59" i="1"/>
  <c r="CE59" i="1"/>
  <c r="CE64" i="1"/>
  <c r="CF64" i="1"/>
  <c r="CE80" i="1"/>
  <c r="CF80" i="1"/>
  <c r="CE88" i="1"/>
  <c r="CF88" i="1"/>
  <c r="CE25" i="1"/>
  <c r="AH57" i="1"/>
  <c r="AX57" i="1"/>
  <c r="BN57" i="1"/>
  <c r="CE62" i="1"/>
  <c r="CF62" i="1"/>
  <c r="CE67" i="1"/>
  <c r="CF67" i="1"/>
  <c r="CE83" i="1"/>
  <c r="CF83" i="1"/>
  <c r="CE86" i="1"/>
  <c r="CF86" i="1"/>
  <c r="CD52" i="1"/>
  <c r="CE60" i="1"/>
  <c r="CF60" i="1"/>
  <c r="CF65" i="1"/>
  <c r="CE65" i="1"/>
  <c r="CE81" i="1"/>
  <c r="CF81" i="1"/>
  <c r="CE84" i="1"/>
  <c r="CF84" i="1"/>
  <c r="V57" i="1"/>
  <c r="AL57" i="1"/>
  <c r="BB57" i="1"/>
  <c r="BR57" i="1"/>
  <c r="CE89" i="1"/>
  <c r="CF89" i="1"/>
  <c r="CE52" i="1"/>
  <c r="CF52" i="1"/>
  <c r="AV57" i="1"/>
  <c r="BN21" i="1"/>
  <c r="AD57" i="1"/>
  <c r="CE27" i="1"/>
  <c r="BZ58" i="1"/>
  <c r="CG58" i="1" s="1"/>
  <c r="AX21" i="1"/>
  <c r="AX107" i="1" s="1"/>
  <c r="AV108" i="1" s="1"/>
  <c r="Z21" i="1"/>
  <c r="T22" i="1"/>
  <c r="CE22" i="1" s="1"/>
  <c r="AB21" i="1"/>
  <c r="AB107" i="1" s="1"/>
  <c r="AR21" i="1"/>
  <c r="AZ21" i="1"/>
  <c r="AZ107" i="1" s="1"/>
  <c r="BH21" i="1"/>
  <c r="BH107" i="1" s="1"/>
  <c r="BP21" i="1"/>
  <c r="BP107" i="1" s="1"/>
  <c r="BN108" i="1" s="1"/>
  <c r="BX21" i="1"/>
  <c r="BX107" i="1" s="1"/>
  <c r="CE23" i="1"/>
  <c r="T58" i="1"/>
  <c r="CE34" i="1"/>
  <c r="X21" i="1"/>
  <c r="X107" i="1" s="1"/>
  <c r="AF21" i="1"/>
  <c r="AF107" i="1" s="1"/>
  <c r="AD108" i="1" s="1"/>
  <c r="AN21" i="1"/>
  <c r="AN107" i="1" s="1"/>
  <c r="AV21" i="1"/>
  <c r="AV107" i="1" s="1"/>
  <c r="BD21" i="1"/>
  <c r="BD107" i="1" s="1"/>
  <c r="BB108" i="1" s="1"/>
  <c r="BL21" i="1"/>
  <c r="BL107" i="1" s="1"/>
  <c r="BT21" i="1"/>
  <c r="BT107" i="1" s="1"/>
  <c r="BZ26" i="1"/>
  <c r="CG26" i="1" s="1"/>
  <c r="R79" i="1"/>
  <c r="CD79" i="1" s="1"/>
  <c r="V21" i="1"/>
  <c r="V107" i="1" s="1"/>
  <c r="AD21" i="1"/>
  <c r="AD107" i="1" s="1"/>
  <c r="BZ29" i="1"/>
  <c r="CG29" i="1" s="1"/>
  <c r="BZ63" i="1"/>
  <c r="CG63" i="1" s="1"/>
  <c r="T87" i="1"/>
  <c r="AP21" i="1"/>
  <c r="BF21" i="1"/>
  <c r="BV21" i="1"/>
  <c r="R44" i="1"/>
  <c r="CD44" i="1" s="1"/>
  <c r="AJ21" i="1"/>
  <c r="AJ107" i="1" s="1"/>
  <c r="CE41" i="1"/>
  <c r="CF41" i="1"/>
  <c r="Z57" i="1"/>
  <c r="AP57" i="1"/>
  <c r="BF57" i="1"/>
  <c r="BV57" i="1"/>
  <c r="R87" i="1"/>
  <c r="CD87" i="1" s="1"/>
  <c r="AR107" i="1"/>
  <c r="AP108" i="1" s="1"/>
  <c r="CF24" i="1"/>
  <c r="CF28" i="1"/>
  <c r="BZ44" i="1"/>
  <c r="CG44" i="1" s="1"/>
  <c r="CE46" i="1"/>
  <c r="BZ87" i="1"/>
  <c r="CG87" i="1" s="1"/>
  <c r="BB21" i="1"/>
  <c r="BR21" i="1"/>
  <c r="BR107" i="1" s="1"/>
  <c r="BN113" i="1" s="1"/>
  <c r="CE31" i="1"/>
  <c r="BN107" i="1"/>
  <c r="AL21" i="1"/>
  <c r="AT21" i="1"/>
  <c r="BJ21" i="1"/>
  <c r="BZ22" i="1"/>
  <c r="CG22" i="1" s="1"/>
  <c r="T26" i="1"/>
  <c r="CF26" i="1" s="1"/>
  <c r="CF47" i="1"/>
  <c r="CD47" i="1"/>
  <c r="T79" i="1"/>
  <c r="BZ90" i="1"/>
  <c r="CG90" i="1" s="1"/>
  <c r="AH107" i="1"/>
  <c r="BZ35" i="1"/>
  <c r="CG35" i="1" s="1"/>
  <c r="T35" i="1"/>
  <c r="CF35" i="1" s="1"/>
  <c r="CE36" i="1"/>
  <c r="CE38" i="1"/>
  <c r="CE40" i="1"/>
  <c r="CE42" i="1"/>
  <c r="CD27" i="1"/>
  <c r="R26" i="1"/>
  <c r="CD26" i="1" s="1"/>
  <c r="CF33" i="1"/>
  <c r="CD23" i="1"/>
  <c r="R22" i="1"/>
  <c r="CG23" i="1"/>
  <c r="R29" i="1"/>
  <c r="CD29" i="1" s="1"/>
  <c r="T29" i="1"/>
  <c r="CE30" i="1"/>
  <c r="R35" i="1"/>
  <c r="CD35" i="1" s="1"/>
  <c r="CE39" i="1"/>
  <c r="CE43" i="1"/>
  <c r="T44" i="1"/>
  <c r="CE47" i="1"/>
  <c r="R58" i="1"/>
  <c r="CD58" i="1" s="1"/>
  <c r="T63" i="1"/>
  <c r="BZ79" i="1"/>
  <c r="CG79" i="1" s="1"/>
  <c r="CG36" i="1"/>
  <c r="CE37" i="1"/>
  <c r="CE45" i="1"/>
  <c r="BZ47" i="1"/>
  <c r="CG47" i="1" s="1"/>
  <c r="BZ52" i="1"/>
  <c r="CG52" i="1" s="1"/>
  <c r="BB107" i="1" l="1"/>
  <c r="BJ107" i="1"/>
  <c r="BH108" i="1" s="1"/>
  <c r="CE58" i="1"/>
  <c r="CF58" i="1"/>
  <c r="AT107" i="1"/>
  <c r="AP113" i="1" s="1"/>
  <c r="CE87" i="1"/>
  <c r="CF87" i="1"/>
  <c r="AL107" i="1"/>
  <c r="AJ108" i="1" s="1"/>
  <c r="CF63" i="1"/>
  <c r="CE63" i="1"/>
  <c r="CE79" i="1"/>
  <c r="CF79" i="1"/>
  <c r="CF22" i="1"/>
  <c r="Z107" i="1"/>
  <c r="CE26" i="1"/>
  <c r="AD113" i="1"/>
  <c r="BF107" i="1"/>
  <c r="BB113" i="1" s="1"/>
  <c r="AP107" i="1"/>
  <c r="BV107" i="1"/>
  <c r="BT108" i="1" s="1"/>
  <c r="T21" i="1"/>
  <c r="CF21" i="1" s="1"/>
  <c r="CE35" i="1"/>
  <c r="T57" i="1"/>
  <c r="BZ57" i="1"/>
  <c r="CG57" i="1" s="1"/>
  <c r="CE44" i="1"/>
  <c r="CF44" i="1"/>
  <c r="CF29" i="1"/>
  <c r="CE29" i="1"/>
  <c r="R21" i="1"/>
  <c r="CD22" i="1"/>
  <c r="R57" i="1"/>
  <c r="CD57" i="1" s="1"/>
  <c r="BZ21" i="1"/>
  <c r="CF57" i="1" l="1"/>
  <c r="CE57" i="1"/>
  <c r="CF112" i="1"/>
  <c r="CE21" i="1"/>
  <c r="BZ107" i="1"/>
  <c r="CG107" i="1" s="1"/>
  <c r="CG21" i="1"/>
  <c r="R107" i="1"/>
  <c r="CD107" i="1" s="1"/>
  <c r="CD21" i="1"/>
  <c r="T107" i="1"/>
  <c r="CE107" i="1" l="1"/>
  <c r="CF107" i="1"/>
</calcChain>
</file>

<file path=xl/sharedStrings.xml><?xml version="1.0" encoding="utf-8"?>
<sst xmlns="http://schemas.openxmlformats.org/spreadsheetml/2006/main" count="873" uniqueCount="465">
  <si>
    <t>УТВЕРЖДАЮ
Первый заместитель 
Министра образования
Республики Беларусь
 ____________________ А.Г.Баханович
"____ " ________________  202_ г.
Регистрационный №____________________</t>
  </si>
  <si>
    <r>
      <t>І. График образовательного процесса</t>
    </r>
    <r>
      <rPr>
        <b/>
        <vertAlign val="superscript"/>
        <sz val="16"/>
        <rFont val="Calibri"/>
        <family val="2"/>
        <charset val="204"/>
      </rPr>
      <t>1</t>
    </r>
  </si>
  <si>
    <t>ІІ. Сводные данные по бюджету времени (в неделях)</t>
  </si>
  <si>
    <t>КУРСЫ</t>
  </si>
  <si>
    <t>Сентябрь</t>
  </si>
  <si>
    <r>
      <t xml:space="preserve">29 </t>
    </r>
    <r>
      <rPr>
        <b/>
        <sz val="12"/>
        <rFont val="Calibri"/>
        <family val="2"/>
        <charset val="204"/>
      </rPr>
      <t xml:space="preserve">09 
</t>
    </r>
    <r>
      <rPr>
        <b/>
        <u/>
        <sz val="12"/>
        <rFont val="Calibri"/>
        <family val="2"/>
        <charset val="204"/>
      </rPr>
      <t xml:space="preserve">05 </t>
    </r>
    <r>
      <rPr>
        <b/>
        <sz val="12"/>
        <rFont val="Calibri"/>
        <family val="2"/>
        <charset val="204"/>
      </rPr>
      <t>10</t>
    </r>
  </si>
  <si>
    <t>Октябрь</t>
  </si>
  <si>
    <r>
      <t xml:space="preserve">27 </t>
    </r>
    <r>
      <rPr>
        <b/>
        <sz val="12"/>
        <rFont val="Calibri"/>
        <family val="2"/>
        <charset val="204"/>
      </rPr>
      <t xml:space="preserve">10
</t>
    </r>
    <r>
      <rPr>
        <b/>
        <u/>
        <sz val="12"/>
        <rFont val="Calibri"/>
        <family val="2"/>
        <charset val="204"/>
      </rPr>
      <t xml:space="preserve">02 </t>
    </r>
    <r>
      <rPr>
        <b/>
        <sz val="12"/>
        <rFont val="Calibri"/>
        <family val="2"/>
        <charset val="204"/>
      </rPr>
      <t>11</t>
    </r>
  </si>
  <si>
    <t>Ноябрь</t>
  </si>
  <si>
    <t>Декабрь</t>
  </si>
  <si>
    <r>
      <t xml:space="preserve">29 </t>
    </r>
    <r>
      <rPr>
        <b/>
        <sz val="12"/>
        <rFont val="Calibri"/>
        <family val="2"/>
        <charset val="204"/>
      </rPr>
      <t xml:space="preserve">12
</t>
    </r>
    <r>
      <rPr>
        <b/>
        <u/>
        <sz val="12"/>
        <rFont val="Calibri"/>
        <family val="2"/>
        <charset val="204"/>
      </rPr>
      <t xml:space="preserve">04 </t>
    </r>
    <r>
      <rPr>
        <b/>
        <sz val="12"/>
        <rFont val="Calibri"/>
        <family val="2"/>
        <charset val="204"/>
      </rPr>
      <t>01</t>
    </r>
  </si>
  <si>
    <t>Январь</t>
  </si>
  <si>
    <r>
      <t xml:space="preserve">26 </t>
    </r>
    <r>
      <rPr>
        <b/>
        <sz val="12"/>
        <rFont val="Calibri"/>
        <family val="2"/>
        <charset val="204"/>
      </rPr>
      <t xml:space="preserve">01
</t>
    </r>
    <r>
      <rPr>
        <b/>
        <u/>
        <sz val="12"/>
        <rFont val="Calibri"/>
        <family val="2"/>
        <charset val="204"/>
      </rPr>
      <t xml:space="preserve">01 </t>
    </r>
    <r>
      <rPr>
        <b/>
        <sz val="12"/>
        <rFont val="Calibri"/>
        <family val="2"/>
        <charset val="204"/>
      </rPr>
      <t>02</t>
    </r>
  </si>
  <si>
    <t>Февраль</t>
  </si>
  <si>
    <r>
      <t xml:space="preserve">23 </t>
    </r>
    <r>
      <rPr>
        <b/>
        <sz val="12"/>
        <rFont val="Calibri"/>
        <family val="2"/>
        <charset val="204"/>
      </rPr>
      <t xml:space="preserve">02
</t>
    </r>
    <r>
      <rPr>
        <b/>
        <u/>
        <sz val="12"/>
        <rFont val="Calibri"/>
        <family val="2"/>
        <charset val="204"/>
      </rPr>
      <t xml:space="preserve">01 </t>
    </r>
    <r>
      <rPr>
        <b/>
        <sz val="12"/>
        <rFont val="Calibri"/>
        <family val="2"/>
        <charset val="204"/>
      </rPr>
      <t>03</t>
    </r>
  </si>
  <si>
    <t>Март</t>
  </si>
  <si>
    <r>
      <t xml:space="preserve">30 </t>
    </r>
    <r>
      <rPr>
        <b/>
        <sz val="12"/>
        <rFont val="Calibri"/>
        <family val="2"/>
        <charset val="204"/>
      </rPr>
      <t xml:space="preserve">03
</t>
    </r>
    <r>
      <rPr>
        <b/>
        <u/>
        <sz val="12"/>
        <rFont val="Calibri"/>
        <family val="2"/>
        <charset val="204"/>
      </rPr>
      <t xml:space="preserve">05 </t>
    </r>
    <r>
      <rPr>
        <b/>
        <sz val="12"/>
        <rFont val="Calibri"/>
        <family val="2"/>
        <charset val="204"/>
      </rPr>
      <t>04</t>
    </r>
  </si>
  <si>
    <t>Апрель</t>
  </si>
  <si>
    <r>
      <t xml:space="preserve">27 </t>
    </r>
    <r>
      <rPr>
        <b/>
        <sz val="12"/>
        <rFont val="Calibri"/>
        <family val="2"/>
        <charset val="204"/>
      </rPr>
      <t xml:space="preserve">04
</t>
    </r>
    <r>
      <rPr>
        <b/>
        <u/>
        <sz val="12"/>
        <rFont val="Calibri"/>
        <family val="2"/>
        <charset val="204"/>
      </rPr>
      <t xml:space="preserve">03 </t>
    </r>
    <r>
      <rPr>
        <b/>
        <sz val="12"/>
        <rFont val="Calibri"/>
        <family val="2"/>
        <charset val="204"/>
      </rPr>
      <t>05</t>
    </r>
  </si>
  <si>
    <t>Май</t>
  </si>
  <si>
    <t>Июнь</t>
  </si>
  <si>
    <r>
      <t xml:space="preserve">29 </t>
    </r>
    <r>
      <rPr>
        <b/>
        <sz val="12"/>
        <rFont val="Calibri"/>
        <family val="2"/>
        <charset val="204"/>
      </rPr>
      <t xml:space="preserve">06
</t>
    </r>
    <r>
      <rPr>
        <b/>
        <u/>
        <sz val="12"/>
        <rFont val="Calibri"/>
        <family val="2"/>
        <charset val="204"/>
      </rPr>
      <t xml:space="preserve">05 </t>
    </r>
    <r>
      <rPr>
        <b/>
        <sz val="12"/>
        <rFont val="Calibri"/>
        <family val="2"/>
        <charset val="204"/>
      </rPr>
      <t>07</t>
    </r>
  </si>
  <si>
    <t>Июль</t>
  </si>
  <si>
    <r>
      <t xml:space="preserve">27 </t>
    </r>
    <r>
      <rPr>
        <b/>
        <sz val="12"/>
        <rFont val="Calibri"/>
        <family val="2"/>
        <charset val="204"/>
      </rPr>
      <t xml:space="preserve">07
</t>
    </r>
    <r>
      <rPr>
        <b/>
        <u/>
        <sz val="12"/>
        <rFont val="Calibri"/>
        <family val="2"/>
        <charset val="204"/>
      </rPr>
      <t>02</t>
    </r>
    <r>
      <rPr>
        <b/>
        <sz val="12"/>
        <rFont val="Calibri"/>
        <family val="2"/>
        <charset val="204"/>
      </rPr>
      <t xml:space="preserve"> 08</t>
    </r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</si>
  <si>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</si>
  <si>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</si>
  <si>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</si>
  <si>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</si>
  <si>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</si>
  <si>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Итоговая аттестация</t>
  </si>
  <si>
    <t>Каникулы</t>
  </si>
  <si>
    <t>Всего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</si>
  <si>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</si>
  <si>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</si>
  <si>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</si>
  <si>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</si>
  <si>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</si>
  <si>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</si>
  <si>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</si>
  <si>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</si>
  <si>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</si>
  <si>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</si>
  <si>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</si>
  <si>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</si>
  <si>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</si>
  <si>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</si>
  <si>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</si>
  <si>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</si>
  <si>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</si>
  <si>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</si>
  <si>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</si>
  <si>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</si>
  <si>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</si>
  <si>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</si>
  <si>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</si>
  <si>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I</t>
  </si>
  <si>
    <t>:</t>
  </si>
  <si>
    <t>=</t>
  </si>
  <si>
    <t>о</t>
  </si>
  <si>
    <t>II</t>
  </si>
  <si>
    <t>III</t>
  </si>
  <si>
    <t>х</t>
  </si>
  <si>
    <t>IV</t>
  </si>
  <si>
    <t>//</t>
  </si>
  <si>
    <t>Обозначения:</t>
  </si>
  <si>
    <t xml:space="preserve"> – теоретическое обучение</t>
  </si>
  <si>
    <t>О</t>
  </si>
  <si>
    <t xml:space="preserve"> – учебная практика</t>
  </si>
  <si>
    <t>/</t>
  </si>
  <si>
    <t xml:space="preserve"> – дипломное проектирование</t>
  </si>
  <si>
    <t xml:space="preserve"> – каникулы</t>
  </si>
  <si>
    <t xml:space="preserve"> – экзаменационная сессия</t>
  </si>
  <si>
    <t>Х</t>
  </si>
  <si>
    <t xml:space="preserve"> – производственная практика</t>
  </si>
  <si>
    <t xml:space="preserve"> – итоговая аттестация</t>
  </si>
  <si>
    <t>III. План образовательного процесса</t>
  </si>
  <si>
    <t>№ п/п</t>
  </si>
  <si>
    <t>Название модуля,
 учебной дисциплины, 
курсового проекта
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</si>
  <si>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</si>
  <si>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</si>
  <si>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</si>
  <si>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</si>
  <si>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</si>
  <si>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</si>
  <si>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Аудиторных</t>
  </si>
  <si>
    <t>Из них</t>
  </si>
  <si>
    <t>І курс</t>
  </si>
  <si>
    <t>II курс</t>
  </si>
  <si>
    <t>III курс</t>
  </si>
  <si>
    <t>IV курс</t>
  </si>
  <si>
    <t>Лекции</t>
  </si>
  <si>
    <t>Лабораторные</t>
  </si>
  <si>
    <t>Практические</t>
  </si>
  <si>
    <t>Семинарские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</si>
  <si>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</si>
  <si>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</si>
  <si>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</si>
  <si>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</si>
  <si>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</si>
  <si>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</si>
  <si>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</si>
  <si>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</si>
  <si>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недель</t>
  </si>
  <si>
    <t>Всего часов</t>
  </si>
  <si>
    <t>Ауд. часов</t>
  </si>
  <si>
    <t>Зач. единиц</t>
  </si>
  <si>
    <t>всего</t>
  </si>
  <si>
    <t>ауд</t>
  </si>
  <si>
    <t xml:space="preserve">1. </t>
  </si>
  <si>
    <t>Государственный компонент</t>
  </si>
  <si>
    <t>1.1</t>
  </si>
  <si>
    <t>Социально-гуманитарный 
модуль-1</t>
  </si>
  <si>
    <t>1.1.1</t>
  </si>
  <si>
    <t>История белорусской государственности</t>
  </si>
  <si>
    <t>УК-7</t>
  </si>
  <si>
    <t>1.1.2</t>
  </si>
  <si>
    <t>Философия</t>
  </si>
  <si>
    <t>УК-8</t>
  </si>
  <si>
    <t>1.1.3</t>
  </si>
  <si>
    <t>Современная политэкономия</t>
  </si>
  <si>
    <t>УК-9</t>
  </si>
  <si>
    <t>1.2</t>
  </si>
  <si>
    <t>Лингвистический модуль</t>
  </si>
  <si>
    <t>1.2.1</t>
  </si>
  <si>
    <t>Иностранный язык</t>
  </si>
  <si>
    <t>УК-3</t>
  </si>
  <si>
    <t>1.2.2</t>
  </si>
  <si>
    <t>Белорусский язык (профессиональная лексика)</t>
  </si>
  <si>
    <t>УК-10</t>
  </si>
  <si>
    <t>1.3</t>
  </si>
  <si>
    <t>Модуль общепрофессиональных дисциплин</t>
  </si>
  <si>
    <t>1.3.1</t>
  </si>
  <si>
    <t>БПК-1</t>
  </si>
  <si>
    <t>1.3.2</t>
  </si>
  <si>
    <t>Курсовая работа по учебной дисциплине "Теория и методика
физической культуры"</t>
  </si>
  <si>
    <t>УК-1,2, 4,5,6</t>
  </si>
  <si>
    <t>1.3.3</t>
  </si>
  <si>
    <t>Теория и методика воспитательной работы</t>
  </si>
  <si>
    <t>БПК-2</t>
  </si>
  <si>
    <t>1.3.4</t>
  </si>
  <si>
    <t>БПК-3</t>
  </si>
  <si>
    <t>1.3.5</t>
  </si>
  <si>
    <t>Теория спорта</t>
  </si>
  <si>
    <t>БПК-4</t>
  </si>
  <si>
    <t>1.4</t>
  </si>
  <si>
    <t>Медико-биологический модуль</t>
  </si>
  <si>
    <t>1.4.1</t>
  </si>
  <si>
    <t>Анатомия</t>
  </si>
  <si>
    <t>БПК-5</t>
  </si>
  <si>
    <t>1.4.2</t>
  </si>
  <si>
    <t>Биохимия</t>
  </si>
  <si>
    <t>БПК-6</t>
  </si>
  <si>
    <t>1.4.3</t>
  </si>
  <si>
    <t>Гигиена</t>
  </si>
  <si>
    <t>БПК-7</t>
  </si>
  <si>
    <t>1.4.4</t>
  </si>
  <si>
    <t>Физиология</t>
  </si>
  <si>
    <t>БПК-8</t>
  </si>
  <si>
    <t>1.4.5</t>
  </si>
  <si>
    <t>БПК-9</t>
  </si>
  <si>
    <t>1.4.6</t>
  </si>
  <si>
    <t>Безопасность жизнедеятельности человека</t>
  </si>
  <si>
    <t>БПК-10</t>
  </si>
  <si>
    <t>1.4.7</t>
  </si>
  <si>
    <t>Лечебная физическая культура и массаж</t>
  </si>
  <si>
    <t>БПК-11</t>
  </si>
  <si>
    <t>1.4.8</t>
  </si>
  <si>
    <t>Спортивная медицина</t>
  </si>
  <si>
    <t>БПК-12</t>
  </si>
  <si>
    <t>1.5</t>
  </si>
  <si>
    <r>
      <t>Спортивно-педагогический модуль-1</t>
    </r>
    <r>
      <rPr>
        <b/>
        <vertAlign val="superscript"/>
        <sz val="16"/>
        <rFont val="Calibri"/>
        <family val="2"/>
        <charset val="204"/>
      </rPr>
      <t>2</t>
    </r>
  </si>
  <si>
    <t>1.5.1</t>
  </si>
  <si>
    <t>Гимнастика и методика преподавания</t>
  </si>
  <si>
    <t>2,4,6</t>
  </si>
  <si>
    <t>БПК-13</t>
  </si>
  <si>
    <t>1.5.2</t>
  </si>
  <si>
    <t>Спортивные, военно-спортивные и подвижные игры и методика преподавания</t>
  </si>
  <si>
    <t>1,2, 4,5,6</t>
  </si>
  <si>
    <t>БПК-14</t>
  </si>
  <si>
    <t xml:space="preserve"> 1.6</t>
  </si>
  <si>
    <t>Модуль "Основы допризывной подготовки"</t>
  </si>
  <si>
    <t>1.6.1</t>
  </si>
  <si>
    <t xml:space="preserve"> </t>
  </si>
  <si>
    <t>БПК-15</t>
  </si>
  <si>
    <t>1.6.2</t>
  </si>
  <si>
    <t>Доврачебная (первая) помощь</t>
  </si>
  <si>
    <t>БПК-16</t>
  </si>
  <si>
    <t>1.6.3</t>
  </si>
  <si>
    <t>Строевая подготовка</t>
  </si>
  <si>
    <t>БПК-17</t>
  </si>
  <si>
    <t>1.6.4</t>
  </si>
  <si>
    <t>Военно-прикладная физическая подготовка. Самозащита</t>
  </si>
  <si>
    <t>СК-15</t>
  </si>
  <si>
    <t xml:space="preserve"> 1.7</t>
  </si>
  <si>
    <t>Модуль "Военно-патриотическое воспитание"</t>
  </si>
  <si>
    <t>1.7.1</t>
  </si>
  <si>
    <t>Общевоинские уставы и организация службы войск</t>
  </si>
  <si>
    <t>БПК-18</t>
  </si>
  <si>
    <t>1.7.2</t>
  </si>
  <si>
    <t>БПК-19</t>
  </si>
  <si>
    <t>1.7.3</t>
  </si>
  <si>
    <t xml:space="preserve">Военная история </t>
  </si>
  <si>
    <t>БПК-20</t>
  </si>
  <si>
    <t>1.7.4</t>
  </si>
  <si>
    <t>Правовые основы военно-патриотической работы с молодежью</t>
  </si>
  <si>
    <t>БПК-21</t>
  </si>
  <si>
    <t>2.</t>
  </si>
  <si>
    <t>Компонент учреждения образования</t>
  </si>
  <si>
    <t>2.1</t>
  </si>
  <si>
    <t>Социально-гуманитарный модуль-2</t>
  </si>
  <si>
    <t>2.1.1</t>
  </si>
  <si>
    <t>Великая Отечественная война советского народа (в контексте Второй мировой войны)</t>
  </si>
  <si>
    <t>3д</t>
  </si>
  <si>
    <t>УК-12</t>
  </si>
  <si>
    <t>2.1.2</t>
  </si>
  <si>
    <t>Социология</t>
  </si>
  <si>
    <t>УК-14</t>
  </si>
  <si>
    <t>2.1.3</t>
  </si>
  <si>
    <t>Культурология / Этика и эстетика спорта</t>
  </si>
  <si>
    <t>1д</t>
  </si>
  <si>
    <t>УК-13 / УК-16</t>
  </si>
  <si>
    <t>2.2</t>
  </si>
  <si>
    <t>Основы современного естествознания</t>
  </si>
  <si>
    <t>БПК-22</t>
  </si>
  <si>
    <t>2.3</t>
  </si>
  <si>
    <t xml:space="preserve">Психологический модуль </t>
  </si>
  <si>
    <t>2.3.1</t>
  </si>
  <si>
    <t>Психология</t>
  </si>
  <si>
    <t>УК-15</t>
  </si>
  <si>
    <t>2.3.2</t>
  </si>
  <si>
    <t>Психология физической культуры и спорта</t>
  </si>
  <si>
    <t>СК-1</t>
  </si>
  <si>
    <t>2.4</t>
  </si>
  <si>
    <t>Основы информационных технологий</t>
  </si>
  <si>
    <t>УК-2</t>
  </si>
  <si>
    <t>2.5</t>
  </si>
  <si>
    <r>
      <t xml:space="preserve">Правовые основы физической культуры и спорта / </t>
    </r>
    <r>
      <rPr>
        <b/>
        <sz val="16"/>
        <rFont val="Calibri"/>
        <family val="2"/>
        <charset val="204"/>
      </rPr>
      <t>Основы управления интеллектуальной собственностью</t>
    </r>
    <r>
      <rPr>
        <b/>
        <vertAlign val="superscript"/>
        <sz val="16"/>
        <rFont val="Calibri"/>
        <family val="2"/>
        <charset val="204"/>
      </rPr>
      <t>3</t>
    </r>
    <r>
      <rPr>
        <b/>
        <sz val="16"/>
        <rFont val="Calibri"/>
        <family val="2"/>
        <charset val="204"/>
      </rPr>
      <t xml:space="preserve"> / Нормативно-правовое обеспечение физического воспитания</t>
    </r>
  </si>
  <si>
    <t>СК-4 / СК-5 / СК-10</t>
  </si>
  <si>
    <t>СОГЛАСОВАНО</t>
  </si>
  <si>
    <t>Председатель УМО по образованию в области физической культуры</t>
  </si>
  <si>
    <t>Начальник Главного управления профессионального образования
Министерства образования Республики Беларусь</t>
  </si>
  <si>
    <t>__________________</t>
  </si>
  <si>
    <t>С.Б.Репкин</t>
  </si>
  <si>
    <t>С.Н.Пищов</t>
  </si>
  <si>
    <t>"__" ___________ 202__г.</t>
  </si>
  <si>
    <t>2.6</t>
  </si>
  <si>
    <r>
      <t>Спортивно-педагогический модуль-2</t>
    </r>
    <r>
      <rPr>
        <b/>
        <vertAlign val="superscript"/>
        <sz val="16"/>
        <rFont val="Calibri"/>
        <family val="2"/>
        <charset val="204"/>
      </rPr>
      <t>2</t>
    </r>
  </si>
  <si>
    <t>2.6.1</t>
  </si>
  <si>
    <t>Плавание и методика преподавания</t>
  </si>
  <si>
    <t>СК-6</t>
  </si>
  <si>
    <t>2.6.2</t>
  </si>
  <si>
    <t>Туризм</t>
  </si>
  <si>
    <t>СК--8</t>
  </si>
  <si>
    <t>2.6.3</t>
  </si>
  <si>
    <t>История физической культуры и спорта</t>
  </si>
  <si>
    <t>УК-11</t>
  </si>
  <si>
    <t>2.6.4</t>
  </si>
  <si>
    <t>Спортивные единоборства</t>
  </si>
  <si>
    <t>СК-7</t>
  </si>
  <si>
    <t>2.6.5</t>
  </si>
  <si>
    <t>Основы атлетизма</t>
  </si>
  <si>
    <t>СК-9</t>
  </si>
  <si>
    <t>2.6.6</t>
  </si>
  <si>
    <t>Легкая атлетика и методика преподавания</t>
  </si>
  <si>
    <t>1,2,4</t>
  </si>
  <si>
    <t>СК-12</t>
  </si>
  <si>
    <t>2.6.7</t>
  </si>
  <si>
    <t>Лыжный спорт и методика преподавания</t>
  </si>
  <si>
    <t>СК-13</t>
  </si>
  <si>
    <t>2.7</t>
  </si>
  <si>
    <t>Модуль "Биомеханика и измерения в физической культуре и спорте"</t>
  </si>
  <si>
    <t>2.7.1</t>
  </si>
  <si>
    <t>Биомеханика</t>
  </si>
  <si>
    <t>БПК-23</t>
  </si>
  <si>
    <t>2.7.2</t>
  </si>
  <si>
    <t>Спортивная метрология</t>
  </si>
  <si>
    <t>БПК-24</t>
  </si>
  <si>
    <t xml:space="preserve"> 2.8</t>
  </si>
  <si>
    <t>Модуль "Общественная безопасность в сфере защиты от чрезвычайных ситуаций"</t>
  </si>
  <si>
    <t>2.8.1</t>
  </si>
  <si>
    <t>Правила пожарной безопасности</t>
  </si>
  <si>
    <t>БПК-25</t>
  </si>
  <si>
    <t>2.8.2</t>
  </si>
  <si>
    <t>Правила дорожного движения</t>
  </si>
  <si>
    <t>БПК-26</t>
  </si>
  <si>
    <t>2.8.3</t>
  </si>
  <si>
    <t>Поведение человека в экстремальных условиях</t>
  </si>
  <si>
    <t>БПК-27</t>
  </si>
  <si>
    <t>2.8.4</t>
  </si>
  <si>
    <t>Методика специальной подготовки</t>
  </si>
  <si>
    <t>БПК-28</t>
  </si>
  <si>
    <t>2.8.5</t>
  </si>
  <si>
    <t>БПК-29</t>
  </si>
  <si>
    <t>2.8.6</t>
  </si>
  <si>
    <t>Обеспечение безопасности образовательного процесса в учреждении общего среднего образования</t>
  </si>
  <si>
    <t>БПК-30</t>
  </si>
  <si>
    <t>2.9</t>
  </si>
  <si>
    <r>
      <t>Модуль "Курсовая работа"</t>
    </r>
    <r>
      <rPr>
        <b/>
        <vertAlign val="superscript"/>
        <sz val="16"/>
        <rFont val="Calibri"/>
        <family val="2"/>
        <charset val="204"/>
      </rPr>
      <t>4</t>
    </r>
  </si>
  <si>
    <t>2.10</t>
  </si>
  <si>
    <t>Факультативные дисциплины</t>
  </si>
  <si>
    <t xml:space="preserve"> 2.10.1</t>
  </si>
  <si>
    <t>Университетоведение</t>
  </si>
  <si>
    <t xml:space="preserve"> /18</t>
  </si>
  <si>
    <t>СК-14</t>
  </si>
  <si>
    <t xml:space="preserve"> 2.10.2</t>
  </si>
  <si>
    <t>Музыкальное ритмическое воспитание</t>
  </si>
  <si>
    <t>/32</t>
  </si>
  <si>
    <t>/4</t>
  </si>
  <si>
    <t>/28</t>
  </si>
  <si>
    <t>СК-2</t>
  </si>
  <si>
    <t xml:space="preserve"> 2.10.3</t>
  </si>
  <si>
    <t>Стрелковый спорт</t>
  </si>
  <si>
    <t>СК-3</t>
  </si>
  <si>
    <t>2.11</t>
  </si>
  <si>
    <t>Дополнительные виды обучения</t>
  </si>
  <si>
    <t>2.11.1</t>
  </si>
  <si>
    <t>Военная подготовка</t>
  </si>
  <si>
    <t>/3,5</t>
  </si>
  <si>
    <t>/2д, 4д, 6д</t>
  </si>
  <si>
    <t>/400</t>
  </si>
  <si>
    <t>/40</t>
  </si>
  <si>
    <t>/120</t>
  </si>
  <si>
    <t>/80</t>
  </si>
  <si>
    <t>2.11.2</t>
  </si>
  <si>
    <r>
      <t>Повышение спортивного мастерства</t>
    </r>
    <r>
      <rPr>
        <vertAlign val="superscript"/>
        <sz val="16"/>
        <rFont val="Calibri"/>
        <family val="2"/>
        <charset val="204"/>
      </rPr>
      <t>5</t>
    </r>
  </si>
  <si>
    <t>/1-8</t>
  </si>
  <si>
    <t>/630</t>
  </si>
  <si>
    <t>/108</t>
  </si>
  <si>
    <t>/102</t>
  </si>
  <si>
    <t>/54</t>
  </si>
  <si>
    <t>/84</t>
  </si>
  <si>
    <t>/72</t>
  </si>
  <si>
    <t>/60</t>
  </si>
  <si>
    <t>/66</t>
  </si>
  <si>
    <t>СК-11</t>
  </si>
  <si>
    <t>Количество часов учебных занятий</t>
  </si>
  <si>
    <t>Количество часов учебных занятий в неделю</t>
  </si>
  <si>
    <t>здесь интервал 24-32!</t>
  </si>
  <si>
    <t xml:space="preserve">Количество курсовых проектов        </t>
  </si>
  <si>
    <t xml:space="preserve">Количество курсовых работ          </t>
  </si>
  <si>
    <t xml:space="preserve">Количество экзаменов          </t>
  </si>
  <si>
    <t>максимум 5</t>
  </si>
  <si>
    <t xml:space="preserve">Количество зачетов    </t>
  </si>
  <si>
    <t>максимум 7</t>
  </si>
  <si>
    <t>должно быть по 60з.е. в год и, как правило. 30 в семестр (вместе с практиками)</t>
  </si>
  <si>
    <t>IV.  Учебные практики</t>
  </si>
  <si>
    <t>V. Производственные практики</t>
  </si>
  <si>
    <t>VII. Итоговая аттестация</t>
  </si>
  <si>
    <t>Название практики</t>
  </si>
  <si>
    <t>Семестр</t>
  </si>
  <si>
    <t>Недель</t>
  </si>
  <si>
    <t>Зачетных
единиц</t>
  </si>
  <si>
    <t>Летний учебный сбор (ознакомительный)</t>
  </si>
  <si>
    <t>Педагогическая в учреждениях образования</t>
  </si>
  <si>
    <t>Летний учебно-полевой сбор</t>
  </si>
  <si>
    <t>Летний учебно-лагерный сбор</t>
  </si>
  <si>
    <t>Зимний учебный сбор</t>
  </si>
  <si>
    <t>Турпоход</t>
  </si>
  <si>
    <t>Преддипломная</t>
  </si>
  <si>
    <t>VIII. Матрица компетенций</t>
  </si>
  <si>
    <t>Наименование компетенции</t>
  </si>
  <si>
    <t>Код модуля, учебной дисциплины</t>
  </si>
  <si>
    <t>УК-1</t>
  </si>
  <si>
    <t>Владеть основами исследовательской деятельности, осуществлять поиск, анализ и синтез информации</t>
  </si>
  <si>
    <t>1.3.2,2.9</t>
  </si>
  <si>
    <t>Решать стандартные задачи профессиональной деятельности на основе применения информационно-коммуникативных технологий, применять нормы национального и международного законодательства в области информационных технологий</t>
  </si>
  <si>
    <t>1.3.2, 2.4, 2.9</t>
  </si>
  <si>
    <t>Осуществлять коммуникации на иностранном языке для решения задач межличностного, межкультурного и профессионального взаимодействия</t>
  </si>
  <si>
    <t>УК-4</t>
  </si>
  <si>
    <t>Работать в команде, толерантно воспринимать социальные, эстетические, конфессиональные, культурные и иные различия</t>
  </si>
  <si>
    <t>1.3.2, 2.9</t>
  </si>
  <si>
    <t>УК-5</t>
  </si>
  <si>
    <t>Быть способным к саморазвитию и совершенствованию в профессиональной деятельности</t>
  </si>
  <si>
    <t>УК-6</t>
  </si>
  <si>
    <t>Проявлять инициативу и адаптироваться к изменениям в профессиональной деятельности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</si>
  <si>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</si>
  <si>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</si>
  <si>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экономическую систему общества в ее динамике, законы ее функционирования и развития для понимания факторов возникновения и направлений развития современных социально-экономических систем, их способности удовлетворять потребности людей, выявлять факторы и механизмы политических и социально-экономических процессов, использовать инструменты экономического анализа для оценки политического процесса принятия экономических решений и результативности экономической политики</t>
  </si>
  <si>
    <t>Осуществлять коммуникации на белорусском языке для решения задач межличностного, межкультурного и профессионального взаимодействия</t>
  </si>
  <si>
    <t>Понимать значение физической культуры и спорта в общей системе социокультурных ценностей и определять социально-политические факторы влияния на развитие физической культуры и спорта в контексте исторического процесса</t>
  </si>
  <si>
    <t>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</si>
  <si>
    <t>УК-13</t>
  </si>
  <si>
    <t>Обладать способностью анализировать процессы и явления национальной и мировой культуры, устанавливать межличностное взаимодействие с учетом социально-культурных особенностей, этнических и конфессиональных различий</t>
  </si>
  <si>
    <t>Обладать способностью анализировать происходящие в обществе процессы, осуществлять их социологическую диагностику, прогнозировать, упреждать или минимизировать последствия кризисных явлений в различных сферах жизнедеятельности</t>
  </si>
  <si>
    <t>Выделять основные особенности психических явлений, понимать их сущность, взаимосвязь и учитывать в профессиональной деятельности</t>
  </si>
  <si>
    <t>УК-16</t>
  </si>
  <si>
    <t>Формирование ответственного личностного самоопределения в пространстве социальных норм и корпоративных кодексов поведения, в том числе спортивной деятельности</t>
  </si>
  <si>
    <t>Ориентироваться в предметной области теории и методики физического воспитания, анализировать и применять в профессиональной деятельности знания о закономерностях, принципах, средствах и методах, содержании и организации физического воспитания</t>
  </si>
  <si>
    <t>Знать базовые принципы, формы и методологию теории воспитания, уметь применять в профессиональной деятельности средства военно- патриотического воспитания молодежи</t>
  </si>
  <si>
    <t xml:space="preserve">Применять педагогические знания для решения задач профессиональной деятельности, использовать технологии педагогического воздействия на личность обучающегося в соответствии с возрастом, индивидуальными особенностями и педагогической ситуацией
</t>
  </si>
  <si>
    <t>Ориентироваться в предметной области теории спорта, понимать специфические явления и тенденции развития спорта, анализировать и применять знания о закономерностях, принципах, содержании, структуре и управления спортивной подготовкой в профдеятельности</t>
  </si>
  <si>
    <t>Применять на основе полученных анатомических знаний адекватное дозирование физических нагрузок, выбирать средства и методы реализации спортивно-педагогического воздействия на организм человека с учетом возраста, пола, особенностей физического развития и физической подготовленности</t>
  </si>
  <si>
    <t>Оценивать по основным биохимическим показателям функциональное состояние организма человека, переносимость физических нагрузок, характер протекания восстановительных процессов в период отдыха</t>
  </si>
  <si>
    <t>Владеть методикой составления суточного пищевого рациона и его оценки для восстановления функциональной работоспособности, навыками формирования санитарно-гигиенических мероприятий при организации физкультурно-оздоровительного, тренировочного и соревновательного процессов</t>
  </si>
  <si>
    <t>Определять и оценивать функциональные показатели, характеризующие жизнедеятельность основных систем организма; использовать физиологические методы в профессиональной деятельности</t>
  </si>
  <si>
    <t>Использовать теоретические знания о физиологических механизмах и закономерностях изменения функций организма человека в процессе занятий физической культурой и спортом, о влиянии двигательной активности на функциональные возможности и состояние здоровья человека для решения практических и научно-исследовательских задач</t>
  </si>
  <si>
    <t>Применять основные методы защиты населения от негативных воздействий факторов антропогенного, техногенного и естественного происхождения, принципы рационального природопользования и энергосбережения, обеспечивать здоровые и безопасные условия труда, владеть методами профилактики наркопотребления и незаконного оборота наркотиков</t>
  </si>
  <si>
    <t>Применять навыки проведения массажа для различных категорий лиц, основы теоретико-методических знаний лечебной физической культуры, проводить занятия физической культурой с лицами, имеющими отклонения в состоянии здоровья</t>
  </si>
  <si>
    <t>Владеть технологией организации медицинского обеспечения занятий физической культурой, спортом и туризмом для оказания первой помощи, оценивать физическое развитие и работоспособность, функциональное состояние организма человека</t>
  </si>
  <si>
    <t>Владеть техникой выполнения базовых упражнений и методикой обучения в гимнастике, оказывать помощь и страховку при выполнении гимнастических упражнений, обеспечивать соблюдение правил
безопасности проведения занятий</t>
  </si>
  <si>
    <t>Применять основные методические подходы в обучении спортивным играм, использовать теоретические знания, методы и средства в процессе обучения спортивным играм, обеспечивать соблюдение правил безопасности проведения занятий</t>
  </si>
  <si>
    <t xml:space="preserve"> Знать цель, задачи и содержание допризывной подготовки, характер и основное содержание военной политики Республики Беларусь, основные положения Конституции Республики Беларусь по защите Отечества, законов Республики Беларусь «Об обороне», «О Вооруженных Силах Республики Беларусь», «О воинской обязанности и воинской службе», общевоинских уставов; назначение, состав и структуру Вооруженных Сил Республики Беларусь, тактику действий и возможности вооружения подразделений Вооруженных Сил Республики Беларусь и иностранных армий; владеть методикой организации учебно-полевых сборов с учащимися</t>
  </si>
  <si>
    <t xml:space="preserve"> Уметь оказывать первую помощь пострадавшим с использованием медицинских изделий и подручных средств при наличии угрозы для их жизни до прибытия медицинской помощи</t>
  </si>
  <si>
    <t xml:space="preserve"> Быть способным направлять учебно-воспитательный процесс на выработку у обучаемых строевой выправки, подтянутости, аккуратности, дисциплинированности, умелого и быстрого выполнения одиночных строевых приёмов и слаженных действий в составе подразделения, обеспечивающих как безопасность, так и оперативность решения поставленных задач</t>
  </si>
  <si>
    <t xml:space="preserve">  Знать содержание и назначение общевоинских уставов, правила воинской вежливости, воинские звания; сущность и значение воинской дисциплины; поощрения, применяемые к солдатам; дисциплинарные взыскания, налагаемые на солдат; обязанности и состав суточного наряда роты</t>
  </si>
  <si>
    <t xml:space="preserve"> Уметь планировать, организовывать и осуществлять на основании учебно-программной документации образовательных программ воспитание учащихся по военно-патриотическому направлению в УО; владеть методикой организации индивидуальной работы с учащимися, изучать их деловые, моральные и физические качества, готовить юношей к службе в ВС РБ, принимать меры по предупреждению нарушений мер безопасности в ходе занятий</t>
  </si>
  <si>
    <t xml:space="preserve"> Понимать основы военно-исторической науки, как совокупности научных знаний о реальных военно-исторических явлениях, событиях прошлого как в своей стране, так и в других странах, о развитии военного дела с древнейших времен до наших дней, уделяя особое внимание недопущению искажения истории ВОВ и партизанскому движению на территории Беларуси</t>
  </si>
  <si>
    <t>Знать требования законодательных актов Республики Беларусь по организации военно-патриотической работы с молодежью, принципы планирования патриотического и идеологического воспитания</t>
  </si>
  <si>
    <t>Владеть основными понятиями и тенденциями развития современного естествознания</t>
  </si>
  <si>
    <t>Применять методики биомеханического анализа спортивных упражнений в профессиональной деятельности</t>
  </si>
  <si>
    <t>Владеть методами статистической обработки результатов измерений в физической культуре, спорте и туризме, использовать современные методы учета, контроля и прогнозирования процесса выполнения физических упражнений</t>
  </si>
  <si>
    <t xml:space="preserve"> Иметь представление о законодательстве в области гражданской обороны и пожарной безопасности, охраны труда; знать основы и владеть средствами и приемами применения средств индивидуальной и коллективной защиты, первичных средств пожаротушения, назначение технических средств противопожарной защиты</t>
  </si>
  <si>
    <t xml:space="preserve"> Ориентироваться в сфере обеспечения основных направлений повышения безопасности дорожного движения в Беларуси, в рамках «Концепции обеспечения безопасности дорожного движения в Республике Беларусь», снижению тяжести последствий происшествий, в том числе по уменьшению числа погибших и травмированных, и влияния других негативных факторов, связанных с дорожным движением;</t>
  </si>
  <si>
    <t xml:space="preserve"> Знать основы безопасного поведения человека в сложных ситуациях в повседневной жизни, основы выживаемости в условиях промышленных аварий, стихийных бедствий и других экстремальных условиях; уметь расширять возможности человека к психологической устойчивости и восстановлению физического состояния</t>
  </si>
  <si>
    <t xml:space="preserve"> Знать требования законов Республики Беларусь, постановлений Правительства, приказов и директив Министерства образования и др. руководящих документов по организации учебного процесса в УО, принципы планирования учебного процесса по ОБЖ и ДП; обязанности и права педагогических работников, требования к оценке усвоения программы ДП учащимися; формы связи с военными комиссариатами, воинскими частями, общественными организациями</t>
  </si>
  <si>
    <t xml:space="preserve"> Знать структуру и задачи Государственной системы по предупреждению и действиям в чрезвычайных ситуациях и гражданской обороны; уметь правильно действовать в условиях чрезвычайных ситуаций, принимать обоснованные решения по защите людей и объектов, ликвидации последствий аварий, катастроф и других чрезвычайных ситуаций; использовать средства индивидуальной и коллективной защиты в чрезвычайных ситуациях и организовывать проведение эвакуационных мероприятий</t>
  </si>
  <si>
    <t xml:space="preserve"> Знать требования к обеспечению безопасности образовательного процесса в учреждении общего среднего образования, приказы и директивы Министерства образования по организации учебного процесса в УО по обеспечению безопасности</t>
  </si>
  <si>
    <t>Выделять и характеризовать различные психические явления в процессе занятий физической культурой и спортом, применять психологические методы изучения качеств личности и взаимоотношений в группе, организовывать и проводить психологическую подготовку в сфере физической культуры и спорта, анализировать психологические особенности тренировочного и соревновательного процессов</t>
  </si>
  <si>
    <t xml:space="preserve">Владеть техникой выполнения и методикой обучения базовым элементам аэробики, ритмической гимнастики, фитнеса </t>
  </si>
  <si>
    <t>2.10.2</t>
  </si>
  <si>
    <t xml:space="preserve">Владеть навыками обращения с оружием при подготовки молодёжи к службе в Вооруженных Силах Республики   Беларусь </t>
  </si>
  <si>
    <t>2.10.3</t>
  </si>
  <si>
    <t>СК-4</t>
  </si>
  <si>
    <t>Применять знания нормативных правовых актов в профессиональной деятельности специалиста сферы физической культуры и спорта</t>
  </si>
  <si>
    <t>СК-5</t>
  </si>
  <si>
    <t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</t>
  </si>
  <si>
    <t xml:space="preserve">Владеть техникой выполнения и методикой обучения спортивным и прикладным способам плавания, приемами оказания помощи пострадавшим на воде, формами и методиками обучения плаванию, обеспечивать соблюдение правил
безопасности проведения занятий
</t>
  </si>
  <si>
    <t>Владеть техникой выполнения и методикой обучения видам спортивного единоборства для осуществления профессиональной деятельности</t>
  </si>
  <si>
    <t>СК-8</t>
  </si>
  <si>
    <t>Владеть техникой выполнения и методикой обучения видам туризма и спортивного ориентирования</t>
  </si>
  <si>
    <t>Владеть техникой выполнения и методикой обучения атлетизму</t>
  </si>
  <si>
    <t>СК-10</t>
  </si>
  <si>
    <t>Применять знания нормативно-правового обеспечения профессиональной деятельности специалиста в области физического воспитания</t>
  </si>
  <si>
    <t>Владеть навыками организации и судейства спортивных соревнований, реализовывать имеющийся уровень технико-тактической и физической подготовленности в условиях учебно-тренировочной и соревновательной деятельности в избранном виде спорта</t>
  </si>
  <si>
    <t>Владеть техникой выполнения и методикой обучения видам легкой атлетики, планировать содержание занятий, обеспечивать соблюдение правил безопасности проведения занятий</t>
  </si>
  <si>
    <t xml:space="preserve">Владеть техникой выполнения и методикой обучения способам передвижения на лыжах, планировать содержание занятий, обеспечивать соблюдение правил безопасности проведения занятий </t>
  </si>
  <si>
    <t>Осознавать феномен и миссию университета, оценивать современное состояние систем высшего образования на основе анализа важнейших этапов развития университетов стран мира, характеристики роли и значения деятельности  университета.</t>
  </si>
  <si>
    <t>2.10.1</t>
  </si>
  <si>
    <t>Знать цель, задачи и содержание военно-прикладной физической подготовки; владеть техникой выполнения и методикой обучения основным способам самозащиты</t>
  </si>
  <si>
    <r>
      <rPr>
        <vertAlign val="superscript"/>
        <sz val="16"/>
        <rFont val="Arial Cyr"/>
        <charset val="204"/>
      </rPr>
      <t>1</t>
    </r>
    <r>
      <rPr>
        <sz val="16"/>
        <rFont val="Arial Cyr"/>
        <charset val="204"/>
      </rPr>
      <t xml:space="preserve"> Военная подготовка осуществляется с учетом графика образовательного процесса специальности, включая итоговую практику</t>
    </r>
  </si>
  <si>
    <r>
      <rPr>
        <vertAlign val="superscript"/>
        <sz val="16"/>
        <rFont val="Arial Cyr"/>
        <charset val="204"/>
      </rPr>
      <t>2</t>
    </r>
    <r>
      <rPr>
        <sz val="16"/>
        <rFont val="Arial Cyr"/>
        <charset val="204"/>
      </rPr>
      <t xml:space="preserve"> Практические занятия по спортивно-педагогическим дисциплинам проводятся в подгруппах из расчета 8-12 человек.</t>
    </r>
  </si>
  <si>
    <r>
      <rPr>
        <vertAlign val="superscript"/>
        <sz val="16"/>
        <rFont val="Arial Cyr"/>
        <charset val="204"/>
      </rPr>
      <t>3</t>
    </r>
    <r>
      <rPr>
        <sz val="16"/>
        <rFont val="Arial Cyr"/>
        <charset val="204"/>
      </rPr>
      <t xml:space="preserve"> При составлении плана учреждения высшего образования по специальности учебная дисциплина "Основы управления интеллектуальной собственностью" планируется в качестве дисциплины компонента учреждения образования или дисциплин по выбору.</t>
    </r>
  </si>
  <si>
    <r>
      <rPr>
        <vertAlign val="superscript"/>
        <sz val="16"/>
        <rFont val="Arial Cyr"/>
        <charset val="204"/>
      </rPr>
      <t>4</t>
    </r>
    <r>
      <rPr>
        <sz val="16"/>
        <rFont val="Arial Cyr"/>
        <charset val="204"/>
      </rPr>
      <t xml:space="preserve"> Выполняется одна курсовая работа по выбору по дисциплинам 2.8.1-2.8.6.</t>
    </r>
  </si>
  <si>
    <r>
      <rPr>
        <vertAlign val="superscript"/>
        <sz val="16"/>
        <rFont val="Arial Cyr"/>
        <charset val="204"/>
      </rPr>
      <t>5</t>
    </r>
    <r>
      <rPr>
        <sz val="16"/>
        <rFont val="Arial Cyr"/>
        <charset val="204"/>
      </rPr>
      <t xml:space="preserve"> Проводятся дополнительные занятия по повышению спортивного мастерства в группах по виду спорта, сформированных из студентов 1-4 курсов, 6-24 часа в неделю, в зависимости от уровня спортивной квалификации студентов.</t>
    </r>
  </si>
  <si>
    <t>Председатель НМС по специальности 6-05-0115-01 Образование в области физической культуры</t>
  </si>
  <si>
    <t>Проректор по научно-методической работе
Государственного учреждения образования "Республиканский институт высшей школы"</t>
  </si>
  <si>
    <t>В.В.Храмов</t>
  </si>
  <si>
    <t>И.В.Титович</t>
  </si>
  <si>
    <t>Эксперт-нормоконтролер</t>
  </si>
  <si>
    <t>Рекомендован к утверждению Президиумом Совета УМО по образованию в области физической культуры</t>
  </si>
  <si>
    <t>протокол №_ от "__" ___________ 202__г.</t>
  </si>
  <si>
    <t>Учебно-полевой сбор по допризывной подготовке</t>
  </si>
  <si>
    <t>Педагогика</t>
  </si>
  <si>
    <r>
      <t>1. Государственный экзамен по методике организации военно-патриотического воспитания</t>
    </r>
    <r>
      <rPr>
        <vertAlign val="superscript"/>
        <sz val="20"/>
        <rFont val="Calibri"/>
        <family val="2"/>
        <charset val="204"/>
        <scheme val="minor"/>
      </rPr>
      <t>6</t>
    </r>
    <r>
      <rPr>
        <sz val="20"/>
        <rFont val="Calibri"/>
        <family val="2"/>
        <charset val="204"/>
        <scheme val="minor"/>
      </rPr>
      <t xml:space="preserve">
2. Государственный экзамен по теории и методике физической культуры</t>
    </r>
    <r>
      <rPr>
        <vertAlign val="superscript"/>
        <sz val="20"/>
        <rFont val="Calibri"/>
        <family val="2"/>
        <charset val="204"/>
        <scheme val="minor"/>
      </rPr>
      <t>7</t>
    </r>
    <r>
      <rPr>
        <sz val="20"/>
        <rFont val="Calibri"/>
        <family val="2"/>
        <charset val="204"/>
        <scheme val="minor"/>
      </rPr>
      <t xml:space="preserve">                                                                            
</t>
    </r>
  </si>
  <si>
    <r>
      <rPr>
        <vertAlign val="superscript"/>
        <sz val="16"/>
        <rFont val="Arial Cyr"/>
        <charset val="204"/>
      </rPr>
      <t>6</t>
    </r>
    <r>
      <rPr>
        <sz val="16"/>
        <rFont val="Arial Cyr"/>
        <charset val="204"/>
      </rPr>
      <t xml:space="preserve"> Государственный экзамен по методике организации военно-патриотического воспитания проводится по учебным дисциплинам: допризывная подготовка и организация учебно-полевых сборов, методика  военно-патриотического воспитания,  методика преподавания защиты населения и объектов от чрезвычайных ситуаций.</t>
    </r>
  </si>
  <si>
    <r>
      <rPr>
        <vertAlign val="superscript"/>
        <sz val="16"/>
        <rFont val="Arial Cyr"/>
        <charset val="204"/>
      </rPr>
      <t>7</t>
    </r>
    <r>
      <rPr>
        <sz val="16"/>
        <rFont val="Arial Cyr"/>
        <charset val="204"/>
      </rPr>
      <t xml:space="preserve"> Государственный экзамен по теории и методике физической культуры проводится по учебным дисциплинам: теория и методика физической культуры, физиология спорта.</t>
    </r>
  </si>
  <si>
    <t xml:space="preserve"> Методика преподавания защиты населения и объектов от чрезвычайных ситуаций</t>
  </si>
  <si>
    <t>Методика  военно-патриотического воспитания</t>
  </si>
  <si>
    <t>Допризывная подготовка и организация учебно-полевых сборов</t>
  </si>
  <si>
    <t>Физиология спорта</t>
  </si>
  <si>
    <t>Теория и методика физической культуры</t>
  </si>
  <si>
    <t xml:space="preserve">
Квалификация: Преподаватель. Руководитель по военно-патриотическому воспитанию    
                                                                                                                                                                                      Степень: Бакалавр
Срок обучения:  4 года</t>
  </si>
  <si>
    <t>Продолжение примерного учебного плана по специальности 6-05-0115-02 "Физическая культура. Военно-патриотическое воспитание", регистрационный № _____________</t>
  </si>
  <si>
    <t>Разработан в качестве примера реализации образовательного стандарта по специальности 6-05-0115-02 Физическая культура. Военно-патриотическое воспитание</t>
  </si>
  <si>
    <r>
      <t xml:space="preserve">МИНИСТЕРСТВО ОБРАЗОВАНИЯ РЕСПУБЛИКИ БЕЛАРУСЬ
 </t>
    </r>
    <r>
      <rPr>
        <b/>
        <sz val="24"/>
        <rFont val="Calibri"/>
        <family val="2"/>
        <charset val="204"/>
      </rPr>
      <t>ПРИМЕРНЫЙ УЧЕБНЫЙ ПЛАН</t>
    </r>
    <r>
      <rPr>
        <sz val="24"/>
        <rFont val="Calibri"/>
        <family val="2"/>
        <charset val="204"/>
      </rPr>
      <t xml:space="preserve">
Специальность:</t>
    </r>
    <r>
      <rPr>
        <b/>
        <sz val="24"/>
        <rFont val="Calibri"/>
        <family val="2"/>
        <charset val="204"/>
      </rPr>
      <t xml:space="preserve"> 6-05-0115-02 Физическая культура. Военно-патриотическое воспитание
 </t>
    </r>
    <r>
      <rPr>
        <sz val="24"/>
        <rFont val="Calibri"/>
        <family val="2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</si>
</sst>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47" x14ac:knownFonts="1">
    <font>
      <sz val="10"/>
      <name val="Arial Cyr"/>
      <charset val="204"/>
    </font>
    <font>
      <sz val="22"/>
      <name val="Calibri"/>
      <family val="2"/>
      <charset val="204"/>
    </font>
    <font>
      <sz val="24"/>
      <name val="Calibri"/>
      <family val="2"/>
      <charset val="204"/>
    </font>
    <font>
      <b/>
      <sz val="24"/>
      <name val="Calibri"/>
      <family val="2"/>
      <charset val="204"/>
    </font>
    <font>
      <sz val="16"/>
      <name val="Arial Cyr"/>
      <charset val="204"/>
    </font>
    <font>
      <sz val="18"/>
      <name val="Arial Cyr"/>
      <charset val="204"/>
    </font>
    <font>
      <b/>
      <sz val="16"/>
      <name val="Calibri"/>
      <family val="2"/>
      <charset val="204"/>
    </font>
    <font>
      <b/>
      <vertAlign val="superscript"/>
      <sz val="16"/>
      <name val="Calibri"/>
      <family val="2"/>
      <charset val="204"/>
    </font>
    <font>
      <b/>
      <sz val="12"/>
      <name val="Calibri"/>
      <family val="2"/>
      <charset val="204"/>
    </font>
    <font>
      <b/>
      <u/>
      <sz val="12"/>
      <name val="Calibri"/>
      <family val="2"/>
      <charset val="204"/>
    </font>
    <font>
      <b/>
      <sz val="12"/>
      <name val="Arial"/>
      <family val="2"/>
      <charset val="204"/>
    </font>
    <font>
      <b/>
      <sz val="9"/>
      <name val="Calibri"/>
      <family val="2"/>
      <charset val="204"/>
    </font>
    <font>
      <sz val="14"/>
      <name val="Arial Cyr"/>
      <charset val="204"/>
    </font>
    <font>
      <b/>
      <sz val="14"/>
      <name val="Calibri"/>
      <family val="2"/>
      <charset val="204"/>
    </font>
    <font>
      <sz val="16"/>
      <name val="Calibri"/>
      <family val="2"/>
      <charset val="204"/>
    </font>
    <font>
      <b/>
      <sz val="11"/>
      <name val="Calibri"/>
      <family val="2"/>
      <charset val="204"/>
    </font>
    <font>
      <b/>
      <sz val="7"/>
      <name val="Calibri"/>
      <family val="2"/>
      <charset val="204"/>
    </font>
    <font>
      <sz val="7"/>
      <name val="Calibri"/>
      <family val="2"/>
      <charset val="204"/>
    </font>
    <font>
      <sz val="10"/>
      <name val="Calibri"/>
      <family val="2"/>
      <charset val="204"/>
    </font>
    <font>
      <b/>
      <sz val="14"/>
      <name val="Arial"/>
      <family val="2"/>
      <charset val="204"/>
    </font>
    <font>
      <b/>
      <sz val="13"/>
      <name val="Calibri"/>
      <family val="2"/>
      <charset val="204"/>
    </font>
    <font>
      <sz val="13"/>
      <name val="Calibri"/>
      <family val="2"/>
      <charset val="204"/>
    </font>
    <font>
      <b/>
      <sz val="11"/>
      <name val="Arial Cyr"/>
      <charset val="204"/>
    </font>
    <font>
      <b/>
      <sz val="16"/>
      <name val="Arial Cyr"/>
      <charset val="204"/>
    </font>
    <font>
      <b/>
      <sz val="18"/>
      <name val="Arial Cyr"/>
      <charset val="204"/>
    </font>
    <font>
      <b/>
      <sz val="14"/>
      <name val="Arial Cyr"/>
      <charset val="204"/>
    </font>
    <font>
      <b/>
      <sz val="16"/>
      <name val="Calibri"/>
      <family val="2"/>
      <charset val="204"/>
      <scheme val="minor"/>
    </font>
    <font>
      <b/>
      <sz val="10"/>
      <name val="Arial Cyr"/>
      <charset val="204"/>
    </font>
    <font>
      <sz val="16"/>
      <name val="Calibri"/>
      <family val="2"/>
      <charset val="204"/>
      <scheme val="minor"/>
    </font>
    <font>
      <b/>
      <sz val="18"/>
      <name val="Calibri"/>
      <family val="2"/>
      <charset val="204"/>
    </font>
    <font>
      <sz val="16"/>
      <name val="Times New Roman"/>
      <family val="1"/>
      <charset val="204"/>
    </font>
    <font>
      <sz val="18"/>
      <name val="Calibri"/>
      <family val="2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vertAlign val="superscript"/>
      <sz val="16"/>
      <name val="Calibri"/>
      <family val="2"/>
      <charset val="204"/>
    </font>
    <font>
      <b/>
      <sz val="22"/>
      <name val="Calibri"/>
      <family val="2"/>
      <charset val="204"/>
    </font>
    <font>
      <b/>
      <sz val="22"/>
      <name val="Arial Cyr"/>
      <charset val="204"/>
    </font>
    <font>
      <b/>
      <sz val="18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12"/>
      <name val="Arial Cyr"/>
      <charset val="204"/>
    </font>
    <font>
      <sz val="14"/>
      <name val="Calibri"/>
      <family val="2"/>
      <charset val="204"/>
    </font>
    <font>
      <vertAlign val="superscript"/>
      <sz val="16"/>
      <name val="Arial Cyr"/>
      <charset val="204"/>
    </font>
    <font>
      <sz val="14"/>
      <name val="Times New Roman"/>
      <family val="1"/>
      <charset val="204"/>
    </font>
    <font>
      <b/>
      <sz val="20"/>
      <color theme="0"/>
      <name val="Calibri"/>
      <family val="2"/>
      <charset val="204"/>
      <scheme val="minor"/>
    </font>
    <font>
      <vertAlign val="superscript"/>
      <sz val="2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0" xfId="0" applyFont="1" applyBorder="1"/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2" fillId="0" borderId="0" xfId="0" applyFont="1"/>
    <xf numFmtId="0" fontId="13" fillId="0" borderId="14" xfId="0" applyFont="1" applyBorder="1" applyAlignment="1">
      <alignment horizontal="center" wrapText="1"/>
    </xf>
    <xf numFmtId="0" fontId="13" fillId="0" borderId="16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2" fillId="0" borderId="0" xfId="0" applyFont="1" applyBorder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6" fillId="0" borderId="48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8" fillId="0" borderId="0" xfId="0" applyFont="1" applyFill="1"/>
    <xf numFmtId="0" fontId="0" fillId="0" borderId="0" xfId="0" applyFont="1" applyFill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8" fillId="0" borderId="0" xfId="0" applyFont="1"/>
    <xf numFmtId="0" fontId="1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/>
    <xf numFmtId="1" fontId="6" fillId="3" borderId="0" xfId="0" applyNumberFormat="1" applyFont="1" applyFill="1" applyBorder="1" applyAlignment="1">
      <alignment horizontal="center" vertical="center" wrapText="1"/>
    </xf>
    <xf numFmtId="1" fontId="23" fillId="3" borderId="0" xfId="0" applyNumberFormat="1" applyFont="1" applyFill="1" applyAlignment="1">
      <alignment horizontal="center" vertical="center"/>
    </xf>
    <xf numFmtId="1" fontId="24" fillId="3" borderId="0" xfId="0" applyNumberFormat="1" applyFont="1" applyFill="1" applyAlignment="1">
      <alignment vertical="center"/>
    </xf>
    <xf numFmtId="0" fontId="27" fillId="3" borderId="0" xfId="0" applyFont="1" applyFill="1"/>
    <xf numFmtId="0" fontId="27" fillId="0" borderId="0" xfId="0" applyFont="1"/>
    <xf numFmtId="0" fontId="28" fillId="2" borderId="35" xfId="0" applyFont="1" applyFill="1" applyBorder="1" applyAlignment="1">
      <alignment horizontal="left" vertical="center"/>
    </xf>
    <xf numFmtId="0" fontId="28" fillId="2" borderId="36" xfId="0" applyFont="1" applyFill="1" applyBorder="1" applyAlignment="1">
      <alignment horizontal="left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1" fontId="23" fillId="0" borderId="0" xfId="0" applyNumberFormat="1" applyFont="1" applyFill="1" applyAlignment="1">
      <alignment horizontal="center" vertical="center"/>
    </xf>
    <xf numFmtId="1" fontId="24" fillId="0" borderId="0" xfId="0" applyNumberFormat="1" applyFont="1" applyFill="1" applyAlignment="1">
      <alignment vertical="center"/>
    </xf>
    <xf numFmtId="0" fontId="27" fillId="0" borderId="0" xfId="0" applyFont="1" applyFill="1"/>
    <xf numFmtId="0" fontId="27" fillId="5" borderId="0" xfId="0" applyFont="1" applyFill="1"/>
    <xf numFmtId="0" fontId="23" fillId="0" borderId="0" xfId="0" applyFont="1" applyFill="1"/>
    <xf numFmtId="0" fontId="27" fillId="7" borderId="0" xfId="0" applyFont="1" applyFill="1"/>
    <xf numFmtId="0" fontId="27" fillId="8" borderId="0" xfId="0" applyFont="1" applyFill="1"/>
    <xf numFmtId="0" fontId="29" fillId="0" borderId="0" xfId="0" applyFont="1"/>
    <xf numFmtId="0" fontId="6" fillId="0" borderId="0" xfId="0" applyFont="1"/>
    <xf numFmtId="0" fontId="30" fillId="0" borderId="0" xfId="0" applyFont="1" applyFill="1"/>
    <xf numFmtId="0" fontId="31" fillId="0" borderId="0" xfId="0" applyFont="1"/>
    <xf numFmtId="0" fontId="32" fillId="0" borderId="0" xfId="0" applyFont="1"/>
    <xf numFmtId="0" fontId="30" fillId="0" borderId="0" xfId="0" applyFont="1"/>
    <xf numFmtId="0" fontId="31" fillId="0" borderId="0" xfId="0" applyFont="1" applyFill="1"/>
    <xf numFmtId="0" fontId="14" fillId="0" borderId="0" xfId="0" applyFont="1" applyFill="1"/>
    <xf numFmtId="0" fontId="33" fillId="0" borderId="0" xfId="0" applyFont="1"/>
    <xf numFmtId="0" fontId="26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1" fontId="28" fillId="2" borderId="35" xfId="0" applyNumberFormat="1" applyFont="1" applyFill="1" applyBorder="1" applyAlignment="1">
      <alignment horizontal="center" vertical="center" wrapText="1"/>
    </xf>
    <xf numFmtId="1" fontId="28" fillId="2" borderId="36" xfId="0" applyNumberFormat="1" applyFont="1" applyFill="1" applyBorder="1" applyAlignment="1">
      <alignment horizontal="center" vertical="center" wrapText="1"/>
    </xf>
    <xf numFmtId="1" fontId="28" fillId="2" borderId="37" xfId="0" applyNumberFormat="1" applyFont="1" applyFill="1" applyBorder="1" applyAlignment="1">
      <alignment horizontal="center" vertical="center" wrapText="1"/>
    </xf>
    <xf numFmtId="0" fontId="25" fillId="0" borderId="0" xfId="0" applyFont="1" applyFill="1"/>
    <xf numFmtId="165" fontId="6" fillId="3" borderId="0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" fontId="37" fillId="0" borderId="0" xfId="0" applyNumberFormat="1" applyFont="1" applyBorder="1" applyAlignment="1">
      <alignment horizontal="left" vertical="center"/>
    </xf>
    <xf numFmtId="1" fontId="38" fillId="8" borderId="0" xfId="0" applyNumberFormat="1" applyFont="1" applyFill="1" applyAlignment="1">
      <alignment horizontal="left" vertical="center"/>
    </xf>
    <xf numFmtId="1" fontId="6" fillId="0" borderId="0" xfId="0" applyNumberFormat="1" applyFont="1" applyBorder="1" applyAlignment="1">
      <alignment horizontal="center" vertical="center" wrapText="1"/>
    </xf>
    <xf numFmtId="1" fontId="23" fillId="8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42" fillId="0" borderId="0" xfId="0" applyNumberFormat="1" applyFont="1" applyBorder="1" applyAlignment="1">
      <alignment horizontal="center" vertical="center"/>
    </xf>
    <xf numFmtId="0" fontId="42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0" xfId="0" applyNumberFormat="1" applyFont="1" applyBorder="1" applyAlignment="1">
      <alignment horizontal="right" vertical="center" wrapText="1"/>
    </xf>
    <xf numFmtId="0" fontId="21" fillId="0" borderId="0" xfId="0" applyNumberFormat="1" applyFont="1" applyBorder="1" applyAlignment="1">
      <alignment horizontal="center" vertical="center" wrapText="1"/>
    </xf>
    <xf numFmtId="0" fontId="42" fillId="0" borderId="0" xfId="0" applyNumberFormat="1" applyFont="1" applyBorder="1" applyAlignment="1">
      <alignment horizontal="center" vertical="center" wrapText="1"/>
    </xf>
    <xf numFmtId="0" fontId="42" fillId="0" borderId="0" xfId="0" applyNumberFormat="1" applyFont="1" applyFill="1" applyBorder="1" applyAlignment="1">
      <alignment horizontal="right" vertical="center" wrapText="1"/>
    </xf>
    <xf numFmtId="0" fontId="21" fillId="0" borderId="0" xfId="0" applyNumberFormat="1" applyFont="1" applyFill="1" applyBorder="1" applyAlignment="1">
      <alignment horizontal="center" vertical="center" wrapText="1"/>
    </xf>
    <xf numFmtId="0" fontId="4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" fontId="6" fillId="5" borderId="0" xfId="0" applyNumberFormat="1" applyFont="1" applyFill="1" applyBorder="1" applyAlignment="1">
      <alignment horizontal="center" vertical="center" wrapText="1"/>
    </xf>
    <xf numFmtId="1" fontId="23" fillId="5" borderId="0" xfId="0" applyNumberFormat="1" applyFont="1" applyFill="1" applyAlignment="1">
      <alignment horizontal="center" vertical="center"/>
    </xf>
    <xf numFmtId="0" fontId="24" fillId="5" borderId="0" xfId="0" applyFont="1" applyFill="1" applyAlignment="1">
      <alignment vertical="center"/>
    </xf>
    <xf numFmtId="0" fontId="0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vertical="center"/>
    </xf>
    <xf numFmtId="0" fontId="0" fillId="7" borderId="0" xfId="0" applyFont="1" applyFill="1"/>
    <xf numFmtId="0" fontId="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2" borderId="0" xfId="0" applyFont="1" applyFill="1"/>
    <xf numFmtId="0" fontId="31" fillId="0" borderId="0" xfId="0" applyFont="1" applyFill="1" applyAlignment="1"/>
    <xf numFmtId="0" fontId="32" fillId="0" borderId="0" xfId="0" applyFont="1" applyFill="1"/>
    <xf numFmtId="0" fontId="32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49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NumberFormat="1" applyFont="1" applyBorder="1" applyAlignment="1">
      <alignment horizontal="right" vertical="center" wrapText="1"/>
    </xf>
    <xf numFmtId="0" fontId="14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left" vertical="top" wrapText="1"/>
    </xf>
    <xf numFmtId="0" fontId="42" fillId="0" borderId="0" xfId="0" applyFont="1" applyFill="1"/>
    <xf numFmtId="0" fontId="44" fillId="0" borderId="0" xfId="0" applyFont="1"/>
    <xf numFmtId="0" fontId="44" fillId="0" borderId="0" xfId="0" applyFont="1" applyAlignment="1">
      <alignment horizontal="center" vertical="center"/>
    </xf>
    <xf numFmtId="0" fontId="4" fillId="0" borderId="0" xfId="0" applyFont="1"/>
    <xf numFmtId="1" fontId="28" fillId="0" borderId="36" xfId="0" applyNumberFormat="1" applyFont="1" applyFill="1" applyBorder="1" applyAlignment="1">
      <alignment horizontal="center" vertical="center" wrapText="1"/>
    </xf>
    <xf numFmtId="0" fontId="28" fillId="0" borderId="37" xfId="0" applyNumberFormat="1" applyFont="1" applyFill="1" applyBorder="1" applyAlignment="1">
      <alignment horizontal="center" vertical="center" wrapText="1"/>
    </xf>
    <xf numFmtId="1" fontId="28" fillId="0" borderId="37" xfId="0" applyNumberFormat="1" applyFont="1" applyFill="1" applyBorder="1" applyAlignment="1">
      <alignment horizontal="center" vertical="center" wrapText="1"/>
    </xf>
    <xf numFmtId="0" fontId="28" fillId="0" borderId="60" xfId="0" applyNumberFormat="1" applyFont="1" applyFill="1" applyBorder="1" applyAlignment="1">
      <alignment horizontal="center" vertical="center" wrapText="1"/>
    </xf>
    <xf numFmtId="1" fontId="28" fillId="0" borderId="35" xfId="0" applyNumberFormat="1" applyFont="1" applyFill="1" applyBorder="1" applyAlignment="1">
      <alignment horizontal="center" vertical="center" wrapText="1"/>
    </xf>
    <xf numFmtId="0" fontId="4" fillId="0" borderId="0" xfId="0" applyFont="1"/>
    <xf numFmtId="1" fontId="28" fillId="0" borderId="61" xfId="0" applyNumberFormat="1" applyFont="1" applyFill="1" applyBorder="1" applyAlignment="1">
      <alignment horizontal="center" vertical="center" wrapText="1"/>
    </xf>
    <xf numFmtId="0" fontId="28" fillId="0" borderId="6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center" vertical="center" textRotation="90" wrapText="1"/>
    </xf>
    <xf numFmtId="0" fontId="8" fillId="0" borderId="23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textRotation="90" wrapText="1"/>
    </xf>
    <xf numFmtId="0" fontId="8" fillId="0" borderId="8" xfId="0" applyFont="1" applyFill="1" applyBorder="1" applyAlignment="1">
      <alignment horizontal="center" vertical="center" textRotation="90" wrapText="1"/>
    </xf>
    <xf numFmtId="0" fontId="8" fillId="0" borderId="18" xfId="0" applyFont="1" applyFill="1" applyBorder="1" applyAlignment="1">
      <alignment horizontal="center" vertical="center" textRotation="90" wrapText="1"/>
    </xf>
    <xf numFmtId="0" fontId="8" fillId="0" borderId="19" xfId="0" applyFont="1" applyFill="1" applyBorder="1" applyAlignment="1">
      <alignment horizontal="center" vertical="center" textRotation="90" wrapText="1"/>
    </xf>
    <xf numFmtId="0" fontId="8" fillId="0" borderId="24" xfId="0" applyFont="1" applyFill="1" applyBorder="1" applyAlignment="1">
      <alignment horizontal="center" vertical="center" textRotation="90" wrapText="1"/>
    </xf>
    <xf numFmtId="0" fontId="8" fillId="0" borderId="25" xfId="0" applyFont="1" applyFill="1" applyBorder="1" applyAlignment="1">
      <alignment horizontal="center" vertical="center" textRotation="90" wrapText="1"/>
    </xf>
    <xf numFmtId="0" fontId="10" fillId="0" borderId="8" xfId="0" applyFont="1" applyBorder="1" applyAlignment="1">
      <alignment horizontal="center" vertical="center" wrapText="1"/>
    </xf>
    <xf numFmtId="1" fontId="15" fillId="0" borderId="0" xfId="0" applyNumberFormat="1" applyFont="1" applyBorder="1" applyAlignment="1">
      <alignment horizontal="center" vertical="center" wrapText="1"/>
    </xf>
    <xf numFmtId="1" fontId="14" fillId="0" borderId="36" xfId="0" applyNumberFormat="1" applyFont="1" applyFill="1" applyBorder="1" applyAlignment="1">
      <alignment horizontal="center" vertical="center" wrapText="1"/>
    </xf>
    <xf numFmtId="1" fontId="14" fillId="0" borderId="19" xfId="0" applyNumberFormat="1" applyFont="1" applyFill="1" applyBorder="1" applyAlignment="1">
      <alignment horizontal="center" vertical="center" wrapText="1"/>
    </xf>
    <xf numFmtId="1" fontId="14" fillId="0" borderId="37" xfId="0" applyNumberFormat="1" applyFont="1" applyFill="1" applyBorder="1" applyAlignment="1">
      <alignment horizontal="center" vertical="center" wrapText="1"/>
    </xf>
    <xf numFmtId="1" fontId="14" fillId="0" borderId="19" xfId="0" applyNumberFormat="1" applyFont="1" applyBorder="1" applyAlignment="1">
      <alignment horizontal="center" vertical="center" wrapText="1"/>
    </xf>
    <xf numFmtId="1" fontId="14" fillId="0" borderId="37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1" fontId="6" fillId="0" borderId="22" xfId="0" applyNumberFormat="1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textRotation="90" wrapText="1"/>
    </xf>
    <xf numFmtId="0" fontId="11" fillId="0" borderId="0" xfId="0" applyFont="1" applyBorder="1" applyAlignment="1">
      <alignment horizontal="center" vertical="center" textRotation="90" wrapText="1"/>
    </xf>
    <xf numFmtId="1" fontId="14" fillId="0" borderId="30" xfId="0" applyNumberFormat="1" applyFont="1" applyFill="1" applyBorder="1" applyAlignment="1">
      <alignment horizontal="center" vertical="center" wrapText="1"/>
    </xf>
    <xf numFmtId="1" fontId="14" fillId="0" borderId="31" xfId="0" applyNumberFormat="1" applyFont="1" applyFill="1" applyBorder="1" applyAlignment="1">
      <alignment horizontal="center" vertical="center" wrapText="1"/>
    </xf>
    <xf numFmtId="1" fontId="14" fillId="0" borderId="7" xfId="0" applyNumberFormat="1" applyFont="1" applyFill="1" applyBorder="1" applyAlignment="1">
      <alignment horizontal="center" vertical="center" wrapText="1"/>
    </xf>
    <xf numFmtId="1" fontId="14" fillId="0" borderId="5" xfId="0" applyNumberFormat="1" applyFont="1" applyFill="1" applyBorder="1" applyAlignment="1">
      <alignment horizontal="center" vertical="center" wrapText="1"/>
    </xf>
    <xf numFmtId="1" fontId="14" fillId="0" borderId="31" xfId="0" applyNumberFormat="1" applyFont="1" applyBorder="1" applyAlignment="1">
      <alignment horizontal="center" vertical="center" wrapText="1"/>
    </xf>
    <xf numFmtId="1" fontId="14" fillId="0" borderId="32" xfId="0" applyNumberFormat="1" applyFont="1" applyBorder="1" applyAlignment="1">
      <alignment horizontal="center" vertical="center" wrapText="1"/>
    </xf>
    <xf numFmtId="1" fontId="6" fillId="0" borderId="33" xfId="0" applyNumberFormat="1" applyFont="1" applyBorder="1" applyAlignment="1">
      <alignment horizontal="center" vertical="center" wrapText="1"/>
    </xf>
    <xf numFmtId="1" fontId="6" fillId="0" borderId="34" xfId="0" applyNumberFormat="1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textRotation="90" wrapText="1"/>
    </xf>
    <xf numFmtId="0" fontId="8" fillId="0" borderId="11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8" fillId="0" borderId="21" xfId="0" applyFont="1" applyFill="1" applyBorder="1" applyAlignment="1">
      <alignment horizontal="center" vertical="center" textRotation="90" wrapText="1"/>
    </xf>
    <xf numFmtId="0" fontId="8" fillId="0" borderId="26" xfId="0" applyFont="1" applyFill="1" applyBorder="1" applyAlignment="1">
      <alignment horizontal="center" vertical="center" textRotation="90" wrapText="1"/>
    </xf>
    <xf numFmtId="0" fontId="8" fillId="0" borderId="27" xfId="0" applyFont="1" applyFill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20" xfId="0" applyFont="1" applyBorder="1" applyAlignment="1">
      <alignment horizontal="center" vertical="center" textRotation="90" wrapText="1"/>
    </xf>
    <xf numFmtId="0" fontId="8" fillId="0" borderId="26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8" fillId="0" borderId="9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18" xfId="0" applyFont="1" applyBorder="1" applyAlignment="1">
      <alignment horizontal="center" vertical="center" textRotation="90" wrapText="1"/>
    </xf>
    <xf numFmtId="0" fontId="8" fillId="0" borderId="22" xfId="0" applyFont="1" applyBorder="1" applyAlignment="1">
      <alignment horizontal="center" vertical="center" textRotation="90" wrapText="1"/>
    </xf>
    <xf numFmtId="0" fontId="8" fillId="0" borderId="24" xfId="0" applyFont="1" applyBorder="1" applyAlignment="1">
      <alignment horizontal="center" vertical="center" textRotation="90" wrapText="1"/>
    </xf>
    <xf numFmtId="0" fontId="8" fillId="0" borderId="28" xfId="0" applyFont="1" applyBorder="1" applyAlignment="1">
      <alignment horizontal="center" vertical="center" textRotation="90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49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49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1" fontId="6" fillId="0" borderId="43" xfId="0" applyNumberFormat="1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1" fontId="6" fillId="0" borderId="44" xfId="0" applyNumberFormat="1" applyFont="1" applyFill="1" applyBorder="1" applyAlignment="1">
      <alignment horizontal="center" vertical="center" wrapText="1"/>
    </xf>
    <xf numFmtId="1" fontId="6" fillId="0" borderId="45" xfId="0" applyNumberFormat="1" applyFont="1" applyFill="1" applyBorder="1" applyAlignment="1">
      <alignment horizontal="center" vertical="center" wrapText="1"/>
    </xf>
    <xf numFmtId="1" fontId="6" fillId="0" borderId="46" xfId="0" applyNumberFormat="1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1" fontId="6" fillId="0" borderId="43" xfId="0" applyNumberFormat="1" applyFont="1" applyBorder="1" applyAlignment="1">
      <alignment horizontal="center" vertical="center" wrapText="1"/>
    </xf>
    <xf numFmtId="1" fontId="6" fillId="0" borderId="47" xfId="0" applyNumberFormat="1" applyFont="1" applyBorder="1" applyAlignment="1">
      <alignment horizontal="center" vertical="center" wrapText="1"/>
    </xf>
    <xf numFmtId="1" fontId="14" fillId="0" borderId="14" xfId="0" applyNumberFormat="1" applyFont="1" applyFill="1" applyBorder="1" applyAlignment="1">
      <alignment horizontal="center" vertical="center" wrapText="1"/>
    </xf>
    <xf numFmtId="1" fontId="14" fillId="0" borderId="16" xfId="0" applyNumberFormat="1" applyFont="1" applyFill="1" applyBorder="1" applyAlignment="1">
      <alignment horizontal="center" vertical="center" wrapText="1"/>
    </xf>
    <xf numFmtId="1" fontId="14" fillId="0" borderId="39" xfId="0" applyNumberFormat="1" applyFont="1" applyFill="1" applyBorder="1" applyAlignment="1">
      <alignment horizontal="center" vertical="center" wrapText="1"/>
    </xf>
    <xf numFmtId="1" fontId="14" fillId="0" borderId="40" xfId="0" applyNumberFormat="1" applyFont="1" applyFill="1" applyBorder="1" applyAlignment="1">
      <alignment horizontal="center" vertical="center" wrapText="1"/>
    </xf>
    <xf numFmtId="1" fontId="14" fillId="0" borderId="16" xfId="0" applyNumberFormat="1" applyFont="1" applyBorder="1" applyAlignment="1">
      <alignment horizontal="center" vertical="center" wrapText="1"/>
    </xf>
    <xf numFmtId="1" fontId="14" fillId="0" borderId="15" xfId="0" applyNumberFormat="1" applyFont="1" applyBorder="1" applyAlignment="1">
      <alignment horizontal="center" vertical="center" wrapText="1"/>
    </xf>
    <xf numFmtId="1" fontId="6" fillId="0" borderId="41" xfId="0" applyNumberFormat="1" applyFont="1" applyBorder="1" applyAlignment="1">
      <alignment horizontal="center" vertical="center" wrapText="1"/>
    </xf>
    <xf numFmtId="1" fontId="6" fillId="0" borderId="42" xfId="0" applyNumberFormat="1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textRotation="90" wrapText="1"/>
    </xf>
    <xf numFmtId="0" fontId="19" fillId="0" borderId="4" xfId="0" applyFont="1" applyBorder="1" applyAlignment="1">
      <alignment horizontal="center" vertical="center" textRotation="90" wrapText="1"/>
    </xf>
    <xf numFmtId="0" fontId="19" fillId="0" borderId="49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 textRotation="90" wrapText="1"/>
    </xf>
    <xf numFmtId="0" fontId="19" fillId="0" borderId="50" xfId="0" applyFont="1" applyBorder="1" applyAlignment="1">
      <alignment horizontal="center" vertical="center" textRotation="90"/>
    </xf>
    <xf numFmtId="0" fontId="19" fillId="0" borderId="51" xfId="0" applyFont="1" applyBorder="1" applyAlignment="1">
      <alignment horizontal="center" vertical="center" textRotation="90"/>
    </xf>
    <xf numFmtId="0" fontId="19" fillId="0" borderId="49" xfId="0" applyFont="1" applyBorder="1" applyAlignment="1">
      <alignment horizontal="center" vertical="center" textRotation="90"/>
    </xf>
    <xf numFmtId="0" fontId="19" fillId="0" borderId="55" xfId="0" applyFont="1" applyBorder="1" applyAlignment="1">
      <alignment horizontal="center" vertical="center" textRotation="90"/>
    </xf>
    <xf numFmtId="0" fontId="13" fillId="0" borderId="50" xfId="0" applyFont="1" applyBorder="1" applyAlignment="1">
      <alignment horizontal="center" vertical="center" textRotation="90" wrapText="1"/>
    </xf>
    <xf numFmtId="0" fontId="13" fillId="0" borderId="11" xfId="0" applyFont="1" applyBorder="1" applyAlignment="1">
      <alignment horizontal="center" vertical="center" textRotation="90" wrapText="1"/>
    </xf>
    <xf numFmtId="0" fontId="13" fillId="0" borderId="49" xfId="0" applyFont="1" applyBorder="1" applyAlignment="1">
      <alignment horizontal="center" vertical="center" textRotation="90" wrapText="1"/>
    </xf>
    <xf numFmtId="0" fontId="13" fillId="0" borderId="21" xfId="0" applyFont="1" applyBorder="1" applyAlignment="1">
      <alignment horizontal="center" vertical="center" textRotation="90" wrapText="1"/>
    </xf>
    <xf numFmtId="0" fontId="13" fillId="0" borderId="0" xfId="0" applyFont="1" applyBorder="1" applyAlignment="1">
      <alignment horizontal="center" vertical="center" textRotation="90" wrapText="1"/>
    </xf>
    <xf numFmtId="0" fontId="13" fillId="0" borderId="55" xfId="0" applyFont="1" applyBorder="1" applyAlignment="1">
      <alignment horizontal="center" vertical="center" textRotation="90" wrapText="1"/>
    </xf>
    <xf numFmtId="0" fontId="6" fillId="0" borderId="38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textRotation="90"/>
    </xf>
    <xf numFmtId="0" fontId="13" fillId="0" borderId="8" xfId="0" applyFont="1" applyBorder="1" applyAlignment="1">
      <alignment horizontal="center" vertical="center" textRotation="90"/>
    </xf>
    <xf numFmtId="0" fontId="13" fillId="0" borderId="57" xfId="0" applyFont="1" applyBorder="1" applyAlignment="1">
      <alignment horizontal="center" vertical="center" textRotation="90"/>
    </xf>
    <xf numFmtId="0" fontId="13" fillId="0" borderId="17" xfId="0" applyFont="1" applyBorder="1" applyAlignment="1">
      <alignment horizontal="center" vertical="center" textRotation="90"/>
    </xf>
    <xf numFmtId="0" fontId="13" fillId="0" borderId="41" xfId="0" applyFont="1" applyBorder="1" applyAlignment="1">
      <alignment horizontal="center" vertical="center" textRotation="90"/>
    </xf>
    <xf numFmtId="0" fontId="13" fillId="0" borderId="16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textRotation="90" wrapText="1"/>
    </xf>
    <xf numFmtId="0" fontId="13" fillId="0" borderId="9" xfId="0" applyFont="1" applyBorder="1" applyAlignment="1">
      <alignment horizontal="center" vertical="center" textRotation="90" wrapText="1"/>
    </xf>
    <xf numFmtId="0" fontId="13" fillId="0" borderId="12" xfId="0" applyFont="1" applyBorder="1" applyAlignment="1">
      <alignment horizontal="center" vertical="center" textRotation="90" wrapText="1"/>
    </xf>
    <xf numFmtId="0" fontId="13" fillId="0" borderId="18" xfId="0" applyFont="1" applyBorder="1" applyAlignment="1">
      <alignment horizontal="center" vertical="center" textRotation="90" wrapText="1"/>
    </xf>
    <xf numFmtId="0" fontId="13" fillId="0" borderId="22" xfId="0" applyFont="1" applyBorder="1" applyAlignment="1">
      <alignment horizontal="center" vertical="center" textRotation="90" wrapText="1"/>
    </xf>
    <xf numFmtId="0" fontId="13" fillId="0" borderId="41" xfId="0" applyFont="1" applyBorder="1" applyAlignment="1">
      <alignment horizontal="center" vertical="center" textRotation="90" wrapText="1"/>
    </xf>
    <xf numFmtId="0" fontId="13" fillId="0" borderId="42" xfId="0" applyFont="1" applyBorder="1" applyAlignment="1">
      <alignment horizontal="center" vertical="center" textRotation="90" wrapText="1"/>
    </xf>
    <xf numFmtId="0" fontId="13" fillId="0" borderId="52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1" fontId="20" fillId="0" borderId="38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textRotation="90" wrapText="1"/>
    </xf>
    <xf numFmtId="0" fontId="13" fillId="0" borderId="17" xfId="0" applyFont="1" applyBorder="1" applyAlignment="1">
      <alignment horizontal="center" vertical="center" textRotation="90" wrapText="1"/>
    </xf>
    <xf numFmtId="0" fontId="13" fillId="0" borderId="16" xfId="0" applyFont="1" applyBorder="1" applyAlignment="1">
      <alignment horizontal="center" vertical="center" textRotation="90" wrapText="1"/>
    </xf>
    <xf numFmtId="0" fontId="13" fillId="0" borderId="58" xfId="0" applyFont="1" applyBorder="1" applyAlignment="1">
      <alignment horizontal="center" vertical="center" textRotation="90" wrapText="1"/>
    </xf>
    <xf numFmtId="0" fontId="21" fillId="0" borderId="41" xfId="0" applyFont="1" applyBorder="1" applyAlignment="1">
      <alignment horizontal="center" vertical="center" textRotation="90" wrapText="1"/>
    </xf>
    <xf numFmtId="0" fontId="21" fillId="0" borderId="16" xfId="0" applyFont="1" applyBorder="1" applyAlignment="1">
      <alignment horizontal="center" vertical="center" textRotation="90" wrapText="1"/>
    </xf>
    <xf numFmtId="0" fontId="21" fillId="0" borderId="14" xfId="0" applyFont="1" applyBorder="1" applyAlignment="1">
      <alignment horizontal="center" vertical="center" textRotation="90" wrapText="1"/>
    </xf>
    <xf numFmtId="0" fontId="21" fillId="0" borderId="15" xfId="0" applyFont="1" applyBorder="1" applyAlignment="1">
      <alignment horizontal="center" vertical="center" textRotation="90" wrapText="1"/>
    </xf>
    <xf numFmtId="0" fontId="21" fillId="0" borderId="59" xfId="0" applyFont="1" applyBorder="1" applyAlignment="1">
      <alignment horizontal="center" vertical="center" textRotation="90" wrapText="1"/>
    </xf>
    <xf numFmtId="0" fontId="21" fillId="0" borderId="14" xfId="0" applyFont="1" applyFill="1" applyBorder="1" applyAlignment="1">
      <alignment horizontal="center" vertical="center" textRotation="90" wrapText="1"/>
    </xf>
    <xf numFmtId="0" fontId="21" fillId="0" borderId="16" xfId="0" applyFont="1" applyFill="1" applyBorder="1" applyAlignment="1">
      <alignment horizontal="center" vertical="center" textRotation="90" wrapText="1"/>
    </xf>
    <xf numFmtId="0" fontId="21" fillId="0" borderId="15" xfId="0" applyFont="1" applyFill="1" applyBorder="1" applyAlignment="1">
      <alignment horizontal="center" vertical="center" textRotation="90" wrapText="1"/>
    </xf>
    <xf numFmtId="0" fontId="21" fillId="0" borderId="59" xfId="0" applyFont="1" applyFill="1" applyBorder="1" applyAlignment="1">
      <alignment horizontal="center" vertical="center" textRotation="90" wrapText="1"/>
    </xf>
    <xf numFmtId="0" fontId="21" fillId="0" borderId="57" xfId="0" applyFont="1" applyBorder="1" applyAlignment="1">
      <alignment horizontal="center" vertical="center" textRotation="90" wrapText="1"/>
    </xf>
    <xf numFmtId="0" fontId="21" fillId="0" borderId="17" xfId="0" applyFont="1" applyBorder="1" applyAlignment="1">
      <alignment horizontal="center" vertical="center" textRotation="90" wrapText="1"/>
    </xf>
    <xf numFmtId="0" fontId="21" fillId="0" borderId="21" xfId="0" applyFont="1" applyBorder="1" applyAlignment="1">
      <alignment horizontal="center" vertical="center" textRotation="90" wrapText="1"/>
    </xf>
    <xf numFmtId="0" fontId="21" fillId="0" borderId="20" xfId="0" applyFont="1" applyBorder="1" applyAlignment="1">
      <alignment horizontal="center" vertical="center" textRotation="90" wrapText="1"/>
    </xf>
    <xf numFmtId="0" fontId="21" fillId="0" borderId="55" xfId="0" applyFont="1" applyBorder="1" applyAlignment="1">
      <alignment horizontal="center" vertical="center" textRotation="90" wrapText="1"/>
    </xf>
    <xf numFmtId="1" fontId="20" fillId="2" borderId="1" xfId="0" applyNumberFormat="1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0" fillId="0" borderId="0" xfId="0" applyFont="1" applyBorder="1"/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textRotation="90" wrapText="1"/>
    </xf>
    <xf numFmtId="0" fontId="21" fillId="0" borderId="51" xfId="0" applyFont="1" applyBorder="1" applyAlignment="1">
      <alignment horizontal="center" vertical="center" textRotation="90" wrapText="1"/>
    </xf>
    <xf numFmtId="0" fontId="21" fillId="0" borderId="41" xfId="0" applyFont="1" applyFill="1" applyBorder="1" applyAlignment="1">
      <alignment horizontal="center" vertical="center" textRotation="90" wrapText="1"/>
    </xf>
    <xf numFmtId="0" fontId="26" fillId="3" borderId="36" xfId="0" applyFont="1" applyFill="1" applyBorder="1" applyAlignment="1">
      <alignment horizontal="center" vertical="center"/>
    </xf>
    <xf numFmtId="0" fontId="26" fillId="3" borderId="19" xfId="0" applyFont="1" applyFill="1" applyBorder="1" applyAlignment="1">
      <alignment horizontal="center" vertical="center"/>
    </xf>
    <xf numFmtId="1" fontId="26" fillId="3" borderId="19" xfId="0" applyNumberFormat="1" applyFont="1" applyFill="1" applyBorder="1" applyAlignment="1">
      <alignment horizontal="center" vertical="center" wrapText="1"/>
    </xf>
    <xf numFmtId="1" fontId="26" fillId="3" borderId="37" xfId="0" applyNumberFormat="1" applyFont="1" applyFill="1" applyBorder="1" applyAlignment="1">
      <alignment horizontal="center" vertical="center" wrapText="1"/>
    </xf>
    <xf numFmtId="0" fontId="26" fillId="3" borderId="18" xfId="0" applyFont="1" applyFill="1" applyBorder="1" applyAlignment="1">
      <alignment horizontal="center" vertical="center"/>
    </xf>
    <xf numFmtId="0" fontId="26" fillId="3" borderId="22" xfId="0" applyFont="1" applyFill="1" applyBorder="1" applyAlignment="1">
      <alignment horizontal="center" vertical="center"/>
    </xf>
    <xf numFmtId="1" fontId="26" fillId="3" borderId="22" xfId="0" applyNumberFormat="1" applyFont="1" applyFill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26" fillId="3" borderId="18" xfId="0" applyFont="1" applyFill="1" applyBorder="1" applyAlignment="1">
      <alignment horizontal="left" vertical="center"/>
    </xf>
    <xf numFmtId="0" fontId="26" fillId="3" borderId="19" xfId="0" applyFont="1" applyFill="1" applyBorder="1" applyAlignment="1">
      <alignment horizontal="left" vertical="center"/>
    </xf>
    <xf numFmtId="0" fontId="26" fillId="3" borderId="19" xfId="0" applyFont="1" applyFill="1" applyBorder="1" applyAlignment="1">
      <alignment horizontal="left" vertical="center" wrapText="1"/>
    </xf>
    <xf numFmtId="0" fontId="26" fillId="3" borderId="37" xfId="0" applyFont="1" applyFill="1" applyBorder="1" applyAlignment="1">
      <alignment horizontal="left" vertical="center" wrapText="1"/>
    </xf>
    <xf numFmtId="0" fontId="26" fillId="3" borderId="18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 wrapText="1"/>
    </xf>
    <xf numFmtId="1" fontId="26" fillId="3" borderId="18" xfId="0" applyNumberFormat="1" applyFont="1" applyFill="1" applyBorder="1" applyAlignment="1">
      <alignment horizontal="center" vertical="center" wrapText="1"/>
    </xf>
    <xf numFmtId="0" fontId="26" fillId="3" borderId="37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left" vertical="center"/>
    </xf>
    <xf numFmtId="0" fontId="28" fillId="2" borderId="19" xfId="0" applyFont="1" applyFill="1" applyBorder="1" applyAlignment="1">
      <alignment horizontal="left" vertical="center"/>
    </xf>
    <xf numFmtId="0" fontId="28" fillId="2" borderId="19" xfId="0" applyFont="1" applyFill="1" applyBorder="1" applyAlignment="1">
      <alignment horizontal="left" vertical="center" wrapText="1"/>
    </xf>
    <xf numFmtId="0" fontId="28" fillId="2" borderId="37" xfId="0" applyFont="1" applyFill="1" applyBorder="1" applyAlignment="1">
      <alignment horizontal="left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 wrapText="1"/>
    </xf>
    <xf numFmtId="1" fontId="28" fillId="2" borderId="19" xfId="0" applyNumberFormat="1" applyFont="1" applyFill="1" applyBorder="1" applyAlignment="1">
      <alignment horizontal="center" vertical="center" wrapText="1"/>
    </xf>
    <xf numFmtId="1" fontId="28" fillId="2" borderId="22" xfId="0" applyNumberFormat="1" applyFont="1" applyFill="1" applyBorder="1" applyAlignment="1">
      <alignment horizontal="center" vertical="center" wrapText="1"/>
    </xf>
    <xf numFmtId="1" fontId="28" fillId="2" borderId="18" xfId="0" applyNumberFormat="1" applyFont="1" applyFill="1" applyBorder="1" applyAlignment="1">
      <alignment horizontal="center" vertical="center" wrapText="1"/>
    </xf>
    <xf numFmtId="1" fontId="28" fillId="2" borderId="36" xfId="0" applyNumberFormat="1" applyFont="1" applyFill="1" applyBorder="1" applyAlignment="1">
      <alignment horizontal="center" vertical="center" wrapText="1"/>
    </xf>
    <xf numFmtId="0" fontId="28" fillId="2" borderId="19" xfId="0" applyNumberFormat="1" applyFont="1" applyFill="1" applyBorder="1" applyAlignment="1">
      <alignment horizontal="center" vertical="center" wrapText="1"/>
    </xf>
    <xf numFmtId="0" fontId="28" fillId="2" borderId="22" xfId="0" applyFont="1" applyFill="1" applyBorder="1" applyAlignment="1">
      <alignment horizontal="center" vertical="center"/>
    </xf>
    <xf numFmtId="1" fontId="28" fillId="0" borderId="18" xfId="0" applyNumberFormat="1" applyFont="1" applyBorder="1" applyAlignment="1">
      <alignment horizontal="center" vertical="center" wrapText="1"/>
    </xf>
    <xf numFmtId="1" fontId="28" fillId="0" borderId="19" xfId="0" applyNumberFormat="1" applyFont="1" applyBorder="1" applyAlignment="1">
      <alignment horizontal="center" vertical="center" wrapText="1"/>
    </xf>
    <xf numFmtId="0" fontId="28" fillId="0" borderId="19" xfId="0" applyNumberFormat="1" applyFont="1" applyBorder="1" applyAlignment="1">
      <alignment horizontal="center" vertical="center" wrapText="1"/>
    </xf>
    <xf numFmtId="0" fontId="28" fillId="0" borderId="22" xfId="0" applyNumberFormat="1" applyFont="1" applyBorder="1" applyAlignment="1">
      <alignment horizontal="center" vertical="center" wrapText="1"/>
    </xf>
    <xf numFmtId="1" fontId="28" fillId="0" borderId="36" xfId="0" applyNumberFormat="1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/>
    </xf>
    <xf numFmtId="0" fontId="28" fillId="2" borderId="22" xfId="0" applyNumberFormat="1" applyFont="1" applyFill="1" applyBorder="1" applyAlignment="1">
      <alignment horizontal="center" vertical="center" wrapText="1"/>
    </xf>
    <xf numFmtId="0" fontId="28" fillId="2" borderId="37" xfId="0" applyNumberFormat="1" applyFont="1" applyFill="1" applyBorder="1" applyAlignment="1">
      <alignment horizontal="center" vertical="center" wrapText="1"/>
    </xf>
    <xf numFmtId="0" fontId="28" fillId="2" borderId="37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 wrapText="1"/>
    </xf>
    <xf numFmtId="0" fontId="26" fillId="2" borderId="37" xfId="0" applyFont="1" applyFill="1" applyBorder="1" applyAlignment="1">
      <alignment horizontal="center" vertical="center" wrapText="1"/>
    </xf>
    <xf numFmtId="0" fontId="28" fillId="2" borderId="22" xfId="0" applyFont="1" applyFill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center" vertical="center"/>
    </xf>
    <xf numFmtId="0" fontId="28" fillId="0" borderId="37" xfId="0" applyNumberFormat="1" applyFont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left" vertical="center" wrapText="1"/>
    </xf>
    <xf numFmtId="0" fontId="28" fillId="4" borderId="37" xfId="0" applyFont="1" applyFill="1" applyBorder="1" applyAlignment="1">
      <alignment horizontal="left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1" fontId="28" fillId="4" borderId="19" xfId="0" applyNumberFormat="1" applyFont="1" applyFill="1" applyBorder="1" applyAlignment="1">
      <alignment horizontal="center" vertical="center" wrapText="1"/>
    </xf>
    <xf numFmtId="1" fontId="28" fillId="0" borderId="22" xfId="0" applyNumberFormat="1" applyFont="1" applyBorder="1" applyAlignment="1">
      <alignment horizontal="center" vertical="center" wrapText="1"/>
    </xf>
    <xf numFmtId="0" fontId="28" fillId="0" borderId="19" xfId="0" applyNumberFormat="1" applyFont="1" applyFill="1" applyBorder="1" applyAlignment="1">
      <alignment horizontal="center" vertical="center" wrapText="1"/>
    </xf>
    <xf numFmtId="0" fontId="28" fillId="0" borderId="22" xfId="0" applyNumberFormat="1" applyFont="1" applyFill="1" applyBorder="1" applyAlignment="1">
      <alignment horizontal="center" vertical="center" wrapText="1"/>
    </xf>
    <xf numFmtId="1" fontId="28" fillId="0" borderId="36" xfId="0" applyNumberFormat="1" applyFont="1" applyFill="1" applyBorder="1" applyAlignment="1">
      <alignment horizontal="center" vertical="center" wrapText="1"/>
    </xf>
    <xf numFmtId="1" fontId="28" fillId="0" borderId="19" xfId="0" applyNumberFormat="1" applyFont="1" applyFill="1" applyBorder="1" applyAlignment="1">
      <alignment horizontal="center" vertical="center" wrapText="1"/>
    </xf>
    <xf numFmtId="0" fontId="28" fillId="0" borderId="37" xfId="0" applyNumberFormat="1" applyFont="1" applyFill="1" applyBorder="1" applyAlignment="1">
      <alignment horizontal="center" vertical="center" wrapText="1"/>
    </xf>
    <xf numFmtId="1" fontId="28" fillId="0" borderId="18" xfId="0" applyNumberFormat="1" applyFont="1" applyFill="1" applyBorder="1" applyAlignment="1">
      <alignment horizontal="center" vertical="center" wrapText="1"/>
    </xf>
    <xf numFmtId="1" fontId="28" fillId="0" borderId="22" xfId="0" applyNumberFormat="1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left" vertical="center"/>
    </xf>
    <xf numFmtId="0" fontId="28" fillId="0" borderId="19" xfId="0" applyFont="1" applyFill="1" applyBorder="1" applyAlignment="1">
      <alignment horizontal="left" vertical="center"/>
    </xf>
    <xf numFmtId="0" fontId="28" fillId="0" borderId="19" xfId="0" applyFont="1" applyFill="1" applyBorder="1" applyAlignment="1">
      <alignment horizontal="left" vertical="center" wrapText="1"/>
    </xf>
    <xf numFmtId="0" fontId="28" fillId="0" borderId="37" xfId="0" applyFont="1" applyFill="1" applyBorder="1" applyAlignment="1">
      <alignment horizontal="left" vertical="center" wrapText="1"/>
    </xf>
    <xf numFmtId="0" fontId="28" fillId="0" borderId="22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49" fontId="28" fillId="0" borderId="18" xfId="0" applyNumberFormat="1" applyFont="1" applyFill="1" applyBorder="1" applyAlignment="1">
      <alignment horizontal="left" vertical="center"/>
    </xf>
    <xf numFmtId="49" fontId="28" fillId="0" borderId="19" xfId="0" applyNumberFormat="1" applyFont="1" applyFill="1" applyBorder="1" applyAlignment="1">
      <alignment horizontal="left" vertical="center"/>
    </xf>
    <xf numFmtId="49" fontId="26" fillId="3" borderId="18" xfId="0" applyNumberFormat="1" applyFont="1" applyFill="1" applyBorder="1" applyAlignment="1">
      <alignment horizontal="left" vertical="center"/>
    </xf>
    <xf numFmtId="49" fontId="26" fillId="3" borderId="19" xfId="0" applyNumberFormat="1" applyFont="1" applyFill="1" applyBorder="1" applyAlignment="1">
      <alignment horizontal="left" vertical="center"/>
    </xf>
    <xf numFmtId="1" fontId="28" fillId="2" borderId="37" xfId="0" applyNumberFormat="1" applyFont="1" applyFill="1" applyBorder="1" applyAlignment="1">
      <alignment horizontal="center" vertical="center" wrapText="1"/>
    </xf>
    <xf numFmtId="1" fontId="26" fillId="3" borderId="19" xfId="0" applyNumberFormat="1" applyFont="1" applyFill="1" applyBorder="1" applyAlignment="1">
      <alignment horizontal="center" vertical="center"/>
    </xf>
    <xf numFmtId="1" fontId="26" fillId="5" borderId="19" xfId="0" applyNumberFormat="1" applyFont="1" applyFill="1" applyBorder="1" applyAlignment="1">
      <alignment horizontal="center" vertical="center" wrapText="1"/>
    </xf>
    <xf numFmtId="1" fontId="26" fillId="5" borderId="22" xfId="0" applyNumberFormat="1" applyFont="1" applyFill="1" applyBorder="1" applyAlignment="1">
      <alignment horizontal="center" vertical="center" wrapText="1"/>
    </xf>
    <xf numFmtId="1" fontId="26" fillId="5" borderId="18" xfId="0" applyNumberFormat="1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left" vertical="center"/>
    </xf>
    <xf numFmtId="0" fontId="26" fillId="5" borderId="19" xfId="0" applyFont="1" applyFill="1" applyBorder="1" applyAlignment="1">
      <alignment horizontal="left" vertical="center"/>
    </xf>
    <xf numFmtId="0" fontId="26" fillId="5" borderId="19" xfId="0" applyFont="1" applyFill="1" applyBorder="1" applyAlignment="1">
      <alignment horizontal="left" vertical="center" wrapText="1"/>
    </xf>
    <xf numFmtId="0" fontId="26" fillId="5" borderId="37" xfId="0" applyFont="1" applyFill="1" applyBorder="1" applyAlignment="1">
      <alignment horizontal="left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19" xfId="0" applyFont="1" applyFill="1" applyBorder="1" applyAlignment="1">
      <alignment horizontal="center" vertical="center" wrapText="1"/>
    </xf>
    <xf numFmtId="49" fontId="28" fillId="0" borderId="35" xfId="0" applyNumberFormat="1" applyFont="1" applyFill="1" applyBorder="1" applyAlignment="1">
      <alignment horizontal="left" vertical="center"/>
    </xf>
    <xf numFmtId="49" fontId="28" fillId="0" borderId="36" xfId="0" applyNumberFormat="1" applyFont="1" applyFill="1" applyBorder="1" applyAlignment="1">
      <alignment horizontal="left" vertical="center"/>
    </xf>
    <xf numFmtId="0" fontId="26" fillId="5" borderId="19" xfId="0" applyNumberFormat="1" applyFont="1" applyFill="1" applyBorder="1" applyAlignment="1">
      <alignment horizontal="center" vertical="center" wrapText="1"/>
    </xf>
    <xf numFmtId="0" fontId="26" fillId="5" borderId="22" xfId="0" applyNumberFormat="1" applyFont="1" applyFill="1" applyBorder="1" applyAlignment="1">
      <alignment horizontal="center" vertical="center" wrapText="1"/>
    </xf>
    <xf numFmtId="1" fontId="26" fillId="5" borderId="36" xfId="0" applyNumberFormat="1" applyFont="1" applyFill="1" applyBorder="1" applyAlignment="1">
      <alignment horizontal="center" vertical="center" wrapText="1"/>
    </xf>
    <xf numFmtId="0" fontId="26" fillId="5" borderId="22" xfId="0" applyFont="1" applyFill="1" applyBorder="1" applyAlignment="1">
      <alignment horizontal="center" vertical="center"/>
    </xf>
    <xf numFmtId="0" fontId="26" fillId="5" borderId="37" xfId="0" applyFont="1" applyFill="1" applyBorder="1" applyAlignment="1">
      <alignment horizontal="center" vertical="center" wrapText="1"/>
    </xf>
    <xf numFmtId="0" fontId="26" fillId="5" borderId="22" xfId="0" applyFont="1" applyFill="1" applyBorder="1" applyAlignment="1">
      <alignment horizontal="center" vertical="center" wrapText="1"/>
    </xf>
    <xf numFmtId="0" fontId="26" fillId="5" borderId="37" xfId="0" applyNumberFormat="1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 wrapText="1"/>
    </xf>
    <xf numFmtId="0" fontId="26" fillId="0" borderId="60" xfId="0" applyFont="1" applyFill="1" applyBorder="1" applyAlignment="1">
      <alignment horizontal="center" vertical="center" wrapText="1"/>
    </xf>
    <xf numFmtId="0" fontId="14" fillId="0" borderId="63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1" fontId="14" fillId="0" borderId="63" xfId="0" applyNumberFormat="1" applyFont="1" applyFill="1" applyBorder="1" applyAlignment="1">
      <alignment horizontal="center" vertical="center" wrapText="1"/>
    </xf>
    <xf numFmtId="0" fontId="28" fillId="0" borderId="61" xfId="0" applyFont="1" applyFill="1" applyBorder="1" applyAlignment="1">
      <alignment horizontal="left" vertical="center" wrapText="1"/>
    </xf>
    <xf numFmtId="0" fontId="28" fillId="0" borderId="36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1" fontId="14" fillId="0" borderId="37" xfId="0" applyNumberFormat="1" applyFont="1" applyFill="1" applyBorder="1" applyAlignment="1">
      <alignment horizontal="center" vertical="center"/>
    </xf>
    <xf numFmtId="1" fontId="14" fillId="0" borderId="36" xfId="0" applyNumberFormat="1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26" fillId="0" borderId="64" xfId="0" applyFont="1" applyFill="1" applyBorder="1" applyAlignment="1">
      <alignment horizontal="center" vertical="center" wrapText="1"/>
    </xf>
    <xf numFmtId="0" fontId="26" fillId="0" borderId="59" xfId="0" applyFont="1" applyFill="1" applyBorder="1" applyAlignment="1">
      <alignment horizontal="center" vertical="center" wrapText="1"/>
    </xf>
    <xf numFmtId="0" fontId="26" fillId="0" borderId="66" xfId="0" applyFont="1" applyFill="1" applyBorder="1" applyAlignment="1">
      <alignment horizontal="center" vertical="center" wrapText="1"/>
    </xf>
    <xf numFmtId="0" fontId="26" fillId="0" borderId="65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>
      <alignment horizontal="center" vertical="center" wrapText="1"/>
    </xf>
    <xf numFmtId="0" fontId="28" fillId="0" borderId="59" xfId="0" applyNumberFormat="1" applyFont="1" applyFill="1" applyBorder="1" applyAlignment="1">
      <alignment horizontal="center" vertical="center" wrapText="1"/>
    </xf>
    <xf numFmtId="0" fontId="28" fillId="0" borderId="32" xfId="0" applyNumberFormat="1" applyFont="1" applyFill="1" applyBorder="1" applyAlignment="1">
      <alignment horizontal="center" vertical="center" wrapText="1"/>
    </xf>
    <xf numFmtId="0" fontId="28" fillId="0" borderId="65" xfId="0" applyNumberFormat="1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 wrapText="1"/>
    </xf>
    <xf numFmtId="1" fontId="14" fillId="0" borderId="35" xfId="0" applyNumberFormat="1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 wrapText="1"/>
    </xf>
    <xf numFmtId="0" fontId="26" fillId="6" borderId="22" xfId="0" applyFont="1" applyFill="1" applyBorder="1" applyAlignment="1">
      <alignment horizontal="center" vertical="center" wrapText="1"/>
    </xf>
    <xf numFmtId="0" fontId="26" fillId="2" borderId="35" xfId="0" applyFont="1" applyFill="1" applyBorder="1" applyAlignment="1">
      <alignment horizontal="center" vertical="center" wrapText="1"/>
    </xf>
    <xf numFmtId="0" fontId="26" fillId="2" borderId="60" xfId="0" applyFont="1" applyFill="1" applyBorder="1" applyAlignment="1">
      <alignment horizontal="center" vertical="center" wrapText="1"/>
    </xf>
    <xf numFmtId="1" fontId="28" fillId="0" borderId="37" xfId="0" applyNumberFormat="1" applyFont="1" applyFill="1" applyBorder="1" applyAlignment="1">
      <alignment horizontal="center" vertical="center" wrapText="1"/>
    </xf>
    <xf numFmtId="0" fontId="28" fillId="0" borderId="60" xfId="0" applyNumberFormat="1" applyFont="1" applyFill="1" applyBorder="1" applyAlignment="1">
      <alignment horizontal="center" vertical="center" wrapText="1"/>
    </xf>
    <xf numFmtId="1" fontId="28" fillId="0" borderId="35" xfId="0" applyNumberFormat="1" applyFont="1" applyFill="1" applyBorder="1" applyAlignment="1">
      <alignment horizontal="center" vertical="center" wrapText="1"/>
    </xf>
    <xf numFmtId="1" fontId="28" fillId="0" borderId="60" xfId="0" applyNumberFormat="1" applyFont="1" applyFill="1" applyBorder="1" applyAlignment="1">
      <alignment horizontal="center" vertical="center" wrapText="1"/>
    </xf>
    <xf numFmtId="0" fontId="28" fillId="2" borderId="61" xfId="0" applyNumberFormat="1" applyFont="1" applyFill="1" applyBorder="1" applyAlignment="1">
      <alignment horizontal="center" vertical="center" wrapText="1"/>
    </xf>
    <xf numFmtId="1" fontId="28" fillId="2" borderId="35" xfId="0" applyNumberFormat="1" applyFont="1" applyFill="1" applyBorder="1" applyAlignment="1">
      <alignment horizontal="center" vertical="center" wrapText="1"/>
    </xf>
    <xf numFmtId="0" fontId="28" fillId="2" borderId="60" xfId="0" applyNumberFormat="1" applyFont="1" applyFill="1" applyBorder="1" applyAlignment="1">
      <alignment horizontal="center" vertical="center" wrapText="1"/>
    </xf>
    <xf numFmtId="49" fontId="28" fillId="2" borderId="18" xfId="0" applyNumberFormat="1" applyFont="1" applyFill="1" applyBorder="1" applyAlignment="1">
      <alignment horizontal="left" vertical="center"/>
    </xf>
    <xf numFmtId="49" fontId="28" fillId="2" borderId="19" xfId="0" applyNumberFormat="1" applyFont="1" applyFill="1" applyBorder="1" applyAlignment="1">
      <alignment horizontal="left" vertical="center"/>
    </xf>
    <xf numFmtId="0" fontId="28" fillId="2" borderId="36" xfId="0" applyNumberFormat="1" applyFont="1" applyFill="1" applyBorder="1" applyAlignment="1">
      <alignment horizontal="center" vertical="center" wrapText="1"/>
    </xf>
    <xf numFmtId="0" fontId="28" fillId="2" borderId="61" xfId="0" applyFont="1" applyFill="1" applyBorder="1" applyAlignment="1">
      <alignment horizontal="left" vertical="center" wrapText="1"/>
    </xf>
    <xf numFmtId="0" fontId="28" fillId="2" borderId="60" xfId="0" applyFont="1" applyFill="1" applyBorder="1" applyAlignment="1">
      <alignment horizontal="left" vertical="center" wrapText="1"/>
    </xf>
    <xf numFmtId="1" fontId="28" fillId="2" borderId="61" xfId="0" applyNumberFormat="1" applyFont="1" applyFill="1" applyBorder="1" applyAlignment="1">
      <alignment horizontal="center" vertical="center" wrapText="1"/>
    </xf>
    <xf numFmtId="1" fontId="26" fillId="5" borderId="24" xfId="0" applyNumberFormat="1" applyFont="1" applyFill="1" applyBorder="1" applyAlignment="1">
      <alignment horizontal="center" vertical="center" wrapText="1"/>
    </xf>
    <xf numFmtId="1" fontId="26" fillId="5" borderId="25" xfId="0" applyNumberFormat="1" applyFont="1" applyFill="1" applyBorder="1" applyAlignment="1">
      <alignment horizontal="center" vertical="center" wrapText="1"/>
    </xf>
    <xf numFmtId="0" fontId="26" fillId="5" borderId="25" xfId="0" applyNumberFormat="1" applyFont="1" applyFill="1" applyBorder="1" applyAlignment="1">
      <alignment horizontal="center" vertical="center" wrapText="1"/>
    </xf>
    <xf numFmtId="0" fontId="26" fillId="5" borderId="28" xfId="0" applyNumberFormat="1" applyFont="1" applyFill="1" applyBorder="1" applyAlignment="1">
      <alignment horizontal="center" vertical="center" wrapText="1"/>
    </xf>
    <xf numFmtId="1" fontId="26" fillId="5" borderId="40" xfId="0" applyNumberFormat="1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horizontal="left" vertical="center"/>
    </xf>
    <xf numFmtId="0" fontId="26" fillId="5" borderId="25" xfId="0" applyFont="1" applyFill="1" applyBorder="1" applyAlignment="1">
      <alignment horizontal="left" vertical="center"/>
    </xf>
    <xf numFmtId="0" fontId="26" fillId="5" borderId="25" xfId="0" applyFont="1" applyFill="1" applyBorder="1" applyAlignment="1">
      <alignment horizontal="left" vertical="center" wrapText="1"/>
    </xf>
    <xf numFmtId="0" fontId="26" fillId="5" borderId="39" xfId="0" applyFont="1" applyFill="1" applyBorder="1" applyAlignment="1">
      <alignment horizontal="left" vertical="center" wrapText="1"/>
    </xf>
    <xf numFmtId="0" fontId="26" fillId="5" borderId="24" xfId="0" applyFont="1" applyFill="1" applyBorder="1" applyAlignment="1">
      <alignment horizontal="center" vertical="center" wrapText="1"/>
    </xf>
    <xf numFmtId="0" fontId="26" fillId="5" borderId="25" xfId="0" applyFont="1" applyFill="1" applyBorder="1" applyAlignment="1">
      <alignment horizontal="center" vertical="center" wrapText="1"/>
    </xf>
    <xf numFmtId="1" fontId="26" fillId="5" borderId="28" xfId="0" applyNumberFormat="1" applyFont="1" applyFill="1" applyBorder="1" applyAlignment="1">
      <alignment horizontal="center" vertical="center" wrapText="1"/>
    </xf>
    <xf numFmtId="0" fontId="26" fillId="5" borderId="28" xfId="0" applyFont="1" applyFill="1" applyBorder="1" applyAlignment="1">
      <alignment horizontal="center" vertical="center"/>
    </xf>
    <xf numFmtId="0" fontId="26" fillId="5" borderId="39" xfId="0" applyFont="1" applyFill="1" applyBorder="1" applyAlignment="1">
      <alignment horizontal="center" vertical="center" wrapText="1"/>
    </xf>
    <xf numFmtId="0" fontId="26" fillId="5" borderId="28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wrapText="1"/>
    </xf>
    <xf numFmtId="1" fontId="26" fillId="3" borderId="18" xfId="0" applyNumberFormat="1" applyFont="1" applyFill="1" applyBorder="1" applyAlignment="1">
      <alignment horizontal="center" vertical="center"/>
    </xf>
    <xf numFmtId="0" fontId="28" fillId="0" borderId="19" xfId="0" applyFont="1" applyBorder="1" applyAlignment="1">
      <alignment horizontal="left" vertical="center" wrapText="1"/>
    </xf>
    <xf numFmtId="0" fontId="28" fillId="0" borderId="37" xfId="0" applyFont="1" applyBorder="1" applyAlignment="1">
      <alignment horizontal="left" vertical="center" wrapText="1"/>
    </xf>
    <xf numFmtId="0" fontId="28" fillId="0" borderId="18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 wrapText="1"/>
    </xf>
    <xf numFmtId="0" fontId="28" fillId="0" borderId="60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0" fillId="2" borderId="61" xfId="0" applyFont="1" applyFill="1" applyBorder="1"/>
    <xf numFmtId="0" fontId="0" fillId="2" borderId="60" xfId="0" applyFont="1" applyFill="1" applyBorder="1"/>
    <xf numFmtId="0" fontId="28" fillId="0" borderId="36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/>
    </xf>
    <xf numFmtId="0" fontId="28" fillId="0" borderId="36" xfId="0" applyFont="1" applyFill="1" applyBorder="1" applyAlignment="1">
      <alignment horizontal="center" vertical="center"/>
    </xf>
    <xf numFmtId="0" fontId="28" fillId="2" borderId="18" xfId="0" quotePrefix="1" applyFont="1" applyFill="1" applyBorder="1" applyAlignment="1">
      <alignment horizontal="left" vertical="center"/>
    </xf>
    <xf numFmtId="0" fontId="28" fillId="0" borderId="60" xfId="0" applyFont="1" applyFill="1" applyBorder="1" applyAlignment="1">
      <alignment horizontal="center" vertical="center"/>
    </xf>
    <xf numFmtId="0" fontId="26" fillId="5" borderId="35" xfId="0" applyFont="1" applyFill="1" applyBorder="1" applyAlignment="1">
      <alignment horizontal="center" vertical="center" wrapText="1"/>
    </xf>
    <xf numFmtId="0" fontId="26" fillId="5" borderId="60" xfId="0" applyFont="1" applyFill="1" applyBorder="1" applyAlignment="1">
      <alignment horizontal="center" vertical="center" wrapText="1"/>
    </xf>
    <xf numFmtId="1" fontId="26" fillId="3" borderId="36" xfId="0" applyNumberFormat="1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left" vertical="center" wrapText="1"/>
    </xf>
    <xf numFmtId="0" fontId="28" fillId="2" borderId="36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left" vertical="center" wrapText="1"/>
    </xf>
    <xf numFmtId="0" fontId="26" fillId="5" borderId="19" xfId="0" applyFont="1" applyFill="1" applyBorder="1" applyAlignment="1">
      <alignment horizontal="center"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36" xfId="0" applyFont="1" applyFill="1" applyBorder="1" applyAlignment="1">
      <alignment horizontal="center" vertical="center"/>
    </xf>
    <xf numFmtId="49" fontId="26" fillId="5" borderId="18" xfId="0" applyNumberFormat="1" applyFont="1" applyFill="1" applyBorder="1" applyAlignment="1">
      <alignment horizontal="left" vertical="center"/>
    </xf>
    <xf numFmtId="49" fontId="26" fillId="5" borderId="19" xfId="0" applyNumberFormat="1" applyFont="1" applyFill="1" applyBorder="1" applyAlignment="1">
      <alignment horizontal="left" vertical="center"/>
    </xf>
    <xf numFmtId="0" fontId="26" fillId="5" borderId="37" xfId="0" applyFont="1" applyFill="1" applyBorder="1" applyAlignment="1">
      <alignment horizontal="center" vertical="center"/>
    </xf>
    <xf numFmtId="0" fontId="28" fillId="0" borderId="60" xfId="0" applyNumberFormat="1" applyFont="1" applyBorder="1" applyAlignment="1">
      <alignment horizontal="center" vertical="center" wrapText="1"/>
    </xf>
    <xf numFmtId="0" fontId="34" fillId="5" borderId="18" xfId="0" applyFont="1" applyFill="1" applyBorder="1" applyAlignment="1">
      <alignment horizontal="center" vertical="center" wrapText="1"/>
    </xf>
    <xf numFmtId="0" fontId="34" fillId="5" borderId="22" xfId="0" applyFont="1" applyFill="1" applyBorder="1" applyAlignment="1">
      <alignment horizontal="center" vertical="center" wrapText="1"/>
    </xf>
    <xf numFmtId="164" fontId="28" fillId="0" borderId="33" xfId="0" applyNumberFormat="1" applyFont="1" applyFill="1" applyBorder="1" applyAlignment="1">
      <alignment horizontal="left" vertical="center"/>
    </xf>
    <xf numFmtId="0" fontId="28" fillId="0" borderId="32" xfId="0" applyFont="1" applyFill="1" applyBorder="1" applyAlignment="1">
      <alignment horizontal="left" vertical="center"/>
    </xf>
    <xf numFmtId="0" fontId="28" fillId="2" borderId="18" xfId="0" applyFont="1" applyFill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1" fontId="28" fillId="2" borderId="60" xfId="0" applyNumberFormat="1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2" borderId="35" xfId="0" applyFont="1" applyFill="1" applyBorder="1" applyAlignment="1">
      <alignment horizontal="center" vertical="center" wrapText="1"/>
    </xf>
    <xf numFmtId="0" fontId="28" fillId="2" borderId="36" xfId="0" applyFont="1" applyFill="1" applyBorder="1" applyAlignment="1">
      <alignment horizontal="center" vertical="center"/>
    </xf>
    <xf numFmtId="1" fontId="28" fillId="0" borderId="61" xfId="0" applyNumberFormat="1" applyFont="1" applyBorder="1" applyAlignment="1">
      <alignment horizontal="center" vertical="center" wrapText="1"/>
    </xf>
    <xf numFmtId="1" fontId="28" fillId="0" borderId="37" xfId="0" applyNumberFormat="1" applyFont="1" applyBorder="1" applyAlignment="1">
      <alignment horizontal="center" vertical="center" wrapText="1"/>
    </xf>
    <xf numFmtId="0" fontId="28" fillId="2" borderId="60" xfId="0" applyFont="1" applyFill="1" applyBorder="1" applyAlignment="1">
      <alignment horizontal="center" vertical="center"/>
    </xf>
    <xf numFmtId="1" fontId="28" fillId="4" borderId="35" xfId="0" applyNumberFormat="1" applyFont="1" applyFill="1" applyBorder="1" applyAlignment="1">
      <alignment horizontal="center" vertical="center" wrapText="1"/>
    </xf>
    <xf numFmtId="1" fontId="28" fillId="4" borderId="36" xfId="0" applyNumberFormat="1" applyFont="1" applyFill="1" applyBorder="1" applyAlignment="1">
      <alignment horizontal="center" vertical="center" wrapText="1"/>
    </xf>
    <xf numFmtId="1" fontId="28" fillId="4" borderId="61" xfId="0" applyNumberFormat="1" applyFont="1" applyFill="1" applyBorder="1" applyAlignment="1">
      <alignment horizontal="center" vertical="center" wrapText="1"/>
    </xf>
    <xf numFmtId="1" fontId="28" fillId="4" borderId="37" xfId="0" applyNumberFormat="1" applyFont="1" applyFill="1" applyBorder="1" applyAlignment="1">
      <alignment horizontal="center" vertical="center" wrapText="1"/>
    </xf>
    <xf numFmtId="0" fontId="28" fillId="4" borderId="37" xfId="0" applyNumberFormat="1" applyFont="1" applyFill="1" applyBorder="1" applyAlignment="1">
      <alignment horizontal="center" vertical="center" wrapText="1"/>
    </xf>
    <xf numFmtId="0" fontId="28" fillId="4" borderId="60" xfId="0" applyNumberFormat="1" applyFont="1" applyFill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/>
    </xf>
    <xf numFmtId="1" fontId="26" fillId="5" borderId="19" xfId="0" applyNumberFormat="1" applyFont="1" applyFill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28" fillId="0" borderId="22" xfId="0" applyFont="1" applyBorder="1" applyAlignment="1">
      <alignment horizontal="left" vertical="center" wrapText="1"/>
    </xf>
    <xf numFmtId="0" fontId="35" fillId="0" borderId="37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28" fillId="0" borderId="39" xfId="0" applyNumberFormat="1" applyFont="1" applyFill="1" applyBorder="1" applyAlignment="1">
      <alignment horizontal="center" vertical="center" wrapText="1"/>
    </xf>
    <xf numFmtId="0" fontId="28" fillId="0" borderId="71" xfId="0" applyNumberFormat="1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center" vertical="center"/>
    </xf>
    <xf numFmtId="0" fontId="28" fillId="0" borderId="40" xfId="0" applyFont="1" applyFill="1" applyBorder="1" applyAlignment="1">
      <alignment horizontal="center" vertical="center"/>
    </xf>
    <xf numFmtId="1" fontId="28" fillId="0" borderId="25" xfId="0" applyNumberFormat="1" applyFont="1" applyFill="1" applyBorder="1" applyAlignment="1">
      <alignment horizontal="center" vertical="center" wrapText="1"/>
    </xf>
    <xf numFmtId="1" fontId="28" fillId="0" borderId="28" xfId="0" applyNumberFormat="1" applyFont="1" applyFill="1" applyBorder="1" applyAlignment="1">
      <alignment horizontal="center" vertical="center" wrapText="1"/>
    </xf>
    <xf numFmtId="1" fontId="28" fillId="0" borderId="67" xfId="0" applyNumberFormat="1" applyFont="1" applyFill="1" applyBorder="1" applyAlignment="1">
      <alignment horizontal="center" vertical="center" wrapText="1"/>
    </xf>
    <xf numFmtId="1" fontId="28" fillId="0" borderId="68" xfId="0" applyNumberFormat="1" applyFont="1" applyFill="1" applyBorder="1" applyAlignment="1">
      <alignment horizontal="center" vertical="center" wrapText="1"/>
    </xf>
    <xf numFmtId="1" fontId="28" fillId="0" borderId="69" xfId="0" applyNumberFormat="1" applyFont="1" applyFill="1" applyBorder="1" applyAlignment="1">
      <alignment horizontal="center" vertical="center" wrapText="1"/>
    </xf>
    <xf numFmtId="0" fontId="14" fillId="0" borderId="70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49" fontId="28" fillId="2" borderId="67" xfId="0" applyNumberFormat="1" applyFont="1" applyFill="1" applyBorder="1" applyAlignment="1">
      <alignment horizontal="left" vertical="center"/>
    </xf>
    <xf numFmtId="49" fontId="28" fillId="2" borderId="68" xfId="0" applyNumberFormat="1" applyFont="1" applyFill="1" applyBorder="1" applyAlignment="1">
      <alignment horizontal="left" vertical="center"/>
    </xf>
    <xf numFmtId="0" fontId="28" fillId="0" borderId="68" xfId="0" applyFont="1" applyBorder="1" applyAlignment="1">
      <alignment horizontal="left" vertical="center" wrapText="1"/>
    </xf>
    <xf numFmtId="0" fontId="28" fillId="0" borderId="69" xfId="0" applyFont="1" applyBorder="1" applyAlignment="1">
      <alignment horizontal="left" vertical="center" wrapText="1"/>
    </xf>
    <xf numFmtId="0" fontId="28" fillId="0" borderId="67" xfId="0" applyFont="1" applyFill="1" applyBorder="1" applyAlignment="1">
      <alignment horizontal="center" vertical="center"/>
    </xf>
    <xf numFmtId="0" fontId="28" fillId="0" borderId="68" xfId="0" applyFont="1" applyFill="1" applyBorder="1" applyAlignment="1">
      <alignment horizontal="center" vertical="center"/>
    </xf>
    <xf numFmtId="0" fontId="28" fillId="0" borderId="67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1" fontId="28" fillId="0" borderId="39" xfId="0" applyNumberFormat="1" applyFont="1" applyFill="1" applyBorder="1" applyAlignment="1">
      <alignment horizontal="center" vertical="center" wrapText="1"/>
    </xf>
    <xf numFmtId="1" fontId="28" fillId="0" borderId="40" xfId="0" applyNumberFormat="1" applyFont="1" applyFill="1" applyBorder="1" applyAlignment="1">
      <alignment horizontal="center" vertical="center" wrapText="1"/>
    </xf>
    <xf numFmtId="1" fontId="28" fillId="0" borderId="70" xfId="0" applyNumberFormat="1" applyFont="1" applyFill="1" applyBorder="1" applyAlignment="1">
      <alignment horizontal="center" vertical="center" wrapText="1"/>
    </xf>
    <xf numFmtId="0" fontId="26" fillId="0" borderId="67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1" fontId="28" fillId="0" borderId="0" xfId="0" applyNumberFormat="1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1" fontId="26" fillId="0" borderId="8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1" fontId="26" fillId="0" borderId="9" xfId="0" applyNumberFormat="1" applyFont="1" applyBorder="1" applyAlignment="1">
      <alignment horizontal="center" vertical="center"/>
    </xf>
    <xf numFmtId="1" fontId="28" fillId="2" borderId="18" xfId="0" applyNumberFormat="1" applyFont="1" applyFill="1" applyBorder="1" applyAlignment="1">
      <alignment horizontal="center" vertical="center"/>
    </xf>
    <xf numFmtId="1" fontId="28" fillId="2" borderId="19" xfId="0" applyNumberFormat="1" applyFont="1" applyFill="1" applyBorder="1" applyAlignment="1">
      <alignment horizontal="center" vertical="center"/>
    </xf>
    <xf numFmtId="0" fontId="26" fillId="0" borderId="35" xfId="0" applyFont="1" applyBorder="1" applyAlignment="1">
      <alignment horizontal="left" vertical="center"/>
    </xf>
    <xf numFmtId="0" fontId="26" fillId="0" borderId="61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/>
    </xf>
    <xf numFmtId="1" fontId="28" fillId="0" borderId="18" xfId="0" applyNumberFormat="1" applyFont="1" applyFill="1" applyBorder="1" applyAlignment="1">
      <alignment horizontal="center" vertical="center"/>
    </xf>
    <xf numFmtId="1" fontId="28" fillId="0" borderId="19" xfId="0" applyNumberFormat="1" applyFont="1" applyFill="1" applyBorder="1" applyAlignment="1">
      <alignment horizontal="center" vertical="center"/>
    </xf>
    <xf numFmtId="1" fontId="28" fillId="0" borderId="22" xfId="0" applyNumberFormat="1" applyFont="1" applyFill="1" applyBorder="1" applyAlignment="1">
      <alignment horizontal="center" vertical="center"/>
    </xf>
    <xf numFmtId="1" fontId="28" fillId="0" borderId="37" xfId="0" applyNumberFormat="1" applyFont="1" applyFill="1" applyBorder="1" applyAlignment="1">
      <alignment horizontal="center" vertical="center"/>
    </xf>
    <xf numFmtId="1" fontId="28" fillId="2" borderId="22" xfId="0" applyNumberFormat="1" applyFont="1" applyFill="1" applyBorder="1" applyAlignment="1">
      <alignment horizontal="center" vertical="center"/>
    </xf>
    <xf numFmtId="1" fontId="28" fillId="0" borderId="36" xfId="0" applyNumberFormat="1" applyFont="1" applyFill="1" applyBorder="1" applyAlignment="1">
      <alignment horizontal="center" vertical="center"/>
    </xf>
    <xf numFmtId="1" fontId="28" fillId="2" borderId="37" xfId="0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1" fontId="28" fillId="0" borderId="8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1" fontId="28" fillId="2" borderId="36" xfId="0" applyNumberFormat="1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left" vertical="center"/>
    </xf>
    <xf numFmtId="0" fontId="26" fillId="0" borderId="61" xfId="0" applyFont="1" applyFill="1" applyBorder="1" applyAlignment="1">
      <alignment horizontal="left" vertical="center"/>
    </xf>
    <xf numFmtId="0" fontId="26" fillId="0" borderId="36" xfId="0" applyFont="1" applyFill="1" applyBorder="1" applyAlignment="1">
      <alignment horizontal="left" vertical="center"/>
    </xf>
    <xf numFmtId="0" fontId="39" fillId="0" borderId="52" xfId="0" applyFont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center" vertical="center" wrapText="1"/>
    </xf>
    <xf numFmtId="0" fontId="39" fillId="0" borderId="46" xfId="0" applyFont="1" applyBorder="1" applyAlignment="1">
      <alignment horizontal="center" vertical="center" wrapText="1"/>
    </xf>
    <xf numFmtId="0" fontId="39" fillId="0" borderId="44" xfId="0" applyFont="1" applyBorder="1" applyAlignment="1">
      <alignment horizontal="center" vertical="center" wrapText="1"/>
    </xf>
    <xf numFmtId="0" fontId="39" fillId="0" borderId="45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1" fontId="28" fillId="0" borderId="40" xfId="0" applyNumberFormat="1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/>
    </xf>
    <xf numFmtId="0" fontId="28" fillId="0" borderId="39" xfId="0" applyFont="1" applyFill="1" applyBorder="1" applyAlignment="1">
      <alignment horizontal="center" vertical="center"/>
    </xf>
    <xf numFmtId="1" fontId="28" fillId="0" borderId="24" xfId="0" applyNumberFormat="1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1" fontId="45" fillId="0" borderId="53" xfId="0" applyNumberFormat="1" applyFont="1" applyFill="1" applyBorder="1" applyAlignment="1">
      <alignment horizontal="center" vertical="center"/>
    </xf>
    <xf numFmtId="0" fontId="45" fillId="0" borderId="53" xfId="0" applyFont="1" applyFill="1" applyBorder="1" applyAlignment="1">
      <alignment horizontal="center" vertical="center"/>
    </xf>
    <xf numFmtId="1" fontId="28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6" fillId="0" borderId="70" xfId="0" applyFont="1" applyFill="1" applyBorder="1" applyAlignment="1">
      <alignment horizontal="left" vertical="center"/>
    </xf>
    <xf numFmtId="0" fontId="26" fillId="0" borderId="72" xfId="0" applyFont="1" applyFill="1" applyBorder="1" applyAlignment="1">
      <alignment horizontal="left" vertical="center"/>
    </xf>
    <xf numFmtId="0" fontId="26" fillId="0" borderId="40" xfId="0" applyFont="1" applyFill="1" applyBorder="1" applyAlignment="1">
      <alignment horizontal="left" vertical="center"/>
    </xf>
    <xf numFmtId="0" fontId="28" fillId="0" borderId="24" xfId="0" applyFont="1" applyFill="1" applyBorder="1" applyAlignment="1">
      <alignment horizontal="center" vertical="center"/>
    </xf>
    <xf numFmtId="0" fontId="33" fillId="0" borderId="35" xfId="0" applyFont="1" applyFill="1" applyBorder="1" applyAlignment="1">
      <alignment horizontal="left" vertical="center" wrapText="1"/>
    </xf>
    <xf numFmtId="0" fontId="33" fillId="0" borderId="61" xfId="0" applyFont="1" applyFill="1" applyBorder="1" applyAlignment="1">
      <alignment horizontal="left" vertical="center" wrapText="1"/>
    </xf>
    <xf numFmtId="0" fontId="33" fillId="0" borderId="36" xfId="0" applyFont="1" applyFill="1" applyBorder="1" applyAlignment="1">
      <alignment horizontal="left" vertical="center" wrapText="1"/>
    </xf>
    <xf numFmtId="0" fontId="33" fillId="0" borderId="37" xfId="0" applyFont="1" applyFill="1" applyBorder="1" applyAlignment="1">
      <alignment horizontal="center" vertical="center" wrapText="1"/>
    </xf>
    <xf numFmtId="0" fontId="33" fillId="0" borderId="61" xfId="0" applyFont="1" applyFill="1" applyBorder="1" applyAlignment="1">
      <alignment horizontal="center" vertical="center" wrapText="1"/>
    </xf>
    <xf numFmtId="0" fontId="33" fillId="0" borderId="36" xfId="0" applyFont="1" applyFill="1" applyBorder="1" applyAlignment="1">
      <alignment horizontal="center" vertical="center" wrapText="1"/>
    </xf>
    <xf numFmtId="0" fontId="33" fillId="0" borderId="60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0" fontId="33" fillId="0" borderId="22" xfId="0" applyFont="1" applyFill="1" applyBorder="1" applyAlignment="1">
      <alignment horizontal="center" vertical="center" wrapText="1"/>
    </xf>
    <xf numFmtId="0" fontId="40" fillId="0" borderId="50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0" fillId="0" borderId="51" xfId="0" applyFont="1" applyFill="1" applyBorder="1" applyAlignment="1">
      <alignment vertical="center" wrapText="1"/>
    </xf>
    <xf numFmtId="0" fontId="40" fillId="0" borderId="49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vertical="center" wrapText="1"/>
    </xf>
    <xf numFmtId="0" fontId="40" fillId="0" borderId="55" xfId="0" applyFont="1" applyFill="1" applyBorder="1" applyAlignment="1">
      <alignment vertical="center" wrapText="1"/>
    </xf>
    <xf numFmtId="0" fontId="40" fillId="0" borderId="38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vertical="center" wrapText="1"/>
    </xf>
    <xf numFmtId="0" fontId="40" fillId="0" borderId="56" xfId="0" applyFont="1" applyFill="1" applyBorder="1" applyAlignment="1">
      <alignment vertical="center" wrapText="1"/>
    </xf>
    <xf numFmtId="0" fontId="33" fillId="0" borderId="29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66" xfId="0" applyFont="1" applyBorder="1" applyAlignment="1">
      <alignment horizontal="left" vertical="center" wrapText="1"/>
    </xf>
    <xf numFmtId="0" fontId="33" fillId="0" borderId="73" xfId="0" applyFont="1" applyBorder="1" applyAlignment="1">
      <alignment horizontal="left" vertical="center" wrapText="1"/>
    </xf>
    <xf numFmtId="0" fontId="33" fillId="0" borderId="30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73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51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 wrapText="1"/>
    </xf>
    <xf numFmtId="0" fontId="33" fillId="0" borderId="73" xfId="0" applyFont="1" applyFill="1" applyBorder="1" applyAlignment="1">
      <alignment horizontal="center" vertical="center" wrapText="1"/>
    </xf>
    <xf numFmtId="0" fontId="33" fillId="0" borderId="65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left" vertical="center" wrapText="1"/>
    </xf>
    <xf numFmtId="0" fontId="33" fillId="0" borderId="61" xfId="0" applyFont="1" applyBorder="1" applyAlignment="1">
      <alignment horizontal="left" vertical="center" wrapText="1"/>
    </xf>
    <xf numFmtId="0" fontId="33" fillId="0" borderId="36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left" vertical="center" wrapText="1"/>
    </xf>
    <xf numFmtId="0" fontId="33" fillId="0" borderId="40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2" borderId="35" xfId="0" applyFont="1" applyFill="1" applyBorder="1" applyAlignment="1">
      <alignment horizontal="left" vertical="center" wrapText="1"/>
    </xf>
    <xf numFmtId="0" fontId="33" fillId="2" borderId="61" xfId="0" applyFont="1" applyFill="1" applyBorder="1" applyAlignment="1">
      <alignment horizontal="left" vertical="center" wrapText="1"/>
    </xf>
    <xf numFmtId="0" fontId="33" fillId="2" borderId="36" xfId="0" applyFont="1" applyFill="1" applyBorder="1" applyAlignment="1">
      <alignment horizontal="left" vertical="center" wrapText="1"/>
    </xf>
    <xf numFmtId="0" fontId="33" fillId="0" borderId="64" xfId="0" applyFont="1" applyFill="1" applyBorder="1" applyAlignment="1">
      <alignment horizontal="left" vertical="center" wrapText="1"/>
    </xf>
    <xf numFmtId="0" fontId="33" fillId="0" borderId="74" xfId="0" applyFont="1" applyFill="1" applyBorder="1" applyAlignment="1">
      <alignment horizontal="left" vertical="center" wrapText="1"/>
    </xf>
    <xf numFmtId="0" fontId="33" fillId="0" borderId="14" xfId="0" applyFont="1" applyFill="1" applyBorder="1" applyAlignment="1">
      <alignment horizontal="left" vertical="center" wrapText="1"/>
    </xf>
    <xf numFmtId="0" fontId="33" fillId="0" borderId="66" xfId="0" applyFont="1" applyFill="1" applyBorder="1" applyAlignment="1">
      <alignment horizontal="left" vertical="center" wrapText="1"/>
    </xf>
    <xf numFmtId="0" fontId="33" fillId="0" borderId="73" xfId="0" applyFont="1" applyFill="1" applyBorder="1" applyAlignment="1">
      <alignment horizontal="left" vertical="center" wrapText="1"/>
    </xf>
    <xf numFmtId="0" fontId="33" fillId="0" borderId="30" xfId="0" applyFont="1" applyFill="1" applyBorder="1" applyAlignment="1">
      <alignment horizontal="left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59" xfId="0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 wrapText="1"/>
    </xf>
    <xf numFmtId="49" fontId="14" fillId="2" borderId="35" xfId="0" applyNumberFormat="1" applyFont="1" applyFill="1" applyBorder="1" applyAlignment="1">
      <alignment horizontal="center" vertical="center"/>
    </xf>
    <xf numFmtId="49" fontId="14" fillId="2" borderId="61" xfId="0" applyNumberFormat="1" applyFont="1" applyFill="1" applyBorder="1" applyAlignment="1">
      <alignment horizontal="center" vertical="center"/>
    </xf>
    <xf numFmtId="49" fontId="14" fillId="2" borderId="60" xfId="0" applyNumberFormat="1" applyFont="1" applyFill="1" applyBorder="1" applyAlignment="1">
      <alignment horizontal="center" vertical="center"/>
    </xf>
    <xf numFmtId="49" fontId="14" fillId="2" borderId="35" xfId="0" applyNumberFormat="1" applyFont="1" applyFill="1" applyBorder="1" applyAlignment="1">
      <alignment horizontal="left" vertical="top" wrapText="1"/>
    </xf>
    <xf numFmtId="49" fontId="14" fillId="2" borderId="61" xfId="0" applyNumberFormat="1" applyFont="1" applyFill="1" applyBorder="1" applyAlignment="1">
      <alignment horizontal="left" vertical="top" wrapText="1"/>
    </xf>
    <xf numFmtId="49" fontId="14" fillId="2" borderId="60" xfId="0" applyNumberFormat="1" applyFont="1" applyFill="1" applyBorder="1" applyAlignment="1">
      <alignment horizontal="left" vertical="top" wrapText="1"/>
    </xf>
    <xf numFmtId="49" fontId="14" fillId="2" borderId="35" xfId="0" applyNumberFormat="1" applyFont="1" applyFill="1" applyBorder="1" applyAlignment="1">
      <alignment horizontal="center" vertical="center" wrapText="1"/>
    </xf>
    <xf numFmtId="49" fontId="14" fillId="2" borderId="61" xfId="0" applyNumberFormat="1" applyFont="1" applyFill="1" applyBorder="1" applyAlignment="1">
      <alignment horizontal="center" vertical="center" wrapText="1"/>
    </xf>
    <xf numFmtId="49" fontId="14" fillId="2" borderId="60" xfId="0" applyNumberFormat="1" applyFont="1" applyFill="1" applyBorder="1" applyAlignment="1">
      <alignment horizontal="center" vertical="center" wrapText="1"/>
    </xf>
    <xf numFmtId="49" fontId="14" fillId="2" borderId="35" xfId="0" applyNumberFormat="1" applyFont="1" applyFill="1" applyBorder="1" applyAlignment="1">
      <alignment horizontal="left" vertical="top"/>
    </xf>
    <xf numFmtId="49" fontId="14" fillId="2" borderId="61" xfId="0" applyNumberFormat="1" applyFont="1" applyFill="1" applyBorder="1" applyAlignment="1">
      <alignment horizontal="left" vertical="top"/>
    </xf>
    <xf numFmtId="49" fontId="14" fillId="2" borderId="60" xfId="0" applyNumberFormat="1" applyFont="1" applyFill="1" applyBorder="1" applyAlignment="1">
      <alignment horizontal="left" vertical="top"/>
    </xf>
    <xf numFmtId="49" fontId="14" fillId="2" borderId="29" xfId="0" applyNumberFormat="1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49" fontId="14" fillId="2" borderId="75" xfId="0" applyNumberFormat="1" applyFont="1" applyFill="1" applyBorder="1" applyAlignment="1">
      <alignment horizontal="center" vertical="center"/>
    </xf>
    <xf numFmtId="49" fontId="14" fillId="2" borderId="29" xfId="0" applyNumberFormat="1" applyFont="1" applyFill="1" applyBorder="1" applyAlignment="1">
      <alignment horizontal="left" vertical="top" wrapText="1"/>
    </xf>
    <xf numFmtId="49" fontId="14" fillId="2" borderId="3" xfId="0" applyNumberFormat="1" applyFont="1" applyFill="1" applyBorder="1" applyAlignment="1">
      <alignment horizontal="left" vertical="top" wrapText="1"/>
    </xf>
    <xf numFmtId="49" fontId="14" fillId="2" borderId="75" xfId="0" applyNumberFormat="1" applyFont="1" applyFill="1" applyBorder="1" applyAlignment="1">
      <alignment horizontal="left" vertical="top" wrapText="1"/>
    </xf>
    <xf numFmtId="49" fontId="14" fillId="2" borderId="29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14" fillId="2" borderId="75" xfId="0" applyNumberFormat="1" applyFont="1" applyFill="1" applyBorder="1" applyAlignment="1">
      <alignment horizontal="center" vertical="center" wrapText="1"/>
    </xf>
    <xf numFmtId="0" fontId="33" fillId="0" borderId="70" xfId="0" applyFont="1" applyBorder="1" applyAlignment="1">
      <alignment horizontal="left" vertical="center" wrapText="1"/>
    </xf>
    <xf numFmtId="0" fontId="33" fillId="0" borderId="72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/>
    </xf>
    <xf numFmtId="49" fontId="13" fillId="0" borderId="52" xfId="0" applyNumberFormat="1" applyFont="1" applyBorder="1" applyAlignment="1">
      <alignment horizontal="center" vertical="center" wrapText="1"/>
    </xf>
    <xf numFmtId="49" fontId="13" fillId="0" borderId="53" xfId="0" applyNumberFormat="1" applyFont="1" applyBorder="1" applyAlignment="1">
      <alignment horizontal="center" vertical="center" wrapText="1"/>
    </xf>
    <xf numFmtId="49" fontId="13" fillId="0" borderId="54" xfId="0" applyNumberFormat="1" applyFont="1" applyBorder="1" applyAlignment="1">
      <alignment horizontal="center" vertical="center" wrapText="1"/>
    </xf>
    <xf numFmtId="0" fontId="6" fillId="0" borderId="52" xfId="0" applyNumberFormat="1" applyFont="1" applyBorder="1" applyAlignment="1">
      <alignment horizontal="center" vertical="center" wrapText="1"/>
    </xf>
    <xf numFmtId="0" fontId="6" fillId="0" borderId="53" xfId="0" applyNumberFormat="1" applyFont="1" applyBorder="1" applyAlignment="1">
      <alignment horizontal="center" vertical="center" wrapText="1"/>
    </xf>
    <xf numFmtId="0" fontId="6" fillId="0" borderId="54" xfId="0" applyNumberFormat="1" applyFont="1" applyBorder="1" applyAlignment="1">
      <alignment horizontal="center" vertical="center" wrapText="1"/>
    </xf>
    <xf numFmtId="0" fontId="14" fillId="2" borderId="35" xfId="0" applyNumberFormat="1" applyFont="1" applyFill="1" applyBorder="1" applyAlignment="1">
      <alignment horizontal="left" vertical="top" wrapText="1"/>
    </xf>
    <xf numFmtId="0" fontId="14" fillId="2" borderId="61" xfId="0" applyNumberFormat="1" applyFont="1" applyFill="1" applyBorder="1" applyAlignment="1">
      <alignment horizontal="left" vertical="top" wrapText="1"/>
    </xf>
    <xf numFmtId="0" fontId="14" fillId="2" borderId="60" xfId="0" applyNumberFormat="1" applyFont="1" applyFill="1" applyBorder="1" applyAlignment="1">
      <alignment horizontal="left" vertical="top" wrapText="1"/>
    </xf>
    <xf numFmtId="49" fontId="14" fillId="2" borderId="70" xfId="0" applyNumberFormat="1" applyFont="1" applyFill="1" applyBorder="1" applyAlignment="1">
      <alignment horizontal="center" vertical="center"/>
    </xf>
    <xf numFmtId="49" fontId="14" fillId="2" borderId="72" xfId="0" applyNumberFormat="1" applyFont="1" applyFill="1" applyBorder="1" applyAlignment="1">
      <alignment horizontal="center" vertical="center"/>
    </xf>
    <xf numFmtId="49" fontId="14" fillId="2" borderId="71" xfId="0" applyNumberFormat="1" applyFont="1" applyFill="1" applyBorder="1" applyAlignment="1">
      <alignment horizontal="center" vertical="center"/>
    </xf>
    <xf numFmtId="49" fontId="14" fillId="2" borderId="70" xfId="0" applyNumberFormat="1" applyFont="1" applyFill="1" applyBorder="1" applyAlignment="1">
      <alignment horizontal="left" vertical="top" wrapText="1"/>
    </xf>
    <xf numFmtId="49" fontId="14" fillId="2" borderId="72" xfId="0" applyNumberFormat="1" applyFont="1" applyFill="1" applyBorder="1" applyAlignment="1">
      <alignment horizontal="left" vertical="top" wrapText="1"/>
    </xf>
    <xf numFmtId="49" fontId="14" fillId="2" borderId="71" xfId="0" applyNumberFormat="1" applyFont="1" applyFill="1" applyBorder="1" applyAlignment="1">
      <alignment horizontal="left" vertical="top" wrapText="1"/>
    </xf>
    <xf numFmtId="49" fontId="14" fillId="2" borderId="70" xfId="0" applyNumberFormat="1" applyFont="1" applyFill="1" applyBorder="1" applyAlignment="1">
      <alignment horizontal="center" vertical="center" wrapText="1"/>
    </xf>
    <xf numFmtId="49" fontId="14" fillId="2" borderId="72" xfId="0" applyNumberFormat="1" applyFont="1" applyFill="1" applyBorder="1" applyAlignment="1">
      <alignment horizontal="center" vertical="center" wrapText="1"/>
    </xf>
    <xf numFmtId="49" fontId="14" fillId="2" borderId="71" xfId="0" applyNumberFormat="1" applyFont="1" applyFill="1" applyBorder="1" applyAlignment="1">
      <alignment horizontal="center" vertical="center" wrapText="1"/>
    </xf>
    <xf numFmtId="0" fontId="28" fillId="2" borderId="35" xfId="0" applyFont="1" applyFill="1" applyBorder="1" applyAlignment="1">
      <alignment horizontal="left" vertical="top" wrapText="1"/>
    </xf>
    <xf numFmtId="0" fontId="28" fillId="2" borderId="61" xfId="0" applyFont="1" applyFill="1" applyBorder="1" applyAlignment="1">
      <alignment horizontal="left" vertical="top" wrapText="1"/>
    </xf>
    <xf numFmtId="0" fontId="28" fillId="2" borderId="60" xfId="0" applyFont="1" applyFill="1" applyBorder="1" applyAlignment="1">
      <alignment horizontal="left" vertical="top" wrapText="1"/>
    </xf>
    <xf numFmtId="0" fontId="14" fillId="2" borderId="35" xfId="0" applyFont="1" applyFill="1" applyBorder="1" applyAlignment="1">
      <alignment horizontal="left" vertical="top" wrapText="1"/>
    </xf>
    <xf numFmtId="0" fontId="14" fillId="2" borderId="61" xfId="0" applyFont="1" applyFill="1" applyBorder="1" applyAlignment="1">
      <alignment horizontal="left" vertical="top" wrapText="1"/>
    </xf>
    <xf numFmtId="0" fontId="14" fillId="2" borderId="60" xfId="0" applyFont="1" applyFill="1" applyBorder="1" applyAlignment="1">
      <alignment horizontal="left" vertical="top" wrapText="1"/>
    </xf>
    <xf numFmtId="49" fontId="14" fillId="0" borderId="35" xfId="0" applyNumberFormat="1" applyFont="1" applyFill="1" applyBorder="1" applyAlignment="1">
      <alignment horizontal="center" vertical="center" wrapText="1"/>
    </xf>
    <xf numFmtId="49" fontId="14" fillId="0" borderId="61" xfId="0" applyNumberFormat="1" applyFont="1" applyFill="1" applyBorder="1" applyAlignment="1">
      <alignment horizontal="center" vertical="center" wrapText="1"/>
    </xf>
    <xf numFmtId="49" fontId="14" fillId="0" borderId="60" xfId="0" applyNumberFormat="1" applyFont="1" applyFill="1" applyBorder="1" applyAlignment="1">
      <alignment horizontal="center" vertical="center" wrapText="1"/>
    </xf>
    <xf numFmtId="49" fontId="14" fillId="2" borderId="35" xfId="0" applyNumberFormat="1" applyFont="1" applyFill="1" applyBorder="1" applyAlignment="1">
      <alignment horizontal="left" vertical="center"/>
    </xf>
    <xf numFmtId="49" fontId="14" fillId="2" borderId="61" xfId="0" applyNumberFormat="1" applyFont="1" applyFill="1" applyBorder="1" applyAlignment="1">
      <alignment horizontal="left" vertical="center"/>
    </xf>
    <xf numFmtId="49" fontId="14" fillId="2" borderId="60" xfId="0" applyNumberFormat="1" applyFont="1" applyFill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31" fillId="0" borderId="0" xfId="0" applyFont="1" applyAlignment="1">
      <alignment horizontal="left"/>
    </xf>
    <xf numFmtId="49" fontId="14" fillId="0" borderId="35" xfId="0" applyNumberFormat="1" applyFont="1" applyFill="1" applyBorder="1" applyAlignment="1">
      <alignment horizontal="center" vertical="center"/>
    </xf>
    <xf numFmtId="49" fontId="14" fillId="0" borderId="61" xfId="0" applyNumberFormat="1" applyFont="1" applyFill="1" applyBorder="1" applyAlignment="1">
      <alignment horizontal="center" vertical="center"/>
    </xf>
    <xf numFmtId="49" fontId="14" fillId="0" borderId="60" xfId="0" applyNumberFormat="1" applyFont="1" applyFill="1" applyBorder="1" applyAlignment="1">
      <alignment horizontal="center" vertical="center"/>
    </xf>
    <xf numFmtId="49" fontId="14" fillId="0" borderId="35" xfId="0" applyNumberFormat="1" applyFont="1" applyFill="1" applyBorder="1" applyAlignment="1">
      <alignment horizontal="left" vertical="top" wrapText="1"/>
    </xf>
    <xf numFmtId="49" fontId="14" fillId="0" borderId="61" xfId="0" applyNumberFormat="1" applyFont="1" applyFill="1" applyBorder="1" applyAlignment="1">
      <alignment horizontal="left" vertical="top" wrapText="1"/>
    </xf>
    <xf numFmtId="49" fontId="14" fillId="0" borderId="60" xfId="0" applyNumberFormat="1" applyFont="1" applyFill="1" applyBorder="1" applyAlignment="1">
      <alignment horizontal="left" vertical="top" wrapText="1"/>
    </xf>
    <xf numFmtId="49" fontId="14" fillId="0" borderId="38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56" xfId="0" applyNumberFormat="1" applyFont="1" applyFill="1" applyBorder="1" applyAlignment="1">
      <alignment horizontal="center" vertical="center"/>
    </xf>
    <xf numFmtId="49" fontId="14" fillId="0" borderId="38" xfId="0" applyNumberFormat="1" applyFont="1" applyFill="1" applyBorder="1" applyAlignment="1">
      <alignment horizontal="left" vertical="top" wrapText="1"/>
    </xf>
    <xf numFmtId="49" fontId="14" fillId="0" borderId="1" xfId="0" applyNumberFormat="1" applyFont="1" applyFill="1" applyBorder="1" applyAlignment="1">
      <alignment horizontal="left" vertical="top" wrapText="1"/>
    </xf>
    <xf numFmtId="49" fontId="14" fillId="0" borderId="56" xfId="0" applyNumberFormat="1" applyFont="1" applyFill="1" applyBorder="1" applyAlignment="1">
      <alignment horizontal="left" vertical="top" wrapText="1"/>
    </xf>
    <xf numFmtId="49" fontId="14" fillId="0" borderId="38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56" xfId="0" applyNumberFormat="1" applyFont="1" applyFill="1" applyBorder="1" applyAlignment="1">
      <alignment horizontal="center" vertical="center" wrapText="1"/>
    </xf>
    <xf numFmtId="49" fontId="14" fillId="0" borderId="35" xfId="0" applyNumberFormat="1" applyFont="1" applyFill="1" applyBorder="1" applyAlignment="1">
      <alignment horizontal="left" vertical="top"/>
    </xf>
    <xf numFmtId="49" fontId="14" fillId="0" borderId="61" xfId="0" applyNumberFormat="1" applyFont="1" applyFill="1" applyBorder="1" applyAlignment="1">
      <alignment horizontal="left" vertical="top"/>
    </xf>
    <xf numFmtId="49" fontId="14" fillId="0" borderId="60" xfId="0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1</xdr:row>
      <xdr:rowOff>0</xdr:rowOff>
    </xdr:from>
    <xdr:to>
      <xdr:col>16</xdr:col>
      <xdr:colOff>1671</xdr:colOff>
      <xdr:row>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4981575" y="3581400"/>
          <a:ext cx="173121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УТВЕРЖДАЮ: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Ректор УО "МГУ им.А.А.Кулешова"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"____"  __________2008 г.</a:t>
          </a: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Регистрационный №_________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I221"/>
  <sheetViews>
    <sheetView tabSelected="1" view="pageBreakPreview" zoomScale="55" zoomScaleNormal="55" zoomScaleSheetLayoutView="55" workbookViewId="0">
      <selection activeCell="R1" sqref="R1:BI1"/>
    </sheetView>
  </sheetViews>
  <sheetFormatPr defaultColWidth="9.109375" defaultRowHeight="22.8" x14ac:dyDescent="0.25"/>
  <cols>
    <col min="1" max="2" width="5.33203125" style="1" customWidth="1"/>
    <col min="3" max="13" width="4.88671875" style="1" customWidth="1"/>
    <col min="14" max="53" width="4.44140625" style="1" customWidth="1"/>
    <col min="54" max="54" width="5.109375" style="41" customWidth="1"/>
    <col min="55" max="55" width="4.5546875" style="41" customWidth="1"/>
    <col min="56" max="56" width="3.6640625" style="41" customWidth="1"/>
    <col min="57" max="57" width="4.88671875" style="41" customWidth="1"/>
    <col min="58" max="65" width="3.6640625" style="41" customWidth="1"/>
    <col min="66" max="66" width="3.6640625" style="1" customWidth="1"/>
    <col min="67" max="67" width="4.88671875" style="1" customWidth="1"/>
    <col min="68" max="68" width="3.6640625" style="1" customWidth="1"/>
    <col min="69" max="69" width="4.88671875" style="1" customWidth="1"/>
    <col min="70" max="72" width="3.6640625" style="1" customWidth="1"/>
    <col min="73" max="73" width="4.33203125" style="1" customWidth="1"/>
    <col min="74" max="74" width="3.6640625" style="1" customWidth="1"/>
    <col min="75" max="75" width="4.33203125" style="1" customWidth="1"/>
    <col min="76" max="77" width="3.6640625" style="1" customWidth="1"/>
    <col min="78" max="79" width="5" style="1" customWidth="1"/>
    <col min="80" max="81" width="6.109375" style="1" customWidth="1"/>
    <col min="82" max="83" width="15" style="2" customWidth="1"/>
    <col min="84" max="84" width="13.33203125" style="3" customWidth="1"/>
    <col min="85" max="85" width="14" style="4" customWidth="1"/>
    <col min="86" max="86" width="9.109375" style="1"/>
    <col min="87" max="87" width="9.33203125" style="1" customWidth="1"/>
    <col min="88" max="16384" width="9.109375" style="1"/>
  </cols>
  <sheetData>
    <row r="1" spans="1:86" ht="282" customHeight="1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2" t="s">
        <v>464</v>
      </c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3" t="s">
        <v>461</v>
      </c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</row>
    <row r="2" spans="1:86" ht="39" customHeight="1" thickBot="1" x14ac:dyDescent="0.3">
      <c r="A2" s="154" t="s">
        <v>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Q2" s="5"/>
      <c r="AR2" s="5"/>
      <c r="AS2" s="5"/>
      <c r="AT2" s="5"/>
      <c r="AU2" s="5"/>
      <c r="AV2" s="155" t="s">
        <v>2</v>
      </c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X2" s="6"/>
      <c r="BY2" s="6"/>
    </row>
    <row r="3" spans="1:86" ht="19.5" customHeight="1" x14ac:dyDescent="0.25">
      <c r="A3" s="156" t="s">
        <v>3</v>
      </c>
      <c r="B3" s="159" t="s">
        <v>4</v>
      </c>
      <c r="C3" s="159"/>
      <c r="D3" s="160"/>
      <c r="E3" s="161"/>
      <c r="F3" s="162" t="s">
        <v>5</v>
      </c>
      <c r="G3" s="164" t="s">
        <v>6</v>
      </c>
      <c r="H3" s="159"/>
      <c r="I3" s="161"/>
      <c r="J3" s="162" t="s">
        <v>7</v>
      </c>
      <c r="K3" s="164" t="s">
        <v>8</v>
      </c>
      <c r="L3" s="159"/>
      <c r="M3" s="159"/>
      <c r="N3" s="161"/>
      <c r="O3" s="165" t="s">
        <v>9</v>
      </c>
      <c r="P3" s="165"/>
      <c r="Q3" s="165"/>
      <c r="R3" s="165"/>
      <c r="S3" s="162" t="s">
        <v>10</v>
      </c>
      <c r="T3" s="165" t="s">
        <v>11</v>
      </c>
      <c r="U3" s="165"/>
      <c r="V3" s="165"/>
      <c r="W3" s="162" t="s">
        <v>12</v>
      </c>
      <c r="X3" s="165" t="s">
        <v>13</v>
      </c>
      <c r="Y3" s="165"/>
      <c r="Z3" s="165"/>
      <c r="AA3" s="162" t="s">
        <v>14</v>
      </c>
      <c r="AB3" s="165" t="s">
        <v>15</v>
      </c>
      <c r="AC3" s="165"/>
      <c r="AD3" s="165"/>
      <c r="AE3" s="165"/>
      <c r="AF3" s="162" t="s">
        <v>16</v>
      </c>
      <c r="AG3" s="165" t="s">
        <v>17</v>
      </c>
      <c r="AH3" s="165"/>
      <c r="AI3" s="165"/>
      <c r="AJ3" s="162" t="s">
        <v>18</v>
      </c>
      <c r="AK3" s="172" t="s">
        <v>19</v>
      </c>
      <c r="AL3" s="172"/>
      <c r="AM3" s="172"/>
      <c r="AN3" s="172"/>
      <c r="AO3" s="165" t="s">
        <v>20</v>
      </c>
      <c r="AP3" s="165"/>
      <c r="AQ3" s="165"/>
      <c r="AR3" s="165"/>
      <c r="AS3" s="162" t="s">
        <v>21</v>
      </c>
      <c r="AT3" s="165" t="s">
        <v>22</v>
      </c>
      <c r="AU3" s="165"/>
      <c r="AV3" s="165"/>
      <c r="AW3" s="162" t="s">
        <v>23</v>
      </c>
      <c r="AX3" s="165" t="s">
        <v>24</v>
      </c>
      <c r="AY3" s="165"/>
      <c r="AZ3" s="165"/>
      <c r="BA3" s="164"/>
      <c r="BB3" s="166" t="s">
        <v>25</v>
      </c>
      <c r="BC3" s="167"/>
      <c r="BD3" s="167" t="s">
        <v>26</v>
      </c>
      <c r="BE3" s="167" t="s">
        <v>27</v>
      </c>
      <c r="BF3" s="167" t="s">
        <v>27</v>
      </c>
      <c r="BG3" s="167"/>
      <c r="BH3" s="167" t="s">
        <v>28</v>
      </c>
      <c r="BI3" s="167"/>
      <c r="BJ3" s="192" t="s">
        <v>29</v>
      </c>
      <c r="BK3" s="193"/>
      <c r="BL3" s="198" t="s">
        <v>30</v>
      </c>
      <c r="BM3" s="199"/>
      <c r="BN3" s="203" t="s">
        <v>31</v>
      </c>
      <c r="BO3" s="204"/>
      <c r="BP3" s="182"/>
      <c r="BQ3" s="182"/>
      <c r="BR3" s="183"/>
      <c r="BS3" s="183"/>
      <c r="BX3" s="6"/>
      <c r="BY3" s="6"/>
    </row>
    <row r="4" spans="1:86" ht="89.25" customHeight="1" x14ac:dyDescent="0.3">
      <c r="A4" s="157"/>
      <c r="B4" s="7" t="s">
        <v>32</v>
      </c>
      <c r="C4" s="8" t="s">
        <v>33</v>
      </c>
      <c r="D4" s="9" t="s">
        <v>34</v>
      </c>
      <c r="E4" s="7" t="s">
        <v>35</v>
      </c>
      <c r="F4" s="163"/>
      <c r="G4" s="9" t="s">
        <v>36</v>
      </c>
      <c r="H4" s="9" t="s">
        <v>37</v>
      </c>
      <c r="I4" s="9" t="s">
        <v>38</v>
      </c>
      <c r="J4" s="163"/>
      <c r="K4" s="9" t="s">
        <v>39</v>
      </c>
      <c r="L4" s="9" t="s">
        <v>40</v>
      </c>
      <c r="M4" s="9" t="s">
        <v>41</v>
      </c>
      <c r="N4" s="9" t="s">
        <v>42</v>
      </c>
      <c r="O4" s="9" t="s">
        <v>32</v>
      </c>
      <c r="P4" s="9" t="s">
        <v>33</v>
      </c>
      <c r="Q4" s="9" t="s">
        <v>34</v>
      </c>
      <c r="R4" s="9" t="s">
        <v>35</v>
      </c>
      <c r="S4" s="163"/>
      <c r="T4" s="9" t="s">
        <v>43</v>
      </c>
      <c r="U4" s="9" t="s">
        <v>44</v>
      </c>
      <c r="V4" s="9" t="s">
        <v>45</v>
      </c>
      <c r="W4" s="163"/>
      <c r="X4" s="9" t="s">
        <v>46</v>
      </c>
      <c r="Y4" s="9" t="s">
        <v>47</v>
      </c>
      <c r="Z4" s="9" t="s">
        <v>48</v>
      </c>
      <c r="AA4" s="163"/>
      <c r="AB4" s="9" t="s">
        <v>46</v>
      </c>
      <c r="AC4" s="9" t="s">
        <v>47</v>
      </c>
      <c r="AD4" s="9" t="s">
        <v>48</v>
      </c>
      <c r="AE4" s="9" t="s">
        <v>49</v>
      </c>
      <c r="AF4" s="163"/>
      <c r="AG4" s="9" t="s">
        <v>36</v>
      </c>
      <c r="AH4" s="9" t="s">
        <v>37</v>
      </c>
      <c r="AI4" s="9" t="s">
        <v>38</v>
      </c>
      <c r="AJ4" s="163"/>
      <c r="AK4" s="9" t="s">
        <v>50</v>
      </c>
      <c r="AL4" s="9" t="s">
        <v>51</v>
      </c>
      <c r="AM4" s="9" t="s">
        <v>52</v>
      </c>
      <c r="AN4" s="9" t="s">
        <v>53</v>
      </c>
      <c r="AO4" s="9" t="s">
        <v>32</v>
      </c>
      <c r="AP4" s="9" t="s">
        <v>33</v>
      </c>
      <c r="AQ4" s="9" t="s">
        <v>34</v>
      </c>
      <c r="AR4" s="9" t="s">
        <v>35</v>
      </c>
      <c r="AS4" s="163"/>
      <c r="AT4" s="9" t="s">
        <v>36</v>
      </c>
      <c r="AU4" s="9" t="s">
        <v>37</v>
      </c>
      <c r="AV4" s="9" t="s">
        <v>38</v>
      </c>
      <c r="AW4" s="163"/>
      <c r="AX4" s="9" t="s">
        <v>39</v>
      </c>
      <c r="AY4" s="9" t="s">
        <v>40</v>
      </c>
      <c r="AZ4" s="9" t="s">
        <v>41</v>
      </c>
      <c r="BA4" s="8" t="s">
        <v>54</v>
      </c>
      <c r="BB4" s="168"/>
      <c r="BC4" s="169"/>
      <c r="BD4" s="169"/>
      <c r="BE4" s="169"/>
      <c r="BF4" s="169"/>
      <c r="BG4" s="169"/>
      <c r="BH4" s="169"/>
      <c r="BI4" s="169"/>
      <c r="BJ4" s="194"/>
      <c r="BK4" s="195"/>
      <c r="BL4" s="200"/>
      <c r="BM4" s="182"/>
      <c r="BN4" s="205"/>
      <c r="BO4" s="206"/>
      <c r="BP4" s="182"/>
      <c r="BQ4" s="182"/>
      <c r="BR4" s="183"/>
      <c r="BS4" s="183"/>
      <c r="BX4" s="6"/>
      <c r="BY4" s="6"/>
      <c r="CH4" s="10"/>
    </row>
    <row r="5" spans="1:86" s="10" customFormat="1" ht="18.600000000000001" thickBot="1" x14ac:dyDescent="0.4">
      <c r="A5" s="158"/>
      <c r="B5" s="11">
        <v>1</v>
      </c>
      <c r="C5" s="12">
        <f t="shared" ref="C5:BA5" si="0">B5+1</f>
        <v>2</v>
      </c>
      <c r="D5" s="12">
        <f t="shared" si="0"/>
        <v>3</v>
      </c>
      <c r="E5" s="12">
        <f t="shared" si="0"/>
        <v>4</v>
      </c>
      <c r="F5" s="12">
        <f t="shared" si="0"/>
        <v>5</v>
      </c>
      <c r="G5" s="12">
        <f t="shared" si="0"/>
        <v>6</v>
      </c>
      <c r="H5" s="12">
        <f t="shared" si="0"/>
        <v>7</v>
      </c>
      <c r="I5" s="12">
        <f t="shared" si="0"/>
        <v>8</v>
      </c>
      <c r="J5" s="12">
        <f t="shared" si="0"/>
        <v>9</v>
      </c>
      <c r="K5" s="12">
        <f t="shared" si="0"/>
        <v>10</v>
      </c>
      <c r="L5" s="12">
        <f t="shared" si="0"/>
        <v>11</v>
      </c>
      <c r="M5" s="12">
        <f t="shared" si="0"/>
        <v>12</v>
      </c>
      <c r="N5" s="12">
        <f t="shared" si="0"/>
        <v>13</v>
      </c>
      <c r="O5" s="12">
        <f t="shared" si="0"/>
        <v>14</v>
      </c>
      <c r="P5" s="12">
        <f t="shared" si="0"/>
        <v>15</v>
      </c>
      <c r="Q5" s="12">
        <f t="shared" si="0"/>
        <v>16</v>
      </c>
      <c r="R5" s="12">
        <f t="shared" si="0"/>
        <v>17</v>
      </c>
      <c r="S5" s="12">
        <f t="shared" si="0"/>
        <v>18</v>
      </c>
      <c r="T5" s="12">
        <f t="shared" si="0"/>
        <v>19</v>
      </c>
      <c r="U5" s="12">
        <f t="shared" si="0"/>
        <v>20</v>
      </c>
      <c r="V5" s="12">
        <f t="shared" si="0"/>
        <v>21</v>
      </c>
      <c r="W5" s="12">
        <f t="shared" si="0"/>
        <v>22</v>
      </c>
      <c r="X5" s="12">
        <f t="shared" si="0"/>
        <v>23</v>
      </c>
      <c r="Y5" s="12">
        <f t="shared" si="0"/>
        <v>24</v>
      </c>
      <c r="Z5" s="12">
        <f t="shared" si="0"/>
        <v>25</v>
      </c>
      <c r="AA5" s="12">
        <f t="shared" si="0"/>
        <v>26</v>
      </c>
      <c r="AB5" s="12">
        <f t="shared" si="0"/>
        <v>27</v>
      </c>
      <c r="AC5" s="12">
        <f t="shared" si="0"/>
        <v>28</v>
      </c>
      <c r="AD5" s="12">
        <f t="shared" si="0"/>
        <v>29</v>
      </c>
      <c r="AE5" s="12">
        <f t="shared" si="0"/>
        <v>30</v>
      </c>
      <c r="AF5" s="12">
        <f t="shared" si="0"/>
        <v>31</v>
      </c>
      <c r="AG5" s="12">
        <f t="shared" si="0"/>
        <v>32</v>
      </c>
      <c r="AH5" s="12">
        <f t="shared" si="0"/>
        <v>33</v>
      </c>
      <c r="AI5" s="12">
        <f t="shared" si="0"/>
        <v>34</v>
      </c>
      <c r="AJ5" s="12">
        <f t="shared" si="0"/>
        <v>35</v>
      </c>
      <c r="AK5" s="12">
        <f t="shared" si="0"/>
        <v>36</v>
      </c>
      <c r="AL5" s="12">
        <f t="shared" si="0"/>
        <v>37</v>
      </c>
      <c r="AM5" s="12">
        <f t="shared" si="0"/>
        <v>38</v>
      </c>
      <c r="AN5" s="12">
        <f t="shared" si="0"/>
        <v>39</v>
      </c>
      <c r="AO5" s="12">
        <f t="shared" si="0"/>
        <v>40</v>
      </c>
      <c r="AP5" s="12">
        <f t="shared" si="0"/>
        <v>41</v>
      </c>
      <c r="AQ5" s="12">
        <f t="shared" si="0"/>
        <v>42</v>
      </c>
      <c r="AR5" s="12">
        <f t="shared" si="0"/>
        <v>43</v>
      </c>
      <c r="AS5" s="12">
        <f t="shared" si="0"/>
        <v>44</v>
      </c>
      <c r="AT5" s="12">
        <f t="shared" si="0"/>
        <v>45</v>
      </c>
      <c r="AU5" s="12">
        <f t="shared" si="0"/>
        <v>46</v>
      </c>
      <c r="AV5" s="12">
        <f t="shared" si="0"/>
        <v>47</v>
      </c>
      <c r="AW5" s="12">
        <f t="shared" si="0"/>
        <v>48</v>
      </c>
      <c r="AX5" s="12">
        <f t="shared" si="0"/>
        <v>49</v>
      </c>
      <c r="AY5" s="12">
        <f t="shared" si="0"/>
        <v>50</v>
      </c>
      <c r="AZ5" s="12">
        <f t="shared" si="0"/>
        <v>51</v>
      </c>
      <c r="BA5" s="13">
        <f t="shared" si="0"/>
        <v>52</v>
      </c>
      <c r="BB5" s="170"/>
      <c r="BC5" s="171"/>
      <c r="BD5" s="171"/>
      <c r="BE5" s="171"/>
      <c r="BF5" s="171"/>
      <c r="BG5" s="171"/>
      <c r="BH5" s="171"/>
      <c r="BI5" s="171"/>
      <c r="BJ5" s="196"/>
      <c r="BK5" s="197"/>
      <c r="BL5" s="201"/>
      <c r="BM5" s="202"/>
      <c r="BN5" s="207"/>
      <c r="BO5" s="208"/>
      <c r="BP5" s="182"/>
      <c r="BQ5" s="182"/>
      <c r="BR5" s="183"/>
      <c r="BS5" s="183"/>
      <c r="BX5" s="14"/>
      <c r="BY5" s="14"/>
      <c r="CD5" s="15"/>
      <c r="CE5" s="15"/>
      <c r="CF5" s="15"/>
      <c r="CG5" s="16"/>
    </row>
    <row r="6" spans="1:86" x14ac:dyDescent="0.25">
      <c r="A6" s="17" t="s">
        <v>55</v>
      </c>
      <c r="B6" s="18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 t="s">
        <v>56</v>
      </c>
      <c r="U6" s="20" t="s">
        <v>56</v>
      </c>
      <c r="V6" s="20" t="s">
        <v>57</v>
      </c>
      <c r="W6" s="20" t="s">
        <v>57</v>
      </c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 t="s">
        <v>58</v>
      </c>
      <c r="AP6" s="20" t="s">
        <v>58</v>
      </c>
      <c r="AQ6" s="20" t="s">
        <v>56</v>
      </c>
      <c r="AR6" s="20" t="s">
        <v>56</v>
      </c>
      <c r="AS6" s="20" t="s">
        <v>56</v>
      </c>
      <c r="AT6" s="20" t="s">
        <v>57</v>
      </c>
      <c r="AU6" s="20" t="s">
        <v>57</v>
      </c>
      <c r="AV6" s="20" t="s">
        <v>57</v>
      </c>
      <c r="AW6" s="20" t="s">
        <v>57</v>
      </c>
      <c r="AX6" s="20" t="s">
        <v>57</v>
      </c>
      <c r="AY6" s="20" t="s">
        <v>57</v>
      </c>
      <c r="AZ6" s="20" t="s">
        <v>57</v>
      </c>
      <c r="BA6" s="21" t="s">
        <v>57</v>
      </c>
      <c r="BB6" s="184">
        <v>35</v>
      </c>
      <c r="BC6" s="185"/>
      <c r="BD6" s="185">
        <v>5</v>
      </c>
      <c r="BE6" s="185"/>
      <c r="BF6" s="185">
        <v>2</v>
      </c>
      <c r="BG6" s="185"/>
      <c r="BH6" s="185"/>
      <c r="BI6" s="185"/>
      <c r="BJ6" s="186"/>
      <c r="BK6" s="187"/>
      <c r="BL6" s="188">
        <v>10</v>
      </c>
      <c r="BM6" s="189"/>
      <c r="BN6" s="190">
        <f>SUM(AZ6:BM6)</f>
        <v>52</v>
      </c>
      <c r="BO6" s="191"/>
      <c r="BP6" s="181"/>
      <c r="BQ6" s="181"/>
      <c r="BR6" s="173"/>
      <c r="BS6" s="173"/>
      <c r="BX6" s="6"/>
      <c r="BY6" s="6"/>
    </row>
    <row r="7" spans="1:86" x14ac:dyDescent="0.25">
      <c r="A7" s="22" t="s">
        <v>59</v>
      </c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 t="s">
        <v>56</v>
      </c>
      <c r="U7" s="24" t="s">
        <v>56</v>
      </c>
      <c r="V7" s="24" t="s">
        <v>56</v>
      </c>
      <c r="W7" s="24" t="s">
        <v>57</v>
      </c>
      <c r="X7" s="24" t="s">
        <v>57</v>
      </c>
      <c r="Y7" s="25"/>
      <c r="Z7" s="25" t="s">
        <v>58</v>
      </c>
      <c r="AA7" s="25"/>
      <c r="AB7" s="25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 t="s">
        <v>58</v>
      </c>
      <c r="AO7" s="24" t="s">
        <v>58</v>
      </c>
      <c r="AP7" s="24" t="s">
        <v>58</v>
      </c>
      <c r="AQ7" s="24" t="s">
        <v>56</v>
      </c>
      <c r="AR7" s="24" t="s">
        <v>56</v>
      </c>
      <c r="AS7" s="24" t="s">
        <v>56</v>
      </c>
      <c r="AT7" s="24" t="s">
        <v>57</v>
      </c>
      <c r="AU7" s="24" t="s">
        <v>57</v>
      </c>
      <c r="AV7" s="24" t="s">
        <v>57</v>
      </c>
      <c r="AW7" s="24" t="s">
        <v>57</v>
      </c>
      <c r="AX7" s="24" t="s">
        <v>57</v>
      </c>
      <c r="AY7" s="24" t="s">
        <v>57</v>
      </c>
      <c r="AZ7" s="24" t="s">
        <v>57</v>
      </c>
      <c r="BA7" s="26" t="s">
        <v>57</v>
      </c>
      <c r="BB7" s="174">
        <v>32</v>
      </c>
      <c r="BC7" s="175"/>
      <c r="BD7" s="175">
        <v>6</v>
      </c>
      <c r="BE7" s="175"/>
      <c r="BF7" s="175">
        <v>4</v>
      </c>
      <c r="BG7" s="175"/>
      <c r="BH7" s="175"/>
      <c r="BI7" s="175"/>
      <c r="BJ7" s="176"/>
      <c r="BK7" s="174"/>
      <c r="BL7" s="177">
        <v>10</v>
      </c>
      <c r="BM7" s="178"/>
      <c r="BN7" s="179">
        <f>SUM(AZ7:BM7)</f>
        <v>52</v>
      </c>
      <c r="BO7" s="180"/>
      <c r="BP7" s="181"/>
      <c r="BQ7" s="181"/>
      <c r="BR7" s="173"/>
      <c r="BS7" s="173"/>
      <c r="BX7" s="6"/>
      <c r="BY7" s="6"/>
    </row>
    <row r="8" spans="1:86" x14ac:dyDescent="0.25">
      <c r="A8" s="22" t="s">
        <v>60</v>
      </c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 t="s">
        <v>56</v>
      </c>
      <c r="U8" s="24" t="s">
        <v>56</v>
      </c>
      <c r="V8" s="24" t="s">
        <v>56</v>
      </c>
      <c r="W8" s="24" t="s">
        <v>57</v>
      </c>
      <c r="X8" s="24" t="s">
        <v>57</v>
      </c>
      <c r="Y8" s="25" t="s">
        <v>58</v>
      </c>
      <c r="Z8" s="25"/>
      <c r="AA8" s="25"/>
      <c r="AB8" s="25"/>
      <c r="AC8" s="24"/>
      <c r="AD8" s="24"/>
      <c r="AE8" s="24"/>
      <c r="AF8" s="24" t="s">
        <v>61</v>
      </c>
      <c r="AG8" s="24" t="s">
        <v>61</v>
      </c>
      <c r="AH8" s="24" t="s">
        <v>61</v>
      </c>
      <c r="AI8" s="24" t="s">
        <v>61</v>
      </c>
      <c r="AJ8" s="24"/>
      <c r="AK8" s="24"/>
      <c r="AL8" s="24"/>
      <c r="AM8" s="24"/>
      <c r="AN8" s="24" t="s">
        <v>56</v>
      </c>
      <c r="AO8" s="24" t="s">
        <v>56</v>
      </c>
      <c r="AP8" s="24" t="s">
        <v>56</v>
      </c>
      <c r="AQ8" s="24" t="s">
        <v>61</v>
      </c>
      <c r="AR8" s="24" t="s">
        <v>61</v>
      </c>
      <c r="AS8" s="24" t="s">
        <v>61</v>
      </c>
      <c r="AT8" s="24" t="s">
        <v>57</v>
      </c>
      <c r="AU8" s="24" t="s">
        <v>57</v>
      </c>
      <c r="AV8" s="24" t="s">
        <v>57</v>
      </c>
      <c r="AW8" s="24" t="s">
        <v>57</v>
      </c>
      <c r="AX8" s="24" t="s">
        <v>57</v>
      </c>
      <c r="AY8" s="24" t="s">
        <v>57</v>
      </c>
      <c r="AZ8" s="24" t="s">
        <v>57</v>
      </c>
      <c r="BA8" s="26" t="s">
        <v>57</v>
      </c>
      <c r="BB8" s="174">
        <v>28</v>
      </c>
      <c r="BC8" s="175"/>
      <c r="BD8" s="175">
        <v>6</v>
      </c>
      <c r="BE8" s="175"/>
      <c r="BF8" s="175">
        <v>1</v>
      </c>
      <c r="BG8" s="175"/>
      <c r="BH8" s="175">
        <v>7</v>
      </c>
      <c r="BI8" s="175"/>
      <c r="BJ8" s="176"/>
      <c r="BK8" s="174"/>
      <c r="BL8" s="177">
        <v>10</v>
      </c>
      <c r="BM8" s="178"/>
      <c r="BN8" s="179">
        <f>SUM(AZ8:BM8)</f>
        <v>52</v>
      </c>
      <c r="BO8" s="180"/>
      <c r="BP8" s="181"/>
      <c r="BQ8" s="181"/>
      <c r="BR8" s="173"/>
      <c r="BS8" s="173"/>
      <c r="BX8" s="6"/>
      <c r="BY8" s="6"/>
    </row>
    <row r="9" spans="1:86" ht="23.4" thickBot="1" x14ac:dyDescent="0.3">
      <c r="A9" s="27" t="s">
        <v>62</v>
      </c>
      <c r="B9" s="28"/>
      <c r="C9" s="29"/>
      <c r="D9" s="29"/>
      <c r="E9" s="29"/>
      <c r="F9" s="29"/>
      <c r="G9" s="29"/>
      <c r="H9" s="29"/>
      <c r="I9" s="29"/>
      <c r="J9" s="29"/>
      <c r="K9" s="29"/>
      <c r="L9" s="29"/>
      <c r="M9" s="29" t="s">
        <v>61</v>
      </c>
      <c r="N9" s="29" t="s">
        <v>61</v>
      </c>
      <c r="O9" s="29" t="s">
        <v>61</v>
      </c>
      <c r="P9" s="29" t="s">
        <v>61</v>
      </c>
      <c r="Q9" s="29"/>
      <c r="R9" s="29"/>
      <c r="S9" s="29"/>
      <c r="T9" s="29" t="s">
        <v>56</v>
      </c>
      <c r="U9" s="29" t="s">
        <v>56</v>
      </c>
      <c r="V9" s="29" t="s">
        <v>56</v>
      </c>
      <c r="W9" s="29" t="s">
        <v>57</v>
      </c>
      <c r="X9" s="29" t="s">
        <v>57</v>
      </c>
      <c r="Y9" s="29" t="s">
        <v>61</v>
      </c>
      <c r="Z9" s="29" t="s">
        <v>61</v>
      </c>
      <c r="AA9" s="29" t="s">
        <v>61</v>
      </c>
      <c r="AB9" s="29" t="s">
        <v>61</v>
      </c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 t="s">
        <v>56</v>
      </c>
      <c r="AO9" s="29" t="s">
        <v>56</v>
      </c>
      <c r="AP9" s="30" t="s">
        <v>63</v>
      </c>
      <c r="AQ9" s="30" t="s">
        <v>63</v>
      </c>
      <c r="AR9" s="30" t="s">
        <v>63</v>
      </c>
      <c r="AS9" s="30" t="s">
        <v>63</v>
      </c>
      <c r="AT9" s="29"/>
      <c r="AU9" s="29"/>
      <c r="AV9" s="29"/>
      <c r="AW9" s="29"/>
      <c r="AX9" s="29"/>
      <c r="AY9" s="29"/>
      <c r="AZ9" s="29"/>
      <c r="BA9" s="31"/>
      <c r="BB9" s="223">
        <v>25</v>
      </c>
      <c r="BC9" s="224"/>
      <c r="BD9" s="224">
        <v>5</v>
      </c>
      <c r="BE9" s="224"/>
      <c r="BF9" s="224"/>
      <c r="BG9" s="224"/>
      <c r="BH9" s="224">
        <v>8</v>
      </c>
      <c r="BI9" s="224"/>
      <c r="BJ9" s="225">
        <v>4</v>
      </c>
      <c r="BK9" s="226"/>
      <c r="BL9" s="227">
        <v>2</v>
      </c>
      <c r="BM9" s="228"/>
      <c r="BN9" s="229">
        <f>SUM(AZ9:BM9)</f>
        <v>44</v>
      </c>
      <c r="BO9" s="230"/>
      <c r="BP9" s="181"/>
      <c r="BQ9" s="181"/>
      <c r="BR9" s="173"/>
      <c r="BS9" s="173"/>
      <c r="BX9" s="6"/>
      <c r="BY9" s="6"/>
    </row>
    <row r="10" spans="1:86" ht="21" customHeight="1" thickBot="1" x14ac:dyDescent="0.3">
      <c r="A10" s="32"/>
      <c r="B10" s="33"/>
      <c r="C10" s="3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5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5"/>
      <c r="BB10" s="215">
        <f>SUM(BB6:BC9)</f>
        <v>120</v>
      </c>
      <c r="BC10" s="216"/>
      <c r="BD10" s="217">
        <f>SUM(BD6:BE9)</f>
        <v>22</v>
      </c>
      <c r="BE10" s="216"/>
      <c r="BF10" s="217">
        <f>SUM(BF6:BG9)</f>
        <v>7</v>
      </c>
      <c r="BG10" s="216"/>
      <c r="BH10" s="217">
        <f>SUM(BH6:BI9)</f>
        <v>15</v>
      </c>
      <c r="BI10" s="216"/>
      <c r="BJ10" s="218">
        <f>SUM(BJ6:BK9)</f>
        <v>4</v>
      </c>
      <c r="BK10" s="219"/>
      <c r="BL10" s="217">
        <f>SUM(BL6:BM9)</f>
        <v>32</v>
      </c>
      <c r="BM10" s="220"/>
      <c r="BN10" s="221">
        <f>SUM(BB10:BM10)</f>
        <v>200</v>
      </c>
      <c r="BO10" s="222"/>
      <c r="BP10" s="181"/>
      <c r="BQ10" s="181"/>
      <c r="BR10" s="173"/>
      <c r="BS10" s="209"/>
      <c r="BX10" s="6"/>
      <c r="BY10" s="6"/>
    </row>
    <row r="11" spans="1:86" ht="21.75" customHeight="1" thickBot="1" x14ac:dyDescent="0.35">
      <c r="A11" s="210" t="s">
        <v>64</v>
      </c>
      <c r="B11" s="210"/>
      <c r="C11" s="210"/>
      <c r="D11" s="210"/>
      <c r="E11" s="210"/>
      <c r="F11" s="210"/>
      <c r="G11" s="37"/>
      <c r="H11" s="211" t="s">
        <v>65</v>
      </c>
      <c r="I11" s="212"/>
      <c r="J11" s="212"/>
      <c r="K11" s="212"/>
      <c r="L11" s="212"/>
      <c r="M11" s="212"/>
      <c r="N11" s="212"/>
      <c r="O11" s="212"/>
      <c r="P11" s="212"/>
      <c r="Q11" s="212"/>
      <c r="R11" s="38"/>
      <c r="S11" s="37" t="s">
        <v>66</v>
      </c>
      <c r="T11" s="211" t="s">
        <v>67</v>
      </c>
      <c r="U11" s="212"/>
      <c r="V11" s="212"/>
      <c r="W11" s="212"/>
      <c r="X11" s="212"/>
      <c r="Y11" s="212"/>
      <c r="Z11" s="212"/>
      <c r="AA11" s="212"/>
      <c r="AB11" s="212"/>
      <c r="AC11" s="38"/>
      <c r="AF11" s="39"/>
      <c r="AG11" s="37" t="s">
        <v>68</v>
      </c>
      <c r="AH11" s="213" t="s">
        <v>69</v>
      </c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T11" s="37" t="s">
        <v>57</v>
      </c>
      <c r="AU11" s="211" t="s">
        <v>70</v>
      </c>
      <c r="AV11" s="212"/>
      <c r="AW11" s="212"/>
      <c r="AX11" s="212"/>
      <c r="AY11" s="212"/>
      <c r="AZ11" s="212"/>
      <c r="BA11" s="212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X11" s="6"/>
      <c r="BY11" s="6"/>
    </row>
    <row r="12" spans="1:86" ht="23.4" thickBot="1" x14ac:dyDescent="0.45">
      <c r="A12" s="42"/>
      <c r="B12" s="42"/>
      <c r="C12" s="42"/>
      <c r="D12" s="42"/>
      <c r="E12" s="42"/>
      <c r="F12" s="42"/>
      <c r="G12" s="43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43"/>
      <c r="T12" s="42"/>
      <c r="U12" s="44"/>
      <c r="V12" s="44"/>
      <c r="W12" s="44"/>
      <c r="X12" s="44"/>
      <c r="Y12" s="44"/>
      <c r="Z12" s="44"/>
      <c r="AA12" s="44"/>
      <c r="AB12" s="44"/>
      <c r="AC12" s="44"/>
      <c r="AF12" s="44"/>
      <c r="AG12" s="43"/>
      <c r="AH12" s="44"/>
      <c r="AI12" s="44"/>
      <c r="AJ12" s="44"/>
      <c r="AK12" s="44"/>
      <c r="AL12" s="44"/>
      <c r="AM12" s="44"/>
      <c r="AN12" s="44"/>
      <c r="AO12" s="44"/>
      <c r="AP12" s="44"/>
      <c r="AQ12" s="42"/>
      <c r="AR12" s="43"/>
      <c r="AS12" s="43"/>
      <c r="AT12" s="43"/>
      <c r="AU12" s="43"/>
      <c r="AV12" s="43"/>
      <c r="AW12" s="43"/>
      <c r="AX12" s="43"/>
      <c r="AY12" s="43"/>
      <c r="AZ12" s="43"/>
      <c r="BA12" s="45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X12" s="6"/>
      <c r="BY12" s="6"/>
    </row>
    <row r="13" spans="1:86" ht="21.75" customHeight="1" thickBot="1" x14ac:dyDescent="0.45">
      <c r="A13" s="42"/>
      <c r="B13" s="42"/>
      <c r="C13" s="42"/>
      <c r="D13" s="42"/>
      <c r="E13" s="42"/>
      <c r="F13" s="42"/>
      <c r="G13" s="37" t="s">
        <v>56</v>
      </c>
      <c r="H13" s="211" t="s">
        <v>71</v>
      </c>
      <c r="I13" s="212"/>
      <c r="J13" s="212"/>
      <c r="K13" s="212"/>
      <c r="L13" s="212"/>
      <c r="M13" s="212"/>
      <c r="N13" s="212"/>
      <c r="O13" s="212"/>
      <c r="P13" s="212"/>
      <c r="Q13" s="212"/>
      <c r="R13" s="42"/>
      <c r="S13" s="37" t="s">
        <v>72</v>
      </c>
      <c r="T13" s="211" t="s">
        <v>73</v>
      </c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39"/>
      <c r="AG13" s="37" t="s">
        <v>63</v>
      </c>
      <c r="AH13" s="211" t="s">
        <v>74</v>
      </c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46"/>
      <c r="AU13" s="46"/>
      <c r="AV13" s="46"/>
      <c r="AW13" s="46"/>
      <c r="AX13" s="43"/>
      <c r="AY13" s="43"/>
      <c r="AZ13" s="43"/>
      <c r="BA13" s="45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</row>
    <row r="14" spans="1:86" ht="55.5" customHeight="1" thickBot="1" x14ac:dyDescent="0.45">
      <c r="A14" s="259" t="s">
        <v>75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  <c r="AL14" s="259"/>
      <c r="AM14" s="259"/>
      <c r="AN14" s="259"/>
      <c r="AO14" s="259"/>
      <c r="AP14" s="259"/>
      <c r="AQ14" s="259"/>
      <c r="AR14" s="259"/>
      <c r="AS14" s="259"/>
      <c r="AT14" s="259"/>
      <c r="AU14" s="259"/>
      <c r="AV14" s="259"/>
      <c r="AW14" s="259"/>
      <c r="AX14" s="259"/>
      <c r="AY14" s="259"/>
      <c r="AZ14" s="259"/>
      <c r="BA14" s="259"/>
      <c r="BB14" s="259"/>
      <c r="BC14" s="259"/>
      <c r="BD14" s="259"/>
      <c r="BE14" s="259"/>
      <c r="BF14" s="259"/>
      <c r="BG14" s="259"/>
      <c r="BH14" s="259"/>
      <c r="BI14" s="259"/>
      <c r="BJ14" s="259"/>
      <c r="BK14" s="259"/>
      <c r="BL14" s="259"/>
      <c r="BM14" s="259"/>
      <c r="BN14" s="259"/>
      <c r="BO14" s="259"/>
      <c r="BP14" s="259"/>
      <c r="BQ14" s="259"/>
      <c r="BR14" s="259"/>
      <c r="BS14" s="259"/>
      <c r="BT14" s="259"/>
      <c r="BU14" s="259"/>
      <c r="BV14" s="259"/>
      <c r="BW14" s="259"/>
      <c r="BX14" s="259"/>
      <c r="BY14" s="259"/>
      <c r="BZ14" s="259"/>
      <c r="CA14" s="259"/>
      <c r="CB14" s="259"/>
      <c r="CC14" s="259"/>
    </row>
    <row r="15" spans="1:86" ht="24" customHeight="1" thickBot="1" x14ac:dyDescent="0.3">
      <c r="A15" s="260" t="s">
        <v>76</v>
      </c>
      <c r="B15" s="261"/>
      <c r="C15" s="247" t="s">
        <v>77</v>
      </c>
      <c r="D15" s="248"/>
      <c r="E15" s="248"/>
      <c r="F15" s="248"/>
      <c r="G15" s="248"/>
      <c r="H15" s="248"/>
      <c r="I15" s="248"/>
      <c r="J15" s="248"/>
      <c r="K15" s="248"/>
      <c r="L15" s="248"/>
      <c r="M15" s="249"/>
      <c r="N15" s="239" t="s">
        <v>78</v>
      </c>
      <c r="O15" s="267"/>
      <c r="P15" s="268" t="s">
        <v>79</v>
      </c>
      <c r="Q15" s="269"/>
      <c r="R15" s="274" t="s">
        <v>80</v>
      </c>
      <c r="S15" s="275"/>
      <c r="T15" s="275"/>
      <c r="U15" s="275"/>
      <c r="V15" s="275"/>
      <c r="W15" s="275"/>
      <c r="X15" s="275"/>
      <c r="Y15" s="275"/>
      <c r="Z15" s="275"/>
      <c r="AA15" s="275"/>
      <c r="AB15" s="275"/>
      <c r="AC15" s="276"/>
      <c r="AD15" s="250" t="s">
        <v>81</v>
      </c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251"/>
      <c r="BG15" s="251"/>
      <c r="BH15" s="251"/>
      <c r="BI15" s="251"/>
      <c r="BJ15" s="251"/>
      <c r="BK15" s="251"/>
      <c r="BL15" s="251"/>
      <c r="BM15" s="251"/>
      <c r="BN15" s="251"/>
      <c r="BO15" s="251"/>
      <c r="BP15" s="251"/>
      <c r="BQ15" s="251"/>
      <c r="BR15" s="251"/>
      <c r="BS15" s="251"/>
      <c r="BT15" s="251"/>
      <c r="BU15" s="251"/>
      <c r="BV15" s="251"/>
      <c r="BW15" s="251"/>
      <c r="BX15" s="251"/>
      <c r="BY15" s="251"/>
      <c r="BZ15" s="231" t="s">
        <v>82</v>
      </c>
      <c r="CA15" s="232"/>
      <c r="CB15" s="235" t="s">
        <v>83</v>
      </c>
      <c r="CC15" s="236"/>
    </row>
    <row r="16" spans="1:86" ht="24" customHeight="1" thickBot="1" x14ac:dyDescent="0.3">
      <c r="A16" s="262"/>
      <c r="B16" s="263"/>
      <c r="C16" s="264"/>
      <c r="D16" s="265"/>
      <c r="E16" s="265"/>
      <c r="F16" s="265"/>
      <c r="G16" s="265"/>
      <c r="H16" s="265"/>
      <c r="I16" s="265"/>
      <c r="J16" s="265"/>
      <c r="K16" s="265"/>
      <c r="L16" s="265"/>
      <c r="M16" s="266"/>
      <c r="N16" s="241"/>
      <c r="O16" s="244"/>
      <c r="P16" s="270"/>
      <c r="Q16" s="271"/>
      <c r="R16" s="239" t="s">
        <v>31</v>
      </c>
      <c r="S16" s="240"/>
      <c r="T16" s="243" t="s">
        <v>84</v>
      </c>
      <c r="U16" s="244"/>
      <c r="V16" s="245" t="s">
        <v>85</v>
      </c>
      <c r="W16" s="154"/>
      <c r="X16" s="154"/>
      <c r="Y16" s="154"/>
      <c r="Z16" s="154"/>
      <c r="AA16" s="154"/>
      <c r="AB16" s="154"/>
      <c r="AC16" s="246"/>
      <c r="AD16" s="247" t="s">
        <v>86</v>
      </c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9"/>
      <c r="AP16" s="250" t="s">
        <v>87</v>
      </c>
      <c r="AQ16" s="251"/>
      <c r="AR16" s="251"/>
      <c r="AS16" s="251"/>
      <c r="AT16" s="251"/>
      <c r="AU16" s="251"/>
      <c r="AV16" s="251"/>
      <c r="AW16" s="251"/>
      <c r="AX16" s="251"/>
      <c r="AY16" s="251"/>
      <c r="AZ16" s="251"/>
      <c r="BA16" s="252"/>
      <c r="BB16" s="250" t="s">
        <v>88</v>
      </c>
      <c r="BC16" s="251"/>
      <c r="BD16" s="251"/>
      <c r="BE16" s="251"/>
      <c r="BF16" s="251"/>
      <c r="BG16" s="251"/>
      <c r="BH16" s="251"/>
      <c r="BI16" s="251"/>
      <c r="BJ16" s="251"/>
      <c r="BK16" s="251"/>
      <c r="BL16" s="251"/>
      <c r="BM16" s="252"/>
      <c r="BN16" s="250" t="s">
        <v>89</v>
      </c>
      <c r="BO16" s="251"/>
      <c r="BP16" s="251"/>
      <c r="BQ16" s="251"/>
      <c r="BR16" s="251"/>
      <c r="BS16" s="251"/>
      <c r="BT16" s="251"/>
      <c r="BU16" s="251"/>
      <c r="BV16" s="251"/>
      <c r="BW16" s="251"/>
      <c r="BX16" s="251"/>
      <c r="BY16" s="251"/>
      <c r="BZ16" s="233"/>
      <c r="CA16" s="234"/>
      <c r="CB16" s="237"/>
      <c r="CC16" s="238"/>
    </row>
    <row r="17" spans="1:85" ht="17.25" customHeight="1" x14ac:dyDescent="0.25">
      <c r="A17" s="262"/>
      <c r="B17" s="263"/>
      <c r="C17" s="264"/>
      <c r="D17" s="265"/>
      <c r="E17" s="265"/>
      <c r="F17" s="265"/>
      <c r="G17" s="265"/>
      <c r="H17" s="265"/>
      <c r="I17" s="265"/>
      <c r="J17" s="265"/>
      <c r="K17" s="265"/>
      <c r="L17" s="265"/>
      <c r="M17" s="266"/>
      <c r="N17" s="241"/>
      <c r="O17" s="244"/>
      <c r="P17" s="270"/>
      <c r="Q17" s="271"/>
      <c r="R17" s="241"/>
      <c r="S17" s="242"/>
      <c r="T17" s="243"/>
      <c r="U17" s="243"/>
      <c r="V17" s="253" t="s">
        <v>90</v>
      </c>
      <c r="W17" s="254"/>
      <c r="X17" s="284" t="s">
        <v>91</v>
      </c>
      <c r="Y17" s="284"/>
      <c r="Z17" s="284" t="s">
        <v>92</v>
      </c>
      <c r="AA17" s="284"/>
      <c r="AB17" s="284" t="s">
        <v>93</v>
      </c>
      <c r="AC17" s="269"/>
      <c r="AD17" s="279" t="s">
        <v>94</v>
      </c>
      <c r="AE17" s="277"/>
      <c r="AF17" s="277"/>
      <c r="AG17" s="277"/>
      <c r="AH17" s="277"/>
      <c r="AI17" s="278"/>
      <c r="AJ17" s="277" t="s">
        <v>95</v>
      </c>
      <c r="AK17" s="277"/>
      <c r="AL17" s="277"/>
      <c r="AM17" s="277"/>
      <c r="AN17" s="277"/>
      <c r="AO17" s="278"/>
      <c r="AP17" s="279" t="s">
        <v>96</v>
      </c>
      <c r="AQ17" s="277"/>
      <c r="AR17" s="277"/>
      <c r="AS17" s="277"/>
      <c r="AT17" s="277"/>
      <c r="AU17" s="278"/>
      <c r="AV17" s="277" t="s">
        <v>97</v>
      </c>
      <c r="AW17" s="277"/>
      <c r="AX17" s="277"/>
      <c r="AY17" s="277"/>
      <c r="AZ17" s="277"/>
      <c r="BA17" s="278"/>
      <c r="BB17" s="279" t="s">
        <v>98</v>
      </c>
      <c r="BC17" s="277"/>
      <c r="BD17" s="277"/>
      <c r="BE17" s="277"/>
      <c r="BF17" s="277"/>
      <c r="BG17" s="278"/>
      <c r="BH17" s="277" t="s">
        <v>99</v>
      </c>
      <c r="BI17" s="277"/>
      <c r="BJ17" s="277"/>
      <c r="BK17" s="277"/>
      <c r="BL17" s="277"/>
      <c r="BM17" s="278"/>
      <c r="BN17" s="279" t="s">
        <v>100</v>
      </c>
      <c r="BO17" s="277"/>
      <c r="BP17" s="277"/>
      <c r="BQ17" s="277"/>
      <c r="BR17" s="277"/>
      <c r="BS17" s="278"/>
      <c r="BT17" s="279" t="s">
        <v>101</v>
      </c>
      <c r="BU17" s="277"/>
      <c r="BV17" s="277"/>
      <c r="BW17" s="277"/>
      <c r="BX17" s="277"/>
      <c r="BY17" s="277"/>
      <c r="BZ17" s="233"/>
      <c r="CA17" s="234"/>
      <c r="CB17" s="237"/>
      <c r="CC17" s="238"/>
    </row>
    <row r="18" spans="1:85" ht="18" customHeight="1" thickBot="1" x14ac:dyDescent="0.3">
      <c r="A18" s="262"/>
      <c r="B18" s="263"/>
      <c r="C18" s="264"/>
      <c r="D18" s="265"/>
      <c r="E18" s="265"/>
      <c r="F18" s="265"/>
      <c r="G18" s="265"/>
      <c r="H18" s="265"/>
      <c r="I18" s="265"/>
      <c r="J18" s="265"/>
      <c r="K18" s="265"/>
      <c r="L18" s="265"/>
      <c r="M18" s="266"/>
      <c r="N18" s="241"/>
      <c r="O18" s="244"/>
      <c r="P18" s="272"/>
      <c r="Q18" s="273"/>
      <c r="R18" s="241"/>
      <c r="S18" s="242"/>
      <c r="T18" s="243"/>
      <c r="U18" s="243"/>
      <c r="V18" s="255"/>
      <c r="W18" s="256"/>
      <c r="X18" s="285"/>
      <c r="Y18" s="285"/>
      <c r="Z18" s="285"/>
      <c r="AA18" s="285"/>
      <c r="AB18" s="285"/>
      <c r="AC18" s="287"/>
      <c r="AD18" s="280">
        <v>18</v>
      </c>
      <c r="AE18" s="281"/>
      <c r="AF18" s="282" t="s">
        <v>102</v>
      </c>
      <c r="AG18" s="282"/>
      <c r="AH18" s="282"/>
      <c r="AI18" s="283"/>
      <c r="AJ18" s="281">
        <v>17</v>
      </c>
      <c r="AK18" s="281"/>
      <c r="AL18" s="282" t="s">
        <v>102</v>
      </c>
      <c r="AM18" s="282"/>
      <c r="AN18" s="282"/>
      <c r="AO18" s="283"/>
      <c r="AP18" s="280">
        <v>18</v>
      </c>
      <c r="AQ18" s="281"/>
      <c r="AR18" s="282" t="s">
        <v>102</v>
      </c>
      <c r="AS18" s="282"/>
      <c r="AT18" s="282"/>
      <c r="AU18" s="283"/>
      <c r="AV18" s="281">
        <v>14</v>
      </c>
      <c r="AW18" s="281"/>
      <c r="AX18" s="282" t="s">
        <v>102</v>
      </c>
      <c r="AY18" s="282"/>
      <c r="AZ18" s="282"/>
      <c r="BA18" s="283"/>
      <c r="BB18" s="280">
        <v>18</v>
      </c>
      <c r="BC18" s="281"/>
      <c r="BD18" s="282" t="s">
        <v>102</v>
      </c>
      <c r="BE18" s="282"/>
      <c r="BF18" s="282"/>
      <c r="BG18" s="283"/>
      <c r="BH18" s="302">
        <v>10</v>
      </c>
      <c r="BI18" s="302"/>
      <c r="BJ18" s="282" t="s">
        <v>102</v>
      </c>
      <c r="BK18" s="282"/>
      <c r="BL18" s="282"/>
      <c r="BM18" s="283"/>
      <c r="BN18" s="280">
        <v>14</v>
      </c>
      <c r="BO18" s="281"/>
      <c r="BP18" s="282" t="s">
        <v>102</v>
      </c>
      <c r="BQ18" s="282"/>
      <c r="BR18" s="282"/>
      <c r="BS18" s="283"/>
      <c r="BT18" s="281">
        <v>11</v>
      </c>
      <c r="BU18" s="281"/>
      <c r="BV18" s="282" t="s">
        <v>102</v>
      </c>
      <c r="BW18" s="282"/>
      <c r="BX18" s="282"/>
      <c r="BY18" s="282"/>
      <c r="BZ18" s="233"/>
      <c r="CA18" s="234"/>
      <c r="CB18" s="237"/>
      <c r="CC18" s="238"/>
    </row>
    <row r="19" spans="1:85" ht="75.75" customHeight="1" thickBot="1" x14ac:dyDescent="0.3">
      <c r="A19" s="262"/>
      <c r="B19" s="263"/>
      <c r="C19" s="264"/>
      <c r="D19" s="265"/>
      <c r="E19" s="265"/>
      <c r="F19" s="265"/>
      <c r="G19" s="265"/>
      <c r="H19" s="265"/>
      <c r="I19" s="265"/>
      <c r="J19" s="265"/>
      <c r="K19" s="265"/>
      <c r="L19" s="265"/>
      <c r="M19" s="266"/>
      <c r="N19" s="241"/>
      <c r="O19" s="244"/>
      <c r="P19" s="272"/>
      <c r="Q19" s="273"/>
      <c r="R19" s="241"/>
      <c r="S19" s="242"/>
      <c r="T19" s="243"/>
      <c r="U19" s="243"/>
      <c r="V19" s="257"/>
      <c r="W19" s="258"/>
      <c r="X19" s="286"/>
      <c r="Y19" s="286"/>
      <c r="Z19" s="286"/>
      <c r="AA19" s="286"/>
      <c r="AB19" s="286"/>
      <c r="AC19" s="273"/>
      <c r="AD19" s="297" t="s">
        <v>103</v>
      </c>
      <c r="AE19" s="298"/>
      <c r="AF19" s="299" t="s">
        <v>104</v>
      </c>
      <c r="AG19" s="298"/>
      <c r="AH19" s="300" t="s">
        <v>105</v>
      </c>
      <c r="AI19" s="301"/>
      <c r="AJ19" s="299" t="s">
        <v>103</v>
      </c>
      <c r="AK19" s="298"/>
      <c r="AL19" s="299" t="s">
        <v>104</v>
      </c>
      <c r="AM19" s="298"/>
      <c r="AN19" s="300" t="s">
        <v>105</v>
      </c>
      <c r="AO19" s="301"/>
      <c r="AP19" s="288" t="s">
        <v>103</v>
      </c>
      <c r="AQ19" s="289"/>
      <c r="AR19" s="290" t="s">
        <v>104</v>
      </c>
      <c r="AS19" s="289"/>
      <c r="AT19" s="291" t="s">
        <v>105</v>
      </c>
      <c r="AU19" s="292"/>
      <c r="AV19" s="290" t="s">
        <v>103</v>
      </c>
      <c r="AW19" s="289"/>
      <c r="AX19" s="290" t="s">
        <v>104</v>
      </c>
      <c r="AY19" s="289"/>
      <c r="AZ19" s="291" t="s">
        <v>105</v>
      </c>
      <c r="BA19" s="292"/>
      <c r="BB19" s="313" t="s">
        <v>103</v>
      </c>
      <c r="BC19" s="294"/>
      <c r="BD19" s="293" t="s">
        <v>104</v>
      </c>
      <c r="BE19" s="294"/>
      <c r="BF19" s="295" t="s">
        <v>105</v>
      </c>
      <c r="BG19" s="296"/>
      <c r="BH19" s="293" t="s">
        <v>103</v>
      </c>
      <c r="BI19" s="294"/>
      <c r="BJ19" s="293" t="s">
        <v>104</v>
      </c>
      <c r="BK19" s="294"/>
      <c r="BL19" s="295" t="s">
        <v>105</v>
      </c>
      <c r="BM19" s="296"/>
      <c r="BN19" s="288" t="s">
        <v>103</v>
      </c>
      <c r="BO19" s="289"/>
      <c r="BP19" s="290" t="s">
        <v>104</v>
      </c>
      <c r="BQ19" s="289"/>
      <c r="BR19" s="311" t="s">
        <v>105</v>
      </c>
      <c r="BS19" s="312"/>
      <c r="BT19" s="290" t="s">
        <v>103</v>
      </c>
      <c r="BU19" s="289"/>
      <c r="BV19" s="290" t="s">
        <v>104</v>
      </c>
      <c r="BW19" s="289"/>
      <c r="BX19" s="291" t="s">
        <v>105</v>
      </c>
      <c r="BY19" s="307"/>
      <c r="BZ19" s="233"/>
      <c r="CA19" s="234"/>
      <c r="CB19" s="237"/>
      <c r="CC19" s="238"/>
    </row>
    <row r="20" spans="1:85" s="50" customFormat="1" ht="23.4" thickBot="1" x14ac:dyDescent="0.35">
      <c r="A20" s="308">
        <v>1</v>
      </c>
      <c r="B20" s="309"/>
      <c r="C20" s="304">
        <v>2</v>
      </c>
      <c r="D20" s="304"/>
      <c r="E20" s="304"/>
      <c r="F20" s="304"/>
      <c r="G20" s="304"/>
      <c r="H20" s="304"/>
      <c r="I20" s="304"/>
      <c r="J20" s="304"/>
      <c r="K20" s="304"/>
      <c r="L20" s="304"/>
      <c r="M20" s="310"/>
      <c r="N20" s="306">
        <v>3</v>
      </c>
      <c r="O20" s="304"/>
      <c r="P20" s="304">
        <v>4</v>
      </c>
      <c r="Q20" s="304"/>
      <c r="R20" s="304">
        <v>5</v>
      </c>
      <c r="S20" s="304"/>
      <c r="T20" s="304">
        <v>6</v>
      </c>
      <c r="U20" s="305"/>
      <c r="V20" s="308">
        <v>7</v>
      </c>
      <c r="W20" s="309"/>
      <c r="X20" s="304">
        <v>8</v>
      </c>
      <c r="Y20" s="304"/>
      <c r="Z20" s="304">
        <v>9</v>
      </c>
      <c r="AA20" s="304"/>
      <c r="AB20" s="304">
        <v>10</v>
      </c>
      <c r="AC20" s="305"/>
      <c r="AD20" s="306">
        <v>11</v>
      </c>
      <c r="AE20" s="304"/>
      <c r="AF20" s="304">
        <v>12</v>
      </c>
      <c r="AG20" s="304"/>
      <c r="AH20" s="304">
        <v>13</v>
      </c>
      <c r="AI20" s="305"/>
      <c r="AJ20" s="303">
        <v>14</v>
      </c>
      <c r="AK20" s="304"/>
      <c r="AL20" s="304">
        <v>15</v>
      </c>
      <c r="AM20" s="304"/>
      <c r="AN20" s="304">
        <v>16</v>
      </c>
      <c r="AO20" s="305"/>
      <c r="AP20" s="306">
        <v>17</v>
      </c>
      <c r="AQ20" s="304"/>
      <c r="AR20" s="304">
        <v>18</v>
      </c>
      <c r="AS20" s="304"/>
      <c r="AT20" s="304">
        <v>19</v>
      </c>
      <c r="AU20" s="305"/>
      <c r="AV20" s="303">
        <v>20</v>
      </c>
      <c r="AW20" s="304"/>
      <c r="AX20" s="304">
        <v>21</v>
      </c>
      <c r="AY20" s="304"/>
      <c r="AZ20" s="304">
        <v>22</v>
      </c>
      <c r="BA20" s="305"/>
      <c r="BB20" s="332">
        <v>23</v>
      </c>
      <c r="BC20" s="330"/>
      <c r="BD20" s="330">
        <v>24</v>
      </c>
      <c r="BE20" s="330"/>
      <c r="BF20" s="330">
        <v>25</v>
      </c>
      <c r="BG20" s="331"/>
      <c r="BH20" s="329">
        <v>26</v>
      </c>
      <c r="BI20" s="330"/>
      <c r="BJ20" s="330">
        <v>27</v>
      </c>
      <c r="BK20" s="330"/>
      <c r="BL20" s="330">
        <v>28</v>
      </c>
      <c r="BM20" s="331"/>
      <c r="BN20" s="306">
        <v>29</v>
      </c>
      <c r="BO20" s="304"/>
      <c r="BP20" s="304">
        <v>30</v>
      </c>
      <c r="BQ20" s="304"/>
      <c r="BR20" s="304">
        <v>31</v>
      </c>
      <c r="BS20" s="305"/>
      <c r="BT20" s="303">
        <v>32</v>
      </c>
      <c r="BU20" s="304"/>
      <c r="BV20" s="304">
        <v>33</v>
      </c>
      <c r="BW20" s="304"/>
      <c r="BX20" s="304">
        <v>34</v>
      </c>
      <c r="BY20" s="305"/>
      <c r="BZ20" s="308">
        <v>35</v>
      </c>
      <c r="CA20" s="321"/>
      <c r="CB20" s="308">
        <v>36</v>
      </c>
      <c r="CC20" s="322"/>
      <c r="CD20" s="47" t="s">
        <v>106</v>
      </c>
      <c r="CE20" s="47" t="s">
        <v>107</v>
      </c>
      <c r="CF20" s="48"/>
      <c r="CG20" s="49"/>
    </row>
    <row r="21" spans="1:85" s="54" customFormat="1" ht="30.75" customHeight="1" x14ac:dyDescent="0.25">
      <c r="A21" s="323" t="s">
        <v>108</v>
      </c>
      <c r="B21" s="324"/>
      <c r="C21" s="325" t="s">
        <v>109</v>
      </c>
      <c r="D21" s="325"/>
      <c r="E21" s="325"/>
      <c r="F21" s="325"/>
      <c r="G21" s="325"/>
      <c r="H21" s="325"/>
      <c r="I21" s="325"/>
      <c r="J21" s="325"/>
      <c r="K21" s="325"/>
      <c r="L21" s="325"/>
      <c r="M21" s="326"/>
      <c r="N21" s="327"/>
      <c r="O21" s="328"/>
      <c r="P21" s="328"/>
      <c r="Q21" s="328"/>
      <c r="R21" s="315">
        <f>SUM(R22,R26,R29,R35,R44,R47,R52)</f>
        <v>4406</v>
      </c>
      <c r="S21" s="315"/>
      <c r="T21" s="315">
        <f>SUM(T22,T26,T29,T35,T44,T47,T52)</f>
        <v>2208</v>
      </c>
      <c r="U21" s="319"/>
      <c r="V21" s="318">
        <f>SUM(V22,V26,V29,V35,V44,V47,V52)</f>
        <v>780</v>
      </c>
      <c r="W21" s="315"/>
      <c r="X21" s="315">
        <f>SUM(X22,X26,X29,X35,X44,X47,X52)</f>
        <v>248</v>
      </c>
      <c r="Y21" s="315"/>
      <c r="Z21" s="315">
        <f>SUM(Z22,Z26,Z29,Z35,Z44,Z47,Z52)</f>
        <v>710</v>
      </c>
      <c r="AA21" s="315"/>
      <c r="AB21" s="316">
        <f>SUM(AB22,AB26,AB29,AB35,AB44,AB47,AB52)</f>
        <v>470</v>
      </c>
      <c r="AC21" s="320"/>
      <c r="AD21" s="318">
        <f>SUM(AD22,AD26,AD29,AD35,AD44,AD47,AD52)</f>
        <v>682</v>
      </c>
      <c r="AE21" s="315"/>
      <c r="AF21" s="315">
        <f>SUM(AF22,AF26,AF29,AF35,AF44,AF47,AF52)</f>
        <v>358</v>
      </c>
      <c r="AG21" s="315"/>
      <c r="AH21" s="315">
        <f>SUM(AH22,AH26,AH29,AH35,AH44,AH47,AH52)</f>
        <v>18</v>
      </c>
      <c r="AI21" s="319"/>
      <c r="AJ21" s="314">
        <f>SUM(AJ22,AJ26,AJ29,AJ35,AJ44,AJ47,AJ52)</f>
        <v>662</v>
      </c>
      <c r="AK21" s="315"/>
      <c r="AL21" s="315">
        <f>SUM(AL22,AL26,AL29,AL35,AL44,AL47,AL52)</f>
        <v>348</v>
      </c>
      <c r="AM21" s="315"/>
      <c r="AN21" s="316">
        <f>SUM(AN22,AN26,AN29,AN35,AN44,AN47,AN52)</f>
        <v>20</v>
      </c>
      <c r="AO21" s="317"/>
      <c r="AP21" s="318">
        <f>SUM(AP22,AP26,AP29,AP35,AP44,AP47,AP52)</f>
        <v>732</v>
      </c>
      <c r="AQ21" s="315"/>
      <c r="AR21" s="315">
        <f>SUM(AR22,AR26,AR29,AR35,AR44,AR47,AR52)</f>
        <v>338</v>
      </c>
      <c r="AS21" s="315"/>
      <c r="AT21" s="315">
        <f>SUM(AT22,AT26,AT29,AT35,AT44,AT47,AT52)</f>
        <v>17</v>
      </c>
      <c r="AU21" s="319"/>
      <c r="AV21" s="314">
        <f>SUM(AV22,AV26,AV29,AV35,AV44,AV47,AV52)</f>
        <v>358</v>
      </c>
      <c r="AW21" s="315"/>
      <c r="AX21" s="315">
        <f>SUM(AX22,AX26,AX29,AX35,AX44,AX47,AX52)</f>
        <v>196</v>
      </c>
      <c r="AY21" s="315"/>
      <c r="AZ21" s="316">
        <f>SUM(AZ22,AZ26,AZ29,AZ35,AZ44,AZ47,AZ52)</f>
        <v>14</v>
      </c>
      <c r="BA21" s="320"/>
      <c r="BB21" s="318">
        <f>SUM(BB22,BB26,BB29,BB35,BB44,BB47,BB52)</f>
        <v>784</v>
      </c>
      <c r="BC21" s="315"/>
      <c r="BD21" s="315">
        <f>SUM(BD22,BD26,BD29,BD35,BD44,BD47,BD52)</f>
        <v>416</v>
      </c>
      <c r="BE21" s="315"/>
      <c r="BF21" s="315">
        <f>SUM(BF22,BF26,BF29,BF35,BF44,BF47,BF52)</f>
        <v>20</v>
      </c>
      <c r="BG21" s="319"/>
      <c r="BH21" s="314">
        <f>SUM(BH22,BH26,BH29,BH35,BH44,BH47,BH52)</f>
        <v>532</v>
      </c>
      <c r="BI21" s="315"/>
      <c r="BJ21" s="315">
        <f>SUM(BJ22,BJ26,BJ29,BJ35,BJ44,BJ47,BJ52)</f>
        <v>218</v>
      </c>
      <c r="BK21" s="315"/>
      <c r="BL21" s="316">
        <f>SUM(BL22,BL26,BL29,BL35,BL44,BL47,BL52)</f>
        <v>18</v>
      </c>
      <c r="BM21" s="320"/>
      <c r="BN21" s="318">
        <f>SUM(BN22,BN26,BN29,BN35,BN44,BN47,BN52)</f>
        <v>494</v>
      </c>
      <c r="BO21" s="315"/>
      <c r="BP21" s="315">
        <f>SUM(BP22,BP26,BP29,BP35,BP44,BP47,BP52)</f>
        <v>230</v>
      </c>
      <c r="BQ21" s="315"/>
      <c r="BR21" s="315">
        <f>SUM(BR22,BR26,BR29,BR35,BR44,BR47,BR52)</f>
        <v>15</v>
      </c>
      <c r="BS21" s="319"/>
      <c r="BT21" s="314">
        <f>SUM(BT22,BT26,BT29,BT35,BT44,BT47,BT52)</f>
        <v>162</v>
      </c>
      <c r="BU21" s="315"/>
      <c r="BV21" s="315">
        <f>SUM(BV22,BV26,BV29,BV35,BV44,BV47,BV52)</f>
        <v>104</v>
      </c>
      <c r="BW21" s="315"/>
      <c r="BX21" s="316">
        <f>SUM(BX22,BX26,BX29,BX35,BX44,BX47,BX52)</f>
        <v>6</v>
      </c>
      <c r="BY21" s="320"/>
      <c r="BZ21" s="334">
        <f>SUM(BZ22,BZ26,BZ29,BZ35,BZ44,BZ47,BZ52)</f>
        <v>128</v>
      </c>
      <c r="CA21" s="335"/>
      <c r="CB21" s="327"/>
      <c r="CC21" s="333"/>
      <c r="CD21" s="51">
        <f t="shared" ref="CD21:CD47" si="1">SUM(AJ21,AP21,AV21,BB21,BH21,BN21,BT21,AD21)-R21</f>
        <v>0</v>
      </c>
      <c r="CE21" s="51">
        <f t="shared" ref="CE21:CE47" si="2">SUM(AL21,AR21,AX21,BD21,BJ21,BP21,BV21,AF21)-T21</f>
        <v>0</v>
      </c>
      <c r="CF21" s="52">
        <f t="shared" ref="CF21:CF47" si="3">T21-(V21+X21+Z21+AB21)</f>
        <v>0</v>
      </c>
      <c r="CG21" s="53">
        <f>BZ21-BX21-BR21-BL21-BF21-AZ21-AT21-AN21-AH21</f>
        <v>0</v>
      </c>
    </row>
    <row r="22" spans="1:85" s="54" customFormat="1" ht="39.75" customHeight="1" x14ac:dyDescent="0.25">
      <c r="A22" s="323" t="s">
        <v>110</v>
      </c>
      <c r="B22" s="324"/>
      <c r="C22" s="325" t="s">
        <v>111</v>
      </c>
      <c r="D22" s="325"/>
      <c r="E22" s="325"/>
      <c r="F22" s="325"/>
      <c r="G22" s="325"/>
      <c r="H22" s="325"/>
      <c r="I22" s="325"/>
      <c r="J22" s="325"/>
      <c r="K22" s="325"/>
      <c r="L22" s="325"/>
      <c r="M22" s="326"/>
      <c r="N22" s="327"/>
      <c r="O22" s="328"/>
      <c r="P22" s="328"/>
      <c r="Q22" s="328"/>
      <c r="R22" s="315">
        <f>SUM(R23:S25)</f>
        <v>324</v>
      </c>
      <c r="S22" s="315"/>
      <c r="T22" s="315">
        <f>SUM(T23:U25)</f>
        <v>162</v>
      </c>
      <c r="U22" s="319"/>
      <c r="V22" s="318">
        <f>SUM(V23:W25)</f>
        <v>96</v>
      </c>
      <c r="W22" s="315"/>
      <c r="X22" s="315">
        <f>SUM(X23:Y25)</f>
        <v>0</v>
      </c>
      <c r="Y22" s="315"/>
      <c r="Z22" s="315">
        <f>SUM(Z23:AA25)</f>
        <v>0</v>
      </c>
      <c r="AA22" s="315"/>
      <c r="AB22" s="316">
        <f>SUM(AB23:AC25)</f>
        <v>66</v>
      </c>
      <c r="AC22" s="320"/>
      <c r="AD22" s="318">
        <f>SUM(AD23:AE25)</f>
        <v>108</v>
      </c>
      <c r="AE22" s="315"/>
      <c r="AF22" s="315">
        <f>SUM(AF23:AG25)</f>
        <v>54</v>
      </c>
      <c r="AG22" s="315"/>
      <c r="AH22" s="315">
        <f>SUM(AH23:AI25)</f>
        <v>3</v>
      </c>
      <c r="AI22" s="319"/>
      <c r="AJ22" s="314">
        <f>SUM(AJ23:AK25)</f>
        <v>108</v>
      </c>
      <c r="AK22" s="315"/>
      <c r="AL22" s="315">
        <f>SUM(AL23:AM25)</f>
        <v>54</v>
      </c>
      <c r="AM22" s="315"/>
      <c r="AN22" s="316">
        <f>SUM(AN23:AO25)</f>
        <v>3</v>
      </c>
      <c r="AO22" s="317"/>
      <c r="AP22" s="318">
        <f>SUM(AP23:AQ25)</f>
        <v>108</v>
      </c>
      <c r="AQ22" s="315"/>
      <c r="AR22" s="315">
        <f>SUM(AR23:AS25)</f>
        <v>54</v>
      </c>
      <c r="AS22" s="315"/>
      <c r="AT22" s="315">
        <f>SUM(AT23:AU25)</f>
        <v>3</v>
      </c>
      <c r="AU22" s="319"/>
      <c r="AV22" s="314">
        <f>SUM(AV23:AW25)</f>
        <v>0</v>
      </c>
      <c r="AW22" s="315"/>
      <c r="AX22" s="315">
        <f>SUM(AX23:AY25)</f>
        <v>0</v>
      </c>
      <c r="AY22" s="315"/>
      <c r="AZ22" s="316">
        <f>SUM(AZ23:BA25)</f>
        <v>0</v>
      </c>
      <c r="BA22" s="320"/>
      <c r="BB22" s="318">
        <f>SUM(BB23:BC25)</f>
        <v>0</v>
      </c>
      <c r="BC22" s="315"/>
      <c r="BD22" s="315">
        <f>SUM(BD23:BE25)</f>
        <v>0</v>
      </c>
      <c r="BE22" s="315"/>
      <c r="BF22" s="315">
        <f>SUM(BF23:BG25)</f>
        <v>0</v>
      </c>
      <c r="BG22" s="319"/>
      <c r="BH22" s="314">
        <f>SUM(BH23:BI25)</f>
        <v>0</v>
      </c>
      <c r="BI22" s="315"/>
      <c r="BJ22" s="315">
        <f>SUM(BJ23:BK25)</f>
        <v>0</v>
      </c>
      <c r="BK22" s="315"/>
      <c r="BL22" s="316">
        <f>SUM(BL23:BM25)</f>
        <v>0</v>
      </c>
      <c r="BM22" s="320"/>
      <c r="BN22" s="318">
        <f>SUM(BN23:BO25)</f>
        <v>0</v>
      </c>
      <c r="BO22" s="315"/>
      <c r="BP22" s="315">
        <f>SUM(BP23:BQ25)</f>
        <v>0</v>
      </c>
      <c r="BQ22" s="315"/>
      <c r="BR22" s="315">
        <f>SUM(BR23:BS25)</f>
        <v>0</v>
      </c>
      <c r="BS22" s="319"/>
      <c r="BT22" s="314">
        <f>SUM(BT23:BU25)</f>
        <v>0</v>
      </c>
      <c r="BU22" s="315"/>
      <c r="BV22" s="315">
        <f>SUM(BV23:BW25)</f>
        <v>0</v>
      </c>
      <c r="BW22" s="315"/>
      <c r="BX22" s="316">
        <f>SUM(BX23:BY25)</f>
        <v>0</v>
      </c>
      <c r="BY22" s="320"/>
      <c r="BZ22" s="334">
        <f>SUM(BZ23:CA25)</f>
        <v>9</v>
      </c>
      <c r="CA22" s="335"/>
      <c r="CB22" s="327"/>
      <c r="CC22" s="333"/>
      <c r="CD22" s="51">
        <f t="shared" si="1"/>
        <v>0</v>
      </c>
      <c r="CE22" s="51">
        <f t="shared" si="2"/>
        <v>0</v>
      </c>
      <c r="CF22" s="52">
        <f t="shared" si="3"/>
        <v>0</v>
      </c>
      <c r="CG22" s="53">
        <f t="shared" ref="CG22:CG47" si="4">BZ22-BX22-BR22-BL22-BF22-AZ22-AT22-AN22-AH22</f>
        <v>0</v>
      </c>
    </row>
    <row r="23" spans="1:85" s="55" customFormat="1" ht="45" customHeight="1" x14ac:dyDescent="0.25">
      <c r="A23" s="336" t="s">
        <v>112</v>
      </c>
      <c r="B23" s="337"/>
      <c r="C23" s="338" t="s">
        <v>113</v>
      </c>
      <c r="D23" s="338"/>
      <c r="E23" s="338"/>
      <c r="F23" s="338"/>
      <c r="G23" s="338"/>
      <c r="H23" s="338"/>
      <c r="I23" s="338"/>
      <c r="J23" s="338"/>
      <c r="K23" s="338"/>
      <c r="L23" s="338"/>
      <c r="M23" s="339"/>
      <c r="N23" s="340">
        <v>1</v>
      </c>
      <c r="O23" s="341"/>
      <c r="P23" s="342"/>
      <c r="Q23" s="342"/>
      <c r="R23" s="343">
        <f>SUM(AD23+AJ23+AP23+AV23+BB23+BH23+BN23+BT23)</f>
        <v>108</v>
      </c>
      <c r="S23" s="343"/>
      <c r="T23" s="343">
        <f>SUM(V23:AC23)</f>
        <v>54</v>
      </c>
      <c r="U23" s="344"/>
      <c r="V23" s="345">
        <v>36</v>
      </c>
      <c r="W23" s="343"/>
      <c r="X23" s="343"/>
      <c r="Y23" s="343"/>
      <c r="Z23" s="343"/>
      <c r="AA23" s="343"/>
      <c r="AB23" s="343">
        <v>18</v>
      </c>
      <c r="AC23" s="344"/>
      <c r="AD23" s="345">
        <v>108</v>
      </c>
      <c r="AE23" s="343"/>
      <c r="AF23" s="343">
        <v>54</v>
      </c>
      <c r="AG23" s="343"/>
      <c r="AH23" s="347">
        <v>3</v>
      </c>
      <c r="AI23" s="355"/>
      <c r="AJ23" s="346"/>
      <c r="AK23" s="343"/>
      <c r="AL23" s="343"/>
      <c r="AM23" s="343"/>
      <c r="AN23" s="347"/>
      <c r="AO23" s="356"/>
      <c r="AP23" s="345"/>
      <c r="AQ23" s="343"/>
      <c r="AR23" s="343"/>
      <c r="AS23" s="343"/>
      <c r="AT23" s="347"/>
      <c r="AU23" s="355"/>
      <c r="AV23" s="353"/>
      <c r="AW23" s="350"/>
      <c r="AX23" s="350"/>
      <c r="AY23" s="350"/>
      <c r="AZ23" s="351"/>
      <c r="BA23" s="354"/>
      <c r="BB23" s="345"/>
      <c r="BC23" s="343"/>
      <c r="BD23" s="343"/>
      <c r="BE23" s="343"/>
      <c r="BF23" s="347"/>
      <c r="BG23" s="355"/>
      <c r="BH23" s="346"/>
      <c r="BI23" s="343"/>
      <c r="BJ23" s="343"/>
      <c r="BK23" s="343"/>
      <c r="BL23" s="347"/>
      <c r="BM23" s="348"/>
      <c r="BN23" s="349"/>
      <c r="BO23" s="350"/>
      <c r="BP23" s="350"/>
      <c r="BQ23" s="350"/>
      <c r="BR23" s="351"/>
      <c r="BS23" s="352"/>
      <c r="BT23" s="353"/>
      <c r="BU23" s="350"/>
      <c r="BV23" s="350"/>
      <c r="BW23" s="350"/>
      <c r="BX23" s="351"/>
      <c r="BY23" s="354"/>
      <c r="BZ23" s="358">
        <f>SUM(AH23,AN23,AT23,AZ23,BF23,BL23,BR23,BX23)</f>
        <v>3</v>
      </c>
      <c r="CA23" s="359"/>
      <c r="CB23" s="340" t="s">
        <v>114</v>
      </c>
      <c r="CC23" s="360"/>
      <c r="CD23" s="51">
        <f t="shared" si="1"/>
        <v>0</v>
      </c>
      <c r="CE23" s="51">
        <f t="shared" si="2"/>
        <v>0</v>
      </c>
      <c r="CF23" s="52">
        <f t="shared" si="3"/>
        <v>0</v>
      </c>
      <c r="CG23" s="53">
        <f t="shared" si="4"/>
        <v>0</v>
      </c>
    </row>
    <row r="24" spans="1:85" s="55" customFormat="1" ht="31.5" customHeight="1" x14ac:dyDescent="0.25">
      <c r="A24" s="56" t="s">
        <v>115</v>
      </c>
      <c r="B24" s="57"/>
      <c r="C24" s="338" t="s">
        <v>116</v>
      </c>
      <c r="D24" s="338"/>
      <c r="E24" s="338"/>
      <c r="F24" s="338"/>
      <c r="G24" s="338"/>
      <c r="H24" s="338"/>
      <c r="I24" s="338"/>
      <c r="J24" s="338"/>
      <c r="K24" s="338"/>
      <c r="L24" s="338"/>
      <c r="M24" s="339"/>
      <c r="N24" s="340">
        <v>3</v>
      </c>
      <c r="O24" s="341"/>
      <c r="P24" s="342"/>
      <c r="Q24" s="342"/>
      <c r="R24" s="343">
        <f>SUM(AD24+AJ24+AP24+AV24+BB24+BH24+BN24+BT24)</f>
        <v>108</v>
      </c>
      <c r="S24" s="343"/>
      <c r="T24" s="343">
        <f>SUM(V24:AC24)</f>
        <v>54</v>
      </c>
      <c r="U24" s="344"/>
      <c r="V24" s="345">
        <v>28</v>
      </c>
      <c r="W24" s="343"/>
      <c r="X24" s="343"/>
      <c r="Y24" s="343"/>
      <c r="Z24" s="343"/>
      <c r="AA24" s="343"/>
      <c r="AB24" s="343">
        <v>26</v>
      </c>
      <c r="AC24" s="344"/>
      <c r="AD24" s="345"/>
      <c r="AE24" s="343"/>
      <c r="AF24" s="343"/>
      <c r="AG24" s="343"/>
      <c r="AH24" s="347"/>
      <c r="AI24" s="348"/>
      <c r="AJ24" s="346"/>
      <c r="AK24" s="343"/>
      <c r="AL24" s="343"/>
      <c r="AM24" s="343"/>
      <c r="AN24" s="347"/>
      <c r="AO24" s="357"/>
      <c r="AP24" s="345">
        <v>108</v>
      </c>
      <c r="AQ24" s="343"/>
      <c r="AR24" s="343">
        <v>54</v>
      </c>
      <c r="AS24" s="343"/>
      <c r="AT24" s="347">
        <v>3</v>
      </c>
      <c r="AU24" s="348"/>
      <c r="AV24" s="346"/>
      <c r="AW24" s="343"/>
      <c r="AX24" s="343"/>
      <c r="AY24" s="343"/>
      <c r="AZ24" s="347"/>
      <c r="BA24" s="355"/>
      <c r="BB24" s="345"/>
      <c r="BC24" s="343"/>
      <c r="BD24" s="343"/>
      <c r="BE24" s="343"/>
      <c r="BF24" s="347"/>
      <c r="BG24" s="355"/>
      <c r="BH24" s="346"/>
      <c r="BI24" s="343"/>
      <c r="BJ24" s="343"/>
      <c r="BK24" s="343"/>
      <c r="BL24" s="347"/>
      <c r="BM24" s="348"/>
      <c r="BN24" s="349"/>
      <c r="BO24" s="350"/>
      <c r="BP24" s="350"/>
      <c r="BQ24" s="350"/>
      <c r="BR24" s="351"/>
      <c r="BS24" s="352"/>
      <c r="BT24" s="353"/>
      <c r="BU24" s="350"/>
      <c r="BV24" s="350"/>
      <c r="BW24" s="350"/>
      <c r="BX24" s="351"/>
      <c r="BY24" s="354"/>
      <c r="BZ24" s="358">
        <f>SUM(AH24,AN24,AT24,AZ24,BF24,BL24,BR24,BX24)</f>
        <v>3</v>
      </c>
      <c r="CA24" s="359"/>
      <c r="CB24" s="340" t="s">
        <v>117</v>
      </c>
      <c r="CC24" s="360"/>
      <c r="CD24" s="51">
        <f t="shared" si="1"/>
        <v>0</v>
      </c>
      <c r="CE24" s="51">
        <f t="shared" si="2"/>
        <v>0</v>
      </c>
      <c r="CF24" s="52">
        <f t="shared" si="3"/>
        <v>0</v>
      </c>
      <c r="CG24" s="53">
        <f t="shared" si="4"/>
        <v>0</v>
      </c>
    </row>
    <row r="25" spans="1:85" s="55" customFormat="1" ht="31.5" customHeight="1" x14ac:dyDescent="0.25">
      <c r="A25" s="336" t="s">
        <v>118</v>
      </c>
      <c r="B25" s="337"/>
      <c r="C25" s="338" t="s">
        <v>119</v>
      </c>
      <c r="D25" s="338"/>
      <c r="E25" s="338"/>
      <c r="F25" s="338"/>
      <c r="G25" s="338"/>
      <c r="H25" s="338"/>
      <c r="I25" s="338"/>
      <c r="J25" s="338"/>
      <c r="K25" s="338"/>
      <c r="L25" s="338"/>
      <c r="M25" s="339"/>
      <c r="N25" s="340">
        <v>2</v>
      </c>
      <c r="O25" s="341"/>
      <c r="P25" s="342"/>
      <c r="Q25" s="342"/>
      <c r="R25" s="343">
        <f>SUM(AD25+AJ25+AP25+AV25+BB25+BH25+BN25+BT25)</f>
        <v>108</v>
      </c>
      <c r="S25" s="343"/>
      <c r="T25" s="343">
        <f>SUM(V25:AC25)</f>
        <v>54</v>
      </c>
      <c r="U25" s="344"/>
      <c r="V25" s="345">
        <v>32</v>
      </c>
      <c r="W25" s="343"/>
      <c r="X25" s="343"/>
      <c r="Y25" s="343"/>
      <c r="Z25" s="343"/>
      <c r="AA25" s="343"/>
      <c r="AB25" s="343">
        <v>22</v>
      </c>
      <c r="AC25" s="344"/>
      <c r="AD25" s="345"/>
      <c r="AE25" s="343"/>
      <c r="AF25" s="343"/>
      <c r="AG25" s="343"/>
      <c r="AH25" s="347"/>
      <c r="AI25" s="348"/>
      <c r="AJ25" s="346">
        <v>108</v>
      </c>
      <c r="AK25" s="343"/>
      <c r="AL25" s="343">
        <v>54</v>
      </c>
      <c r="AM25" s="343"/>
      <c r="AN25" s="347">
        <v>3</v>
      </c>
      <c r="AO25" s="361"/>
      <c r="AP25" s="345"/>
      <c r="AQ25" s="343"/>
      <c r="AR25" s="343"/>
      <c r="AS25" s="343"/>
      <c r="AT25" s="347"/>
      <c r="AU25" s="355"/>
      <c r="AV25" s="346"/>
      <c r="AW25" s="343"/>
      <c r="AX25" s="343"/>
      <c r="AY25" s="343"/>
      <c r="AZ25" s="347"/>
      <c r="BA25" s="355"/>
      <c r="BB25" s="345"/>
      <c r="BC25" s="343"/>
      <c r="BD25" s="343"/>
      <c r="BE25" s="343"/>
      <c r="BF25" s="347"/>
      <c r="BG25" s="355"/>
      <c r="BH25" s="346"/>
      <c r="BI25" s="343"/>
      <c r="BJ25" s="343"/>
      <c r="BK25" s="343"/>
      <c r="BL25" s="347"/>
      <c r="BM25" s="348"/>
      <c r="BN25" s="349"/>
      <c r="BO25" s="350"/>
      <c r="BP25" s="350"/>
      <c r="BQ25" s="350"/>
      <c r="BR25" s="351"/>
      <c r="BS25" s="352"/>
      <c r="BT25" s="353"/>
      <c r="BU25" s="350"/>
      <c r="BV25" s="350"/>
      <c r="BW25" s="350"/>
      <c r="BX25" s="351"/>
      <c r="BY25" s="354"/>
      <c r="BZ25" s="358">
        <f>SUM(AH25,AN25,AT25,AZ25,BF25,BL25,BR25,BX25)</f>
        <v>3</v>
      </c>
      <c r="CA25" s="359"/>
      <c r="CB25" s="340" t="s">
        <v>120</v>
      </c>
      <c r="CC25" s="360"/>
      <c r="CD25" s="51">
        <f t="shared" si="1"/>
        <v>0</v>
      </c>
      <c r="CE25" s="51">
        <f t="shared" si="2"/>
        <v>0</v>
      </c>
      <c r="CF25" s="52">
        <f t="shared" si="3"/>
        <v>0</v>
      </c>
      <c r="CG25" s="53">
        <f t="shared" si="4"/>
        <v>0</v>
      </c>
    </row>
    <row r="26" spans="1:85" s="54" customFormat="1" ht="39.75" customHeight="1" x14ac:dyDescent="0.25">
      <c r="A26" s="323" t="s">
        <v>121</v>
      </c>
      <c r="B26" s="324"/>
      <c r="C26" s="325" t="s">
        <v>122</v>
      </c>
      <c r="D26" s="325"/>
      <c r="E26" s="325"/>
      <c r="F26" s="325"/>
      <c r="G26" s="325"/>
      <c r="H26" s="325"/>
      <c r="I26" s="325"/>
      <c r="J26" s="325"/>
      <c r="K26" s="325"/>
      <c r="L26" s="325"/>
      <c r="M26" s="326"/>
      <c r="N26" s="327"/>
      <c r="O26" s="328"/>
      <c r="P26" s="328"/>
      <c r="Q26" s="328"/>
      <c r="R26" s="315">
        <f>SUM(R27:S28)</f>
        <v>294</v>
      </c>
      <c r="S26" s="315"/>
      <c r="T26" s="315">
        <f>SUM(T27:U28)</f>
        <v>158</v>
      </c>
      <c r="U26" s="319"/>
      <c r="V26" s="318">
        <f>SUM(V27:W28)</f>
        <v>0</v>
      </c>
      <c r="W26" s="315"/>
      <c r="X26" s="315">
        <f>SUM(X27:Y28)</f>
        <v>0</v>
      </c>
      <c r="Y26" s="315"/>
      <c r="Z26" s="315">
        <f>SUM(Z27:AA28)</f>
        <v>158</v>
      </c>
      <c r="AA26" s="315"/>
      <c r="AB26" s="316">
        <f>SUM(AB27:AC28)</f>
        <v>0</v>
      </c>
      <c r="AC26" s="320"/>
      <c r="AD26" s="318">
        <f>SUM(AD27:AE28)</f>
        <v>192</v>
      </c>
      <c r="AE26" s="315"/>
      <c r="AF26" s="315">
        <f>SUM(AF27:AG28)</f>
        <v>96</v>
      </c>
      <c r="AG26" s="315"/>
      <c r="AH26" s="315">
        <f>SUM(AH27:AI28)</f>
        <v>6</v>
      </c>
      <c r="AI26" s="319"/>
      <c r="AJ26" s="314">
        <f>SUM(AJ27:AK28)</f>
        <v>102</v>
      </c>
      <c r="AK26" s="315"/>
      <c r="AL26" s="315">
        <f>SUM(AL27:AM28)</f>
        <v>62</v>
      </c>
      <c r="AM26" s="315"/>
      <c r="AN26" s="316">
        <f>SUM(AN27:AO28)</f>
        <v>3</v>
      </c>
      <c r="AO26" s="317"/>
      <c r="AP26" s="318">
        <f>SUM(AP27:AQ28)</f>
        <v>0</v>
      </c>
      <c r="AQ26" s="315"/>
      <c r="AR26" s="315">
        <f>SUM(AR27:AS28)</f>
        <v>0</v>
      </c>
      <c r="AS26" s="315"/>
      <c r="AT26" s="315">
        <f>SUM(AT27:AU28)</f>
        <v>0</v>
      </c>
      <c r="AU26" s="319"/>
      <c r="AV26" s="314">
        <f>SUM(AV27:AW28)</f>
        <v>0</v>
      </c>
      <c r="AW26" s="315"/>
      <c r="AX26" s="315">
        <f>SUM(AX27:AY28)</f>
        <v>0</v>
      </c>
      <c r="AY26" s="315"/>
      <c r="AZ26" s="316">
        <f>SUM(AZ27:BA28)</f>
        <v>0</v>
      </c>
      <c r="BA26" s="320"/>
      <c r="BB26" s="318">
        <f>SUM(BB27:BC28)</f>
        <v>0</v>
      </c>
      <c r="BC26" s="315"/>
      <c r="BD26" s="315">
        <f>SUM(BD27:BE28)</f>
        <v>0</v>
      </c>
      <c r="BE26" s="315"/>
      <c r="BF26" s="315">
        <f>SUM(BF27:BG28)</f>
        <v>0</v>
      </c>
      <c r="BG26" s="319"/>
      <c r="BH26" s="314">
        <f>SUM(BH27:BI28)</f>
        <v>0</v>
      </c>
      <c r="BI26" s="315"/>
      <c r="BJ26" s="315">
        <f>SUM(BJ27:BK28)</f>
        <v>0</v>
      </c>
      <c r="BK26" s="315"/>
      <c r="BL26" s="316">
        <f>SUM(BL27:BM28)</f>
        <v>0</v>
      </c>
      <c r="BM26" s="320"/>
      <c r="BN26" s="318">
        <f>SUM(BN27:BO28)</f>
        <v>0</v>
      </c>
      <c r="BO26" s="315"/>
      <c r="BP26" s="315">
        <f>SUM(BP27:BQ28)</f>
        <v>0</v>
      </c>
      <c r="BQ26" s="315"/>
      <c r="BR26" s="315">
        <f>SUM(BR27:BS28)</f>
        <v>0</v>
      </c>
      <c r="BS26" s="319"/>
      <c r="BT26" s="314">
        <f>SUM(BT27:BU28)</f>
        <v>0</v>
      </c>
      <c r="BU26" s="315"/>
      <c r="BV26" s="315">
        <f>SUM(BV27:BW28)</f>
        <v>0</v>
      </c>
      <c r="BW26" s="315"/>
      <c r="BX26" s="316">
        <f>SUM(BX27:BY28)</f>
        <v>0</v>
      </c>
      <c r="BY26" s="320"/>
      <c r="BZ26" s="334">
        <f>SUM(BZ27:CA28)</f>
        <v>9</v>
      </c>
      <c r="CA26" s="335"/>
      <c r="CB26" s="327"/>
      <c r="CC26" s="333"/>
      <c r="CD26" s="51">
        <f t="shared" si="1"/>
        <v>0</v>
      </c>
      <c r="CE26" s="51">
        <f t="shared" si="2"/>
        <v>0</v>
      </c>
      <c r="CF26" s="52">
        <f t="shared" si="3"/>
        <v>0</v>
      </c>
      <c r="CG26" s="53">
        <f t="shared" si="4"/>
        <v>0</v>
      </c>
    </row>
    <row r="27" spans="1:85" s="55" customFormat="1" ht="42" customHeight="1" x14ac:dyDescent="0.25">
      <c r="A27" s="336" t="s">
        <v>123</v>
      </c>
      <c r="B27" s="337"/>
      <c r="C27" s="363" t="s">
        <v>124</v>
      </c>
      <c r="D27" s="363"/>
      <c r="E27" s="363"/>
      <c r="F27" s="363"/>
      <c r="G27" s="363"/>
      <c r="H27" s="363"/>
      <c r="I27" s="363"/>
      <c r="J27" s="363"/>
      <c r="K27" s="363"/>
      <c r="L27" s="363"/>
      <c r="M27" s="364"/>
      <c r="N27" s="365">
        <v>2</v>
      </c>
      <c r="O27" s="366"/>
      <c r="P27" s="366">
        <v>1</v>
      </c>
      <c r="Q27" s="366"/>
      <c r="R27" s="367">
        <f>SUM(AD27+AJ27+AP27+AV27+BB27+BH27+BN27+BT27)</f>
        <v>204</v>
      </c>
      <c r="S27" s="367"/>
      <c r="T27" s="343">
        <f>SUM(V27:AC27)</f>
        <v>124</v>
      </c>
      <c r="U27" s="344"/>
      <c r="V27" s="345"/>
      <c r="W27" s="343"/>
      <c r="X27" s="343"/>
      <c r="Y27" s="343"/>
      <c r="Z27" s="343">
        <v>124</v>
      </c>
      <c r="AA27" s="343"/>
      <c r="AB27" s="343"/>
      <c r="AC27" s="344"/>
      <c r="AD27" s="345">
        <v>102</v>
      </c>
      <c r="AE27" s="343"/>
      <c r="AF27" s="343">
        <v>62</v>
      </c>
      <c r="AG27" s="343"/>
      <c r="AH27" s="347">
        <v>3</v>
      </c>
      <c r="AI27" s="355"/>
      <c r="AJ27" s="346">
        <v>102</v>
      </c>
      <c r="AK27" s="343"/>
      <c r="AL27" s="350">
        <v>62</v>
      </c>
      <c r="AM27" s="350"/>
      <c r="AN27" s="351">
        <v>3</v>
      </c>
      <c r="AO27" s="362"/>
      <c r="AP27" s="349"/>
      <c r="AQ27" s="350"/>
      <c r="AR27" s="350"/>
      <c r="AS27" s="350"/>
      <c r="AT27" s="351"/>
      <c r="AU27" s="352"/>
      <c r="AV27" s="353"/>
      <c r="AW27" s="350"/>
      <c r="AX27" s="350"/>
      <c r="AY27" s="350"/>
      <c r="AZ27" s="351"/>
      <c r="BA27" s="354"/>
      <c r="BB27" s="345"/>
      <c r="BC27" s="343"/>
      <c r="BD27" s="343"/>
      <c r="BE27" s="343"/>
      <c r="BF27" s="347"/>
      <c r="BG27" s="355"/>
      <c r="BH27" s="346"/>
      <c r="BI27" s="343"/>
      <c r="BJ27" s="343"/>
      <c r="BK27" s="343"/>
      <c r="BL27" s="347"/>
      <c r="BM27" s="348"/>
      <c r="BN27" s="349"/>
      <c r="BO27" s="350"/>
      <c r="BP27" s="350"/>
      <c r="BQ27" s="350"/>
      <c r="BR27" s="351"/>
      <c r="BS27" s="352"/>
      <c r="BT27" s="353"/>
      <c r="BU27" s="350"/>
      <c r="BV27" s="350"/>
      <c r="BW27" s="350"/>
      <c r="BX27" s="351"/>
      <c r="BY27" s="354"/>
      <c r="BZ27" s="358">
        <f>SUM(AH27,AN27,AT27,AZ27,BF27,BL27,BR27,BX27)</f>
        <v>6</v>
      </c>
      <c r="CA27" s="359"/>
      <c r="CB27" s="340" t="s">
        <v>125</v>
      </c>
      <c r="CC27" s="360"/>
      <c r="CD27" s="51">
        <f t="shared" si="1"/>
        <v>0</v>
      </c>
      <c r="CE27" s="51">
        <f t="shared" si="2"/>
        <v>0</v>
      </c>
      <c r="CF27" s="52">
        <f t="shared" si="3"/>
        <v>0</v>
      </c>
      <c r="CG27" s="53">
        <f t="shared" si="4"/>
        <v>0</v>
      </c>
    </row>
    <row r="28" spans="1:85" s="55" customFormat="1" ht="43.5" customHeight="1" x14ac:dyDescent="0.25">
      <c r="A28" s="336" t="s">
        <v>126</v>
      </c>
      <c r="B28" s="337"/>
      <c r="C28" s="363" t="s">
        <v>127</v>
      </c>
      <c r="D28" s="363"/>
      <c r="E28" s="363"/>
      <c r="F28" s="363"/>
      <c r="G28" s="363"/>
      <c r="H28" s="363"/>
      <c r="I28" s="363"/>
      <c r="J28" s="363"/>
      <c r="K28" s="363"/>
      <c r="L28" s="363"/>
      <c r="M28" s="364"/>
      <c r="N28" s="365"/>
      <c r="O28" s="366"/>
      <c r="P28" s="366">
        <v>1</v>
      </c>
      <c r="Q28" s="366"/>
      <c r="R28" s="367">
        <f>SUM(AD28+AJ28+AP28+AV28+BB28+BH28+BN28+BT28)</f>
        <v>90</v>
      </c>
      <c r="S28" s="367"/>
      <c r="T28" s="350">
        <f>SUM(V28:AC28)</f>
        <v>34</v>
      </c>
      <c r="U28" s="368"/>
      <c r="V28" s="349"/>
      <c r="W28" s="350"/>
      <c r="X28" s="350"/>
      <c r="Y28" s="350"/>
      <c r="Z28" s="350">
        <v>34</v>
      </c>
      <c r="AA28" s="350"/>
      <c r="AB28" s="350"/>
      <c r="AC28" s="368"/>
      <c r="AD28" s="345">
        <v>90</v>
      </c>
      <c r="AE28" s="343"/>
      <c r="AF28" s="343">
        <v>34</v>
      </c>
      <c r="AG28" s="343"/>
      <c r="AH28" s="347">
        <v>3</v>
      </c>
      <c r="AI28" s="355"/>
      <c r="AJ28" s="353"/>
      <c r="AK28" s="350"/>
      <c r="AL28" s="350"/>
      <c r="AM28" s="350"/>
      <c r="AN28" s="351"/>
      <c r="AO28" s="362"/>
      <c r="AP28" s="349"/>
      <c r="AQ28" s="350"/>
      <c r="AR28" s="350"/>
      <c r="AS28" s="350"/>
      <c r="AT28" s="351"/>
      <c r="AU28" s="352"/>
      <c r="AV28" s="353"/>
      <c r="AW28" s="350"/>
      <c r="AX28" s="350"/>
      <c r="AY28" s="350"/>
      <c r="AZ28" s="351"/>
      <c r="BA28" s="354"/>
      <c r="BB28" s="345"/>
      <c r="BC28" s="343"/>
      <c r="BD28" s="343"/>
      <c r="BE28" s="343"/>
      <c r="BF28" s="347"/>
      <c r="BG28" s="355"/>
      <c r="BH28" s="346"/>
      <c r="BI28" s="343"/>
      <c r="BJ28" s="343"/>
      <c r="BK28" s="343"/>
      <c r="BL28" s="347"/>
      <c r="BM28" s="348"/>
      <c r="BN28" s="349"/>
      <c r="BO28" s="350"/>
      <c r="BP28" s="350"/>
      <c r="BQ28" s="350"/>
      <c r="BR28" s="351"/>
      <c r="BS28" s="352"/>
      <c r="BT28" s="353"/>
      <c r="BU28" s="350"/>
      <c r="BV28" s="350"/>
      <c r="BW28" s="350"/>
      <c r="BX28" s="351"/>
      <c r="BY28" s="354"/>
      <c r="BZ28" s="358">
        <f>SUM(AH28,AN28,AT28,AZ28,BF28,BL28,BR28,BX28)</f>
        <v>3</v>
      </c>
      <c r="CA28" s="359"/>
      <c r="CB28" s="340" t="s">
        <v>128</v>
      </c>
      <c r="CC28" s="360"/>
      <c r="CD28" s="51">
        <f t="shared" si="1"/>
        <v>0</v>
      </c>
      <c r="CE28" s="51">
        <f t="shared" si="2"/>
        <v>0</v>
      </c>
      <c r="CF28" s="52">
        <f t="shared" si="3"/>
        <v>0</v>
      </c>
      <c r="CG28" s="53">
        <f t="shared" si="4"/>
        <v>0</v>
      </c>
    </row>
    <row r="29" spans="1:85" s="54" customFormat="1" ht="39.75" customHeight="1" x14ac:dyDescent="0.25">
      <c r="A29" s="323" t="s">
        <v>129</v>
      </c>
      <c r="B29" s="324"/>
      <c r="C29" s="325" t="s">
        <v>130</v>
      </c>
      <c r="D29" s="325"/>
      <c r="E29" s="325"/>
      <c r="F29" s="325"/>
      <c r="G29" s="325"/>
      <c r="H29" s="325"/>
      <c r="I29" s="325"/>
      <c r="J29" s="325"/>
      <c r="K29" s="325"/>
      <c r="L29" s="325"/>
      <c r="M29" s="326"/>
      <c r="N29" s="327"/>
      <c r="O29" s="328"/>
      <c r="P29" s="328"/>
      <c r="Q29" s="328"/>
      <c r="R29" s="315">
        <f>SUM(R30:S34)</f>
        <v>822</v>
      </c>
      <c r="S29" s="315"/>
      <c r="T29" s="315">
        <f>SUM(T30:U34)</f>
        <v>374</v>
      </c>
      <c r="U29" s="319"/>
      <c r="V29" s="318">
        <f>SUM(V30:W34)</f>
        <v>190</v>
      </c>
      <c r="W29" s="315"/>
      <c r="X29" s="315">
        <f>SUM(X30:Y34)</f>
        <v>0</v>
      </c>
      <c r="Y29" s="315"/>
      <c r="Z29" s="315">
        <f>SUM(Z30:AA34)</f>
        <v>38</v>
      </c>
      <c r="AA29" s="315"/>
      <c r="AB29" s="316">
        <f>SUM(AB30:AC34)</f>
        <v>146</v>
      </c>
      <c r="AC29" s="320"/>
      <c r="AD29" s="318">
        <f>SUM(AD30:AE34)</f>
        <v>0</v>
      </c>
      <c r="AE29" s="315"/>
      <c r="AF29" s="315">
        <f>SUM(AF30:AG34)</f>
        <v>0</v>
      </c>
      <c r="AG29" s="315"/>
      <c r="AH29" s="315">
        <f>SUM(AH30:AI34)</f>
        <v>0</v>
      </c>
      <c r="AI29" s="319"/>
      <c r="AJ29" s="314">
        <f>SUM(AJ30:AK34)</f>
        <v>108</v>
      </c>
      <c r="AK29" s="315"/>
      <c r="AL29" s="315">
        <f>SUM(AL30:AM34)</f>
        <v>50</v>
      </c>
      <c r="AM29" s="315"/>
      <c r="AN29" s="316">
        <f>SUM(AN30:AO34)</f>
        <v>3</v>
      </c>
      <c r="AO29" s="317"/>
      <c r="AP29" s="318">
        <f>SUM(AP30:AQ34)</f>
        <v>198</v>
      </c>
      <c r="AQ29" s="315"/>
      <c r="AR29" s="315">
        <f>SUM(AR30:AS34)</f>
        <v>88</v>
      </c>
      <c r="AS29" s="315"/>
      <c r="AT29" s="315">
        <f>SUM(AT30:AU34)</f>
        <v>6</v>
      </c>
      <c r="AU29" s="319"/>
      <c r="AV29" s="314">
        <f>SUM(AV30:AW34)</f>
        <v>170</v>
      </c>
      <c r="AW29" s="315"/>
      <c r="AX29" s="315">
        <f>SUM(AX30:AY34)</f>
        <v>74</v>
      </c>
      <c r="AY29" s="315"/>
      <c r="AZ29" s="316">
        <f>SUM(AZ30:BA34)</f>
        <v>5</v>
      </c>
      <c r="BA29" s="320"/>
      <c r="BB29" s="318">
        <f>SUM(BB30:BC34)</f>
        <v>90</v>
      </c>
      <c r="BC29" s="315"/>
      <c r="BD29" s="315">
        <f>SUM(BD30:BE34)</f>
        <v>54</v>
      </c>
      <c r="BE29" s="315"/>
      <c r="BF29" s="315">
        <f>SUM(BF30:BG34)</f>
        <v>3</v>
      </c>
      <c r="BG29" s="319"/>
      <c r="BH29" s="314">
        <f>SUM(BH30:BI34)</f>
        <v>130</v>
      </c>
      <c r="BI29" s="315"/>
      <c r="BJ29" s="315">
        <f>SUM(BJ30:BK34)</f>
        <v>32</v>
      </c>
      <c r="BK29" s="315"/>
      <c r="BL29" s="316">
        <f>SUM(BL30:BM34)</f>
        <v>4</v>
      </c>
      <c r="BM29" s="320"/>
      <c r="BN29" s="318">
        <f>SUM(BN30:BO34)</f>
        <v>66</v>
      </c>
      <c r="BO29" s="315"/>
      <c r="BP29" s="315">
        <f>SUM(BP30:BQ34)</f>
        <v>36</v>
      </c>
      <c r="BQ29" s="315"/>
      <c r="BR29" s="315">
        <f>SUM(BR30:BS34)</f>
        <v>0</v>
      </c>
      <c r="BS29" s="319"/>
      <c r="BT29" s="314">
        <f>SUM(BT30:BU34)</f>
        <v>60</v>
      </c>
      <c r="BU29" s="315"/>
      <c r="BV29" s="315">
        <f>SUM(BV30:BW34)</f>
        <v>40</v>
      </c>
      <c r="BW29" s="315"/>
      <c r="BX29" s="316">
        <f>SUM(BX30:BY34)</f>
        <v>3</v>
      </c>
      <c r="BY29" s="320"/>
      <c r="BZ29" s="334">
        <f>SUM(BZ30:CA34)</f>
        <v>24</v>
      </c>
      <c r="CA29" s="335"/>
      <c r="CB29" s="327"/>
      <c r="CC29" s="333"/>
      <c r="CD29" s="51">
        <f t="shared" si="1"/>
        <v>0</v>
      </c>
      <c r="CE29" s="51">
        <f t="shared" si="2"/>
        <v>0</v>
      </c>
      <c r="CF29" s="52">
        <f t="shared" si="3"/>
        <v>0</v>
      </c>
      <c r="CG29" s="53">
        <f t="shared" si="4"/>
        <v>0</v>
      </c>
    </row>
    <row r="30" spans="1:85" ht="42.75" customHeight="1" x14ac:dyDescent="0.25">
      <c r="A30" s="336" t="s">
        <v>131</v>
      </c>
      <c r="B30" s="337"/>
      <c r="C30" s="338" t="s">
        <v>460</v>
      </c>
      <c r="D30" s="338"/>
      <c r="E30" s="338"/>
      <c r="F30" s="338"/>
      <c r="G30" s="338"/>
      <c r="H30" s="338"/>
      <c r="I30" s="338"/>
      <c r="J30" s="338"/>
      <c r="K30" s="338"/>
      <c r="L30" s="338"/>
      <c r="M30" s="339"/>
      <c r="N30" s="365">
        <v>4.5999999999999996</v>
      </c>
      <c r="O30" s="366"/>
      <c r="P30" s="366">
        <v>3.5</v>
      </c>
      <c r="Q30" s="366"/>
      <c r="R30" s="367">
        <f>SUM(AD30+AJ30+AP30+AV30+BB30+BH30+BN30+BT30)</f>
        <v>360</v>
      </c>
      <c r="S30" s="367"/>
      <c r="T30" s="350">
        <f>SUM(V30:AC30)</f>
        <v>178</v>
      </c>
      <c r="U30" s="368"/>
      <c r="V30" s="349">
        <v>80</v>
      </c>
      <c r="W30" s="350"/>
      <c r="X30" s="350"/>
      <c r="Y30" s="350"/>
      <c r="Z30" s="350">
        <v>34</v>
      </c>
      <c r="AA30" s="350"/>
      <c r="AB30" s="350">
        <v>64</v>
      </c>
      <c r="AC30" s="368"/>
      <c r="AD30" s="349"/>
      <c r="AE30" s="350"/>
      <c r="AF30" s="350"/>
      <c r="AG30" s="350"/>
      <c r="AH30" s="351"/>
      <c r="AI30" s="352"/>
      <c r="AJ30" s="353"/>
      <c r="AK30" s="350"/>
      <c r="AL30" s="350"/>
      <c r="AM30" s="350"/>
      <c r="AN30" s="351"/>
      <c r="AO30" s="362"/>
      <c r="AP30" s="349">
        <v>90</v>
      </c>
      <c r="AQ30" s="350"/>
      <c r="AR30" s="350">
        <v>50</v>
      </c>
      <c r="AS30" s="350"/>
      <c r="AT30" s="351">
        <v>3</v>
      </c>
      <c r="AU30" s="352"/>
      <c r="AV30" s="353">
        <v>90</v>
      </c>
      <c r="AW30" s="350"/>
      <c r="AX30" s="350">
        <v>42</v>
      </c>
      <c r="AY30" s="350"/>
      <c r="AZ30" s="351">
        <v>3</v>
      </c>
      <c r="BA30" s="354"/>
      <c r="BB30" s="345">
        <v>90</v>
      </c>
      <c r="BC30" s="343"/>
      <c r="BD30" s="343">
        <v>54</v>
      </c>
      <c r="BE30" s="343"/>
      <c r="BF30" s="347">
        <v>3</v>
      </c>
      <c r="BG30" s="355"/>
      <c r="BH30" s="346">
        <v>90</v>
      </c>
      <c r="BI30" s="343"/>
      <c r="BJ30" s="343">
        <v>32</v>
      </c>
      <c r="BK30" s="343"/>
      <c r="BL30" s="347">
        <v>3</v>
      </c>
      <c r="BM30" s="348"/>
      <c r="BN30" s="349"/>
      <c r="BO30" s="350"/>
      <c r="BP30" s="350"/>
      <c r="BQ30" s="350"/>
      <c r="BR30" s="351"/>
      <c r="BS30" s="352"/>
      <c r="BT30" s="353"/>
      <c r="BU30" s="350"/>
      <c r="BV30" s="350"/>
      <c r="BW30" s="350"/>
      <c r="BX30" s="351"/>
      <c r="BY30" s="354"/>
      <c r="BZ30" s="358">
        <f>SUM(AH30,AN30,AT30,AZ30,BF30,BL30,BR30,BX30)</f>
        <v>12</v>
      </c>
      <c r="CA30" s="359"/>
      <c r="CB30" s="340" t="s">
        <v>132</v>
      </c>
      <c r="CC30" s="360"/>
      <c r="CD30" s="51">
        <f t="shared" si="1"/>
        <v>0</v>
      </c>
      <c r="CE30" s="51">
        <f t="shared" si="2"/>
        <v>0</v>
      </c>
      <c r="CF30" s="52">
        <f t="shared" si="3"/>
        <v>0</v>
      </c>
      <c r="CG30" s="53">
        <f t="shared" si="4"/>
        <v>0</v>
      </c>
    </row>
    <row r="31" spans="1:85" s="55" customFormat="1" ht="69" customHeight="1" x14ac:dyDescent="0.25">
      <c r="A31" s="336" t="s">
        <v>133</v>
      </c>
      <c r="B31" s="337"/>
      <c r="C31" s="338" t="s">
        <v>134</v>
      </c>
      <c r="D31" s="338"/>
      <c r="E31" s="338"/>
      <c r="F31" s="338"/>
      <c r="G31" s="338"/>
      <c r="H31" s="338"/>
      <c r="I31" s="338"/>
      <c r="J31" s="338"/>
      <c r="K31" s="338"/>
      <c r="L31" s="338"/>
      <c r="M31" s="339"/>
      <c r="N31" s="365"/>
      <c r="O31" s="366"/>
      <c r="P31" s="366"/>
      <c r="Q31" s="366"/>
      <c r="R31" s="367">
        <f>SUM(AD31+AJ31+AP31+AV31+BB31+BH31+BN31+BT31)</f>
        <v>40</v>
      </c>
      <c r="S31" s="367"/>
      <c r="T31" s="350">
        <f>SUM(V31:AC31)</f>
        <v>0</v>
      </c>
      <c r="U31" s="368"/>
      <c r="V31" s="349"/>
      <c r="W31" s="350"/>
      <c r="X31" s="350"/>
      <c r="Y31" s="350"/>
      <c r="Z31" s="350"/>
      <c r="AA31" s="350"/>
      <c r="AB31" s="350"/>
      <c r="AC31" s="368"/>
      <c r="AD31" s="349"/>
      <c r="AE31" s="350"/>
      <c r="AF31" s="350"/>
      <c r="AG31" s="350"/>
      <c r="AH31" s="351"/>
      <c r="AI31" s="352"/>
      <c r="AJ31" s="353"/>
      <c r="AK31" s="350"/>
      <c r="AL31" s="350"/>
      <c r="AM31" s="350"/>
      <c r="AN31" s="351"/>
      <c r="AO31" s="362"/>
      <c r="AP31" s="349"/>
      <c r="AQ31" s="350"/>
      <c r="AR31" s="350"/>
      <c r="AS31" s="350"/>
      <c r="AT31" s="351"/>
      <c r="AU31" s="352"/>
      <c r="AV31" s="353"/>
      <c r="AW31" s="350"/>
      <c r="AX31" s="350"/>
      <c r="AY31" s="350"/>
      <c r="AZ31" s="351"/>
      <c r="BA31" s="354"/>
      <c r="BB31" s="345"/>
      <c r="BC31" s="343"/>
      <c r="BD31" s="343"/>
      <c r="BE31" s="343"/>
      <c r="BF31" s="347"/>
      <c r="BG31" s="355"/>
      <c r="BH31" s="346">
        <v>40</v>
      </c>
      <c r="BI31" s="343"/>
      <c r="BJ31" s="343"/>
      <c r="BK31" s="343"/>
      <c r="BL31" s="347">
        <v>1</v>
      </c>
      <c r="BM31" s="348"/>
      <c r="BN31" s="349"/>
      <c r="BO31" s="350"/>
      <c r="BP31" s="350"/>
      <c r="BQ31" s="350"/>
      <c r="BR31" s="351"/>
      <c r="BS31" s="352"/>
      <c r="BT31" s="353"/>
      <c r="BU31" s="350"/>
      <c r="BV31" s="350"/>
      <c r="BW31" s="350"/>
      <c r="BX31" s="351"/>
      <c r="BY31" s="354"/>
      <c r="BZ31" s="358">
        <f>SUM(AH31,AN31,AT31,AZ31,BF31,BL31,BR31,BX31)</f>
        <v>1</v>
      </c>
      <c r="CA31" s="359"/>
      <c r="CB31" s="340" t="s">
        <v>135</v>
      </c>
      <c r="CC31" s="360"/>
      <c r="CD31" s="51">
        <f t="shared" si="1"/>
        <v>0</v>
      </c>
      <c r="CE31" s="51">
        <f t="shared" si="2"/>
        <v>0</v>
      </c>
      <c r="CF31" s="52">
        <f t="shared" si="3"/>
        <v>0</v>
      </c>
      <c r="CG31" s="53">
        <f t="shared" si="4"/>
        <v>0</v>
      </c>
    </row>
    <row r="32" spans="1:85" s="41" customFormat="1" ht="42.75" customHeight="1" x14ac:dyDescent="0.25">
      <c r="A32" s="376" t="s">
        <v>136</v>
      </c>
      <c r="B32" s="377"/>
      <c r="C32" s="378" t="s">
        <v>137</v>
      </c>
      <c r="D32" s="378"/>
      <c r="E32" s="378"/>
      <c r="F32" s="378"/>
      <c r="G32" s="378"/>
      <c r="H32" s="378"/>
      <c r="I32" s="378"/>
      <c r="J32" s="378"/>
      <c r="K32" s="378"/>
      <c r="L32" s="378"/>
      <c r="M32" s="379"/>
      <c r="N32" s="365"/>
      <c r="O32" s="366"/>
      <c r="P32" s="366">
        <v>4</v>
      </c>
      <c r="Q32" s="366"/>
      <c r="R32" s="372">
        <v>80</v>
      </c>
      <c r="S32" s="372"/>
      <c r="T32" s="372">
        <v>32</v>
      </c>
      <c r="U32" s="375"/>
      <c r="V32" s="374">
        <v>16</v>
      </c>
      <c r="W32" s="372"/>
      <c r="X32" s="372"/>
      <c r="Y32" s="372"/>
      <c r="Z32" s="372">
        <v>4</v>
      </c>
      <c r="AA32" s="372"/>
      <c r="AB32" s="372">
        <v>12</v>
      </c>
      <c r="AC32" s="375"/>
      <c r="AD32" s="374"/>
      <c r="AE32" s="372"/>
      <c r="AF32" s="372"/>
      <c r="AG32" s="372"/>
      <c r="AH32" s="369"/>
      <c r="AI32" s="370"/>
      <c r="AJ32" s="371"/>
      <c r="AK32" s="372"/>
      <c r="AL32" s="372"/>
      <c r="AM32" s="372"/>
      <c r="AN32" s="369"/>
      <c r="AO32" s="373"/>
      <c r="AP32" s="374"/>
      <c r="AQ32" s="372"/>
      <c r="AR32" s="372"/>
      <c r="AS32" s="372"/>
      <c r="AT32" s="369"/>
      <c r="AU32" s="370"/>
      <c r="AV32" s="371">
        <v>80</v>
      </c>
      <c r="AW32" s="372"/>
      <c r="AX32" s="372">
        <v>32</v>
      </c>
      <c r="AY32" s="372"/>
      <c r="AZ32" s="369">
        <v>2</v>
      </c>
      <c r="BA32" s="380"/>
      <c r="BB32" s="374"/>
      <c r="BC32" s="372"/>
      <c r="BD32" s="372"/>
      <c r="BE32" s="372"/>
      <c r="BF32" s="369"/>
      <c r="BG32" s="370"/>
      <c r="BH32" s="371"/>
      <c r="BI32" s="372"/>
      <c r="BJ32" s="372"/>
      <c r="BK32" s="372"/>
      <c r="BL32" s="369"/>
      <c r="BM32" s="380"/>
      <c r="BN32" s="374"/>
      <c r="BO32" s="372"/>
      <c r="BP32" s="372"/>
      <c r="BQ32" s="372"/>
      <c r="BR32" s="369"/>
      <c r="BS32" s="370"/>
      <c r="BT32" s="371"/>
      <c r="BU32" s="372"/>
      <c r="BV32" s="372"/>
      <c r="BW32" s="372"/>
      <c r="BX32" s="369"/>
      <c r="BY32" s="380"/>
      <c r="BZ32" s="381">
        <v>2</v>
      </c>
      <c r="CA32" s="382"/>
      <c r="CB32" s="365" t="s">
        <v>138</v>
      </c>
      <c r="CC32" s="383"/>
      <c r="CD32" s="58">
        <f>SUM(AJ32,AP32,AV32,BB32,BH32,BN32,BT32,AD32)-R32</f>
        <v>0</v>
      </c>
      <c r="CE32" s="58">
        <f>SUM(AL32,AR32,AX32,BD32,BJ32,BP32,BV32,AF32)-T32</f>
        <v>0</v>
      </c>
      <c r="CF32" s="59">
        <f>T32-(V32+X32+Z32+AB32)</f>
        <v>0</v>
      </c>
      <c r="CG32" s="60">
        <f>BZ32-BX32-BR32-BL32-BF32-AZ32-AT32-AN32-AH32</f>
        <v>0</v>
      </c>
    </row>
    <row r="33" spans="1:86" s="61" customFormat="1" ht="31.5" customHeight="1" x14ac:dyDescent="0.25">
      <c r="A33" s="384" t="s">
        <v>139</v>
      </c>
      <c r="B33" s="385"/>
      <c r="C33" s="378" t="s">
        <v>452</v>
      </c>
      <c r="D33" s="378"/>
      <c r="E33" s="378"/>
      <c r="F33" s="378"/>
      <c r="G33" s="378"/>
      <c r="H33" s="378"/>
      <c r="I33" s="378"/>
      <c r="J33" s="378"/>
      <c r="K33" s="378"/>
      <c r="L33" s="378"/>
      <c r="M33" s="379"/>
      <c r="N33" s="365">
        <v>2.2999999999999998</v>
      </c>
      <c r="O33" s="366"/>
      <c r="P33" s="366"/>
      <c r="Q33" s="366"/>
      <c r="R33" s="372">
        <f>SUM(AD33+AJ33+AP33+AV33+BB33+BH33+BN33+BT33)</f>
        <v>216</v>
      </c>
      <c r="S33" s="372"/>
      <c r="T33" s="372">
        <f>SUM(V33:AC33)</f>
        <v>88</v>
      </c>
      <c r="U33" s="375"/>
      <c r="V33" s="374">
        <v>48</v>
      </c>
      <c r="W33" s="372"/>
      <c r="X33" s="372"/>
      <c r="Y33" s="372"/>
      <c r="Z33" s="372"/>
      <c r="AA33" s="372"/>
      <c r="AB33" s="372">
        <v>40</v>
      </c>
      <c r="AC33" s="375"/>
      <c r="AD33" s="374"/>
      <c r="AE33" s="372"/>
      <c r="AF33" s="372"/>
      <c r="AG33" s="372"/>
      <c r="AH33" s="369"/>
      <c r="AI33" s="370"/>
      <c r="AJ33" s="371">
        <v>108</v>
      </c>
      <c r="AK33" s="372"/>
      <c r="AL33" s="372">
        <v>50</v>
      </c>
      <c r="AM33" s="372"/>
      <c r="AN33" s="369">
        <v>3</v>
      </c>
      <c r="AO33" s="373"/>
      <c r="AP33" s="374">
        <v>108</v>
      </c>
      <c r="AQ33" s="372"/>
      <c r="AR33" s="372">
        <v>38</v>
      </c>
      <c r="AS33" s="372"/>
      <c r="AT33" s="369">
        <v>3</v>
      </c>
      <c r="AU33" s="370"/>
      <c r="AV33" s="371"/>
      <c r="AW33" s="372"/>
      <c r="AX33" s="372"/>
      <c r="AY33" s="372"/>
      <c r="AZ33" s="369"/>
      <c r="BA33" s="380"/>
      <c r="BB33" s="374"/>
      <c r="BC33" s="372"/>
      <c r="BD33" s="372"/>
      <c r="BE33" s="372"/>
      <c r="BF33" s="369"/>
      <c r="BG33" s="370"/>
      <c r="BH33" s="371"/>
      <c r="BI33" s="372"/>
      <c r="BJ33" s="372"/>
      <c r="BK33" s="372"/>
      <c r="BL33" s="369"/>
      <c r="BM33" s="380"/>
      <c r="BN33" s="374"/>
      <c r="BO33" s="372"/>
      <c r="BP33" s="372"/>
      <c r="BQ33" s="372"/>
      <c r="BR33" s="369"/>
      <c r="BS33" s="370"/>
      <c r="BT33" s="371"/>
      <c r="BU33" s="372"/>
      <c r="BV33" s="372"/>
      <c r="BW33" s="372"/>
      <c r="BX33" s="369"/>
      <c r="BY33" s="380"/>
      <c r="BZ33" s="381">
        <f>SUM(AH33,AN33,AT33,AZ33,BF33,BL33,BR33,BX33)</f>
        <v>6</v>
      </c>
      <c r="CA33" s="382"/>
      <c r="CB33" s="365" t="s">
        <v>140</v>
      </c>
      <c r="CC33" s="383"/>
      <c r="CD33" s="58">
        <f t="shared" si="1"/>
        <v>0</v>
      </c>
      <c r="CE33" s="58">
        <f t="shared" si="2"/>
        <v>0</v>
      </c>
      <c r="CF33" s="59">
        <f t="shared" si="3"/>
        <v>0</v>
      </c>
      <c r="CG33" s="60">
        <f t="shared" si="4"/>
        <v>0</v>
      </c>
    </row>
    <row r="34" spans="1:86" s="61" customFormat="1" ht="31.5" customHeight="1" x14ac:dyDescent="0.25">
      <c r="A34" s="384" t="s">
        <v>141</v>
      </c>
      <c r="B34" s="385"/>
      <c r="C34" s="378" t="s">
        <v>142</v>
      </c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365">
        <v>8</v>
      </c>
      <c r="O34" s="366"/>
      <c r="P34" s="366"/>
      <c r="Q34" s="366"/>
      <c r="R34" s="372">
        <f>SUM(AD34+AJ34+AP34+AV34+BB34+BH34+BN34+BT34)</f>
        <v>126</v>
      </c>
      <c r="S34" s="372"/>
      <c r="T34" s="372">
        <f>SUM(V34:AC34)</f>
        <v>76</v>
      </c>
      <c r="U34" s="375"/>
      <c r="V34" s="374">
        <v>46</v>
      </c>
      <c r="W34" s="372"/>
      <c r="X34" s="372"/>
      <c r="Y34" s="372"/>
      <c r="Z34" s="372"/>
      <c r="AA34" s="372"/>
      <c r="AB34" s="372">
        <v>30</v>
      </c>
      <c r="AC34" s="375"/>
      <c r="AD34" s="374"/>
      <c r="AE34" s="372"/>
      <c r="AF34" s="372"/>
      <c r="AG34" s="372"/>
      <c r="AH34" s="369"/>
      <c r="AI34" s="370"/>
      <c r="AJ34" s="371"/>
      <c r="AK34" s="372"/>
      <c r="AL34" s="372"/>
      <c r="AM34" s="372"/>
      <c r="AN34" s="369"/>
      <c r="AO34" s="373"/>
      <c r="AP34" s="374"/>
      <c r="AQ34" s="372"/>
      <c r="AR34" s="372"/>
      <c r="AS34" s="372"/>
      <c r="AT34" s="369"/>
      <c r="AU34" s="370"/>
      <c r="AV34" s="371"/>
      <c r="AW34" s="372"/>
      <c r="AX34" s="372"/>
      <c r="AY34" s="372"/>
      <c r="AZ34" s="369"/>
      <c r="BA34" s="380"/>
      <c r="BB34" s="374"/>
      <c r="BC34" s="372"/>
      <c r="BD34" s="372"/>
      <c r="BE34" s="372"/>
      <c r="BF34" s="369"/>
      <c r="BG34" s="370"/>
      <c r="BH34" s="371"/>
      <c r="BI34" s="372"/>
      <c r="BJ34" s="372"/>
      <c r="BK34" s="372"/>
      <c r="BL34" s="369"/>
      <c r="BM34" s="380"/>
      <c r="BN34" s="374">
        <v>66</v>
      </c>
      <c r="BO34" s="372"/>
      <c r="BP34" s="372">
        <v>36</v>
      </c>
      <c r="BQ34" s="372"/>
      <c r="BR34" s="369"/>
      <c r="BS34" s="370"/>
      <c r="BT34" s="371">
        <v>60</v>
      </c>
      <c r="BU34" s="372"/>
      <c r="BV34" s="372">
        <v>40</v>
      </c>
      <c r="BW34" s="372"/>
      <c r="BX34" s="369">
        <v>3</v>
      </c>
      <c r="BY34" s="380"/>
      <c r="BZ34" s="381">
        <f>SUM(AH34,AN34,AT34,AZ34,BF34,BL34,BR34,BX34)</f>
        <v>3</v>
      </c>
      <c r="CA34" s="382"/>
      <c r="CB34" s="365" t="s">
        <v>143</v>
      </c>
      <c r="CC34" s="383"/>
      <c r="CD34" s="58">
        <f t="shared" si="1"/>
        <v>0</v>
      </c>
      <c r="CE34" s="58">
        <f t="shared" si="2"/>
        <v>0</v>
      </c>
      <c r="CF34" s="59">
        <f t="shared" si="3"/>
        <v>0</v>
      </c>
      <c r="CG34" s="60">
        <f t="shared" si="4"/>
        <v>0</v>
      </c>
    </row>
    <row r="35" spans="1:86" s="54" customFormat="1" x14ac:dyDescent="0.25">
      <c r="A35" s="386" t="s">
        <v>144</v>
      </c>
      <c r="B35" s="387"/>
      <c r="C35" s="325" t="s">
        <v>145</v>
      </c>
      <c r="D35" s="325"/>
      <c r="E35" s="325"/>
      <c r="F35" s="325"/>
      <c r="G35" s="325"/>
      <c r="H35" s="325"/>
      <c r="I35" s="325"/>
      <c r="J35" s="325"/>
      <c r="K35" s="325"/>
      <c r="L35" s="325"/>
      <c r="M35" s="326"/>
      <c r="N35" s="327"/>
      <c r="O35" s="328"/>
      <c r="P35" s="328"/>
      <c r="Q35" s="328"/>
      <c r="R35" s="315">
        <f>SUM(R36:S43)</f>
        <v>1258</v>
      </c>
      <c r="S35" s="315"/>
      <c r="T35" s="315">
        <f>SUM(T36:U43)</f>
        <v>654</v>
      </c>
      <c r="U35" s="319"/>
      <c r="V35" s="318">
        <f>SUM(V36:W43)</f>
        <v>298</v>
      </c>
      <c r="W35" s="315"/>
      <c r="X35" s="315">
        <f>SUM(X36:Y43)</f>
        <v>228</v>
      </c>
      <c r="Y35" s="315"/>
      <c r="Z35" s="315">
        <f>SUM(Z36:AA43)</f>
        <v>8</v>
      </c>
      <c r="AA35" s="315"/>
      <c r="AB35" s="316">
        <f>SUM(AB36:AC43)</f>
        <v>120</v>
      </c>
      <c r="AC35" s="320"/>
      <c r="AD35" s="318">
        <f>SUM(AD36:AE43)</f>
        <v>216</v>
      </c>
      <c r="AE35" s="315"/>
      <c r="AF35" s="315">
        <f>SUM(AF36:AG43)</f>
        <v>104</v>
      </c>
      <c r="AG35" s="315"/>
      <c r="AH35" s="315">
        <f>SUM(AH36:AI43)</f>
        <v>6</v>
      </c>
      <c r="AI35" s="319"/>
      <c r="AJ35" s="314">
        <f>SUM(AJ36:AK43)</f>
        <v>108</v>
      </c>
      <c r="AK35" s="315"/>
      <c r="AL35" s="315">
        <f>SUM(AL36:AM43)</f>
        <v>54</v>
      </c>
      <c r="AM35" s="315"/>
      <c r="AN35" s="316">
        <f>SUM(AN36:AO43)</f>
        <v>3</v>
      </c>
      <c r="AO35" s="317"/>
      <c r="AP35" s="318">
        <f>SUM(AP36:AQ43)</f>
        <v>120</v>
      </c>
      <c r="AQ35" s="315"/>
      <c r="AR35" s="315">
        <f>SUM(AR36:AS43)</f>
        <v>64</v>
      </c>
      <c r="AS35" s="315"/>
      <c r="AT35" s="315">
        <f>SUM(AT36:AU43)</f>
        <v>3</v>
      </c>
      <c r="AU35" s="319"/>
      <c r="AV35" s="314">
        <f>SUM(AV36:AW43)</f>
        <v>90</v>
      </c>
      <c r="AW35" s="315"/>
      <c r="AX35" s="315">
        <f>SUM(AX36:AY43)</f>
        <v>56</v>
      </c>
      <c r="AY35" s="315"/>
      <c r="AZ35" s="316">
        <f>SUM(AZ36:BA43)</f>
        <v>3</v>
      </c>
      <c r="BA35" s="320"/>
      <c r="BB35" s="318">
        <f>SUM(BB36:BC43)</f>
        <v>348</v>
      </c>
      <c r="BC35" s="315"/>
      <c r="BD35" s="315">
        <f>SUM(BD36:BE43)</f>
        <v>176</v>
      </c>
      <c r="BE35" s="315"/>
      <c r="BF35" s="315">
        <f>SUM(BF36:BG43)</f>
        <v>9</v>
      </c>
      <c r="BG35" s="319"/>
      <c r="BH35" s="314">
        <f>SUM(BH36:BI43)</f>
        <v>124</v>
      </c>
      <c r="BI35" s="315"/>
      <c r="BJ35" s="315">
        <f>SUM(BJ36:BK43)</f>
        <v>50</v>
      </c>
      <c r="BK35" s="315"/>
      <c r="BL35" s="316">
        <f>SUM(BL36:BM43)</f>
        <v>3</v>
      </c>
      <c r="BM35" s="320"/>
      <c r="BN35" s="318">
        <f>SUM(BN36:BO43)</f>
        <v>150</v>
      </c>
      <c r="BO35" s="315"/>
      <c r="BP35" s="315">
        <f>SUM(BP36:BQ43)</f>
        <v>86</v>
      </c>
      <c r="BQ35" s="315"/>
      <c r="BR35" s="315">
        <f>SUM(BR36:BS43)</f>
        <v>6</v>
      </c>
      <c r="BS35" s="319"/>
      <c r="BT35" s="314">
        <f>SUM(BT36:BU43)</f>
        <v>102</v>
      </c>
      <c r="BU35" s="315"/>
      <c r="BV35" s="315">
        <f>SUM(BV36:BW43)</f>
        <v>64</v>
      </c>
      <c r="BW35" s="315"/>
      <c r="BX35" s="316">
        <f>SUM(BX36:BY43)</f>
        <v>3</v>
      </c>
      <c r="BY35" s="320"/>
      <c r="BZ35" s="334">
        <f>SUM(BZ36:CA43)</f>
        <v>36</v>
      </c>
      <c r="CA35" s="335"/>
      <c r="CB35" s="327"/>
      <c r="CC35" s="333"/>
      <c r="CD35" s="51">
        <f t="shared" si="1"/>
        <v>0</v>
      </c>
      <c r="CE35" s="51">
        <f t="shared" si="2"/>
        <v>0</v>
      </c>
      <c r="CF35" s="52">
        <f t="shared" si="3"/>
        <v>0</v>
      </c>
      <c r="CG35" s="53">
        <f t="shared" si="4"/>
        <v>0</v>
      </c>
    </row>
    <row r="36" spans="1:86" ht="30" customHeight="1" x14ac:dyDescent="0.25">
      <c r="A36" s="336" t="s">
        <v>146</v>
      </c>
      <c r="B36" s="337"/>
      <c r="C36" s="363" t="s">
        <v>147</v>
      </c>
      <c r="D36" s="363"/>
      <c r="E36" s="363"/>
      <c r="F36" s="363"/>
      <c r="G36" s="363"/>
      <c r="H36" s="363"/>
      <c r="I36" s="363"/>
      <c r="J36" s="363"/>
      <c r="K36" s="363"/>
      <c r="L36" s="363"/>
      <c r="M36" s="364"/>
      <c r="N36" s="365">
        <v>2</v>
      </c>
      <c r="O36" s="366"/>
      <c r="P36" s="366">
        <v>1</v>
      </c>
      <c r="Q36" s="366"/>
      <c r="R36" s="343">
        <f t="shared" ref="R36:R43" si="5">SUM(AD36+AJ36+AP36+AV36+BB36+BH36+BN36+BT36)</f>
        <v>216</v>
      </c>
      <c r="S36" s="343"/>
      <c r="T36" s="343">
        <f t="shared" ref="T36:T43" si="6">SUM(V36:AC36)</f>
        <v>108</v>
      </c>
      <c r="U36" s="344"/>
      <c r="V36" s="345">
        <v>50</v>
      </c>
      <c r="W36" s="343"/>
      <c r="X36" s="343">
        <v>58</v>
      </c>
      <c r="Y36" s="343"/>
      <c r="Z36" s="343"/>
      <c r="AA36" s="343"/>
      <c r="AB36" s="343"/>
      <c r="AC36" s="344"/>
      <c r="AD36" s="345">
        <v>108</v>
      </c>
      <c r="AE36" s="343"/>
      <c r="AF36" s="343">
        <v>54</v>
      </c>
      <c r="AG36" s="343"/>
      <c r="AH36" s="347">
        <v>3</v>
      </c>
      <c r="AI36" s="355"/>
      <c r="AJ36" s="346">
        <v>108</v>
      </c>
      <c r="AK36" s="343"/>
      <c r="AL36" s="343">
        <v>54</v>
      </c>
      <c r="AM36" s="343"/>
      <c r="AN36" s="347">
        <v>3</v>
      </c>
      <c r="AO36" s="356"/>
      <c r="AP36" s="345"/>
      <c r="AQ36" s="343"/>
      <c r="AR36" s="343"/>
      <c r="AS36" s="343"/>
      <c r="AT36" s="347"/>
      <c r="AU36" s="355"/>
      <c r="AV36" s="346"/>
      <c r="AW36" s="343"/>
      <c r="AX36" s="343"/>
      <c r="AY36" s="343"/>
      <c r="AZ36" s="347"/>
      <c r="BA36" s="348"/>
      <c r="BB36" s="345"/>
      <c r="BC36" s="343"/>
      <c r="BD36" s="343"/>
      <c r="BE36" s="343"/>
      <c r="BF36" s="347"/>
      <c r="BG36" s="355"/>
      <c r="BH36" s="346"/>
      <c r="BI36" s="343"/>
      <c r="BJ36" s="343"/>
      <c r="BK36" s="343"/>
      <c r="BL36" s="347"/>
      <c r="BM36" s="348"/>
      <c r="BN36" s="349"/>
      <c r="BO36" s="350"/>
      <c r="BP36" s="350"/>
      <c r="BQ36" s="350"/>
      <c r="BR36" s="351"/>
      <c r="BS36" s="352"/>
      <c r="BT36" s="353"/>
      <c r="BU36" s="350"/>
      <c r="BV36" s="350"/>
      <c r="BW36" s="350"/>
      <c r="BX36" s="351"/>
      <c r="BY36" s="354"/>
      <c r="BZ36" s="358">
        <f t="shared" ref="BZ36:BZ43" si="7">SUM(AH36,AN36,AT36,AZ36,BF36,BL36,BR36,BX36)</f>
        <v>6</v>
      </c>
      <c r="CA36" s="359"/>
      <c r="CB36" s="340" t="s">
        <v>148</v>
      </c>
      <c r="CC36" s="360"/>
      <c r="CD36" s="51">
        <f t="shared" si="1"/>
        <v>0</v>
      </c>
      <c r="CE36" s="51">
        <f t="shared" si="2"/>
        <v>0</v>
      </c>
      <c r="CF36" s="52">
        <f t="shared" si="3"/>
        <v>0</v>
      </c>
      <c r="CG36" s="53">
        <f t="shared" si="4"/>
        <v>0</v>
      </c>
    </row>
    <row r="37" spans="1:86" s="55" customFormat="1" ht="30" customHeight="1" x14ac:dyDescent="0.25">
      <c r="A37" s="336" t="s">
        <v>149</v>
      </c>
      <c r="B37" s="337"/>
      <c r="C37" s="363" t="s">
        <v>150</v>
      </c>
      <c r="D37" s="363"/>
      <c r="E37" s="363"/>
      <c r="F37" s="363"/>
      <c r="G37" s="363"/>
      <c r="H37" s="363"/>
      <c r="I37" s="363"/>
      <c r="J37" s="363"/>
      <c r="K37" s="363"/>
      <c r="L37" s="363"/>
      <c r="M37" s="364"/>
      <c r="N37" s="365">
        <v>1</v>
      </c>
      <c r="O37" s="366"/>
      <c r="P37" s="366"/>
      <c r="Q37" s="366"/>
      <c r="R37" s="343">
        <f t="shared" si="5"/>
        <v>108</v>
      </c>
      <c r="S37" s="343"/>
      <c r="T37" s="343">
        <f t="shared" si="6"/>
        <v>50</v>
      </c>
      <c r="U37" s="344"/>
      <c r="V37" s="345">
        <v>30</v>
      </c>
      <c r="W37" s="343"/>
      <c r="X37" s="343">
        <v>20</v>
      </c>
      <c r="Y37" s="343"/>
      <c r="Z37" s="343"/>
      <c r="AA37" s="343"/>
      <c r="AB37" s="343"/>
      <c r="AC37" s="344"/>
      <c r="AD37" s="345">
        <v>108</v>
      </c>
      <c r="AE37" s="343"/>
      <c r="AF37" s="343">
        <v>50</v>
      </c>
      <c r="AG37" s="343"/>
      <c r="AH37" s="347">
        <v>3</v>
      </c>
      <c r="AI37" s="355"/>
      <c r="AJ37" s="346"/>
      <c r="AK37" s="343"/>
      <c r="AL37" s="343"/>
      <c r="AM37" s="343"/>
      <c r="AN37" s="347"/>
      <c r="AO37" s="356"/>
      <c r="AP37" s="345"/>
      <c r="AQ37" s="343"/>
      <c r="AR37" s="343"/>
      <c r="AS37" s="343"/>
      <c r="AT37" s="347"/>
      <c r="AU37" s="355"/>
      <c r="AV37" s="346"/>
      <c r="AW37" s="343"/>
      <c r="AX37" s="343"/>
      <c r="AY37" s="343"/>
      <c r="AZ37" s="347"/>
      <c r="BA37" s="348"/>
      <c r="BB37" s="345"/>
      <c r="BC37" s="343"/>
      <c r="BD37" s="343"/>
      <c r="BE37" s="343"/>
      <c r="BF37" s="347"/>
      <c r="BG37" s="355"/>
      <c r="BH37" s="346"/>
      <c r="BI37" s="343"/>
      <c r="BJ37" s="343"/>
      <c r="BK37" s="343"/>
      <c r="BL37" s="347"/>
      <c r="BM37" s="348"/>
      <c r="BN37" s="349"/>
      <c r="BO37" s="350"/>
      <c r="BP37" s="350"/>
      <c r="BQ37" s="350"/>
      <c r="BR37" s="351"/>
      <c r="BS37" s="352"/>
      <c r="BT37" s="353"/>
      <c r="BU37" s="350"/>
      <c r="BV37" s="350"/>
      <c r="BW37" s="350"/>
      <c r="BX37" s="351"/>
      <c r="BY37" s="354"/>
      <c r="BZ37" s="358">
        <f t="shared" si="7"/>
        <v>3</v>
      </c>
      <c r="CA37" s="359"/>
      <c r="CB37" s="340" t="s">
        <v>151</v>
      </c>
      <c r="CC37" s="360"/>
      <c r="CD37" s="51">
        <f t="shared" si="1"/>
        <v>0</v>
      </c>
      <c r="CE37" s="51">
        <f t="shared" si="2"/>
        <v>0</v>
      </c>
      <c r="CF37" s="52">
        <f t="shared" si="3"/>
        <v>0</v>
      </c>
      <c r="CG37" s="53">
        <f t="shared" si="4"/>
        <v>0</v>
      </c>
    </row>
    <row r="38" spans="1:86" s="55" customFormat="1" ht="30" customHeight="1" x14ac:dyDescent="0.25">
      <c r="A38" s="336" t="s">
        <v>152</v>
      </c>
      <c r="B38" s="337"/>
      <c r="C38" s="363" t="s">
        <v>153</v>
      </c>
      <c r="D38" s="363"/>
      <c r="E38" s="363"/>
      <c r="F38" s="363"/>
      <c r="G38" s="363"/>
      <c r="H38" s="363"/>
      <c r="I38" s="363"/>
      <c r="J38" s="363"/>
      <c r="K38" s="363"/>
      <c r="L38" s="363"/>
      <c r="M38" s="364"/>
      <c r="N38" s="365">
        <v>5</v>
      </c>
      <c r="O38" s="366"/>
      <c r="P38" s="366"/>
      <c r="Q38" s="366"/>
      <c r="R38" s="343">
        <f t="shared" si="5"/>
        <v>118</v>
      </c>
      <c r="S38" s="343"/>
      <c r="T38" s="343">
        <f t="shared" si="6"/>
        <v>50</v>
      </c>
      <c r="U38" s="344"/>
      <c r="V38" s="345">
        <v>32</v>
      </c>
      <c r="W38" s="343"/>
      <c r="X38" s="343">
        <v>10</v>
      </c>
      <c r="Y38" s="343"/>
      <c r="Z38" s="343"/>
      <c r="AA38" s="343"/>
      <c r="AB38" s="343">
        <v>8</v>
      </c>
      <c r="AC38" s="344"/>
      <c r="AD38" s="345"/>
      <c r="AE38" s="343"/>
      <c r="AF38" s="343"/>
      <c r="AG38" s="343"/>
      <c r="AH38" s="347"/>
      <c r="AI38" s="355"/>
      <c r="AJ38" s="346"/>
      <c r="AK38" s="343"/>
      <c r="AL38" s="343"/>
      <c r="AM38" s="343"/>
      <c r="AN38" s="347"/>
      <c r="AO38" s="356"/>
      <c r="AP38" s="345"/>
      <c r="AQ38" s="343"/>
      <c r="AR38" s="343"/>
      <c r="AS38" s="343"/>
      <c r="AT38" s="347"/>
      <c r="AU38" s="355"/>
      <c r="AV38" s="346"/>
      <c r="AW38" s="343"/>
      <c r="AX38" s="343"/>
      <c r="AY38" s="343"/>
      <c r="AZ38" s="347"/>
      <c r="BA38" s="348"/>
      <c r="BB38" s="345">
        <v>118</v>
      </c>
      <c r="BC38" s="343"/>
      <c r="BD38" s="343">
        <v>50</v>
      </c>
      <c r="BE38" s="343"/>
      <c r="BF38" s="347">
        <v>3</v>
      </c>
      <c r="BG38" s="355"/>
      <c r="BH38" s="346"/>
      <c r="BI38" s="343"/>
      <c r="BJ38" s="343"/>
      <c r="BK38" s="343"/>
      <c r="BL38" s="347"/>
      <c r="BM38" s="348"/>
      <c r="BN38" s="349"/>
      <c r="BO38" s="350"/>
      <c r="BP38" s="350"/>
      <c r="BQ38" s="350"/>
      <c r="BR38" s="351"/>
      <c r="BS38" s="352"/>
      <c r="BT38" s="353"/>
      <c r="BU38" s="350"/>
      <c r="BV38" s="350"/>
      <c r="BW38" s="350"/>
      <c r="BX38" s="351"/>
      <c r="BY38" s="354"/>
      <c r="BZ38" s="358">
        <f t="shared" si="7"/>
        <v>3</v>
      </c>
      <c r="CA38" s="359"/>
      <c r="CB38" s="340" t="s">
        <v>154</v>
      </c>
      <c r="CC38" s="360"/>
      <c r="CD38" s="51">
        <f t="shared" si="1"/>
        <v>0</v>
      </c>
      <c r="CE38" s="51">
        <f t="shared" si="2"/>
        <v>0</v>
      </c>
      <c r="CF38" s="52">
        <f t="shared" si="3"/>
        <v>0</v>
      </c>
      <c r="CG38" s="53">
        <f t="shared" si="4"/>
        <v>0</v>
      </c>
    </row>
    <row r="39" spans="1:86" s="55" customFormat="1" ht="30" customHeight="1" x14ac:dyDescent="0.25">
      <c r="A39" s="336" t="s">
        <v>155</v>
      </c>
      <c r="B39" s="337"/>
      <c r="C39" s="363" t="s">
        <v>156</v>
      </c>
      <c r="D39" s="363"/>
      <c r="E39" s="363"/>
      <c r="F39" s="363"/>
      <c r="G39" s="363"/>
      <c r="H39" s="363"/>
      <c r="I39" s="363"/>
      <c r="J39" s="363"/>
      <c r="K39" s="363"/>
      <c r="L39" s="363"/>
      <c r="M39" s="364"/>
      <c r="N39" s="365">
        <v>4</v>
      </c>
      <c r="O39" s="366"/>
      <c r="P39" s="366">
        <v>3</v>
      </c>
      <c r="Q39" s="366"/>
      <c r="R39" s="343">
        <f t="shared" si="5"/>
        <v>210</v>
      </c>
      <c r="S39" s="343"/>
      <c r="T39" s="343">
        <f t="shared" si="6"/>
        <v>120</v>
      </c>
      <c r="U39" s="344"/>
      <c r="V39" s="345">
        <v>54</v>
      </c>
      <c r="W39" s="343"/>
      <c r="X39" s="343">
        <v>24</v>
      </c>
      <c r="Y39" s="343"/>
      <c r="Z39" s="343"/>
      <c r="AA39" s="343"/>
      <c r="AB39" s="343">
        <v>42</v>
      </c>
      <c r="AC39" s="344"/>
      <c r="AD39" s="345"/>
      <c r="AE39" s="343"/>
      <c r="AF39" s="343"/>
      <c r="AG39" s="343"/>
      <c r="AH39" s="347"/>
      <c r="AI39" s="355"/>
      <c r="AJ39" s="346"/>
      <c r="AK39" s="343"/>
      <c r="AL39" s="388"/>
      <c r="AM39" s="346"/>
      <c r="AN39" s="347"/>
      <c r="AO39" s="356"/>
      <c r="AP39" s="345">
        <v>120</v>
      </c>
      <c r="AQ39" s="343"/>
      <c r="AR39" s="343">
        <v>64</v>
      </c>
      <c r="AS39" s="343"/>
      <c r="AT39" s="347">
        <v>3</v>
      </c>
      <c r="AU39" s="355"/>
      <c r="AV39" s="346">
        <v>90</v>
      </c>
      <c r="AW39" s="343"/>
      <c r="AX39" s="343">
        <v>56</v>
      </c>
      <c r="AY39" s="343"/>
      <c r="AZ39" s="347">
        <v>3</v>
      </c>
      <c r="BA39" s="348"/>
      <c r="BB39" s="345"/>
      <c r="BC39" s="343"/>
      <c r="BD39" s="343"/>
      <c r="BE39" s="343"/>
      <c r="BF39" s="347"/>
      <c r="BG39" s="355"/>
      <c r="BH39" s="346"/>
      <c r="BI39" s="343"/>
      <c r="BJ39" s="343"/>
      <c r="BK39" s="343"/>
      <c r="BL39" s="347"/>
      <c r="BM39" s="348"/>
      <c r="BN39" s="349"/>
      <c r="BO39" s="350"/>
      <c r="BP39" s="350"/>
      <c r="BQ39" s="350"/>
      <c r="BR39" s="351"/>
      <c r="BS39" s="352"/>
      <c r="BT39" s="353"/>
      <c r="BU39" s="350"/>
      <c r="BV39" s="350"/>
      <c r="BW39" s="350"/>
      <c r="BX39" s="351"/>
      <c r="BY39" s="354"/>
      <c r="BZ39" s="358">
        <f t="shared" si="7"/>
        <v>6</v>
      </c>
      <c r="CA39" s="359"/>
      <c r="CB39" s="340" t="s">
        <v>157</v>
      </c>
      <c r="CC39" s="360"/>
      <c r="CD39" s="51">
        <f t="shared" si="1"/>
        <v>0</v>
      </c>
      <c r="CE39" s="51">
        <f t="shared" si="2"/>
        <v>0</v>
      </c>
      <c r="CF39" s="52">
        <f t="shared" si="3"/>
        <v>0</v>
      </c>
      <c r="CG39" s="53">
        <f t="shared" si="4"/>
        <v>0</v>
      </c>
    </row>
    <row r="40" spans="1:86" s="55" customFormat="1" ht="30" customHeight="1" x14ac:dyDescent="0.25">
      <c r="A40" s="336" t="s">
        <v>158</v>
      </c>
      <c r="B40" s="337"/>
      <c r="C40" s="363" t="s">
        <v>459</v>
      </c>
      <c r="D40" s="363"/>
      <c r="E40" s="363"/>
      <c r="F40" s="363"/>
      <c r="G40" s="363"/>
      <c r="H40" s="363"/>
      <c r="I40" s="363"/>
      <c r="J40" s="363"/>
      <c r="K40" s="363"/>
      <c r="L40" s="363"/>
      <c r="M40" s="364"/>
      <c r="N40" s="365">
        <v>5</v>
      </c>
      <c r="O40" s="366"/>
      <c r="P40" s="366"/>
      <c r="Q40" s="366"/>
      <c r="R40" s="343">
        <f t="shared" si="5"/>
        <v>120</v>
      </c>
      <c r="S40" s="343"/>
      <c r="T40" s="343">
        <f t="shared" si="6"/>
        <v>54</v>
      </c>
      <c r="U40" s="344"/>
      <c r="V40" s="345">
        <v>30</v>
      </c>
      <c r="W40" s="343"/>
      <c r="X40" s="343">
        <v>16</v>
      </c>
      <c r="Y40" s="343"/>
      <c r="Z40" s="343">
        <v>8</v>
      </c>
      <c r="AA40" s="343"/>
      <c r="AB40" s="343"/>
      <c r="AC40" s="344"/>
      <c r="AD40" s="345"/>
      <c r="AE40" s="343"/>
      <c r="AF40" s="343"/>
      <c r="AG40" s="343"/>
      <c r="AH40" s="347"/>
      <c r="AI40" s="355"/>
      <c r="AJ40" s="346"/>
      <c r="AK40" s="343"/>
      <c r="AL40" s="343"/>
      <c r="AM40" s="343"/>
      <c r="AN40" s="347"/>
      <c r="AO40" s="356"/>
      <c r="AP40" s="345"/>
      <c r="AQ40" s="343"/>
      <c r="AR40" s="343"/>
      <c r="AS40" s="343"/>
      <c r="AT40" s="347"/>
      <c r="AU40" s="355"/>
      <c r="AV40" s="346"/>
      <c r="AW40" s="343"/>
      <c r="AX40" s="343"/>
      <c r="AY40" s="343"/>
      <c r="AZ40" s="347"/>
      <c r="BA40" s="348"/>
      <c r="BB40" s="345">
        <v>120</v>
      </c>
      <c r="BC40" s="343"/>
      <c r="BD40" s="343">
        <v>54</v>
      </c>
      <c r="BE40" s="343"/>
      <c r="BF40" s="347">
        <v>3</v>
      </c>
      <c r="BG40" s="355"/>
      <c r="BH40" s="346"/>
      <c r="BI40" s="343"/>
      <c r="BJ40" s="343"/>
      <c r="BK40" s="343"/>
      <c r="BL40" s="347"/>
      <c r="BM40" s="348"/>
      <c r="BN40" s="349"/>
      <c r="BO40" s="350"/>
      <c r="BP40" s="350"/>
      <c r="BQ40" s="350"/>
      <c r="BR40" s="351"/>
      <c r="BS40" s="352"/>
      <c r="BT40" s="353"/>
      <c r="BU40" s="350"/>
      <c r="BV40" s="350"/>
      <c r="BW40" s="350"/>
      <c r="BX40" s="351"/>
      <c r="BY40" s="354"/>
      <c r="BZ40" s="358">
        <f t="shared" si="7"/>
        <v>3</v>
      </c>
      <c r="CA40" s="359"/>
      <c r="CB40" s="340" t="s">
        <v>159</v>
      </c>
      <c r="CC40" s="360"/>
      <c r="CD40" s="51">
        <f t="shared" si="1"/>
        <v>0</v>
      </c>
      <c r="CE40" s="51">
        <f t="shared" si="2"/>
        <v>0</v>
      </c>
      <c r="CF40" s="52">
        <f t="shared" si="3"/>
        <v>0</v>
      </c>
      <c r="CG40" s="53">
        <f t="shared" si="4"/>
        <v>0</v>
      </c>
    </row>
    <row r="41" spans="1:86" s="55" customFormat="1" ht="42.75" customHeight="1" x14ac:dyDescent="0.25">
      <c r="A41" s="336" t="s">
        <v>160</v>
      </c>
      <c r="B41" s="337"/>
      <c r="C41" s="338" t="s">
        <v>161</v>
      </c>
      <c r="D41" s="338"/>
      <c r="E41" s="338"/>
      <c r="F41" s="338"/>
      <c r="G41" s="338"/>
      <c r="H41" s="338"/>
      <c r="I41" s="338"/>
      <c r="J41" s="338"/>
      <c r="K41" s="338"/>
      <c r="L41" s="338"/>
      <c r="M41" s="339"/>
      <c r="N41" s="365"/>
      <c r="O41" s="366"/>
      <c r="P41" s="372">
        <v>8</v>
      </c>
      <c r="Q41" s="372"/>
      <c r="R41" s="372">
        <f t="shared" ref="R41" si="8">SUM(AD41+AJ41+AP41+AV41+BB41+BH41+BN41+BT41)</f>
        <v>102</v>
      </c>
      <c r="S41" s="372"/>
      <c r="T41" s="372">
        <f t="shared" si="6"/>
        <v>64</v>
      </c>
      <c r="U41" s="375"/>
      <c r="V41" s="374">
        <v>34</v>
      </c>
      <c r="W41" s="372"/>
      <c r="X41" s="372"/>
      <c r="Y41" s="372"/>
      <c r="Z41" s="372"/>
      <c r="AA41" s="372"/>
      <c r="AB41" s="372">
        <v>30</v>
      </c>
      <c r="AC41" s="375"/>
      <c r="AD41" s="374"/>
      <c r="AE41" s="372"/>
      <c r="AF41" s="372"/>
      <c r="AG41" s="372"/>
      <c r="AH41" s="369"/>
      <c r="AI41" s="370"/>
      <c r="AJ41" s="371"/>
      <c r="AK41" s="372"/>
      <c r="AL41" s="372"/>
      <c r="AM41" s="372"/>
      <c r="AN41" s="369"/>
      <c r="AO41" s="373"/>
      <c r="AP41" s="374"/>
      <c r="AQ41" s="372"/>
      <c r="AR41" s="372"/>
      <c r="AS41" s="372"/>
      <c r="AT41" s="369"/>
      <c r="AU41" s="370"/>
      <c r="AV41" s="371"/>
      <c r="AW41" s="372"/>
      <c r="AX41" s="372"/>
      <c r="AY41" s="372"/>
      <c r="AZ41" s="369"/>
      <c r="BA41" s="380"/>
      <c r="BB41" s="374"/>
      <c r="BC41" s="372"/>
      <c r="BD41" s="372"/>
      <c r="BE41" s="372"/>
      <c r="BF41" s="369"/>
      <c r="BG41" s="370"/>
      <c r="BH41" s="371"/>
      <c r="BI41" s="372"/>
      <c r="BJ41" s="372"/>
      <c r="BK41" s="372"/>
      <c r="BL41" s="369"/>
      <c r="BM41" s="380"/>
      <c r="BN41" s="374"/>
      <c r="BO41" s="372"/>
      <c r="BP41" s="372"/>
      <c r="BQ41" s="372"/>
      <c r="BR41" s="369"/>
      <c r="BS41" s="370"/>
      <c r="BT41" s="371">
        <v>102</v>
      </c>
      <c r="BU41" s="372"/>
      <c r="BV41" s="372">
        <v>64</v>
      </c>
      <c r="BW41" s="372"/>
      <c r="BX41" s="369">
        <v>3</v>
      </c>
      <c r="BY41" s="373"/>
      <c r="BZ41" s="358">
        <f t="shared" ref="BZ41" si="9">SUM(AH41,AN41,AT41,AZ41,BF41,BL41,BR41,BX41)</f>
        <v>3</v>
      </c>
      <c r="CA41" s="359"/>
      <c r="CB41" s="340" t="s">
        <v>162</v>
      </c>
      <c r="CC41" s="360"/>
      <c r="CD41" s="51">
        <f t="shared" ref="CD41" si="10">SUM(AJ41,AP41,AV41,BB41,BH41,BN41,BT41,AD41)-R41</f>
        <v>0</v>
      </c>
      <c r="CE41" s="51">
        <f t="shared" ref="CE41" si="11">SUM(AL41,AR41,AX41,BD41,BJ41,BP41,BV41,AF41)-T41</f>
        <v>0</v>
      </c>
      <c r="CF41" s="52">
        <f t="shared" ref="CF41" si="12">T41-(V41+X41+Z41+AB41)</f>
        <v>0</v>
      </c>
      <c r="CG41" s="53">
        <f t="shared" ref="CG41" si="13">BZ41-BX41-BR41-BL41-BF41-AZ41-AT41-AN41-AH41</f>
        <v>0</v>
      </c>
    </row>
    <row r="42" spans="1:86" s="55" customFormat="1" ht="41.25" customHeight="1" x14ac:dyDescent="0.25">
      <c r="A42" s="336" t="s">
        <v>163</v>
      </c>
      <c r="B42" s="337"/>
      <c r="C42" s="363" t="s">
        <v>164</v>
      </c>
      <c r="D42" s="363"/>
      <c r="E42" s="363"/>
      <c r="F42" s="363"/>
      <c r="G42" s="363"/>
      <c r="H42" s="363"/>
      <c r="I42" s="363"/>
      <c r="J42" s="363"/>
      <c r="K42" s="363"/>
      <c r="L42" s="363"/>
      <c r="M42" s="364"/>
      <c r="N42" s="365">
        <v>7</v>
      </c>
      <c r="O42" s="366"/>
      <c r="P42" s="366">
        <v>5</v>
      </c>
      <c r="Q42" s="366"/>
      <c r="R42" s="343">
        <f t="shared" si="5"/>
        <v>204</v>
      </c>
      <c r="S42" s="343"/>
      <c r="T42" s="343">
        <f t="shared" si="6"/>
        <v>130</v>
      </c>
      <c r="U42" s="344"/>
      <c r="V42" s="345">
        <v>36</v>
      </c>
      <c r="W42" s="343"/>
      <c r="X42" s="343">
        <v>70</v>
      </c>
      <c r="Y42" s="343"/>
      <c r="Z42" s="343"/>
      <c r="AA42" s="343"/>
      <c r="AB42" s="343">
        <v>24</v>
      </c>
      <c r="AC42" s="344"/>
      <c r="AD42" s="345"/>
      <c r="AE42" s="343"/>
      <c r="AF42" s="343"/>
      <c r="AG42" s="343"/>
      <c r="AH42" s="347"/>
      <c r="AI42" s="355"/>
      <c r="AJ42" s="346"/>
      <c r="AK42" s="343"/>
      <c r="AL42" s="343"/>
      <c r="AM42" s="343"/>
      <c r="AN42" s="347"/>
      <c r="AO42" s="356"/>
      <c r="AP42" s="345"/>
      <c r="AQ42" s="343"/>
      <c r="AR42" s="343"/>
      <c r="AS42" s="343"/>
      <c r="AT42" s="347"/>
      <c r="AU42" s="355"/>
      <c r="AV42" s="346"/>
      <c r="AW42" s="343"/>
      <c r="AX42" s="343"/>
      <c r="AY42" s="343"/>
      <c r="AZ42" s="347"/>
      <c r="BA42" s="348"/>
      <c r="BB42" s="345">
        <v>110</v>
      </c>
      <c r="BC42" s="343"/>
      <c r="BD42" s="343">
        <v>72</v>
      </c>
      <c r="BE42" s="343"/>
      <c r="BF42" s="347">
        <v>3</v>
      </c>
      <c r="BG42" s="355"/>
      <c r="BH42" s="346">
        <v>34</v>
      </c>
      <c r="BI42" s="343"/>
      <c r="BJ42" s="343">
        <v>18</v>
      </c>
      <c r="BK42" s="343"/>
      <c r="BL42" s="347"/>
      <c r="BM42" s="348"/>
      <c r="BN42" s="349">
        <v>60</v>
      </c>
      <c r="BO42" s="350"/>
      <c r="BP42" s="350">
        <v>40</v>
      </c>
      <c r="BQ42" s="350"/>
      <c r="BR42" s="351">
        <v>3</v>
      </c>
      <c r="BS42" s="352"/>
      <c r="BT42" s="353"/>
      <c r="BU42" s="350"/>
      <c r="BV42" s="350"/>
      <c r="BW42" s="350"/>
      <c r="BX42" s="351"/>
      <c r="BY42" s="354"/>
      <c r="BZ42" s="358">
        <f t="shared" si="7"/>
        <v>6</v>
      </c>
      <c r="CA42" s="359"/>
      <c r="CB42" s="340" t="s">
        <v>165</v>
      </c>
      <c r="CC42" s="360"/>
      <c r="CD42" s="51">
        <f t="shared" si="1"/>
        <v>0</v>
      </c>
      <c r="CE42" s="51">
        <f t="shared" si="2"/>
        <v>0</v>
      </c>
      <c r="CF42" s="52">
        <f t="shared" si="3"/>
        <v>0</v>
      </c>
      <c r="CG42" s="53">
        <f t="shared" si="4"/>
        <v>0</v>
      </c>
    </row>
    <row r="43" spans="1:86" s="55" customFormat="1" ht="29.25" customHeight="1" x14ac:dyDescent="0.25">
      <c r="A43" s="336" t="s">
        <v>166</v>
      </c>
      <c r="B43" s="337"/>
      <c r="C43" s="363" t="s">
        <v>167</v>
      </c>
      <c r="D43" s="363"/>
      <c r="E43" s="363"/>
      <c r="F43" s="363"/>
      <c r="G43" s="363"/>
      <c r="H43" s="363"/>
      <c r="I43" s="363"/>
      <c r="J43" s="363"/>
      <c r="K43" s="363"/>
      <c r="L43" s="363"/>
      <c r="M43" s="364"/>
      <c r="N43" s="365">
        <v>7</v>
      </c>
      <c r="O43" s="366"/>
      <c r="P43" s="366">
        <v>6</v>
      </c>
      <c r="Q43" s="366"/>
      <c r="R43" s="343">
        <f t="shared" si="5"/>
        <v>180</v>
      </c>
      <c r="S43" s="343"/>
      <c r="T43" s="343">
        <f t="shared" si="6"/>
        <v>78</v>
      </c>
      <c r="U43" s="344"/>
      <c r="V43" s="345">
        <v>32</v>
      </c>
      <c r="W43" s="343"/>
      <c r="X43" s="343">
        <v>30</v>
      </c>
      <c r="Y43" s="343"/>
      <c r="Z43" s="343"/>
      <c r="AA43" s="343"/>
      <c r="AB43" s="343">
        <v>16</v>
      </c>
      <c r="AC43" s="344"/>
      <c r="AD43" s="345"/>
      <c r="AE43" s="343"/>
      <c r="AF43" s="343"/>
      <c r="AG43" s="343"/>
      <c r="AH43" s="347"/>
      <c r="AI43" s="355"/>
      <c r="AJ43" s="346"/>
      <c r="AK43" s="343"/>
      <c r="AL43" s="343"/>
      <c r="AM43" s="343"/>
      <c r="AN43" s="347"/>
      <c r="AO43" s="356"/>
      <c r="AP43" s="345"/>
      <c r="AQ43" s="343"/>
      <c r="AR43" s="343"/>
      <c r="AS43" s="343"/>
      <c r="AT43" s="347"/>
      <c r="AU43" s="355"/>
      <c r="AV43" s="346"/>
      <c r="AW43" s="343"/>
      <c r="AX43" s="343"/>
      <c r="AY43" s="343"/>
      <c r="AZ43" s="347"/>
      <c r="BA43" s="348"/>
      <c r="BB43" s="345"/>
      <c r="BC43" s="343"/>
      <c r="BD43" s="343"/>
      <c r="BE43" s="343"/>
      <c r="BF43" s="347"/>
      <c r="BG43" s="355"/>
      <c r="BH43" s="346">
        <v>90</v>
      </c>
      <c r="BI43" s="343"/>
      <c r="BJ43" s="343">
        <v>32</v>
      </c>
      <c r="BK43" s="343"/>
      <c r="BL43" s="347">
        <v>3</v>
      </c>
      <c r="BM43" s="348"/>
      <c r="BN43" s="349">
        <v>90</v>
      </c>
      <c r="BO43" s="350"/>
      <c r="BP43" s="350">
        <v>46</v>
      </c>
      <c r="BQ43" s="350"/>
      <c r="BR43" s="351">
        <v>3</v>
      </c>
      <c r="BS43" s="352"/>
      <c r="BT43" s="353"/>
      <c r="BU43" s="350"/>
      <c r="BV43" s="350"/>
      <c r="BW43" s="350"/>
      <c r="BX43" s="351"/>
      <c r="BY43" s="354"/>
      <c r="BZ43" s="358">
        <f t="shared" si="7"/>
        <v>6</v>
      </c>
      <c r="CA43" s="359"/>
      <c r="CB43" s="340" t="s">
        <v>168</v>
      </c>
      <c r="CC43" s="360"/>
      <c r="CD43" s="51">
        <f t="shared" si="1"/>
        <v>0</v>
      </c>
      <c r="CE43" s="51">
        <f t="shared" si="2"/>
        <v>0</v>
      </c>
      <c r="CF43" s="52">
        <f t="shared" si="3"/>
        <v>0</v>
      </c>
      <c r="CG43" s="53">
        <f t="shared" si="4"/>
        <v>0</v>
      </c>
    </row>
    <row r="44" spans="1:86" s="54" customFormat="1" ht="39.75" customHeight="1" x14ac:dyDescent="0.25">
      <c r="A44" s="323" t="s">
        <v>169</v>
      </c>
      <c r="B44" s="324"/>
      <c r="C44" s="325" t="s">
        <v>170</v>
      </c>
      <c r="D44" s="325"/>
      <c r="E44" s="325"/>
      <c r="F44" s="325"/>
      <c r="G44" s="325"/>
      <c r="H44" s="325"/>
      <c r="I44" s="325"/>
      <c r="J44" s="325"/>
      <c r="K44" s="325"/>
      <c r="L44" s="325"/>
      <c r="M44" s="326"/>
      <c r="N44" s="327"/>
      <c r="O44" s="328"/>
      <c r="P44" s="328"/>
      <c r="Q44" s="328"/>
      <c r="R44" s="389">
        <f>SUM(R45:S46)</f>
        <v>982</v>
      </c>
      <c r="S44" s="315"/>
      <c r="T44" s="315">
        <f t="shared" ref="T44" si="14">SUM(T45:U46)</f>
        <v>534</v>
      </c>
      <c r="U44" s="319"/>
      <c r="V44" s="318">
        <f t="shared" ref="V44" si="15">SUM(V45:W46)</f>
        <v>64</v>
      </c>
      <c r="W44" s="315"/>
      <c r="X44" s="315">
        <f t="shared" ref="X44" si="16">SUM(X45:Y46)</f>
        <v>0</v>
      </c>
      <c r="Y44" s="315"/>
      <c r="Z44" s="315">
        <f t="shared" ref="Z44" si="17">SUM(Z45:AA46)</f>
        <v>390</v>
      </c>
      <c r="AA44" s="315"/>
      <c r="AB44" s="316">
        <f t="shared" ref="AB44" si="18">SUM(AB45:AC46)</f>
        <v>80</v>
      </c>
      <c r="AC44" s="320"/>
      <c r="AD44" s="318">
        <f t="shared" ref="AD44" si="19">SUM(AD45:AE46)</f>
        <v>166</v>
      </c>
      <c r="AE44" s="315"/>
      <c r="AF44" s="315">
        <f t="shared" ref="AF44" si="20">SUM(AF45:AG46)</f>
        <v>104</v>
      </c>
      <c r="AG44" s="315"/>
      <c r="AH44" s="315">
        <f t="shared" ref="AH44" si="21">SUM(AH45:AI46)</f>
        <v>3</v>
      </c>
      <c r="AI44" s="319"/>
      <c r="AJ44" s="314">
        <f t="shared" ref="AJ44" si="22">SUM(AJ45:AK46)</f>
        <v>164</v>
      </c>
      <c r="AK44" s="315"/>
      <c r="AL44" s="315">
        <f t="shared" ref="AL44" si="23">SUM(AL45:AM46)</f>
        <v>96</v>
      </c>
      <c r="AM44" s="315"/>
      <c r="AN44" s="316">
        <f t="shared" ref="AN44" si="24">SUM(AN45:AO46)</f>
        <v>6</v>
      </c>
      <c r="AO44" s="317"/>
      <c r="AP44" s="318">
        <f t="shared" ref="AP44" si="25">SUM(AP45:AQ46)</f>
        <v>136</v>
      </c>
      <c r="AQ44" s="315"/>
      <c r="AR44" s="315">
        <f t="shared" ref="AR44" si="26">SUM(AR45:AS46)</f>
        <v>64</v>
      </c>
      <c r="AS44" s="315"/>
      <c r="AT44" s="315">
        <f t="shared" ref="AT44" si="27">SUM(AT45:AU46)</f>
        <v>0</v>
      </c>
      <c r="AU44" s="319"/>
      <c r="AV44" s="314">
        <f t="shared" ref="AV44" si="28">SUM(AV45:AW46)</f>
        <v>98</v>
      </c>
      <c r="AW44" s="315"/>
      <c r="AX44" s="315">
        <f t="shared" ref="AX44" si="29">SUM(AX45:AY46)</f>
        <v>66</v>
      </c>
      <c r="AY44" s="315"/>
      <c r="AZ44" s="316">
        <f t="shared" ref="AZ44" si="30">SUM(AZ45:BA46)</f>
        <v>6</v>
      </c>
      <c r="BA44" s="320"/>
      <c r="BB44" s="318">
        <f t="shared" ref="BB44" si="31">SUM(BB45:BC46)</f>
        <v>148</v>
      </c>
      <c r="BC44" s="315"/>
      <c r="BD44" s="315">
        <f t="shared" ref="BD44" si="32">SUM(BD45:BE46)</f>
        <v>78</v>
      </c>
      <c r="BE44" s="315"/>
      <c r="BF44" s="315">
        <f t="shared" ref="BF44" si="33">SUM(BF45:BG46)</f>
        <v>3</v>
      </c>
      <c r="BG44" s="319"/>
      <c r="BH44" s="314">
        <f t="shared" ref="BH44" si="34">SUM(BH45:BI46)</f>
        <v>90</v>
      </c>
      <c r="BI44" s="315"/>
      <c r="BJ44" s="315">
        <f t="shared" ref="BJ44" si="35">SUM(BJ45:BK46)</f>
        <v>56</v>
      </c>
      <c r="BK44" s="315"/>
      <c r="BL44" s="316">
        <f t="shared" ref="BL44" si="36">SUM(BL45:BM46)</f>
        <v>6</v>
      </c>
      <c r="BM44" s="320"/>
      <c r="BN44" s="318">
        <f t="shared" ref="BN44" si="37">SUM(BN45:BO46)</f>
        <v>180</v>
      </c>
      <c r="BO44" s="315"/>
      <c r="BP44" s="315">
        <f t="shared" ref="BP44" si="38">SUM(BP45:BQ46)</f>
        <v>70</v>
      </c>
      <c r="BQ44" s="315"/>
      <c r="BR44" s="315">
        <f t="shared" ref="BR44" si="39">SUM(BR45:BS46)</f>
        <v>6</v>
      </c>
      <c r="BS44" s="319"/>
      <c r="BT44" s="314">
        <f t="shared" ref="BT44" si="40">SUM(BT45:BU46)</f>
        <v>0</v>
      </c>
      <c r="BU44" s="315"/>
      <c r="BV44" s="315">
        <f t="shared" ref="BV44" si="41">SUM(BV45:BW46)</f>
        <v>0</v>
      </c>
      <c r="BW44" s="315"/>
      <c r="BX44" s="316">
        <f t="shared" ref="BX44" si="42">SUM(BX45:BY46)</f>
        <v>0</v>
      </c>
      <c r="BY44" s="320"/>
      <c r="BZ44" s="334">
        <f t="shared" ref="BZ44" si="43">SUM(BZ45:CA46)</f>
        <v>30</v>
      </c>
      <c r="CA44" s="335"/>
      <c r="CB44" s="327"/>
      <c r="CC44" s="333"/>
      <c r="CD44" s="51">
        <f t="shared" si="1"/>
        <v>0</v>
      </c>
      <c r="CE44" s="51">
        <f t="shared" si="2"/>
        <v>0</v>
      </c>
      <c r="CF44" s="52">
        <f t="shared" si="3"/>
        <v>0</v>
      </c>
      <c r="CG44" s="53">
        <f t="shared" si="4"/>
        <v>0</v>
      </c>
    </row>
    <row r="45" spans="1:86" s="55" customFormat="1" ht="42" customHeight="1" x14ac:dyDescent="0.25">
      <c r="A45" s="336" t="s">
        <v>171</v>
      </c>
      <c r="B45" s="337"/>
      <c r="C45" s="363" t="s">
        <v>172</v>
      </c>
      <c r="D45" s="363"/>
      <c r="E45" s="363"/>
      <c r="F45" s="363"/>
      <c r="G45" s="363"/>
      <c r="H45" s="363"/>
      <c r="I45" s="363"/>
      <c r="J45" s="363"/>
      <c r="K45" s="363"/>
      <c r="L45" s="363"/>
      <c r="M45" s="364"/>
      <c r="N45" s="365">
        <v>7</v>
      </c>
      <c r="O45" s="366"/>
      <c r="P45" s="366" t="s">
        <v>173</v>
      </c>
      <c r="Q45" s="366"/>
      <c r="R45" s="343">
        <f>SUM(AD45+AJ45+AP45+AV45+BB45+BH45+BN45+BT45)</f>
        <v>452</v>
      </c>
      <c r="S45" s="343"/>
      <c r="T45" s="343">
        <f>SUM(V45:AC45)</f>
        <v>230</v>
      </c>
      <c r="U45" s="344"/>
      <c r="V45" s="345">
        <v>30</v>
      </c>
      <c r="W45" s="343"/>
      <c r="X45" s="343"/>
      <c r="Y45" s="343"/>
      <c r="Z45" s="343">
        <v>170</v>
      </c>
      <c r="AA45" s="343"/>
      <c r="AB45" s="343">
        <v>30</v>
      </c>
      <c r="AC45" s="344"/>
      <c r="AD45" s="345">
        <v>66</v>
      </c>
      <c r="AE45" s="343"/>
      <c r="AF45" s="343">
        <v>48</v>
      </c>
      <c r="AG45" s="343"/>
      <c r="AH45" s="347"/>
      <c r="AI45" s="355"/>
      <c r="AJ45" s="346">
        <v>64</v>
      </c>
      <c r="AK45" s="343"/>
      <c r="AL45" s="343">
        <v>38</v>
      </c>
      <c r="AM45" s="343"/>
      <c r="AN45" s="347">
        <v>3</v>
      </c>
      <c r="AO45" s="356"/>
      <c r="AP45" s="345">
        <v>82</v>
      </c>
      <c r="AQ45" s="343"/>
      <c r="AR45" s="343">
        <v>32</v>
      </c>
      <c r="AS45" s="343"/>
      <c r="AT45" s="347"/>
      <c r="AU45" s="355"/>
      <c r="AV45" s="346">
        <v>44</v>
      </c>
      <c r="AW45" s="343"/>
      <c r="AX45" s="343">
        <v>30</v>
      </c>
      <c r="AY45" s="343"/>
      <c r="AZ45" s="347">
        <v>3</v>
      </c>
      <c r="BA45" s="348"/>
      <c r="BB45" s="345">
        <v>66</v>
      </c>
      <c r="BC45" s="343"/>
      <c r="BD45" s="343">
        <v>24</v>
      </c>
      <c r="BE45" s="343"/>
      <c r="BF45" s="347"/>
      <c r="BG45" s="355"/>
      <c r="BH45" s="346">
        <v>40</v>
      </c>
      <c r="BI45" s="343"/>
      <c r="BJ45" s="343">
        <v>24</v>
      </c>
      <c r="BK45" s="343"/>
      <c r="BL45" s="347">
        <v>3</v>
      </c>
      <c r="BM45" s="348"/>
      <c r="BN45" s="345">
        <v>90</v>
      </c>
      <c r="BO45" s="343"/>
      <c r="BP45" s="343">
        <v>34</v>
      </c>
      <c r="BQ45" s="343"/>
      <c r="BR45" s="351">
        <v>3</v>
      </c>
      <c r="BS45" s="352"/>
      <c r="BT45" s="353"/>
      <c r="BU45" s="350"/>
      <c r="BV45" s="350"/>
      <c r="BW45" s="350"/>
      <c r="BX45" s="351"/>
      <c r="BY45" s="354"/>
      <c r="BZ45" s="358">
        <f>SUM(AH45,AN45,AT45,AZ45,BF45,BL45,BR45,BX45)</f>
        <v>12</v>
      </c>
      <c r="CA45" s="359"/>
      <c r="CB45" s="340" t="s">
        <v>174</v>
      </c>
      <c r="CC45" s="360"/>
      <c r="CD45" s="51">
        <f t="shared" si="1"/>
        <v>0</v>
      </c>
      <c r="CE45" s="51">
        <f t="shared" si="2"/>
        <v>0</v>
      </c>
      <c r="CF45" s="52">
        <f t="shared" si="3"/>
        <v>0</v>
      </c>
      <c r="CG45" s="53">
        <f t="shared" si="4"/>
        <v>0</v>
      </c>
    </row>
    <row r="46" spans="1:86" s="55" customFormat="1" ht="59.25" customHeight="1" x14ac:dyDescent="0.25">
      <c r="A46" s="336" t="s">
        <v>175</v>
      </c>
      <c r="B46" s="337"/>
      <c r="C46" s="363" t="s">
        <v>176</v>
      </c>
      <c r="D46" s="363"/>
      <c r="E46" s="363"/>
      <c r="F46" s="363"/>
      <c r="G46" s="363"/>
      <c r="H46" s="363"/>
      <c r="I46" s="363"/>
      <c r="J46" s="363"/>
      <c r="K46" s="363"/>
      <c r="L46" s="363"/>
      <c r="M46" s="364"/>
      <c r="N46" s="365">
        <v>7</v>
      </c>
      <c r="O46" s="366"/>
      <c r="P46" s="341" t="s">
        <v>177</v>
      </c>
      <c r="Q46" s="341"/>
      <c r="R46" s="343">
        <f>SUM(AD46+AJ46+AP46+AV46+BB46+BH46+BN46+BT46)</f>
        <v>530</v>
      </c>
      <c r="S46" s="343"/>
      <c r="T46" s="343">
        <f>SUM(V46:AC46)</f>
        <v>304</v>
      </c>
      <c r="U46" s="344"/>
      <c r="V46" s="345">
        <v>34</v>
      </c>
      <c r="W46" s="343"/>
      <c r="X46" s="343"/>
      <c r="Y46" s="343"/>
      <c r="Z46" s="343">
        <v>220</v>
      </c>
      <c r="AA46" s="343"/>
      <c r="AB46" s="343">
        <v>50</v>
      </c>
      <c r="AC46" s="344"/>
      <c r="AD46" s="345">
        <v>100</v>
      </c>
      <c r="AE46" s="343"/>
      <c r="AF46" s="343">
        <v>56</v>
      </c>
      <c r="AG46" s="343"/>
      <c r="AH46" s="347">
        <v>3</v>
      </c>
      <c r="AI46" s="355"/>
      <c r="AJ46" s="346">
        <v>100</v>
      </c>
      <c r="AK46" s="343"/>
      <c r="AL46" s="343">
        <v>58</v>
      </c>
      <c r="AM46" s="343"/>
      <c r="AN46" s="347">
        <v>3</v>
      </c>
      <c r="AO46" s="356"/>
      <c r="AP46" s="345">
        <v>54</v>
      </c>
      <c r="AQ46" s="343"/>
      <c r="AR46" s="343">
        <v>32</v>
      </c>
      <c r="AS46" s="343"/>
      <c r="AT46" s="347"/>
      <c r="AU46" s="355"/>
      <c r="AV46" s="346">
        <v>54</v>
      </c>
      <c r="AW46" s="343"/>
      <c r="AX46" s="343">
        <v>36</v>
      </c>
      <c r="AY46" s="343"/>
      <c r="AZ46" s="347">
        <v>3</v>
      </c>
      <c r="BA46" s="348"/>
      <c r="BB46" s="345">
        <v>82</v>
      </c>
      <c r="BC46" s="343"/>
      <c r="BD46" s="343">
        <v>54</v>
      </c>
      <c r="BE46" s="343"/>
      <c r="BF46" s="347">
        <v>3</v>
      </c>
      <c r="BG46" s="355"/>
      <c r="BH46" s="346">
        <v>50</v>
      </c>
      <c r="BI46" s="343"/>
      <c r="BJ46" s="343">
        <v>32</v>
      </c>
      <c r="BK46" s="343"/>
      <c r="BL46" s="347">
        <v>3</v>
      </c>
      <c r="BM46" s="348"/>
      <c r="BN46" s="345">
        <v>90</v>
      </c>
      <c r="BO46" s="343"/>
      <c r="BP46" s="343">
        <v>36</v>
      </c>
      <c r="BQ46" s="343"/>
      <c r="BR46" s="351">
        <v>3</v>
      </c>
      <c r="BS46" s="352"/>
      <c r="BT46" s="353"/>
      <c r="BU46" s="350"/>
      <c r="BV46" s="350"/>
      <c r="BW46" s="350"/>
      <c r="BX46" s="351"/>
      <c r="BY46" s="354"/>
      <c r="BZ46" s="358">
        <f>SUM(AH46,AN46,AT46,AZ46,BF46,BL46,BR46,BX46)</f>
        <v>18</v>
      </c>
      <c r="CA46" s="359"/>
      <c r="CB46" s="340" t="s">
        <v>178</v>
      </c>
      <c r="CC46" s="360"/>
      <c r="CD46" s="51">
        <f t="shared" si="1"/>
        <v>0</v>
      </c>
      <c r="CE46" s="51">
        <f t="shared" si="2"/>
        <v>0</v>
      </c>
      <c r="CF46" s="52">
        <f t="shared" si="3"/>
        <v>0</v>
      </c>
      <c r="CG46" s="53">
        <f t="shared" si="4"/>
        <v>0</v>
      </c>
    </row>
    <row r="47" spans="1:86" s="62" customFormat="1" ht="42" customHeight="1" x14ac:dyDescent="0.25">
      <c r="A47" s="393" t="s">
        <v>179</v>
      </c>
      <c r="B47" s="394"/>
      <c r="C47" s="395" t="s">
        <v>180</v>
      </c>
      <c r="D47" s="395"/>
      <c r="E47" s="395"/>
      <c r="F47" s="395"/>
      <c r="G47" s="395"/>
      <c r="H47" s="395"/>
      <c r="I47" s="395"/>
      <c r="J47" s="395"/>
      <c r="K47" s="395"/>
      <c r="L47" s="395"/>
      <c r="M47" s="396"/>
      <c r="N47" s="397"/>
      <c r="O47" s="398"/>
      <c r="P47" s="398"/>
      <c r="Q47" s="398"/>
      <c r="R47" s="390">
        <f t="shared" ref="R47" si="44">SUM(R48:S51)</f>
        <v>278</v>
      </c>
      <c r="S47" s="390"/>
      <c r="T47" s="390">
        <f t="shared" ref="T47" si="45">SUM(T48:U51)</f>
        <v>144</v>
      </c>
      <c r="U47" s="391"/>
      <c r="V47" s="392">
        <f>SUM(V48:W51)</f>
        <v>52</v>
      </c>
      <c r="W47" s="390"/>
      <c r="X47" s="390">
        <f t="shared" ref="X47" si="46">SUM(X48:Y51)</f>
        <v>10</v>
      </c>
      <c r="Y47" s="390"/>
      <c r="Z47" s="390">
        <f t="shared" ref="Z47" si="47">SUM(Z48:AA51)</f>
        <v>80</v>
      </c>
      <c r="AA47" s="390"/>
      <c r="AB47" s="390">
        <f t="shared" ref="AB47" si="48">SUM(AB48:AC51)</f>
        <v>2</v>
      </c>
      <c r="AC47" s="391"/>
      <c r="AD47" s="392">
        <f>SUM(AD48:AE50)</f>
        <v>0</v>
      </c>
      <c r="AE47" s="390"/>
      <c r="AF47" s="390">
        <f>SUM(AF48:AG50)</f>
        <v>0</v>
      </c>
      <c r="AG47" s="390"/>
      <c r="AH47" s="401">
        <f>SUM(AH48:AI50)</f>
        <v>0</v>
      </c>
      <c r="AI47" s="402"/>
      <c r="AJ47" s="403">
        <f>SUM(AJ48:AK50)</f>
        <v>0</v>
      </c>
      <c r="AK47" s="390"/>
      <c r="AL47" s="390">
        <f>SUM(AL48:AM50)</f>
        <v>0</v>
      </c>
      <c r="AM47" s="390"/>
      <c r="AN47" s="401">
        <f>SUM(AN48:AO50)</f>
        <v>0</v>
      </c>
      <c r="AO47" s="407"/>
      <c r="AP47" s="392">
        <f>SUM(AP48:AQ51)</f>
        <v>72</v>
      </c>
      <c r="AQ47" s="390"/>
      <c r="AR47" s="390">
        <f>SUM(AR48:AS51)</f>
        <v>36</v>
      </c>
      <c r="AS47" s="390"/>
      <c r="AT47" s="401">
        <f>SUM(AT48:AU50)</f>
        <v>2</v>
      </c>
      <c r="AU47" s="402"/>
      <c r="AV47" s="403">
        <f>SUM(AV48:AW50)</f>
        <v>0</v>
      </c>
      <c r="AW47" s="390"/>
      <c r="AX47" s="390">
        <f>SUM(AX48:AY50)</f>
        <v>0</v>
      </c>
      <c r="AY47" s="390"/>
      <c r="AZ47" s="401">
        <f>SUM(AZ48:BA50)</f>
        <v>0</v>
      </c>
      <c r="BA47" s="404"/>
      <c r="BB47" s="392">
        <f>SUM(BB48:BC50)</f>
        <v>108</v>
      </c>
      <c r="BC47" s="390"/>
      <c r="BD47" s="390">
        <f>SUM(BD48:BE50)</f>
        <v>68</v>
      </c>
      <c r="BE47" s="390"/>
      <c r="BF47" s="401">
        <f>SUM(BF48:BG50)</f>
        <v>3</v>
      </c>
      <c r="BG47" s="402"/>
      <c r="BH47" s="403">
        <f>SUM(BH48:BI50)</f>
        <v>98</v>
      </c>
      <c r="BI47" s="390"/>
      <c r="BJ47" s="390">
        <f>SUM(BJ48:BK50)</f>
        <v>40</v>
      </c>
      <c r="BK47" s="390"/>
      <c r="BL47" s="401">
        <f>SUM(BL48:BM50)</f>
        <v>3</v>
      </c>
      <c r="BM47" s="404"/>
      <c r="BN47" s="392">
        <f>SUM(BN48:BO50)</f>
        <v>0</v>
      </c>
      <c r="BO47" s="390"/>
      <c r="BP47" s="390">
        <f>SUM(BP48:BQ50)</f>
        <v>0</v>
      </c>
      <c r="BQ47" s="390"/>
      <c r="BR47" s="401">
        <f>SUM(BR48:BS50)</f>
        <v>0</v>
      </c>
      <c r="BS47" s="402"/>
      <c r="BT47" s="403">
        <f>SUM(BT48:BU50)</f>
        <v>0</v>
      </c>
      <c r="BU47" s="390"/>
      <c r="BV47" s="390">
        <f>SUM(BV48:BW50)</f>
        <v>0</v>
      </c>
      <c r="BW47" s="390"/>
      <c r="BX47" s="401">
        <f>SUM(BX48:BY50)</f>
        <v>0</v>
      </c>
      <c r="BY47" s="404"/>
      <c r="BZ47" s="397">
        <f>SUM(BZ48:CA51)</f>
        <v>8</v>
      </c>
      <c r="CA47" s="405"/>
      <c r="CB47" s="397"/>
      <c r="CC47" s="406"/>
      <c r="CD47" s="51">
        <f t="shared" si="1"/>
        <v>0</v>
      </c>
      <c r="CE47" s="51">
        <f t="shared" si="2"/>
        <v>0</v>
      </c>
      <c r="CF47" s="52">
        <f t="shared" si="3"/>
        <v>0</v>
      </c>
      <c r="CG47" s="53">
        <f t="shared" si="4"/>
        <v>0</v>
      </c>
    </row>
    <row r="48" spans="1:86" s="61" customFormat="1" ht="59.25" customHeight="1" x14ac:dyDescent="0.4">
      <c r="A48" s="399" t="s">
        <v>181</v>
      </c>
      <c r="B48" s="400"/>
      <c r="C48" s="378" t="s">
        <v>458</v>
      </c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365">
        <v>5</v>
      </c>
      <c r="O48" s="366"/>
      <c r="P48" s="366"/>
      <c r="Q48" s="366"/>
      <c r="R48" s="372">
        <v>108</v>
      </c>
      <c r="S48" s="372"/>
      <c r="T48" s="372">
        <v>68</v>
      </c>
      <c r="U48" s="375"/>
      <c r="V48" s="374">
        <v>28</v>
      </c>
      <c r="W48" s="372"/>
      <c r="X48" s="372">
        <v>10</v>
      </c>
      <c r="Y48" s="372"/>
      <c r="Z48" s="372">
        <v>30</v>
      </c>
      <c r="AA48" s="372"/>
      <c r="AB48" s="372" t="s">
        <v>182</v>
      </c>
      <c r="AC48" s="375"/>
      <c r="AD48" s="374"/>
      <c r="AE48" s="372"/>
      <c r="AF48" s="372"/>
      <c r="AG48" s="372"/>
      <c r="AH48" s="369"/>
      <c r="AI48" s="370"/>
      <c r="AJ48" s="371"/>
      <c r="AK48" s="372"/>
      <c r="AL48" s="372"/>
      <c r="AM48" s="372"/>
      <c r="AN48" s="369"/>
      <c r="AO48" s="370"/>
      <c r="AP48" s="374"/>
      <c r="AQ48" s="372"/>
      <c r="AR48" s="372"/>
      <c r="AS48" s="372"/>
      <c r="AT48" s="369"/>
      <c r="AU48" s="370"/>
      <c r="AV48" s="371"/>
      <c r="AW48" s="372"/>
      <c r="AX48" s="372"/>
      <c r="AY48" s="372"/>
      <c r="AZ48" s="369"/>
      <c r="BA48" s="380"/>
      <c r="BB48" s="374">
        <v>108</v>
      </c>
      <c r="BC48" s="372"/>
      <c r="BD48" s="372">
        <v>68</v>
      </c>
      <c r="BE48" s="372"/>
      <c r="BF48" s="369">
        <v>3</v>
      </c>
      <c r="BG48" s="370"/>
      <c r="BH48" s="371"/>
      <c r="BI48" s="372"/>
      <c r="BJ48" s="372"/>
      <c r="BK48" s="372"/>
      <c r="BL48" s="369"/>
      <c r="BM48" s="380"/>
      <c r="BN48" s="374"/>
      <c r="BO48" s="372"/>
      <c r="BP48" s="372"/>
      <c r="BQ48" s="372"/>
      <c r="BR48" s="369"/>
      <c r="BS48" s="370"/>
      <c r="BT48" s="371"/>
      <c r="BU48" s="372"/>
      <c r="BV48" s="372"/>
      <c r="BW48" s="372"/>
      <c r="BX48" s="369"/>
      <c r="BY48" s="380"/>
      <c r="BZ48" s="408">
        <f t="shared" ref="BZ48" si="49">SUM(AH48,AN48,AT48,AZ48,BF48,BL48,BR48,BX48)</f>
        <v>3</v>
      </c>
      <c r="CA48" s="409"/>
      <c r="CB48" s="365" t="s">
        <v>183</v>
      </c>
      <c r="CC48" s="383"/>
      <c r="CD48" s="51">
        <f t="shared" ref="CD48:CD98" si="50">SUM(AJ48,AP48,AV48,BB48,BH48,BN48,BT48,AD48)-R48</f>
        <v>0</v>
      </c>
      <c r="CE48" s="51">
        <f t="shared" ref="CE48:CE98" si="51">SUM(AL48,AR48,AX48,BD48,BJ48,BP48,BV48,AF48)-T48</f>
        <v>0</v>
      </c>
      <c r="CF48" s="52" t="e">
        <f t="shared" ref="CF48:CF98" si="52">T48-(V48+X48+Z48+AB48)</f>
        <v>#VALUE!</v>
      </c>
      <c r="CG48" s="53">
        <f t="shared" ref="CG48:CG98" si="53">BZ48-BX48-BR48-BL48-BF48-AZ48-AT48-AN48-AH48</f>
        <v>0</v>
      </c>
      <c r="CH48" s="63"/>
    </row>
    <row r="49" spans="1:86" s="61" customFormat="1" ht="31.5" customHeight="1" x14ac:dyDescent="0.4">
      <c r="A49" s="399" t="s">
        <v>184</v>
      </c>
      <c r="B49" s="400"/>
      <c r="C49" s="378" t="s">
        <v>185</v>
      </c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365"/>
      <c r="O49" s="366"/>
      <c r="P49" s="366">
        <v>6</v>
      </c>
      <c r="Q49" s="366"/>
      <c r="R49" s="372">
        <v>98</v>
      </c>
      <c r="S49" s="372"/>
      <c r="T49" s="372">
        <v>40</v>
      </c>
      <c r="U49" s="375"/>
      <c r="V49" s="374">
        <v>20</v>
      </c>
      <c r="W49" s="372"/>
      <c r="X49" s="372"/>
      <c r="Y49" s="372"/>
      <c r="Z49" s="372">
        <v>20</v>
      </c>
      <c r="AA49" s="372"/>
      <c r="AB49" s="372"/>
      <c r="AC49" s="375"/>
      <c r="AD49" s="374"/>
      <c r="AE49" s="372"/>
      <c r="AF49" s="372"/>
      <c r="AG49" s="372"/>
      <c r="AH49" s="369"/>
      <c r="AI49" s="370"/>
      <c r="AJ49" s="371"/>
      <c r="AK49" s="372"/>
      <c r="AL49" s="372"/>
      <c r="AM49" s="372"/>
      <c r="AN49" s="369"/>
      <c r="AO49" s="370"/>
      <c r="AP49" s="374"/>
      <c r="AQ49" s="372"/>
      <c r="AR49" s="372"/>
      <c r="AS49" s="372"/>
      <c r="AT49" s="369"/>
      <c r="AU49" s="370"/>
      <c r="AV49" s="371"/>
      <c r="AW49" s="372"/>
      <c r="AX49" s="372"/>
      <c r="AY49" s="372"/>
      <c r="AZ49" s="369"/>
      <c r="BA49" s="380"/>
      <c r="BB49" s="374" t="s">
        <v>182</v>
      </c>
      <c r="BC49" s="372"/>
      <c r="BD49" s="372" t="s">
        <v>182</v>
      </c>
      <c r="BE49" s="372"/>
      <c r="BF49" s="369" t="s">
        <v>182</v>
      </c>
      <c r="BG49" s="370"/>
      <c r="BH49" s="371">
        <v>98</v>
      </c>
      <c r="BI49" s="372"/>
      <c r="BJ49" s="372">
        <v>40</v>
      </c>
      <c r="BK49" s="372"/>
      <c r="BL49" s="369">
        <v>3</v>
      </c>
      <c r="BM49" s="380"/>
      <c r="BN49" s="374"/>
      <c r="BO49" s="372"/>
      <c r="BP49" s="372"/>
      <c r="BQ49" s="372"/>
      <c r="BR49" s="369"/>
      <c r="BS49" s="370"/>
      <c r="BT49" s="371"/>
      <c r="BU49" s="372"/>
      <c r="BV49" s="372"/>
      <c r="BW49" s="372"/>
      <c r="BX49" s="369"/>
      <c r="BY49" s="380"/>
      <c r="BZ49" s="408">
        <v>3</v>
      </c>
      <c r="CA49" s="409"/>
      <c r="CB49" s="365" t="s">
        <v>186</v>
      </c>
      <c r="CC49" s="383"/>
      <c r="CD49" s="51">
        <f t="shared" si="50"/>
        <v>0</v>
      </c>
      <c r="CE49" s="51">
        <f t="shared" si="51"/>
        <v>0</v>
      </c>
      <c r="CF49" s="52">
        <f t="shared" si="52"/>
        <v>0</v>
      </c>
      <c r="CG49" s="53" t="e">
        <f t="shared" si="53"/>
        <v>#VALUE!</v>
      </c>
      <c r="CH49" s="63"/>
    </row>
    <row r="50" spans="1:86" s="61" customFormat="1" ht="28.5" customHeight="1" x14ac:dyDescent="0.25">
      <c r="A50" s="399" t="s">
        <v>187</v>
      </c>
      <c r="B50" s="400"/>
      <c r="C50" s="379" t="s">
        <v>188</v>
      </c>
      <c r="D50" s="415"/>
      <c r="E50" s="415"/>
      <c r="F50" s="415"/>
      <c r="G50" s="415"/>
      <c r="H50" s="415"/>
      <c r="I50" s="415"/>
      <c r="J50" s="415"/>
      <c r="K50" s="415"/>
      <c r="L50" s="415"/>
      <c r="M50" s="416"/>
      <c r="N50" s="365"/>
      <c r="O50" s="366"/>
      <c r="P50" s="417">
        <v>3</v>
      </c>
      <c r="Q50" s="418"/>
      <c r="R50" s="421">
        <v>36</v>
      </c>
      <c r="S50" s="422"/>
      <c r="T50" s="412">
        <v>18</v>
      </c>
      <c r="U50" s="413"/>
      <c r="V50" s="410">
        <v>2</v>
      </c>
      <c r="W50" s="411"/>
      <c r="X50" s="412"/>
      <c r="Y50" s="411"/>
      <c r="Z50" s="412">
        <v>16</v>
      </c>
      <c r="AA50" s="411"/>
      <c r="AB50" s="412"/>
      <c r="AC50" s="413"/>
      <c r="AD50" s="414"/>
      <c r="AE50" s="174"/>
      <c r="AF50" s="176"/>
      <c r="AG50" s="174"/>
      <c r="AH50" s="424"/>
      <c r="AI50" s="436"/>
      <c r="AJ50" s="437"/>
      <c r="AK50" s="174"/>
      <c r="AL50" s="176"/>
      <c r="AM50" s="174"/>
      <c r="AN50" s="424"/>
      <c r="AO50" s="438"/>
      <c r="AP50" s="374">
        <v>36</v>
      </c>
      <c r="AQ50" s="372"/>
      <c r="AR50" s="372">
        <v>18</v>
      </c>
      <c r="AS50" s="372"/>
      <c r="AT50" s="432">
        <v>2</v>
      </c>
      <c r="AU50" s="433"/>
      <c r="AV50" s="412"/>
      <c r="AW50" s="411"/>
      <c r="AX50" s="412"/>
      <c r="AY50" s="411"/>
      <c r="AZ50" s="412"/>
      <c r="BA50" s="413"/>
      <c r="BB50" s="410"/>
      <c r="BC50" s="411"/>
      <c r="BD50" s="412"/>
      <c r="BE50" s="411"/>
      <c r="BF50" s="412"/>
      <c r="BG50" s="430"/>
      <c r="BH50" s="431"/>
      <c r="BI50" s="411"/>
      <c r="BJ50" s="412"/>
      <c r="BK50" s="411"/>
      <c r="BL50" s="412"/>
      <c r="BM50" s="413"/>
      <c r="BN50" s="410"/>
      <c r="BO50" s="411"/>
      <c r="BP50" s="412"/>
      <c r="BQ50" s="411"/>
      <c r="BR50" s="412"/>
      <c r="BS50" s="423"/>
      <c r="BT50" s="414" t="s">
        <v>182</v>
      </c>
      <c r="BU50" s="174"/>
      <c r="BV50" s="176" t="s">
        <v>182</v>
      </c>
      <c r="BW50" s="174"/>
      <c r="BX50" s="424" t="s">
        <v>182</v>
      </c>
      <c r="BY50" s="425"/>
      <c r="BZ50" s="426">
        <v>2</v>
      </c>
      <c r="CA50" s="427"/>
      <c r="CB50" s="365" t="s">
        <v>189</v>
      </c>
      <c r="CC50" s="383"/>
      <c r="CD50" s="51">
        <f t="shared" si="50"/>
        <v>0</v>
      </c>
      <c r="CE50" s="51">
        <f t="shared" si="51"/>
        <v>0</v>
      </c>
      <c r="CF50" s="52">
        <f t="shared" si="52"/>
        <v>0</v>
      </c>
      <c r="CG50" s="53" t="e">
        <f t="shared" si="53"/>
        <v>#VALUE!</v>
      </c>
    </row>
    <row r="51" spans="1:86" s="61" customFormat="1" ht="42.75" customHeight="1" x14ac:dyDescent="0.25">
      <c r="A51" s="399" t="s">
        <v>190</v>
      </c>
      <c r="B51" s="400"/>
      <c r="C51" s="378" t="s">
        <v>191</v>
      </c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365"/>
      <c r="O51" s="366"/>
      <c r="P51" s="419"/>
      <c r="Q51" s="420"/>
      <c r="R51" s="421">
        <v>36</v>
      </c>
      <c r="S51" s="422"/>
      <c r="T51" s="412">
        <v>18</v>
      </c>
      <c r="U51" s="413"/>
      <c r="V51" s="374">
        <v>2</v>
      </c>
      <c r="W51" s="372"/>
      <c r="X51" s="372"/>
      <c r="Y51" s="372"/>
      <c r="Z51" s="372">
        <v>14</v>
      </c>
      <c r="AA51" s="372"/>
      <c r="AB51" s="372">
        <v>2</v>
      </c>
      <c r="AC51" s="375"/>
      <c r="AD51" s="374"/>
      <c r="AE51" s="372"/>
      <c r="AF51" s="372"/>
      <c r="AG51" s="372"/>
      <c r="AH51" s="369"/>
      <c r="AI51" s="370"/>
      <c r="AJ51" s="371"/>
      <c r="AK51" s="372"/>
      <c r="AL51" s="372"/>
      <c r="AM51" s="372"/>
      <c r="AN51" s="369"/>
      <c r="AO51" s="373"/>
      <c r="AP51" s="374">
        <v>36</v>
      </c>
      <c r="AQ51" s="372"/>
      <c r="AR51" s="372">
        <v>18</v>
      </c>
      <c r="AS51" s="372"/>
      <c r="AT51" s="434"/>
      <c r="AU51" s="435"/>
      <c r="AV51" s="371"/>
      <c r="AW51" s="372"/>
      <c r="AX51" s="439"/>
      <c r="AY51" s="372"/>
      <c r="AZ51" s="439"/>
      <c r="BA51" s="380"/>
      <c r="BB51" s="374"/>
      <c r="BC51" s="372"/>
      <c r="BD51" s="372"/>
      <c r="BE51" s="372"/>
      <c r="BF51" s="369"/>
      <c r="BG51" s="370"/>
      <c r="BH51" s="371"/>
      <c r="BI51" s="372"/>
      <c r="BJ51" s="372"/>
      <c r="BK51" s="372"/>
      <c r="BL51" s="369"/>
      <c r="BM51" s="380"/>
      <c r="BN51" s="374"/>
      <c r="BO51" s="372"/>
      <c r="BP51" s="372"/>
      <c r="BQ51" s="372"/>
      <c r="BR51" s="369"/>
      <c r="BS51" s="370"/>
      <c r="BT51" s="371"/>
      <c r="BU51" s="372"/>
      <c r="BV51" s="372"/>
      <c r="BW51" s="372"/>
      <c r="BX51" s="369"/>
      <c r="BY51" s="380"/>
      <c r="BZ51" s="428"/>
      <c r="CA51" s="429"/>
      <c r="CB51" s="365" t="s">
        <v>192</v>
      </c>
      <c r="CC51" s="383"/>
      <c r="CD51" s="51">
        <f t="shared" si="50"/>
        <v>0</v>
      </c>
      <c r="CE51" s="51">
        <f t="shared" si="51"/>
        <v>0</v>
      </c>
      <c r="CF51" s="52">
        <f t="shared" si="52"/>
        <v>0</v>
      </c>
      <c r="CG51" s="53">
        <f t="shared" si="53"/>
        <v>0</v>
      </c>
    </row>
    <row r="52" spans="1:86" s="54" customFormat="1" ht="44.25" customHeight="1" x14ac:dyDescent="0.25">
      <c r="A52" s="323" t="s">
        <v>193</v>
      </c>
      <c r="B52" s="324"/>
      <c r="C52" s="325" t="s">
        <v>194</v>
      </c>
      <c r="D52" s="325"/>
      <c r="E52" s="325"/>
      <c r="F52" s="325"/>
      <c r="G52" s="325"/>
      <c r="H52" s="325"/>
      <c r="I52" s="325"/>
      <c r="J52" s="325"/>
      <c r="K52" s="325"/>
      <c r="L52" s="325"/>
      <c r="M52" s="326"/>
      <c r="N52" s="327"/>
      <c r="O52" s="328"/>
      <c r="P52" s="328"/>
      <c r="Q52" s="328"/>
      <c r="R52" s="389">
        <f>SUM(R53:S56)</f>
        <v>448</v>
      </c>
      <c r="S52" s="315"/>
      <c r="T52" s="315">
        <f t="shared" ref="T52" si="54">SUM(T53:U56)</f>
        <v>182</v>
      </c>
      <c r="U52" s="319"/>
      <c r="V52" s="318">
        <f t="shared" ref="V52" si="55">SUM(V53:W56)</f>
        <v>80</v>
      </c>
      <c r="W52" s="315"/>
      <c r="X52" s="315">
        <f t="shared" ref="X52" si="56">SUM(X53:Y56)</f>
        <v>10</v>
      </c>
      <c r="Y52" s="315"/>
      <c r="Z52" s="315">
        <f t="shared" ref="Z52" si="57">SUM(Z53:AA56)</f>
        <v>36</v>
      </c>
      <c r="AA52" s="315"/>
      <c r="AB52" s="316">
        <f>SUM(AB53:AC56)</f>
        <v>56</v>
      </c>
      <c r="AC52" s="320"/>
      <c r="AD52" s="318">
        <f t="shared" ref="AD52" si="58">SUM(AD53:AE56)</f>
        <v>0</v>
      </c>
      <c r="AE52" s="315"/>
      <c r="AF52" s="315">
        <f t="shared" ref="AF52" si="59">SUM(AF53:AG56)</f>
        <v>0</v>
      </c>
      <c r="AG52" s="315"/>
      <c r="AH52" s="315">
        <f t="shared" ref="AH52" si="60">SUM(AH53:AI56)</f>
        <v>0</v>
      </c>
      <c r="AI52" s="319"/>
      <c r="AJ52" s="314">
        <f t="shared" ref="AJ52" si="61">SUM(AJ53:AK56)</f>
        <v>72</v>
      </c>
      <c r="AK52" s="315"/>
      <c r="AL52" s="315">
        <f t="shared" ref="AL52" si="62">SUM(AL53:AM56)</f>
        <v>32</v>
      </c>
      <c r="AM52" s="315"/>
      <c r="AN52" s="316">
        <f t="shared" ref="AN52" si="63">SUM(AN53:AO56)</f>
        <v>2</v>
      </c>
      <c r="AO52" s="317"/>
      <c r="AP52" s="318">
        <f t="shared" ref="AP52" si="64">SUM(AP53:AQ56)</f>
        <v>98</v>
      </c>
      <c r="AQ52" s="315"/>
      <c r="AR52" s="315">
        <f t="shared" ref="AR52" si="65">SUM(AR53:AS56)</f>
        <v>32</v>
      </c>
      <c r="AS52" s="315"/>
      <c r="AT52" s="315">
        <f t="shared" ref="AT52" si="66">SUM(AT53:AU56)</f>
        <v>3</v>
      </c>
      <c r="AU52" s="319"/>
      <c r="AV52" s="314">
        <f t="shared" ref="AV52" si="67">SUM(AV53:AW56)</f>
        <v>0</v>
      </c>
      <c r="AW52" s="315"/>
      <c r="AX52" s="315">
        <f t="shared" ref="AX52" si="68">SUM(AX53:AY56)</f>
        <v>0</v>
      </c>
      <c r="AY52" s="315"/>
      <c r="AZ52" s="316">
        <f t="shared" ref="AZ52" si="69">SUM(AZ53:BA56)</f>
        <v>0</v>
      </c>
      <c r="BA52" s="320"/>
      <c r="BB52" s="318">
        <f t="shared" ref="BB52" si="70">SUM(BB53:BC56)</f>
        <v>90</v>
      </c>
      <c r="BC52" s="315"/>
      <c r="BD52" s="315">
        <f t="shared" ref="BD52" si="71">SUM(BD53:BE56)</f>
        <v>40</v>
      </c>
      <c r="BE52" s="315"/>
      <c r="BF52" s="315">
        <f t="shared" ref="BF52" si="72">SUM(BF53:BG56)</f>
        <v>2</v>
      </c>
      <c r="BG52" s="319"/>
      <c r="BH52" s="314">
        <f t="shared" ref="BH52" si="73">SUM(BH53:BI56)</f>
        <v>90</v>
      </c>
      <c r="BI52" s="315"/>
      <c r="BJ52" s="315">
        <f t="shared" ref="BJ52" si="74">SUM(BJ53:BK56)</f>
        <v>40</v>
      </c>
      <c r="BK52" s="315"/>
      <c r="BL52" s="316">
        <f t="shared" ref="BL52" si="75">SUM(BL53:BM56)</f>
        <v>2</v>
      </c>
      <c r="BM52" s="320"/>
      <c r="BN52" s="318">
        <f t="shared" ref="BN52" si="76">SUM(BN53:BO56)</f>
        <v>98</v>
      </c>
      <c r="BO52" s="315"/>
      <c r="BP52" s="315">
        <f t="shared" ref="BP52" si="77">SUM(BP53:BQ56)</f>
        <v>38</v>
      </c>
      <c r="BQ52" s="315"/>
      <c r="BR52" s="315">
        <f t="shared" ref="BR52" si="78">SUM(BR53:BS56)</f>
        <v>3</v>
      </c>
      <c r="BS52" s="319"/>
      <c r="BT52" s="314">
        <f t="shared" ref="BT52" si="79">SUM(BT53:BU56)</f>
        <v>0</v>
      </c>
      <c r="BU52" s="315"/>
      <c r="BV52" s="315">
        <f t="shared" ref="BV52" si="80">SUM(BV53:BW56)</f>
        <v>0</v>
      </c>
      <c r="BW52" s="315"/>
      <c r="BX52" s="316">
        <f t="shared" ref="BX52" si="81">SUM(BX53:BY56)</f>
        <v>0</v>
      </c>
      <c r="BY52" s="320"/>
      <c r="BZ52" s="334">
        <f t="shared" ref="BZ52" si="82">SUM(BZ53:CA56)</f>
        <v>12</v>
      </c>
      <c r="CA52" s="335"/>
      <c r="CB52" s="440"/>
      <c r="CC52" s="441"/>
      <c r="CD52" s="51">
        <f t="shared" si="50"/>
        <v>0</v>
      </c>
      <c r="CE52" s="51">
        <f t="shared" si="51"/>
        <v>0</v>
      </c>
      <c r="CF52" s="52">
        <f t="shared" si="52"/>
        <v>0</v>
      </c>
      <c r="CG52" s="53">
        <f t="shared" si="53"/>
        <v>0</v>
      </c>
    </row>
    <row r="53" spans="1:86" s="64" customFormat="1" ht="39" customHeight="1" x14ac:dyDescent="0.25">
      <c r="A53" s="399" t="s">
        <v>195</v>
      </c>
      <c r="B53" s="400"/>
      <c r="C53" s="338" t="s">
        <v>196</v>
      </c>
      <c r="D53" s="338"/>
      <c r="E53" s="338"/>
      <c r="F53" s="338"/>
      <c r="G53" s="338"/>
      <c r="H53" s="338"/>
      <c r="I53" s="338"/>
      <c r="J53" s="338"/>
      <c r="K53" s="338"/>
      <c r="L53" s="338"/>
      <c r="M53" s="339"/>
      <c r="N53" s="340">
        <v>3</v>
      </c>
      <c r="O53" s="341"/>
      <c r="P53" s="341"/>
      <c r="Q53" s="341"/>
      <c r="R53" s="343">
        <v>98</v>
      </c>
      <c r="S53" s="343"/>
      <c r="T53" s="343">
        <v>32</v>
      </c>
      <c r="U53" s="344"/>
      <c r="V53" s="345">
        <v>12</v>
      </c>
      <c r="W53" s="343"/>
      <c r="X53" s="343"/>
      <c r="Y53" s="343"/>
      <c r="Z53" s="343" t="s">
        <v>182</v>
      </c>
      <c r="AA53" s="343"/>
      <c r="AB53" s="343">
        <v>20</v>
      </c>
      <c r="AC53" s="344"/>
      <c r="AD53" s="345"/>
      <c r="AE53" s="343"/>
      <c r="AF53" s="343"/>
      <c r="AG53" s="343"/>
      <c r="AH53" s="347"/>
      <c r="AI53" s="355"/>
      <c r="AJ53" s="346"/>
      <c r="AK53" s="343"/>
      <c r="AL53" s="343"/>
      <c r="AM53" s="343"/>
      <c r="AN53" s="347"/>
      <c r="AO53" s="355"/>
      <c r="AP53" s="345">
        <v>98</v>
      </c>
      <c r="AQ53" s="343"/>
      <c r="AR53" s="343">
        <v>32</v>
      </c>
      <c r="AS53" s="343"/>
      <c r="AT53" s="347">
        <v>3</v>
      </c>
      <c r="AU53" s="355"/>
      <c r="AV53" s="346"/>
      <c r="AW53" s="343"/>
      <c r="AX53" s="343"/>
      <c r="AY53" s="343"/>
      <c r="AZ53" s="347"/>
      <c r="BA53" s="348"/>
      <c r="BB53" s="345"/>
      <c r="BC53" s="343"/>
      <c r="BD53" s="343"/>
      <c r="BE53" s="343"/>
      <c r="BF53" s="347"/>
      <c r="BG53" s="355"/>
      <c r="BH53" s="346"/>
      <c r="BI53" s="343"/>
      <c r="BJ53" s="343"/>
      <c r="BK53" s="343"/>
      <c r="BL53" s="347"/>
      <c r="BM53" s="348"/>
      <c r="BN53" s="345" t="s">
        <v>182</v>
      </c>
      <c r="BO53" s="343"/>
      <c r="BP53" s="343" t="s">
        <v>182</v>
      </c>
      <c r="BQ53" s="343"/>
      <c r="BR53" s="347" t="s">
        <v>182</v>
      </c>
      <c r="BS53" s="355"/>
      <c r="BT53" s="346"/>
      <c r="BU53" s="343"/>
      <c r="BV53" s="343"/>
      <c r="BW53" s="343"/>
      <c r="BX53" s="347"/>
      <c r="BY53" s="348"/>
      <c r="BZ53" s="442">
        <v>3</v>
      </c>
      <c r="CA53" s="443"/>
      <c r="CB53" s="340" t="s">
        <v>197</v>
      </c>
      <c r="CC53" s="360"/>
      <c r="CD53" s="51">
        <f t="shared" si="50"/>
        <v>0</v>
      </c>
      <c r="CE53" s="51">
        <f t="shared" si="51"/>
        <v>0</v>
      </c>
      <c r="CF53" s="52" t="e">
        <f t="shared" si="52"/>
        <v>#VALUE!</v>
      </c>
      <c r="CG53" s="53" t="e">
        <f t="shared" si="53"/>
        <v>#VALUE!</v>
      </c>
    </row>
    <row r="54" spans="1:86" s="61" customFormat="1" ht="45.75" customHeight="1" x14ac:dyDescent="0.25">
      <c r="A54" s="399" t="s">
        <v>198</v>
      </c>
      <c r="B54" s="400"/>
      <c r="C54" s="378" t="s">
        <v>457</v>
      </c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365">
        <v>6</v>
      </c>
      <c r="O54" s="366"/>
      <c r="P54" s="366">
        <v>5</v>
      </c>
      <c r="Q54" s="366"/>
      <c r="R54" s="372">
        <v>180</v>
      </c>
      <c r="S54" s="372"/>
      <c r="T54" s="372">
        <v>80</v>
      </c>
      <c r="U54" s="375"/>
      <c r="V54" s="374">
        <v>34</v>
      </c>
      <c r="W54" s="372"/>
      <c r="X54" s="372">
        <v>10</v>
      </c>
      <c r="Y54" s="372"/>
      <c r="Z54" s="372">
        <v>36</v>
      </c>
      <c r="AA54" s="372"/>
      <c r="AB54" s="372" t="s">
        <v>182</v>
      </c>
      <c r="AC54" s="375"/>
      <c r="AD54" s="374"/>
      <c r="AE54" s="372"/>
      <c r="AF54" s="372"/>
      <c r="AG54" s="372"/>
      <c r="AH54" s="369"/>
      <c r="AI54" s="370"/>
      <c r="AJ54" s="371"/>
      <c r="AK54" s="372"/>
      <c r="AL54" s="372"/>
      <c r="AM54" s="372"/>
      <c r="AN54" s="369"/>
      <c r="AO54" s="370"/>
      <c r="AP54" s="446"/>
      <c r="AQ54" s="371"/>
      <c r="AR54" s="444"/>
      <c r="AS54" s="371"/>
      <c r="AT54" s="373"/>
      <c r="AU54" s="445"/>
      <c r="AV54" s="371" t="s">
        <v>182</v>
      </c>
      <c r="AW54" s="372"/>
      <c r="AX54" s="372" t="s">
        <v>182</v>
      </c>
      <c r="AY54" s="372"/>
      <c r="AZ54" s="369" t="s">
        <v>182</v>
      </c>
      <c r="BA54" s="380"/>
      <c r="BB54" s="374">
        <v>90</v>
      </c>
      <c r="BC54" s="372"/>
      <c r="BD54" s="444">
        <v>40</v>
      </c>
      <c r="BE54" s="371"/>
      <c r="BF54" s="373">
        <v>2</v>
      </c>
      <c r="BG54" s="445"/>
      <c r="BH54" s="371">
        <v>90</v>
      </c>
      <c r="BI54" s="372"/>
      <c r="BJ54" s="372">
        <v>40</v>
      </c>
      <c r="BK54" s="372"/>
      <c r="BL54" s="369">
        <v>2</v>
      </c>
      <c r="BM54" s="380"/>
      <c r="BN54" s="374" t="s">
        <v>182</v>
      </c>
      <c r="BO54" s="372"/>
      <c r="BP54" s="372" t="s">
        <v>182</v>
      </c>
      <c r="BQ54" s="372"/>
      <c r="BR54" s="369" t="s">
        <v>182</v>
      </c>
      <c r="BS54" s="370"/>
      <c r="BT54" s="371"/>
      <c r="BU54" s="372"/>
      <c r="BV54" s="372"/>
      <c r="BW54" s="372"/>
      <c r="BX54" s="369"/>
      <c r="BY54" s="380"/>
      <c r="BZ54" s="408">
        <f>SUM(AH54,AN54,AT54,AZ54,BF54,BL54,BR54,BX54)</f>
        <v>4</v>
      </c>
      <c r="CA54" s="409"/>
      <c r="CB54" s="365" t="s">
        <v>199</v>
      </c>
      <c r="CC54" s="383"/>
      <c r="CD54" s="51">
        <f t="shared" si="50"/>
        <v>0</v>
      </c>
      <c r="CE54" s="51">
        <f t="shared" si="51"/>
        <v>0</v>
      </c>
      <c r="CF54" s="52" t="e">
        <f t="shared" si="52"/>
        <v>#VALUE!</v>
      </c>
      <c r="CG54" s="53" t="e">
        <f t="shared" si="53"/>
        <v>#VALUE!</v>
      </c>
    </row>
    <row r="55" spans="1:86" s="61" customFormat="1" ht="27.75" customHeight="1" x14ac:dyDescent="0.25">
      <c r="A55" s="399" t="s">
        <v>200</v>
      </c>
      <c r="B55" s="400"/>
      <c r="C55" s="378" t="s">
        <v>201</v>
      </c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365"/>
      <c r="O55" s="366"/>
      <c r="P55" s="366">
        <v>7</v>
      </c>
      <c r="Q55" s="366"/>
      <c r="R55" s="372">
        <v>98</v>
      </c>
      <c r="S55" s="372"/>
      <c r="T55" s="372">
        <v>38</v>
      </c>
      <c r="U55" s="375"/>
      <c r="V55" s="374">
        <v>20</v>
      </c>
      <c r="W55" s="372"/>
      <c r="X55" s="372"/>
      <c r="Y55" s="372"/>
      <c r="Z55" s="372"/>
      <c r="AA55" s="372"/>
      <c r="AB55" s="372">
        <v>18</v>
      </c>
      <c r="AC55" s="375"/>
      <c r="AD55" s="374"/>
      <c r="AE55" s="372"/>
      <c r="AF55" s="372"/>
      <c r="AG55" s="372"/>
      <c r="AH55" s="369"/>
      <c r="AI55" s="370"/>
      <c r="AJ55" s="371"/>
      <c r="AK55" s="372"/>
      <c r="AL55" s="372"/>
      <c r="AM55" s="372"/>
      <c r="AN55" s="369"/>
      <c r="AO55" s="370"/>
      <c r="AP55" s="374"/>
      <c r="AQ55" s="372"/>
      <c r="AR55" s="372"/>
      <c r="AS55" s="372"/>
      <c r="AT55" s="369"/>
      <c r="AU55" s="370"/>
      <c r="AV55" s="371"/>
      <c r="AW55" s="372"/>
      <c r="AX55" s="372"/>
      <c r="AY55" s="372"/>
      <c r="AZ55" s="369"/>
      <c r="BA55" s="380"/>
      <c r="BB55" s="374"/>
      <c r="BC55" s="372"/>
      <c r="BD55" s="372"/>
      <c r="BE55" s="372"/>
      <c r="BF55" s="369"/>
      <c r="BG55" s="370"/>
      <c r="BH55" s="371"/>
      <c r="BI55" s="372"/>
      <c r="BJ55" s="372"/>
      <c r="BK55" s="372"/>
      <c r="BL55" s="369"/>
      <c r="BM55" s="380"/>
      <c r="BN55" s="374">
        <v>98</v>
      </c>
      <c r="BO55" s="372"/>
      <c r="BP55" s="372">
        <v>38</v>
      </c>
      <c r="BQ55" s="372"/>
      <c r="BR55" s="369">
        <v>3</v>
      </c>
      <c r="BS55" s="370"/>
      <c r="BT55" s="371"/>
      <c r="BU55" s="372"/>
      <c r="BV55" s="372"/>
      <c r="BW55" s="372"/>
      <c r="BX55" s="369"/>
      <c r="BY55" s="380"/>
      <c r="BZ55" s="408">
        <f>SUM(AH55,AN55,AT55,AZ55,BF55,BL55,BR55,BX55)</f>
        <v>3</v>
      </c>
      <c r="CA55" s="409"/>
      <c r="CB55" s="365" t="s">
        <v>202</v>
      </c>
      <c r="CC55" s="383"/>
      <c r="CD55" s="51">
        <f t="shared" si="50"/>
        <v>0</v>
      </c>
      <c r="CE55" s="51">
        <f t="shared" si="51"/>
        <v>0</v>
      </c>
      <c r="CF55" s="52">
        <f t="shared" si="52"/>
        <v>0</v>
      </c>
      <c r="CG55" s="53">
        <f t="shared" si="53"/>
        <v>0</v>
      </c>
    </row>
    <row r="56" spans="1:86" s="61" customFormat="1" ht="41.25" customHeight="1" x14ac:dyDescent="0.25">
      <c r="A56" s="399" t="s">
        <v>203</v>
      </c>
      <c r="B56" s="400"/>
      <c r="C56" s="378" t="s">
        <v>204</v>
      </c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365"/>
      <c r="O56" s="366"/>
      <c r="P56" s="366">
        <v>2</v>
      </c>
      <c r="Q56" s="366"/>
      <c r="R56" s="372">
        <v>72</v>
      </c>
      <c r="S56" s="372"/>
      <c r="T56" s="372">
        <v>32</v>
      </c>
      <c r="U56" s="375"/>
      <c r="V56" s="374">
        <v>14</v>
      </c>
      <c r="W56" s="372"/>
      <c r="X56" s="372"/>
      <c r="Y56" s="372"/>
      <c r="Z56" s="372"/>
      <c r="AA56" s="372"/>
      <c r="AB56" s="444">
        <v>18</v>
      </c>
      <c r="AC56" s="447"/>
      <c r="AD56" s="374"/>
      <c r="AE56" s="372"/>
      <c r="AF56" s="372"/>
      <c r="AG56" s="372"/>
      <c r="AH56" s="369"/>
      <c r="AI56" s="370"/>
      <c r="AJ56" s="371">
        <v>72</v>
      </c>
      <c r="AK56" s="372"/>
      <c r="AL56" s="372">
        <v>32</v>
      </c>
      <c r="AM56" s="372"/>
      <c r="AN56" s="369">
        <v>2</v>
      </c>
      <c r="AO56" s="370"/>
      <c r="AP56" s="374"/>
      <c r="AQ56" s="372"/>
      <c r="AR56" s="372"/>
      <c r="AS56" s="372"/>
      <c r="AT56" s="369"/>
      <c r="AU56" s="370"/>
      <c r="AV56" s="371"/>
      <c r="AW56" s="372"/>
      <c r="AX56" s="372"/>
      <c r="AY56" s="372"/>
      <c r="AZ56" s="369"/>
      <c r="BA56" s="380"/>
      <c r="BB56" s="374"/>
      <c r="BC56" s="372"/>
      <c r="BD56" s="372"/>
      <c r="BE56" s="372"/>
      <c r="BF56" s="369"/>
      <c r="BG56" s="370"/>
      <c r="BH56" s="371"/>
      <c r="BI56" s="372"/>
      <c r="BJ56" s="372"/>
      <c r="BK56" s="372"/>
      <c r="BL56" s="369"/>
      <c r="BM56" s="380"/>
      <c r="BN56" s="374"/>
      <c r="BO56" s="372"/>
      <c r="BP56" s="372"/>
      <c r="BQ56" s="372"/>
      <c r="BR56" s="369"/>
      <c r="BS56" s="370"/>
      <c r="BT56" s="371" t="s">
        <v>182</v>
      </c>
      <c r="BU56" s="372"/>
      <c r="BV56" s="372" t="s">
        <v>182</v>
      </c>
      <c r="BW56" s="372"/>
      <c r="BX56" s="369" t="s">
        <v>182</v>
      </c>
      <c r="BY56" s="380"/>
      <c r="BZ56" s="408">
        <v>2</v>
      </c>
      <c r="CA56" s="409"/>
      <c r="CB56" s="365" t="s">
        <v>205</v>
      </c>
      <c r="CC56" s="383"/>
      <c r="CD56" s="51">
        <f t="shared" si="50"/>
        <v>0</v>
      </c>
      <c r="CE56" s="51">
        <f t="shared" si="51"/>
        <v>0</v>
      </c>
      <c r="CF56" s="52">
        <f t="shared" si="52"/>
        <v>0</v>
      </c>
      <c r="CG56" s="53" t="e">
        <f t="shared" si="53"/>
        <v>#VALUE!</v>
      </c>
    </row>
    <row r="57" spans="1:86" s="62" customFormat="1" x14ac:dyDescent="0.25">
      <c r="A57" s="393" t="s">
        <v>206</v>
      </c>
      <c r="B57" s="394"/>
      <c r="C57" s="395" t="s">
        <v>207</v>
      </c>
      <c r="D57" s="395"/>
      <c r="E57" s="395"/>
      <c r="F57" s="395"/>
      <c r="G57" s="395"/>
      <c r="H57" s="395"/>
      <c r="I57" s="395"/>
      <c r="J57" s="395"/>
      <c r="K57" s="395"/>
      <c r="L57" s="395"/>
      <c r="M57" s="396"/>
      <c r="N57" s="397"/>
      <c r="O57" s="398"/>
      <c r="P57" s="398"/>
      <c r="Q57" s="398"/>
      <c r="R57" s="390">
        <f>SUM(R58,R63,R79,R87,R62,R66,R97,R90,R67)</f>
        <v>2928</v>
      </c>
      <c r="S57" s="390"/>
      <c r="T57" s="390">
        <f>SUM(T58,T63,T79,T87,T62,T66,T97,T90,T67)</f>
        <v>1144</v>
      </c>
      <c r="U57" s="391"/>
      <c r="V57" s="392">
        <f>SUM(V58,V63,V79,V87,V62,V66,V97,V90,V67)</f>
        <v>318</v>
      </c>
      <c r="W57" s="390"/>
      <c r="X57" s="390">
        <f>SUM(X58,X63,X79,X87,X62,X66,X97,X90,X67)</f>
        <v>122</v>
      </c>
      <c r="Y57" s="390"/>
      <c r="Z57" s="390">
        <f>SUM(Z58,Z63,Z79,Z87,Z62,Z66,Z97,Z90,Z67)</f>
        <v>476</v>
      </c>
      <c r="AA57" s="390"/>
      <c r="AB57" s="390">
        <f>SUM(AB58,AB63,AB79,AB87,AB62,AB66,AB97,AB90,AB67)</f>
        <v>228</v>
      </c>
      <c r="AC57" s="391"/>
      <c r="AD57" s="392">
        <f>SUM(AD58,AD63,AD79,AD87,AD62,AD66,AD97,AD90,AD67)</f>
        <v>368</v>
      </c>
      <c r="AE57" s="390"/>
      <c r="AF57" s="390">
        <f>SUM(AF58,AF63,AF79,AF87,AF62,AF66,AF97,AF90,AF67)</f>
        <v>154</v>
      </c>
      <c r="AG57" s="390"/>
      <c r="AH57" s="401">
        <f>SUM(AH58,AH63,AH79,AH87,AH62,AH66,AH97,AH90,AH67)</f>
        <v>11</v>
      </c>
      <c r="AI57" s="402"/>
      <c r="AJ57" s="403">
        <f>SUM(AJ58,AJ63,AJ79,AJ87,AJ62,AJ66,AJ97,AJ90,AJ67)</f>
        <v>282</v>
      </c>
      <c r="AK57" s="390"/>
      <c r="AL57" s="390">
        <f>SUM(AL58,AL63,AL79,AL87,AL62,AL66,AL97,AL90,AL67)</f>
        <v>116</v>
      </c>
      <c r="AM57" s="390"/>
      <c r="AN57" s="401">
        <f>SUM(AN58,AN63,AN79,AN87,AN62,AN66,AN97,AN90,AN67)</f>
        <v>9</v>
      </c>
      <c r="AO57" s="407"/>
      <c r="AP57" s="392">
        <f>SUM(AP58,AP63,AP79,AP87,AP62,AP66,AP97,AP90,AP67)</f>
        <v>424</v>
      </c>
      <c r="AQ57" s="390"/>
      <c r="AR57" s="390">
        <f>SUM(AR58,AR63,AR79,AR87,AR62,AR66,AR97,AR90,AR67)</f>
        <v>166</v>
      </c>
      <c r="AS57" s="390"/>
      <c r="AT57" s="401">
        <f>SUM(AT58,AT63,AT79,AT87,AT62,AT66,AT97,AT90,AT67)</f>
        <v>10</v>
      </c>
      <c r="AU57" s="402"/>
      <c r="AV57" s="403">
        <f>SUM(AV58,AV63,AV79,AV87,AV62,AV66,AV97,AV90,AV67)</f>
        <v>448</v>
      </c>
      <c r="AW57" s="390"/>
      <c r="AX57" s="390">
        <f>SUM(AX58,AX63,AX79,AX87,AX62,AX66,AX97,AX90,AX67)</f>
        <v>168</v>
      </c>
      <c r="AY57" s="390"/>
      <c r="AZ57" s="401">
        <f>SUM(AZ58,AZ63,AZ79,AZ87,AZ62,AZ66,AZ97,AZ90,AZ67)</f>
        <v>15</v>
      </c>
      <c r="BA57" s="404"/>
      <c r="BB57" s="392">
        <f>SUM(BB58,BB63,BB79,BB87,BB62,BB66,BB97,BB90,BB67)</f>
        <v>288</v>
      </c>
      <c r="BC57" s="390"/>
      <c r="BD57" s="390">
        <f>SUM(BD58,BD63,BD79,BD87,BD62,BD66,BD97,BD90,BD67)</f>
        <v>112</v>
      </c>
      <c r="BE57" s="390"/>
      <c r="BF57" s="401">
        <f>SUM(BF58,BF63,BF79,BF87,BF62,BF66,BF97,BF90,BF67)</f>
        <v>3</v>
      </c>
      <c r="BG57" s="402"/>
      <c r="BH57" s="403">
        <f>SUM(BH58,BH63,BH79,BH87,BH62,BH66,BH97,BH90,BH67)</f>
        <v>160</v>
      </c>
      <c r="BI57" s="390"/>
      <c r="BJ57" s="390">
        <f>SUM(BJ58,BJ63,BJ79,BJ87,BJ62,BJ66,BJ97,BJ90,BJ67)</f>
        <v>64</v>
      </c>
      <c r="BK57" s="390"/>
      <c r="BL57" s="401">
        <f>SUM(BL58,BL63,BL79,BL87,BL62,BL66,BL97,BL90,BL67)</f>
        <v>9</v>
      </c>
      <c r="BM57" s="404"/>
      <c r="BN57" s="392">
        <f>SUM(BN58,BN63,BN79,BN87,BN62,BN66,BN97,BN90,BN67)</f>
        <v>370</v>
      </c>
      <c r="BO57" s="390"/>
      <c r="BP57" s="390">
        <f>SUM(BP58,BP63,BP79,BP87,BP62,BP66,BP97,BP90,BP67)</f>
        <v>130</v>
      </c>
      <c r="BQ57" s="390"/>
      <c r="BR57" s="401">
        <f>SUM(BR58,BR63,BR79,BR87,BR62,BR66,BR97,BR90,BR67)</f>
        <v>9</v>
      </c>
      <c r="BS57" s="402"/>
      <c r="BT57" s="403">
        <f>SUM(BT58,BT63,BT79,BT87,BT62,BT66,BT97,BT90,BT67)</f>
        <v>588</v>
      </c>
      <c r="BU57" s="390"/>
      <c r="BV57" s="390">
        <f>SUM(BV58,BV63,BV79,BV87,BV62,BV66,BV97,BV90,BV67)</f>
        <v>234</v>
      </c>
      <c r="BW57" s="390"/>
      <c r="BX57" s="401">
        <f>SUM(BX58,BX63,BX79,BX87,BX62,BX66,BX97,BX90,BX67)</f>
        <v>18</v>
      </c>
      <c r="BY57" s="404"/>
      <c r="BZ57" s="397">
        <f>SUM(BZ58,BZ63,BZ79,BZ87,BZ62,BZ66,BZ97,BZ90,BZ67)</f>
        <v>84</v>
      </c>
      <c r="CA57" s="405"/>
      <c r="CB57" s="397"/>
      <c r="CC57" s="406"/>
      <c r="CD57" s="51">
        <f t="shared" si="50"/>
        <v>0</v>
      </c>
      <c r="CE57" s="51">
        <f t="shared" si="51"/>
        <v>0</v>
      </c>
      <c r="CF57" s="52">
        <f t="shared" si="52"/>
        <v>0</v>
      </c>
      <c r="CG57" s="53">
        <f t="shared" si="53"/>
        <v>0</v>
      </c>
    </row>
    <row r="58" spans="1:86" s="62" customFormat="1" x14ac:dyDescent="0.25">
      <c r="A58" s="393" t="s">
        <v>208</v>
      </c>
      <c r="B58" s="394"/>
      <c r="C58" s="395" t="s">
        <v>209</v>
      </c>
      <c r="D58" s="395"/>
      <c r="E58" s="395"/>
      <c r="F58" s="395"/>
      <c r="G58" s="395"/>
      <c r="H58" s="395"/>
      <c r="I58" s="395"/>
      <c r="J58" s="395"/>
      <c r="K58" s="395"/>
      <c r="L58" s="395"/>
      <c r="M58" s="396"/>
      <c r="N58" s="397"/>
      <c r="O58" s="398"/>
      <c r="P58" s="398"/>
      <c r="Q58" s="398"/>
      <c r="R58" s="390">
        <f>SUM(R59:S61)</f>
        <v>216</v>
      </c>
      <c r="S58" s="390"/>
      <c r="T58" s="390">
        <f t="shared" ref="T58" si="83">SUM(T59:U61)</f>
        <v>108</v>
      </c>
      <c r="U58" s="391"/>
      <c r="V58" s="392">
        <f t="shared" ref="V58" si="84">SUM(V59:W61)</f>
        <v>54</v>
      </c>
      <c r="W58" s="390"/>
      <c r="X58" s="390">
        <f t="shared" ref="X58" si="85">SUM(X59:Y61)</f>
        <v>0</v>
      </c>
      <c r="Y58" s="390"/>
      <c r="Z58" s="390">
        <f t="shared" ref="Z58" si="86">SUM(Z59:AA61)</f>
        <v>0</v>
      </c>
      <c r="AA58" s="390"/>
      <c r="AB58" s="390">
        <f t="shared" ref="AB58" si="87">SUM(AB59:AC61)</f>
        <v>54</v>
      </c>
      <c r="AC58" s="391"/>
      <c r="AD58" s="392">
        <f t="shared" ref="AD58" si="88">SUM(AD59:AE61)</f>
        <v>72</v>
      </c>
      <c r="AE58" s="390"/>
      <c r="AF58" s="390">
        <f t="shared" ref="AF58" si="89">SUM(AF59:AG61)</f>
        <v>36</v>
      </c>
      <c r="AG58" s="390"/>
      <c r="AH58" s="401">
        <f t="shared" ref="AH58" si="90">SUM(AH59:AI61)</f>
        <v>2</v>
      </c>
      <c r="AI58" s="402"/>
      <c r="AJ58" s="403">
        <f t="shared" ref="AJ58" si="91">SUM(AJ59:AK61)</f>
        <v>0</v>
      </c>
      <c r="AK58" s="390"/>
      <c r="AL58" s="390">
        <f t="shared" ref="AL58" si="92">SUM(AL59:AM61)</f>
        <v>0</v>
      </c>
      <c r="AM58" s="390"/>
      <c r="AN58" s="401">
        <f t="shared" ref="AN58" si="93">SUM(AN59:AO61)</f>
        <v>0</v>
      </c>
      <c r="AO58" s="407"/>
      <c r="AP58" s="392">
        <f t="shared" ref="AP58" si="94">SUM(AP59:AQ61)</f>
        <v>144</v>
      </c>
      <c r="AQ58" s="390"/>
      <c r="AR58" s="390">
        <f t="shared" ref="AR58" si="95">SUM(AR59:AS61)</f>
        <v>72</v>
      </c>
      <c r="AS58" s="390"/>
      <c r="AT58" s="401">
        <f t="shared" ref="AT58" si="96">SUM(AT59:AU61)</f>
        <v>4</v>
      </c>
      <c r="AU58" s="402"/>
      <c r="AV58" s="403">
        <f t="shared" ref="AV58" si="97">SUM(AV59:AW61)</f>
        <v>0</v>
      </c>
      <c r="AW58" s="390"/>
      <c r="AX58" s="390">
        <f t="shared" ref="AX58" si="98">SUM(AX59:AY61)</f>
        <v>0</v>
      </c>
      <c r="AY58" s="390"/>
      <c r="AZ58" s="401">
        <f t="shared" ref="AZ58" si="99">SUM(AZ59:BA61)</f>
        <v>0</v>
      </c>
      <c r="BA58" s="404"/>
      <c r="BB58" s="392">
        <f t="shared" ref="BB58" si="100">SUM(BB59:BC61)</f>
        <v>0</v>
      </c>
      <c r="BC58" s="390"/>
      <c r="BD58" s="390">
        <f t="shared" ref="BD58" si="101">SUM(BD59:BE61)</f>
        <v>0</v>
      </c>
      <c r="BE58" s="390"/>
      <c r="BF58" s="401">
        <f t="shared" ref="BF58" si="102">SUM(BF59:BG61)</f>
        <v>0</v>
      </c>
      <c r="BG58" s="402"/>
      <c r="BH58" s="403">
        <f t="shared" ref="BH58" si="103">SUM(BH59:BI61)</f>
        <v>0</v>
      </c>
      <c r="BI58" s="390"/>
      <c r="BJ58" s="390">
        <f t="shared" ref="BJ58" si="104">SUM(BJ59:BK61)</f>
        <v>0</v>
      </c>
      <c r="BK58" s="390"/>
      <c r="BL58" s="401">
        <f t="shared" ref="BL58" si="105">SUM(BL59:BM61)</f>
        <v>0</v>
      </c>
      <c r="BM58" s="404"/>
      <c r="BN58" s="392">
        <f t="shared" ref="BN58" si="106">SUM(BN59:BO61)</f>
        <v>0</v>
      </c>
      <c r="BO58" s="390"/>
      <c r="BP58" s="390">
        <f t="shared" ref="BP58" si="107">SUM(BP59:BQ61)</f>
        <v>0</v>
      </c>
      <c r="BQ58" s="390"/>
      <c r="BR58" s="401">
        <f t="shared" ref="BR58" si="108">SUM(BR59:BS61)</f>
        <v>0</v>
      </c>
      <c r="BS58" s="402"/>
      <c r="BT58" s="403">
        <f t="shared" ref="BT58" si="109">SUM(BT59:BU61)</f>
        <v>0</v>
      </c>
      <c r="BU58" s="390"/>
      <c r="BV58" s="390">
        <f t="shared" ref="BV58" si="110">SUM(BV59:BW61)</f>
        <v>0</v>
      </c>
      <c r="BW58" s="390"/>
      <c r="BX58" s="401">
        <f t="shared" ref="BX58" si="111">SUM(BX59:BY61)</f>
        <v>0</v>
      </c>
      <c r="BY58" s="404"/>
      <c r="BZ58" s="397">
        <f t="shared" ref="BZ58" si="112">SUM(BZ59:CA61)</f>
        <v>6</v>
      </c>
      <c r="CA58" s="405"/>
      <c r="CB58" s="397"/>
      <c r="CC58" s="406"/>
      <c r="CD58" s="51">
        <f t="shared" si="50"/>
        <v>0</v>
      </c>
      <c r="CE58" s="51">
        <f t="shared" si="51"/>
        <v>0</v>
      </c>
      <c r="CF58" s="52">
        <f t="shared" si="52"/>
        <v>0</v>
      </c>
      <c r="CG58" s="53">
        <f t="shared" si="53"/>
        <v>0</v>
      </c>
    </row>
    <row r="59" spans="1:86" s="65" customFormat="1" ht="60.75" customHeight="1" x14ac:dyDescent="0.25">
      <c r="A59" s="451" t="s">
        <v>210</v>
      </c>
      <c r="B59" s="452"/>
      <c r="C59" s="338" t="s">
        <v>211</v>
      </c>
      <c r="D59" s="338"/>
      <c r="E59" s="338"/>
      <c r="F59" s="338"/>
      <c r="G59" s="338"/>
      <c r="H59" s="338"/>
      <c r="I59" s="338"/>
      <c r="J59" s="338"/>
      <c r="K59" s="338"/>
      <c r="L59" s="338"/>
      <c r="M59" s="339"/>
      <c r="N59" s="340"/>
      <c r="O59" s="341"/>
      <c r="P59" s="343" t="s">
        <v>212</v>
      </c>
      <c r="Q59" s="343"/>
      <c r="R59" s="343">
        <f>SUM(AD59+AJ59+AP59+AV59+BB59+BH59+BN59+BT59)</f>
        <v>72</v>
      </c>
      <c r="S59" s="343"/>
      <c r="T59" s="343">
        <f>SUM(V59:AC59)</f>
        <v>36</v>
      </c>
      <c r="U59" s="344"/>
      <c r="V59" s="345">
        <v>18</v>
      </c>
      <c r="W59" s="343"/>
      <c r="X59" s="343"/>
      <c r="Y59" s="343"/>
      <c r="Z59" s="343"/>
      <c r="AA59" s="343"/>
      <c r="AB59" s="343">
        <v>18</v>
      </c>
      <c r="AC59" s="344"/>
      <c r="AD59" s="345"/>
      <c r="AE59" s="343"/>
      <c r="AF59" s="343"/>
      <c r="AG59" s="343"/>
      <c r="AH59" s="347"/>
      <c r="AI59" s="355"/>
      <c r="AJ59" s="456"/>
      <c r="AK59" s="346"/>
      <c r="AL59" s="388"/>
      <c r="AM59" s="346"/>
      <c r="AN59" s="356"/>
      <c r="AO59" s="448"/>
      <c r="AP59" s="449">
        <v>72</v>
      </c>
      <c r="AQ59" s="346"/>
      <c r="AR59" s="388">
        <v>36</v>
      </c>
      <c r="AS59" s="346"/>
      <c r="AT59" s="356">
        <v>2</v>
      </c>
      <c r="AU59" s="450"/>
      <c r="AV59" s="346"/>
      <c r="AW59" s="343"/>
      <c r="AX59" s="343"/>
      <c r="AY59" s="343"/>
      <c r="AZ59" s="453"/>
      <c r="BA59" s="348"/>
      <c r="BB59" s="449"/>
      <c r="BC59" s="346"/>
      <c r="BD59" s="388"/>
      <c r="BE59" s="346"/>
      <c r="BF59" s="356"/>
      <c r="BG59" s="450"/>
      <c r="BH59" s="346"/>
      <c r="BI59" s="343"/>
      <c r="BJ59" s="343"/>
      <c r="BK59" s="343"/>
      <c r="BL59" s="347"/>
      <c r="BM59" s="348"/>
      <c r="BN59" s="345"/>
      <c r="BO59" s="343"/>
      <c r="BP59" s="343"/>
      <c r="BQ59" s="343"/>
      <c r="BR59" s="347"/>
      <c r="BS59" s="355"/>
      <c r="BT59" s="346"/>
      <c r="BU59" s="343"/>
      <c r="BV59" s="341"/>
      <c r="BW59" s="341"/>
      <c r="BX59" s="453"/>
      <c r="BY59" s="348"/>
      <c r="BZ59" s="358">
        <f>SUM(AH59,AN59,AT59,AZ59,BF59,BL59,BR59,BX59)</f>
        <v>2</v>
      </c>
      <c r="CA59" s="359"/>
      <c r="CB59" s="340" t="s">
        <v>213</v>
      </c>
      <c r="CC59" s="360"/>
      <c r="CD59" s="51">
        <f t="shared" si="50"/>
        <v>0</v>
      </c>
      <c r="CE59" s="51">
        <f t="shared" si="51"/>
        <v>0</v>
      </c>
      <c r="CF59" s="52">
        <f t="shared" si="52"/>
        <v>0</v>
      </c>
      <c r="CG59" s="53">
        <f t="shared" si="53"/>
        <v>0</v>
      </c>
    </row>
    <row r="60" spans="1:86" s="55" customFormat="1" ht="30" customHeight="1" x14ac:dyDescent="0.25">
      <c r="A60" s="451" t="s">
        <v>214</v>
      </c>
      <c r="B60" s="452"/>
      <c r="C60" s="339" t="s">
        <v>215</v>
      </c>
      <c r="D60" s="454"/>
      <c r="E60" s="454"/>
      <c r="F60" s="454"/>
      <c r="G60" s="454"/>
      <c r="H60" s="454"/>
      <c r="I60" s="454"/>
      <c r="J60" s="454"/>
      <c r="K60" s="454"/>
      <c r="L60" s="454"/>
      <c r="M60" s="455"/>
      <c r="N60" s="340"/>
      <c r="O60" s="341"/>
      <c r="P60" s="343" t="s">
        <v>212</v>
      </c>
      <c r="Q60" s="343"/>
      <c r="R60" s="343">
        <f>SUM(AD60+AJ60+AP60+AV60+BB60+BH60+BN60+BT60)</f>
        <v>72</v>
      </c>
      <c r="S60" s="343"/>
      <c r="T60" s="343">
        <f>SUM(V60:AC60)</f>
        <v>36</v>
      </c>
      <c r="U60" s="344"/>
      <c r="V60" s="345">
        <v>18</v>
      </c>
      <c r="W60" s="343"/>
      <c r="X60" s="343"/>
      <c r="Y60" s="343"/>
      <c r="Z60" s="343"/>
      <c r="AA60" s="343"/>
      <c r="AB60" s="343">
        <v>18</v>
      </c>
      <c r="AC60" s="344"/>
      <c r="AD60" s="345"/>
      <c r="AE60" s="343"/>
      <c r="AF60" s="343"/>
      <c r="AG60" s="343"/>
      <c r="AH60" s="347"/>
      <c r="AI60" s="355"/>
      <c r="AJ60" s="346"/>
      <c r="AK60" s="343"/>
      <c r="AL60" s="343"/>
      <c r="AM60" s="343"/>
      <c r="AN60" s="347"/>
      <c r="AO60" s="356"/>
      <c r="AP60" s="345">
        <v>72</v>
      </c>
      <c r="AQ60" s="343"/>
      <c r="AR60" s="343">
        <v>36</v>
      </c>
      <c r="AS60" s="343"/>
      <c r="AT60" s="347">
        <v>2</v>
      </c>
      <c r="AU60" s="355"/>
      <c r="AV60" s="346"/>
      <c r="AW60" s="343"/>
      <c r="AX60" s="343"/>
      <c r="AY60" s="343"/>
      <c r="AZ60" s="347"/>
      <c r="BA60" s="348"/>
      <c r="BB60" s="449"/>
      <c r="BC60" s="346"/>
      <c r="BD60" s="388"/>
      <c r="BE60" s="346"/>
      <c r="BF60" s="356"/>
      <c r="BG60" s="450"/>
      <c r="BH60" s="346"/>
      <c r="BI60" s="343"/>
      <c r="BJ60" s="343"/>
      <c r="BK60" s="343"/>
      <c r="BL60" s="347"/>
      <c r="BM60" s="348"/>
      <c r="BN60" s="343"/>
      <c r="BO60" s="343"/>
      <c r="BP60" s="343"/>
      <c r="BQ60" s="343"/>
      <c r="BR60" s="347"/>
      <c r="BS60" s="348"/>
      <c r="BT60" s="346"/>
      <c r="BU60" s="343"/>
      <c r="BV60" s="341"/>
      <c r="BW60" s="341"/>
      <c r="BX60" s="453"/>
      <c r="BY60" s="348"/>
      <c r="BZ60" s="358">
        <f>SUM(AH60,AN60,AT60,AZ60,BF60,BL60,BR60,BX60)</f>
        <v>2</v>
      </c>
      <c r="CA60" s="359"/>
      <c r="CB60" s="340" t="s">
        <v>216</v>
      </c>
      <c r="CC60" s="360"/>
      <c r="CD60" s="51">
        <f t="shared" si="50"/>
        <v>0</v>
      </c>
      <c r="CE60" s="51">
        <f t="shared" si="51"/>
        <v>0</v>
      </c>
      <c r="CF60" s="52">
        <f t="shared" si="52"/>
        <v>0</v>
      </c>
      <c r="CG60" s="53">
        <f t="shared" si="53"/>
        <v>0</v>
      </c>
    </row>
    <row r="61" spans="1:86" s="55" customFormat="1" ht="45" customHeight="1" x14ac:dyDescent="0.25">
      <c r="A61" s="451" t="s">
        <v>217</v>
      </c>
      <c r="B61" s="452"/>
      <c r="C61" s="338" t="s">
        <v>218</v>
      </c>
      <c r="D61" s="338"/>
      <c r="E61" s="338"/>
      <c r="F61" s="338"/>
      <c r="G61" s="338"/>
      <c r="H61" s="338"/>
      <c r="I61" s="338"/>
      <c r="J61" s="338"/>
      <c r="K61" s="338"/>
      <c r="L61" s="338"/>
      <c r="M61" s="339"/>
      <c r="N61" s="340"/>
      <c r="O61" s="341"/>
      <c r="P61" s="343" t="s">
        <v>219</v>
      </c>
      <c r="Q61" s="343"/>
      <c r="R61" s="343">
        <f>SUM(AD61+AJ61+AP61+AV61+BB61+BH61+BN61+BT61)</f>
        <v>72</v>
      </c>
      <c r="S61" s="343"/>
      <c r="T61" s="343">
        <f>SUM(V61:AC61)</f>
        <v>36</v>
      </c>
      <c r="U61" s="344"/>
      <c r="V61" s="345">
        <v>18</v>
      </c>
      <c r="W61" s="343"/>
      <c r="X61" s="343"/>
      <c r="Y61" s="343"/>
      <c r="Z61" s="343"/>
      <c r="AA61" s="343"/>
      <c r="AB61" s="343">
        <v>18</v>
      </c>
      <c r="AC61" s="344"/>
      <c r="AD61" s="345">
        <v>72</v>
      </c>
      <c r="AE61" s="343"/>
      <c r="AF61" s="343">
        <v>36</v>
      </c>
      <c r="AG61" s="343"/>
      <c r="AH61" s="347">
        <v>2</v>
      </c>
      <c r="AI61" s="355"/>
      <c r="AJ61" s="346"/>
      <c r="AK61" s="343"/>
      <c r="AL61" s="343"/>
      <c r="AM61" s="343"/>
      <c r="AN61" s="347"/>
      <c r="AO61" s="356"/>
      <c r="AP61" s="345"/>
      <c r="AQ61" s="343"/>
      <c r="AR61" s="343"/>
      <c r="AS61" s="343"/>
      <c r="AT61" s="347"/>
      <c r="AU61" s="355"/>
      <c r="AV61" s="346"/>
      <c r="AW61" s="343"/>
      <c r="AX61" s="343"/>
      <c r="AY61" s="343"/>
      <c r="AZ61" s="347"/>
      <c r="BA61" s="355"/>
      <c r="BB61" s="345"/>
      <c r="BC61" s="343"/>
      <c r="BD61" s="343"/>
      <c r="BE61" s="343"/>
      <c r="BF61" s="347"/>
      <c r="BG61" s="355"/>
      <c r="BH61" s="346"/>
      <c r="BI61" s="343"/>
      <c r="BJ61" s="343"/>
      <c r="BK61" s="343"/>
      <c r="BL61" s="347"/>
      <c r="BM61" s="347"/>
      <c r="BN61" s="345"/>
      <c r="BO61" s="343"/>
      <c r="BP61" s="343"/>
      <c r="BQ61" s="343"/>
      <c r="BR61" s="347"/>
      <c r="BS61" s="355"/>
      <c r="BT61" s="346"/>
      <c r="BU61" s="343"/>
      <c r="BV61" s="343"/>
      <c r="BW61" s="343"/>
      <c r="BX61" s="347"/>
      <c r="BY61" s="348"/>
      <c r="BZ61" s="358">
        <f>SUM(AH61,AN61,AT61,AZ61,BF61,BL61,BR61,BX61)</f>
        <v>2</v>
      </c>
      <c r="CA61" s="359"/>
      <c r="CB61" s="340" t="s">
        <v>220</v>
      </c>
      <c r="CC61" s="360"/>
      <c r="CD61" s="51">
        <f t="shared" si="50"/>
        <v>0</v>
      </c>
      <c r="CE61" s="51">
        <f t="shared" si="51"/>
        <v>0</v>
      </c>
      <c r="CF61" s="52">
        <f t="shared" si="52"/>
        <v>0</v>
      </c>
      <c r="CG61" s="53">
        <f t="shared" si="53"/>
        <v>0</v>
      </c>
    </row>
    <row r="62" spans="1:86" s="62" customFormat="1" ht="43.5" customHeight="1" x14ac:dyDescent="0.25">
      <c r="A62" s="393" t="s">
        <v>221</v>
      </c>
      <c r="B62" s="394"/>
      <c r="C62" s="395" t="s">
        <v>222</v>
      </c>
      <c r="D62" s="395"/>
      <c r="E62" s="395"/>
      <c r="F62" s="395"/>
      <c r="G62" s="395"/>
      <c r="H62" s="395"/>
      <c r="I62" s="395"/>
      <c r="J62" s="395"/>
      <c r="K62" s="395"/>
      <c r="L62" s="395"/>
      <c r="M62" s="396"/>
      <c r="N62" s="397">
        <v>1</v>
      </c>
      <c r="O62" s="398"/>
      <c r="P62" s="398"/>
      <c r="Q62" s="398"/>
      <c r="R62" s="390">
        <f>SUM(AD62+AJ62+AP62+AV62+BB62+BH62+BN62+BT62)</f>
        <v>100</v>
      </c>
      <c r="S62" s="390"/>
      <c r="T62" s="390">
        <f>SUM(V62:AC62)</f>
        <v>32</v>
      </c>
      <c r="U62" s="391"/>
      <c r="V62" s="392">
        <v>8</v>
      </c>
      <c r="W62" s="390"/>
      <c r="X62" s="390"/>
      <c r="Y62" s="390"/>
      <c r="Z62" s="390">
        <v>24</v>
      </c>
      <c r="AA62" s="390"/>
      <c r="AB62" s="390"/>
      <c r="AC62" s="391"/>
      <c r="AD62" s="392">
        <v>100</v>
      </c>
      <c r="AE62" s="390"/>
      <c r="AF62" s="390">
        <v>32</v>
      </c>
      <c r="AG62" s="390"/>
      <c r="AH62" s="401">
        <v>3</v>
      </c>
      <c r="AI62" s="402"/>
      <c r="AJ62" s="403"/>
      <c r="AK62" s="390"/>
      <c r="AL62" s="390"/>
      <c r="AM62" s="390"/>
      <c r="AN62" s="401"/>
      <c r="AO62" s="407"/>
      <c r="AP62" s="392"/>
      <c r="AQ62" s="390"/>
      <c r="AR62" s="390"/>
      <c r="AS62" s="390"/>
      <c r="AT62" s="401"/>
      <c r="AU62" s="402"/>
      <c r="AV62" s="403"/>
      <c r="AW62" s="390"/>
      <c r="AX62" s="390"/>
      <c r="AY62" s="390"/>
      <c r="AZ62" s="401"/>
      <c r="BA62" s="404"/>
      <c r="BB62" s="392"/>
      <c r="BC62" s="390"/>
      <c r="BD62" s="390"/>
      <c r="BE62" s="390"/>
      <c r="BF62" s="401"/>
      <c r="BG62" s="402"/>
      <c r="BH62" s="403"/>
      <c r="BI62" s="390"/>
      <c r="BJ62" s="390"/>
      <c r="BK62" s="390"/>
      <c r="BL62" s="401"/>
      <c r="BM62" s="404"/>
      <c r="BN62" s="392"/>
      <c r="BO62" s="390"/>
      <c r="BP62" s="390"/>
      <c r="BQ62" s="390"/>
      <c r="BR62" s="401"/>
      <c r="BS62" s="402"/>
      <c r="BT62" s="403"/>
      <c r="BU62" s="390"/>
      <c r="BV62" s="390"/>
      <c r="BW62" s="390"/>
      <c r="BX62" s="401"/>
      <c r="BY62" s="404"/>
      <c r="BZ62" s="397">
        <f>SUM(AH62,AN62,AT62,AZ62,BF62,BL62,BR62,BX62)</f>
        <v>3</v>
      </c>
      <c r="CA62" s="405"/>
      <c r="CB62" s="440" t="s">
        <v>223</v>
      </c>
      <c r="CC62" s="441"/>
      <c r="CD62" s="51">
        <f t="shared" si="50"/>
        <v>0</v>
      </c>
      <c r="CE62" s="51">
        <f t="shared" si="51"/>
        <v>0</v>
      </c>
      <c r="CF62" s="52">
        <f t="shared" si="52"/>
        <v>0</v>
      </c>
      <c r="CG62" s="53">
        <f t="shared" si="53"/>
        <v>0</v>
      </c>
    </row>
    <row r="63" spans="1:86" s="54" customFormat="1" x14ac:dyDescent="0.25">
      <c r="A63" s="323" t="s">
        <v>224</v>
      </c>
      <c r="B63" s="324"/>
      <c r="C63" s="325" t="s">
        <v>225</v>
      </c>
      <c r="D63" s="325"/>
      <c r="E63" s="325"/>
      <c r="F63" s="325"/>
      <c r="G63" s="325"/>
      <c r="H63" s="325"/>
      <c r="I63" s="325"/>
      <c r="J63" s="325"/>
      <c r="K63" s="325"/>
      <c r="L63" s="325"/>
      <c r="M63" s="326"/>
      <c r="N63" s="327"/>
      <c r="O63" s="328"/>
      <c r="P63" s="328"/>
      <c r="Q63" s="328"/>
      <c r="R63" s="315">
        <f>SUM(R64:S65)</f>
        <v>198</v>
      </c>
      <c r="S63" s="315"/>
      <c r="T63" s="315">
        <f>SUM(T64:U65)</f>
        <v>72</v>
      </c>
      <c r="U63" s="319"/>
      <c r="V63" s="318">
        <f>SUM(V64:W65)</f>
        <v>28</v>
      </c>
      <c r="W63" s="315"/>
      <c r="X63" s="315">
        <f>SUM(X64:Y65)</f>
        <v>0</v>
      </c>
      <c r="Y63" s="315"/>
      <c r="Z63" s="315">
        <f>SUM(Z64:AA65)</f>
        <v>0</v>
      </c>
      <c r="AA63" s="315"/>
      <c r="AB63" s="316">
        <f>SUM(AB64:AC65)</f>
        <v>44</v>
      </c>
      <c r="AC63" s="320"/>
      <c r="AD63" s="318">
        <f>SUM(AD64:AE65)</f>
        <v>0</v>
      </c>
      <c r="AE63" s="315"/>
      <c r="AF63" s="315">
        <f>SUM(AF64:AG65)</f>
        <v>0</v>
      </c>
      <c r="AG63" s="315"/>
      <c r="AH63" s="315">
        <f>SUM(AH64:AI65)</f>
        <v>0</v>
      </c>
      <c r="AI63" s="319"/>
      <c r="AJ63" s="314">
        <f>SUM(AJ64:AK65)</f>
        <v>0</v>
      </c>
      <c r="AK63" s="315"/>
      <c r="AL63" s="315">
        <f>SUM(AL64:AM65)</f>
        <v>0</v>
      </c>
      <c r="AM63" s="315"/>
      <c r="AN63" s="316">
        <f>SUM(AN64:AO65)</f>
        <v>0</v>
      </c>
      <c r="AO63" s="317"/>
      <c r="AP63" s="318">
        <f>SUM(AP64:AQ65)</f>
        <v>108</v>
      </c>
      <c r="AQ63" s="315"/>
      <c r="AR63" s="315">
        <f>SUM(AR64:AS65)</f>
        <v>32</v>
      </c>
      <c r="AS63" s="315"/>
      <c r="AT63" s="315">
        <f>SUM(AT64:AU65)</f>
        <v>3</v>
      </c>
      <c r="AU63" s="319"/>
      <c r="AV63" s="314">
        <f>SUM(AV64:AW65)</f>
        <v>0</v>
      </c>
      <c r="AW63" s="315"/>
      <c r="AX63" s="315">
        <f>SUM(AX64:AY65)</f>
        <v>0</v>
      </c>
      <c r="AY63" s="315"/>
      <c r="AZ63" s="316">
        <f>SUM(AZ64:BA65)</f>
        <v>0</v>
      </c>
      <c r="BA63" s="320"/>
      <c r="BB63" s="318">
        <f>SUM(BB64:BC65)</f>
        <v>0</v>
      </c>
      <c r="BC63" s="315"/>
      <c r="BD63" s="315">
        <f>SUM(BD64:BE65)</f>
        <v>0</v>
      </c>
      <c r="BE63" s="315"/>
      <c r="BF63" s="315">
        <f>SUM(BF64:BG65)</f>
        <v>0</v>
      </c>
      <c r="BG63" s="319"/>
      <c r="BH63" s="314">
        <f>SUM(BH64:BI65)</f>
        <v>0</v>
      </c>
      <c r="BI63" s="315"/>
      <c r="BJ63" s="315">
        <f>SUM(BJ64:BK65)</f>
        <v>0</v>
      </c>
      <c r="BK63" s="315"/>
      <c r="BL63" s="316">
        <f>SUM(BL64:BM65)</f>
        <v>0</v>
      </c>
      <c r="BM63" s="320"/>
      <c r="BN63" s="318">
        <f>SUM(BN64:BO65)</f>
        <v>0</v>
      </c>
      <c r="BO63" s="315"/>
      <c r="BP63" s="315">
        <f>SUM(BP64:BQ65)</f>
        <v>0</v>
      </c>
      <c r="BQ63" s="315"/>
      <c r="BR63" s="315">
        <f>SUM(BR64:BS65)</f>
        <v>0</v>
      </c>
      <c r="BS63" s="319"/>
      <c r="BT63" s="314">
        <f>SUM(BT64:BU65)</f>
        <v>90</v>
      </c>
      <c r="BU63" s="315"/>
      <c r="BV63" s="315">
        <f>SUM(BV64:BW65)</f>
        <v>40</v>
      </c>
      <c r="BW63" s="315"/>
      <c r="BX63" s="316">
        <f>SUM(BX64:BY65)</f>
        <v>3</v>
      </c>
      <c r="BY63" s="320"/>
      <c r="BZ63" s="334">
        <f>SUM(BZ64:CA65)</f>
        <v>6</v>
      </c>
      <c r="CA63" s="335"/>
      <c r="CB63" s="327"/>
      <c r="CC63" s="333"/>
      <c r="CD63" s="51">
        <f t="shared" si="50"/>
        <v>0</v>
      </c>
      <c r="CE63" s="51">
        <f t="shared" si="51"/>
        <v>0</v>
      </c>
      <c r="CF63" s="52">
        <f t="shared" si="52"/>
        <v>0</v>
      </c>
      <c r="CG63" s="53">
        <f t="shared" si="53"/>
        <v>0</v>
      </c>
    </row>
    <row r="64" spans="1:86" ht="30" customHeight="1" x14ac:dyDescent="0.25">
      <c r="A64" s="336" t="s">
        <v>226</v>
      </c>
      <c r="B64" s="337"/>
      <c r="C64" s="338" t="s">
        <v>227</v>
      </c>
      <c r="D64" s="338"/>
      <c r="E64" s="338"/>
      <c r="F64" s="338"/>
      <c r="G64" s="338"/>
      <c r="H64" s="338"/>
      <c r="I64" s="338"/>
      <c r="J64" s="338"/>
      <c r="K64" s="338"/>
      <c r="L64" s="338"/>
      <c r="M64" s="339"/>
      <c r="N64" s="365">
        <v>3</v>
      </c>
      <c r="O64" s="366"/>
      <c r="P64" s="366"/>
      <c r="Q64" s="366"/>
      <c r="R64" s="372">
        <f>SUM(AD64+AJ64+AP64+AV64+BB64+BH64+BN64+BT64)</f>
        <v>108</v>
      </c>
      <c r="S64" s="372"/>
      <c r="T64" s="372">
        <f>SUM(V64:AC64)</f>
        <v>32</v>
      </c>
      <c r="U64" s="375"/>
      <c r="V64" s="345">
        <v>10</v>
      </c>
      <c r="W64" s="343"/>
      <c r="X64" s="343"/>
      <c r="Y64" s="343"/>
      <c r="Z64" s="343"/>
      <c r="AA64" s="343"/>
      <c r="AB64" s="343">
        <v>22</v>
      </c>
      <c r="AC64" s="344"/>
      <c r="AD64" s="345"/>
      <c r="AE64" s="343"/>
      <c r="AF64" s="343"/>
      <c r="AG64" s="343"/>
      <c r="AH64" s="347"/>
      <c r="AI64" s="355"/>
      <c r="AJ64" s="346"/>
      <c r="AK64" s="343"/>
      <c r="AL64" s="343"/>
      <c r="AM64" s="343"/>
      <c r="AN64" s="347"/>
      <c r="AO64" s="356"/>
      <c r="AP64" s="345">
        <v>108</v>
      </c>
      <c r="AQ64" s="343"/>
      <c r="AR64" s="343">
        <v>32</v>
      </c>
      <c r="AS64" s="343"/>
      <c r="AT64" s="347">
        <v>3</v>
      </c>
      <c r="AU64" s="355"/>
      <c r="AV64" s="346"/>
      <c r="AW64" s="343"/>
      <c r="AX64" s="343"/>
      <c r="AY64" s="343"/>
      <c r="AZ64" s="347"/>
      <c r="BA64" s="348"/>
      <c r="BB64" s="374"/>
      <c r="BC64" s="372"/>
      <c r="BD64" s="343"/>
      <c r="BE64" s="343"/>
      <c r="BF64" s="347"/>
      <c r="BG64" s="355"/>
      <c r="BH64" s="346"/>
      <c r="BI64" s="343"/>
      <c r="BJ64" s="343"/>
      <c r="BK64" s="343"/>
      <c r="BL64" s="347"/>
      <c r="BM64" s="348"/>
      <c r="BN64" s="349"/>
      <c r="BO64" s="350"/>
      <c r="BP64" s="350"/>
      <c r="BQ64" s="350"/>
      <c r="BR64" s="351"/>
      <c r="BS64" s="352"/>
      <c r="BT64" s="353"/>
      <c r="BU64" s="350"/>
      <c r="BV64" s="350"/>
      <c r="BW64" s="350"/>
      <c r="BX64" s="351"/>
      <c r="BY64" s="354"/>
      <c r="BZ64" s="358">
        <f>SUM(AH64,AN64,AT64,AZ64,BF64,BL64,BR64,BX64)</f>
        <v>3</v>
      </c>
      <c r="CA64" s="359"/>
      <c r="CB64" s="340" t="s">
        <v>228</v>
      </c>
      <c r="CC64" s="360"/>
      <c r="CD64" s="51">
        <f t="shared" si="50"/>
        <v>0</v>
      </c>
      <c r="CE64" s="51">
        <f t="shared" si="51"/>
        <v>0</v>
      </c>
      <c r="CF64" s="52">
        <f t="shared" si="52"/>
        <v>0</v>
      </c>
      <c r="CG64" s="53">
        <f t="shared" si="53"/>
        <v>0</v>
      </c>
    </row>
    <row r="65" spans="1:85" s="55" customFormat="1" ht="42.75" customHeight="1" x14ac:dyDescent="0.25">
      <c r="A65" s="336" t="s">
        <v>229</v>
      </c>
      <c r="B65" s="337"/>
      <c r="C65" s="338" t="s">
        <v>230</v>
      </c>
      <c r="D65" s="338"/>
      <c r="E65" s="338"/>
      <c r="F65" s="338"/>
      <c r="G65" s="338"/>
      <c r="H65" s="338"/>
      <c r="I65" s="338"/>
      <c r="J65" s="338"/>
      <c r="K65" s="338"/>
      <c r="L65" s="338"/>
      <c r="M65" s="339"/>
      <c r="N65" s="365"/>
      <c r="O65" s="366"/>
      <c r="P65" s="366">
        <v>8</v>
      </c>
      <c r="Q65" s="366"/>
      <c r="R65" s="372">
        <f>SUM(AD65+AJ65+AP65+AV65+BB65+BH65+BN65+BT65)</f>
        <v>90</v>
      </c>
      <c r="S65" s="372"/>
      <c r="T65" s="372">
        <f>SUM(V65:AC65)</f>
        <v>40</v>
      </c>
      <c r="U65" s="375"/>
      <c r="V65" s="345">
        <v>18</v>
      </c>
      <c r="W65" s="343"/>
      <c r="X65" s="343"/>
      <c r="Y65" s="343"/>
      <c r="Z65" s="343"/>
      <c r="AA65" s="343"/>
      <c r="AB65" s="343">
        <v>22</v>
      </c>
      <c r="AC65" s="344"/>
      <c r="AD65" s="345"/>
      <c r="AE65" s="343"/>
      <c r="AF65" s="343"/>
      <c r="AG65" s="343"/>
      <c r="AH65" s="347"/>
      <c r="AI65" s="355"/>
      <c r="AJ65" s="346"/>
      <c r="AK65" s="343"/>
      <c r="AL65" s="343"/>
      <c r="AM65" s="343"/>
      <c r="AN65" s="347"/>
      <c r="AO65" s="356"/>
      <c r="AP65" s="345"/>
      <c r="AQ65" s="343"/>
      <c r="AR65" s="343"/>
      <c r="AS65" s="343"/>
      <c r="AT65" s="347"/>
      <c r="AU65" s="355"/>
      <c r="AV65" s="346"/>
      <c r="AW65" s="343"/>
      <c r="AX65" s="372"/>
      <c r="AY65" s="372"/>
      <c r="AZ65" s="369"/>
      <c r="BA65" s="380"/>
      <c r="BB65" s="374"/>
      <c r="BC65" s="372"/>
      <c r="BD65" s="343"/>
      <c r="BE65" s="343"/>
      <c r="BF65" s="347"/>
      <c r="BG65" s="355"/>
      <c r="BH65" s="346"/>
      <c r="BI65" s="343"/>
      <c r="BJ65" s="343"/>
      <c r="BK65" s="343"/>
      <c r="BL65" s="347"/>
      <c r="BM65" s="348"/>
      <c r="BN65" s="349"/>
      <c r="BO65" s="350"/>
      <c r="BP65" s="350"/>
      <c r="BQ65" s="350"/>
      <c r="BR65" s="351"/>
      <c r="BS65" s="352"/>
      <c r="BT65" s="353">
        <v>90</v>
      </c>
      <c r="BU65" s="350"/>
      <c r="BV65" s="350">
        <v>40</v>
      </c>
      <c r="BW65" s="350"/>
      <c r="BX65" s="351">
        <v>3</v>
      </c>
      <c r="BY65" s="354"/>
      <c r="BZ65" s="358">
        <f>SUM(AH65,AN65,AT65,AZ65,BF65,BL65,BR65,BX65)</f>
        <v>3</v>
      </c>
      <c r="CA65" s="359"/>
      <c r="CB65" s="340" t="s">
        <v>231</v>
      </c>
      <c r="CC65" s="360"/>
      <c r="CD65" s="51">
        <f t="shared" si="50"/>
        <v>0</v>
      </c>
      <c r="CE65" s="51">
        <f t="shared" si="51"/>
        <v>0</v>
      </c>
      <c r="CF65" s="52">
        <f t="shared" si="52"/>
        <v>0</v>
      </c>
      <c r="CG65" s="53">
        <f t="shared" si="53"/>
        <v>0</v>
      </c>
    </row>
    <row r="66" spans="1:85" s="62" customFormat="1" ht="39" customHeight="1" x14ac:dyDescent="0.25">
      <c r="A66" s="393" t="s">
        <v>232</v>
      </c>
      <c r="B66" s="394"/>
      <c r="C66" s="395" t="s">
        <v>233</v>
      </c>
      <c r="D66" s="395"/>
      <c r="E66" s="395"/>
      <c r="F66" s="395"/>
      <c r="G66" s="395"/>
      <c r="H66" s="395"/>
      <c r="I66" s="395"/>
      <c r="J66" s="395"/>
      <c r="K66" s="395"/>
      <c r="L66" s="395"/>
      <c r="M66" s="396"/>
      <c r="N66" s="397"/>
      <c r="O66" s="398"/>
      <c r="P66" s="398">
        <v>1</v>
      </c>
      <c r="Q66" s="398"/>
      <c r="R66" s="390">
        <f>SUM(AD66+AJ66+AP66+AV66+BB66+BH66+BN66+BT66)</f>
        <v>96</v>
      </c>
      <c r="S66" s="390"/>
      <c r="T66" s="390">
        <f>SUM(V66:AC66)</f>
        <v>32</v>
      </c>
      <c r="U66" s="391"/>
      <c r="V66" s="392">
        <v>4</v>
      </c>
      <c r="W66" s="390"/>
      <c r="X66" s="390">
        <v>28</v>
      </c>
      <c r="Y66" s="390"/>
      <c r="Z66" s="390"/>
      <c r="AA66" s="390"/>
      <c r="AB66" s="390"/>
      <c r="AC66" s="391"/>
      <c r="AD66" s="392">
        <v>96</v>
      </c>
      <c r="AE66" s="390"/>
      <c r="AF66" s="390">
        <v>32</v>
      </c>
      <c r="AG66" s="390"/>
      <c r="AH66" s="401">
        <v>3</v>
      </c>
      <c r="AI66" s="402"/>
      <c r="AJ66" s="403"/>
      <c r="AK66" s="390"/>
      <c r="AL66" s="390"/>
      <c r="AM66" s="390"/>
      <c r="AN66" s="401"/>
      <c r="AO66" s="407"/>
      <c r="AP66" s="403"/>
      <c r="AQ66" s="390"/>
      <c r="AR66" s="390"/>
      <c r="AS66" s="390"/>
      <c r="AT66" s="401"/>
      <c r="AU66" s="404"/>
      <c r="AV66" s="403"/>
      <c r="AW66" s="390"/>
      <c r="AX66" s="390"/>
      <c r="AY66" s="390"/>
      <c r="AZ66" s="401"/>
      <c r="BA66" s="404"/>
      <c r="BB66" s="392"/>
      <c r="BC66" s="390"/>
      <c r="BD66" s="390"/>
      <c r="BE66" s="390"/>
      <c r="BF66" s="401"/>
      <c r="BG66" s="402"/>
      <c r="BH66" s="403"/>
      <c r="BI66" s="390"/>
      <c r="BJ66" s="390"/>
      <c r="BK66" s="390"/>
      <c r="BL66" s="401"/>
      <c r="BM66" s="404"/>
      <c r="BN66" s="392"/>
      <c r="BO66" s="390"/>
      <c r="BP66" s="390"/>
      <c r="BQ66" s="390"/>
      <c r="BR66" s="401"/>
      <c r="BS66" s="402"/>
      <c r="BT66" s="403"/>
      <c r="BU66" s="390"/>
      <c r="BV66" s="390"/>
      <c r="BW66" s="390"/>
      <c r="BX66" s="401"/>
      <c r="BY66" s="404"/>
      <c r="BZ66" s="397">
        <f>SUM(AH66,AN66,AT66,AZ66,BF66,BL66,BR66,BX66)</f>
        <v>3</v>
      </c>
      <c r="CA66" s="405"/>
      <c r="CB66" s="397" t="s">
        <v>234</v>
      </c>
      <c r="CC66" s="406"/>
      <c r="CD66" s="51">
        <f t="shared" si="50"/>
        <v>0</v>
      </c>
      <c r="CE66" s="51">
        <f t="shared" si="51"/>
        <v>0</v>
      </c>
      <c r="CF66" s="52">
        <f t="shared" si="52"/>
        <v>0</v>
      </c>
      <c r="CG66" s="53">
        <f t="shared" si="53"/>
        <v>0</v>
      </c>
    </row>
    <row r="67" spans="1:85" s="62" customFormat="1" ht="126" customHeight="1" thickBot="1" x14ac:dyDescent="0.3">
      <c r="A67" s="462" t="s">
        <v>235</v>
      </c>
      <c r="B67" s="463"/>
      <c r="C67" s="464" t="s">
        <v>236</v>
      </c>
      <c r="D67" s="464"/>
      <c r="E67" s="464"/>
      <c r="F67" s="464"/>
      <c r="G67" s="464"/>
      <c r="H67" s="464"/>
      <c r="I67" s="464"/>
      <c r="J67" s="464"/>
      <c r="K67" s="464"/>
      <c r="L67" s="464"/>
      <c r="M67" s="465"/>
      <c r="N67" s="466"/>
      <c r="O67" s="467"/>
      <c r="P67" s="467">
        <v>7</v>
      </c>
      <c r="Q67" s="467"/>
      <c r="R67" s="458">
        <f>SUM(AD67+AJ67+AP67+AV67+BB67+BH67+BN67+BT67)</f>
        <v>90</v>
      </c>
      <c r="S67" s="458"/>
      <c r="T67" s="458">
        <f>SUM(V67:AC67)</f>
        <v>36</v>
      </c>
      <c r="U67" s="468"/>
      <c r="V67" s="457">
        <v>18</v>
      </c>
      <c r="W67" s="458"/>
      <c r="X67" s="458"/>
      <c r="Y67" s="458"/>
      <c r="Z67" s="458"/>
      <c r="AA67" s="458"/>
      <c r="AB67" s="458">
        <v>18</v>
      </c>
      <c r="AC67" s="468"/>
      <c r="AD67" s="457"/>
      <c r="AE67" s="458"/>
      <c r="AF67" s="458"/>
      <c r="AG67" s="458"/>
      <c r="AH67" s="459"/>
      <c r="AI67" s="460"/>
      <c r="AJ67" s="461"/>
      <c r="AK67" s="458"/>
      <c r="AL67" s="458"/>
      <c r="AM67" s="458"/>
      <c r="AN67" s="459"/>
      <c r="AO67" s="460"/>
      <c r="AP67" s="457"/>
      <c r="AQ67" s="458"/>
      <c r="AR67" s="458"/>
      <c r="AS67" s="458"/>
      <c r="AT67" s="459"/>
      <c r="AU67" s="460"/>
      <c r="AV67" s="461"/>
      <c r="AW67" s="458"/>
      <c r="AX67" s="458"/>
      <c r="AY67" s="458"/>
      <c r="AZ67" s="459"/>
      <c r="BA67" s="469"/>
      <c r="BB67" s="457"/>
      <c r="BC67" s="458"/>
      <c r="BD67" s="458"/>
      <c r="BE67" s="458"/>
      <c r="BF67" s="459"/>
      <c r="BG67" s="460"/>
      <c r="BH67" s="461"/>
      <c r="BI67" s="458"/>
      <c r="BJ67" s="458"/>
      <c r="BK67" s="458"/>
      <c r="BL67" s="459"/>
      <c r="BM67" s="469"/>
      <c r="BN67" s="457">
        <v>90</v>
      </c>
      <c r="BO67" s="458"/>
      <c r="BP67" s="458">
        <v>36</v>
      </c>
      <c r="BQ67" s="458"/>
      <c r="BR67" s="459">
        <v>3</v>
      </c>
      <c r="BS67" s="460"/>
      <c r="BT67" s="461"/>
      <c r="BU67" s="458"/>
      <c r="BV67" s="458"/>
      <c r="BW67" s="458"/>
      <c r="BX67" s="459"/>
      <c r="BY67" s="469"/>
      <c r="BZ67" s="466">
        <f>SUM(AH67,AN67,AT67,AZ67,BF67,BL67,BR67,BX67)</f>
        <v>3</v>
      </c>
      <c r="CA67" s="470"/>
      <c r="CB67" s="466" t="s">
        <v>237</v>
      </c>
      <c r="CC67" s="471"/>
      <c r="CD67" s="51">
        <f t="shared" si="50"/>
        <v>0</v>
      </c>
      <c r="CE67" s="51">
        <f t="shared" si="51"/>
        <v>0</v>
      </c>
      <c r="CF67" s="52">
        <f t="shared" si="52"/>
        <v>0</v>
      </c>
      <c r="CG67" s="53">
        <f t="shared" si="53"/>
        <v>0</v>
      </c>
    </row>
    <row r="68" spans="1:85" s="68" customFormat="1" ht="23.4" x14ac:dyDescent="0.45">
      <c r="A68" s="66" t="s">
        <v>238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67"/>
      <c r="AH68" s="42"/>
      <c r="AI68" s="42"/>
      <c r="AJ68" s="42"/>
      <c r="AK68" s="66" t="s">
        <v>238</v>
      </c>
      <c r="BA68" s="42"/>
      <c r="CD68" s="51"/>
      <c r="CE68" s="51"/>
      <c r="CF68" s="52"/>
      <c r="CG68" s="53"/>
    </row>
    <row r="69" spans="1:85" s="71" customFormat="1" ht="45.75" customHeight="1" x14ac:dyDescent="0.45">
      <c r="A69" s="69" t="s">
        <v>239</v>
      </c>
      <c r="B69" s="69"/>
      <c r="C69" s="69"/>
      <c r="D69" s="69"/>
      <c r="E69" s="69"/>
      <c r="F69" s="69"/>
      <c r="G69" s="69"/>
      <c r="H69" s="69"/>
      <c r="I69" s="69"/>
      <c r="J69" s="70"/>
      <c r="K69" s="70"/>
      <c r="L69" s="70"/>
      <c r="M69" s="70"/>
      <c r="N69" s="70"/>
      <c r="O69" s="70"/>
      <c r="P69" s="70"/>
      <c r="Q69" s="70"/>
      <c r="R69" s="70"/>
      <c r="S69" s="70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472" t="s">
        <v>240</v>
      </c>
      <c r="AL69" s="472"/>
      <c r="AM69" s="472"/>
      <c r="AN69" s="472"/>
      <c r="AO69" s="472"/>
      <c r="AP69" s="472"/>
      <c r="AQ69" s="472"/>
      <c r="AR69" s="472"/>
      <c r="AS69" s="472"/>
      <c r="AT69" s="472"/>
      <c r="AU69" s="472"/>
      <c r="AV69" s="472"/>
      <c r="AW69" s="472"/>
      <c r="AX69" s="472"/>
      <c r="AY69" s="472"/>
      <c r="AZ69" s="472"/>
      <c r="BA69" s="472"/>
      <c r="BB69" s="472"/>
      <c r="BC69" s="472"/>
      <c r="BD69" s="472"/>
      <c r="BE69" s="472"/>
      <c r="BF69" s="472"/>
      <c r="BG69" s="472"/>
      <c r="BH69" s="472"/>
      <c r="BI69" s="472"/>
      <c r="BJ69" s="472"/>
      <c r="BK69" s="472"/>
      <c r="BL69" s="472"/>
      <c r="BM69" s="72"/>
      <c r="BN69" s="72"/>
      <c r="BO69" s="72"/>
      <c r="BP69" s="72"/>
      <c r="BQ69" s="72"/>
      <c r="BR69" s="73"/>
      <c r="BS69" s="73"/>
      <c r="BT69" s="73"/>
      <c r="BU69" s="73"/>
      <c r="CD69" s="51"/>
      <c r="CE69" s="51"/>
      <c r="CF69" s="52"/>
      <c r="CG69" s="53"/>
    </row>
    <row r="70" spans="1:85" s="71" customFormat="1" ht="33.75" customHeight="1" x14ac:dyDescent="0.45">
      <c r="A70" s="69" t="s">
        <v>241</v>
      </c>
      <c r="B70" s="70"/>
      <c r="C70" s="70"/>
      <c r="D70" s="70"/>
      <c r="E70" s="70"/>
      <c r="F70" s="70"/>
      <c r="G70" s="70"/>
      <c r="H70" s="74" t="s">
        <v>242</v>
      </c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U70" s="70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 t="s">
        <v>241</v>
      </c>
      <c r="AR70" s="74" t="s">
        <v>243</v>
      </c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  <c r="BQ70" s="72"/>
      <c r="BR70" s="73"/>
      <c r="BS70" s="73"/>
      <c r="BT70" s="73"/>
      <c r="BU70" s="73"/>
      <c r="CD70" s="51"/>
      <c r="CE70" s="51"/>
      <c r="CF70" s="52"/>
      <c r="CG70" s="53"/>
    </row>
    <row r="71" spans="1:85" s="71" customFormat="1" ht="23.4" x14ac:dyDescent="0.45">
      <c r="A71" s="69" t="s">
        <v>244</v>
      </c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 t="s">
        <v>244</v>
      </c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  <c r="BQ71" s="72"/>
      <c r="BR71" s="73"/>
      <c r="BS71" s="73"/>
      <c r="BT71" s="73"/>
      <c r="BU71" s="73"/>
      <c r="CD71" s="51"/>
      <c r="CE71" s="51"/>
      <c r="CF71" s="52"/>
      <c r="CG71" s="53"/>
    </row>
    <row r="72" spans="1:85" s="62" customFormat="1" ht="24" thickBot="1" x14ac:dyDescent="0.5">
      <c r="A72" s="74" t="s">
        <v>462</v>
      </c>
      <c r="B72" s="75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7"/>
      <c r="O72" s="77"/>
      <c r="P72" s="77"/>
      <c r="Q72" s="77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9"/>
      <c r="AI72" s="79"/>
      <c r="AJ72" s="78"/>
      <c r="AK72" s="78"/>
      <c r="AL72" s="78"/>
      <c r="AM72" s="78"/>
      <c r="AN72" s="79"/>
      <c r="AO72" s="79"/>
      <c r="AP72" s="78"/>
      <c r="AQ72" s="78"/>
      <c r="AR72" s="78"/>
      <c r="AS72" s="78"/>
      <c r="AT72" s="79"/>
      <c r="AU72" s="79"/>
      <c r="AV72" s="78"/>
      <c r="AW72" s="78"/>
      <c r="AX72" s="78"/>
      <c r="AY72" s="78"/>
      <c r="AZ72" s="79"/>
      <c r="BA72" s="80"/>
      <c r="BB72" s="78"/>
      <c r="BC72" s="78"/>
      <c r="BD72" s="78"/>
      <c r="BE72" s="78"/>
      <c r="BF72" s="79"/>
      <c r="BG72" s="79"/>
      <c r="BH72" s="78"/>
      <c r="BI72" s="78"/>
      <c r="BJ72" s="78"/>
      <c r="BK72" s="78"/>
      <c r="BL72" s="79"/>
      <c r="BM72" s="80"/>
      <c r="BN72" s="78"/>
      <c r="BO72" s="78"/>
      <c r="BP72" s="78"/>
      <c r="BQ72" s="78"/>
      <c r="BR72" s="79"/>
      <c r="BS72" s="79"/>
      <c r="BT72" s="78"/>
      <c r="BU72" s="78"/>
      <c r="BV72" s="78"/>
      <c r="BW72" s="78"/>
      <c r="BX72" s="79"/>
      <c r="BY72" s="80"/>
      <c r="BZ72" s="77"/>
      <c r="CA72" s="77"/>
      <c r="CB72" s="77"/>
      <c r="CC72" s="77"/>
      <c r="CD72" s="51"/>
      <c r="CE72" s="51"/>
      <c r="CF72" s="52"/>
      <c r="CG72" s="53"/>
    </row>
    <row r="73" spans="1:85" ht="24" customHeight="1" thickBot="1" x14ac:dyDescent="0.3">
      <c r="A73" s="260" t="s">
        <v>76</v>
      </c>
      <c r="B73" s="261"/>
      <c r="C73" s="247" t="s">
        <v>77</v>
      </c>
      <c r="D73" s="248"/>
      <c r="E73" s="248"/>
      <c r="F73" s="248"/>
      <c r="G73" s="248"/>
      <c r="H73" s="248"/>
      <c r="I73" s="248"/>
      <c r="J73" s="248"/>
      <c r="K73" s="248"/>
      <c r="L73" s="248"/>
      <c r="M73" s="249"/>
      <c r="N73" s="239" t="s">
        <v>78</v>
      </c>
      <c r="O73" s="267"/>
      <c r="P73" s="268" t="s">
        <v>79</v>
      </c>
      <c r="Q73" s="269"/>
      <c r="R73" s="274" t="s">
        <v>80</v>
      </c>
      <c r="S73" s="275"/>
      <c r="T73" s="275"/>
      <c r="U73" s="275"/>
      <c r="V73" s="275"/>
      <c r="W73" s="275"/>
      <c r="X73" s="275"/>
      <c r="Y73" s="275"/>
      <c r="Z73" s="275"/>
      <c r="AA73" s="275"/>
      <c r="AB73" s="275"/>
      <c r="AC73" s="276"/>
      <c r="AD73" s="250" t="s">
        <v>81</v>
      </c>
      <c r="AE73" s="251"/>
      <c r="AF73" s="251"/>
      <c r="AG73" s="251"/>
      <c r="AH73" s="251"/>
      <c r="AI73" s="251"/>
      <c r="AJ73" s="251"/>
      <c r="AK73" s="251"/>
      <c r="AL73" s="251"/>
      <c r="AM73" s="251"/>
      <c r="AN73" s="251"/>
      <c r="AO73" s="251"/>
      <c r="AP73" s="251"/>
      <c r="AQ73" s="251"/>
      <c r="AR73" s="251"/>
      <c r="AS73" s="251"/>
      <c r="AT73" s="251"/>
      <c r="AU73" s="251"/>
      <c r="AV73" s="251"/>
      <c r="AW73" s="251"/>
      <c r="AX73" s="251"/>
      <c r="AY73" s="251"/>
      <c r="AZ73" s="251"/>
      <c r="BA73" s="251"/>
      <c r="BB73" s="251"/>
      <c r="BC73" s="251"/>
      <c r="BD73" s="251"/>
      <c r="BE73" s="251"/>
      <c r="BF73" s="251"/>
      <c r="BG73" s="251"/>
      <c r="BH73" s="251"/>
      <c r="BI73" s="251"/>
      <c r="BJ73" s="251"/>
      <c r="BK73" s="251"/>
      <c r="BL73" s="251"/>
      <c r="BM73" s="251"/>
      <c r="BN73" s="251"/>
      <c r="BO73" s="251"/>
      <c r="BP73" s="251"/>
      <c r="BQ73" s="251"/>
      <c r="BR73" s="251"/>
      <c r="BS73" s="251"/>
      <c r="BT73" s="251"/>
      <c r="BU73" s="251"/>
      <c r="BV73" s="251"/>
      <c r="BW73" s="251"/>
      <c r="BX73" s="251"/>
      <c r="BY73" s="251"/>
      <c r="BZ73" s="231" t="s">
        <v>82</v>
      </c>
      <c r="CA73" s="232"/>
      <c r="CB73" s="235" t="s">
        <v>83</v>
      </c>
      <c r="CC73" s="236"/>
      <c r="CD73" s="51"/>
      <c r="CE73" s="51"/>
      <c r="CF73" s="52"/>
      <c r="CG73" s="53"/>
    </row>
    <row r="74" spans="1:85" ht="24" customHeight="1" thickBot="1" x14ac:dyDescent="0.3">
      <c r="A74" s="262"/>
      <c r="B74" s="263"/>
      <c r="C74" s="264"/>
      <c r="D74" s="265"/>
      <c r="E74" s="265"/>
      <c r="F74" s="265"/>
      <c r="G74" s="265"/>
      <c r="H74" s="265"/>
      <c r="I74" s="265"/>
      <c r="J74" s="265"/>
      <c r="K74" s="265"/>
      <c r="L74" s="265"/>
      <c r="M74" s="266"/>
      <c r="N74" s="241"/>
      <c r="O74" s="244"/>
      <c r="P74" s="270"/>
      <c r="Q74" s="271"/>
      <c r="R74" s="239" t="s">
        <v>31</v>
      </c>
      <c r="S74" s="240"/>
      <c r="T74" s="243" t="s">
        <v>84</v>
      </c>
      <c r="U74" s="244"/>
      <c r="V74" s="245" t="s">
        <v>85</v>
      </c>
      <c r="W74" s="154"/>
      <c r="X74" s="154"/>
      <c r="Y74" s="154"/>
      <c r="Z74" s="154"/>
      <c r="AA74" s="154"/>
      <c r="AB74" s="154"/>
      <c r="AC74" s="246"/>
      <c r="AD74" s="247" t="s">
        <v>86</v>
      </c>
      <c r="AE74" s="248"/>
      <c r="AF74" s="248"/>
      <c r="AG74" s="248"/>
      <c r="AH74" s="248"/>
      <c r="AI74" s="248"/>
      <c r="AJ74" s="248"/>
      <c r="AK74" s="248"/>
      <c r="AL74" s="248"/>
      <c r="AM74" s="248"/>
      <c r="AN74" s="248"/>
      <c r="AO74" s="249"/>
      <c r="AP74" s="250" t="s">
        <v>87</v>
      </c>
      <c r="AQ74" s="251"/>
      <c r="AR74" s="251"/>
      <c r="AS74" s="251"/>
      <c r="AT74" s="251"/>
      <c r="AU74" s="251"/>
      <c r="AV74" s="251"/>
      <c r="AW74" s="251"/>
      <c r="AX74" s="251"/>
      <c r="AY74" s="251"/>
      <c r="AZ74" s="251"/>
      <c r="BA74" s="252"/>
      <c r="BB74" s="250" t="s">
        <v>88</v>
      </c>
      <c r="BC74" s="251"/>
      <c r="BD74" s="251"/>
      <c r="BE74" s="251"/>
      <c r="BF74" s="251"/>
      <c r="BG74" s="251"/>
      <c r="BH74" s="251"/>
      <c r="BI74" s="251"/>
      <c r="BJ74" s="251"/>
      <c r="BK74" s="251"/>
      <c r="BL74" s="251"/>
      <c r="BM74" s="252"/>
      <c r="BN74" s="250" t="s">
        <v>89</v>
      </c>
      <c r="BO74" s="251"/>
      <c r="BP74" s="251"/>
      <c r="BQ74" s="251"/>
      <c r="BR74" s="251"/>
      <c r="BS74" s="251"/>
      <c r="BT74" s="251"/>
      <c r="BU74" s="251"/>
      <c r="BV74" s="251"/>
      <c r="BW74" s="251"/>
      <c r="BX74" s="251"/>
      <c r="BY74" s="251"/>
      <c r="BZ74" s="233"/>
      <c r="CA74" s="234"/>
      <c r="CB74" s="237"/>
      <c r="CC74" s="238"/>
      <c r="CD74" s="51"/>
      <c r="CE74" s="51"/>
      <c r="CF74" s="52"/>
      <c r="CG74" s="53"/>
    </row>
    <row r="75" spans="1:85" ht="17.25" customHeight="1" x14ac:dyDescent="0.25">
      <c r="A75" s="262"/>
      <c r="B75" s="263"/>
      <c r="C75" s="264"/>
      <c r="D75" s="265"/>
      <c r="E75" s="265"/>
      <c r="F75" s="265"/>
      <c r="G75" s="265"/>
      <c r="H75" s="265"/>
      <c r="I75" s="265"/>
      <c r="J75" s="265"/>
      <c r="K75" s="265"/>
      <c r="L75" s="265"/>
      <c r="M75" s="266"/>
      <c r="N75" s="241"/>
      <c r="O75" s="244"/>
      <c r="P75" s="270"/>
      <c r="Q75" s="271"/>
      <c r="R75" s="241"/>
      <c r="S75" s="242"/>
      <c r="T75" s="243"/>
      <c r="U75" s="243"/>
      <c r="V75" s="253" t="s">
        <v>90</v>
      </c>
      <c r="W75" s="254"/>
      <c r="X75" s="284" t="s">
        <v>91</v>
      </c>
      <c r="Y75" s="284"/>
      <c r="Z75" s="284" t="s">
        <v>92</v>
      </c>
      <c r="AA75" s="284"/>
      <c r="AB75" s="284" t="s">
        <v>93</v>
      </c>
      <c r="AC75" s="269"/>
      <c r="AD75" s="279" t="s">
        <v>94</v>
      </c>
      <c r="AE75" s="277"/>
      <c r="AF75" s="277"/>
      <c r="AG75" s="277"/>
      <c r="AH75" s="277"/>
      <c r="AI75" s="278"/>
      <c r="AJ75" s="277" t="s">
        <v>95</v>
      </c>
      <c r="AK75" s="277"/>
      <c r="AL75" s="277"/>
      <c r="AM75" s="277"/>
      <c r="AN75" s="277"/>
      <c r="AO75" s="278"/>
      <c r="AP75" s="279" t="s">
        <v>96</v>
      </c>
      <c r="AQ75" s="277"/>
      <c r="AR75" s="277"/>
      <c r="AS75" s="277"/>
      <c r="AT75" s="277"/>
      <c r="AU75" s="278"/>
      <c r="AV75" s="277" t="s">
        <v>97</v>
      </c>
      <c r="AW75" s="277"/>
      <c r="AX75" s="277"/>
      <c r="AY75" s="277"/>
      <c r="AZ75" s="277"/>
      <c r="BA75" s="278"/>
      <c r="BB75" s="279" t="s">
        <v>98</v>
      </c>
      <c r="BC75" s="277"/>
      <c r="BD75" s="277"/>
      <c r="BE75" s="277"/>
      <c r="BF75" s="277"/>
      <c r="BG75" s="278"/>
      <c r="BH75" s="277" t="s">
        <v>99</v>
      </c>
      <c r="BI75" s="277"/>
      <c r="BJ75" s="277"/>
      <c r="BK75" s="277"/>
      <c r="BL75" s="277"/>
      <c r="BM75" s="278"/>
      <c r="BN75" s="279" t="s">
        <v>100</v>
      </c>
      <c r="BO75" s="277"/>
      <c r="BP75" s="277"/>
      <c r="BQ75" s="277"/>
      <c r="BR75" s="277"/>
      <c r="BS75" s="278"/>
      <c r="BT75" s="279" t="s">
        <v>101</v>
      </c>
      <c r="BU75" s="277"/>
      <c r="BV75" s="277"/>
      <c r="BW75" s="277"/>
      <c r="BX75" s="277"/>
      <c r="BY75" s="277"/>
      <c r="BZ75" s="233"/>
      <c r="CA75" s="234"/>
      <c r="CB75" s="237"/>
      <c r="CC75" s="238"/>
      <c r="CD75" s="51"/>
      <c r="CE75" s="51"/>
      <c r="CF75" s="52"/>
      <c r="CG75" s="53"/>
    </row>
    <row r="76" spans="1:85" ht="18" customHeight="1" thickBot="1" x14ac:dyDescent="0.3">
      <c r="A76" s="262"/>
      <c r="B76" s="263"/>
      <c r="C76" s="264"/>
      <c r="D76" s="265"/>
      <c r="E76" s="265"/>
      <c r="F76" s="265"/>
      <c r="G76" s="265"/>
      <c r="H76" s="265"/>
      <c r="I76" s="265"/>
      <c r="J76" s="265"/>
      <c r="K76" s="265"/>
      <c r="L76" s="265"/>
      <c r="M76" s="266"/>
      <c r="N76" s="241"/>
      <c r="O76" s="244"/>
      <c r="P76" s="272"/>
      <c r="Q76" s="273"/>
      <c r="R76" s="241"/>
      <c r="S76" s="242"/>
      <c r="T76" s="243"/>
      <c r="U76" s="243"/>
      <c r="V76" s="255"/>
      <c r="W76" s="256"/>
      <c r="X76" s="285"/>
      <c r="Y76" s="285"/>
      <c r="Z76" s="285"/>
      <c r="AA76" s="285"/>
      <c r="AB76" s="285"/>
      <c r="AC76" s="287"/>
      <c r="AD76" s="280">
        <v>18</v>
      </c>
      <c r="AE76" s="281"/>
      <c r="AF76" s="282" t="s">
        <v>102</v>
      </c>
      <c r="AG76" s="282"/>
      <c r="AH76" s="282"/>
      <c r="AI76" s="283"/>
      <c r="AJ76" s="281">
        <v>17</v>
      </c>
      <c r="AK76" s="281"/>
      <c r="AL76" s="282" t="s">
        <v>102</v>
      </c>
      <c r="AM76" s="282"/>
      <c r="AN76" s="282"/>
      <c r="AO76" s="283"/>
      <c r="AP76" s="280">
        <v>18</v>
      </c>
      <c r="AQ76" s="281"/>
      <c r="AR76" s="282" t="s">
        <v>102</v>
      </c>
      <c r="AS76" s="282"/>
      <c r="AT76" s="282"/>
      <c r="AU76" s="283"/>
      <c r="AV76" s="281">
        <v>14</v>
      </c>
      <c r="AW76" s="281"/>
      <c r="AX76" s="282" t="s">
        <v>102</v>
      </c>
      <c r="AY76" s="282"/>
      <c r="AZ76" s="282"/>
      <c r="BA76" s="283"/>
      <c r="BB76" s="280">
        <v>18</v>
      </c>
      <c r="BC76" s="281"/>
      <c r="BD76" s="282" t="s">
        <v>102</v>
      </c>
      <c r="BE76" s="282"/>
      <c r="BF76" s="282"/>
      <c r="BG76" s="283"/>
      <c r="BH76" s="302">
        <v>10</v>
      </c>
      <c r="BI76" s="302"/>
      <c r="BJ76" s="282" t="s">
        <v>102</v>
      </c>
      <c r="BK76" s="282"/>
      <c r="BL76" s="282"/>
      <c r="BM76" s="283"/>
      <c r="BN76" s="280">
        <v>14</v>
      </c>
      <c r="BO76" s="281"/>
      <c r="BP76" s="282" t="s">
        <v>102</v>
      </c>
      <c r="BQ76" s="282"/>
      <c r="BR76" s="282"/>
      <c r="BS76" s="283"/>
      <c r="BT76" s="281">
        <v>11</v>
      </c>
      <c r="BU76" s="281"/>
      <c r="BV76" s="282" t="s">
        <v>102</v>
      </c>
      <c r="BW76" s="282"/>
      <c r="BX76" s="282"/>
      <c r="BY76" s="282"/>
      <c r="BZ76" s="233"/>
      <c r="CA76" s="234"/>
      <c r="CB76" s="237"/>
      <c r="CC76" s="238"/>
      <c r="CD76" s="51"/>
      <c r="CE76" s="51"/>
      <c r="CF76" s="52"/>
      <c r="CG76" s="53"/>
    </row>
    <row r="77" spans="1:85" ht="75.75" customHeight="1" thickBot="1" x14ac:dyDescent="0.3">
      <c r="A77" s="262"/>
      <c r="B77" s="263"/>
      <c r="C77" s="264"/>
      <c r="D77" s="265"/>
      <c r="E77" s="265"/>
      <c r="F77" s="265"/>
      <c r="G77" s="265"/>
      <c r="H77" s="265"/>
      <c r="I77" s="265"/>
      <c r="J77" s="265"/>
      <c r="K77" s="265"/>
      <c r="L77" s="265"/>
      <c r="M77" s="266"/>
      <c r="N77" s="241"/>
      <c r="O77" s="244"/>
      <c r="P77" s="272"/>
      <c r="Q77" s="273"/>
      <c r="R77" s="241"/>
      <c r="S77" s="242"/>
      <c r="T77" s="243"/>
      <c r="U77" s="243"/>
      <c r="V77" s="257"/>
      <c r="W77" s="258"/>
      <c r="X77" s="286"/>
      <c r="Y77" s="286"/>
      <c r="Z77" s="286"/>
      <c r="AA77" s="286"/>
      <c r="AB77" s="286"/>
      <c r="AC77" s="273"/>
      <c r="AD77" s="297" t="s">
        <v>103</v>
      </c>
      <c r="AE77" s="298"/>
      <c r="AF77" s="299" t="s">
        <v>104</v>
      </c>
      <c r="AG77" s="298"/>
      <c r="AH77" s="300" t="s">
        <v>105</v>
      </c>
      <c r="AI77" s="301"/>
      <c r="AJ77" s="299" t="s">
        <v>103</v>
      </c>
      <c r="AK77" s="298"/>
      <c r="AL77" s="299" t="s">
        <v>104</v>
      </c>
      <c r="AM77" s="298"/>
      <c r="AN77" s="300" t="s">
        <v>105</v>
      </c>
      <c r="AO77" s="301"/>
      <c r="AP77" s="288" t="s">
        <v>103</v>
      </c>
      <c r="AQ77" s="289"/>
      <c r="AR77" s="290" t="s">
        <v>104</v>
      </c>
      <c r="AS77" s="289"/>
      <c r="AT77" s="291" t="s">
        <v>105</v>
      </c>
      <c r="AU77" s="292"/>
      <c r="AV77" s="290" t="s">
        <v>103</v>
      </c>
      <c r="AW77" s="289"/>
      <c r="AX77" s="290" t="s">
        <v>104</v>
      </c>
      <c r="AY77" s="289"/>
      <c r="AZ77" s="291" t="s">
        <v>105</v>
      </c>
      <c r="BA77" s="292"/>
      <c r="BB77" s="313" t="s">
        <v>103</v>
      </c>
      <c r="BC77" s="294"/>
      <c r="BD77" s="293" t="s">
        <v>104</v>
      </c>
      <c r="BE77" s="294"/>
      <c r="BF77" s="295" t="s">
        <v>105</v>
      </c>
      <c r="BG77" s="296"/>
      <c r="BH77" s="293" t="s">
        <v>103</v>
      </c>
      <c r="BI77" s="294"/>
      <c r="BJ77" s="293" t="s">
        <v>104</v>
      </c>
      <c r="BK77" s="294"/>
      <c r="BL77" s="295" t="s">
        <v>105</v>
      </c>
      <c r="BM77" s="296"/>
      <c r="BN77" s="288" t="s">
        <v>103</v>
      </c>
      <c r="BO77" s="289"/>
      <c r="BP77" s="290" t="s">
        <v>104</v>
      </c>
      <c r="BQ77" s="289"/>
      <c r="BR77" s="311" t="s">
        <v>105</v>
      </c>
      <c r="BS77" s="312"/>
      <c r="BT77" s="290" t="s">
        <v>103</v>
      </c>
      <c r="BU77" s="289"/>
      <c r="BV77" s="290" t="s">
        <v>104</v>
      </c>
      <c r="BW77" s="289"/>
      <c r="BX77" s="291" t="s">
        <v>105</v>
      </c>
      <c r="BY77" s="307"/>
      <c r="BZ77" s="233"/>
      <c r="CA77" s="234"/>
      <c r="CB77" s="237"/>
      <c r="CC77" s="238"/>
      <c r="CD77" s="51"/>
      <c r="CE77" s="51"/>
      <c r="CF77" s="52"/>
      <c r="CG77" s="53"/>
    </row>
    <row r="78" spans="1:85" s="50" customFormat="1" ht="23.4" thickBot="1" x14ac:dyDescent="0.35">
      <c r="A78" s="308">
        <v>1</v>
      </c>
      <c r="B78" s="309"/>
      <c r="C78" s="304">
        <v>2</v>
      </c>
      <c r="D78" s="304"/>
      <c r="E78" s="304"/>
      <c r="F78" s="304"/>
      <c r="G78" s="304"/>
      <c r="H78" s="304"/>
      <c r="I78" s="304"/>
      <c r="J78" s="304"/>
      <c r="K78" s="304"/>
      <c r="L78" s="304"/>
      <c r="M78" s="310"/>
      <c r="N78" s="306">
        <v>3</v>
      </c>
      <c r="O78" s="304"/>
      <c r="P78" s="304">
        <v>4</v>
      </c>
      <c r="Q78" s="304"/>
      <c r="R78" s="304">
        <v>5</v>
      </c>
      <c r="S78" s="304"/>
      <c r="T78" s="304">
        <v>6</v>
      </c>
      <c r="U78" s="305"/>
      <c r="V78" s="308">
        <v>7</v>
      </c>
      <c r="W78" s="309"/>
      <c r="X78" s="304">
        <v>8</v>
      </c>
      <c r="Y78" s="304"/>
      <c r="Z78" s="304">
        <v>9</v>
      </c>
      <c r="AA78" s="304"/>
      <c r="AB78" s="304">
        <v>10</v>
      </c>
      <c r="AC78" s="305"/>
      <c r="AD78" s="306">
        <v>11</v>
      </c>
      <c r="AE78" s="304"/>
      <c r="AF78" s="304">
        <v>12</v>
      </c>
      <c r="AG78" s="304"/>
      <c r="AH78" s="304">
        <v>13</v>
      </c>
      <c r="AI78" s="305"/>
      <c r="AJ78" s="303">
        <v>14</v>
      </c>
      <c r="AK78" s="304"/>
      <c r="AL78" s="304">
        <v>15</v>
      </c>
      <c r="AM78" s="304"/>
      <c r="AN78" s="304">
        <v>16</v>
      </c>
      <c r="AO78" s="305"/>
      <c r="AP78" s="306">
        <v>17</v>
      </c>
      <c r="AQ78" s="304"/>
      <c r="AR78" s="304">
        <v>18</v>
      </c>
      <c r="AS78" s="304"/>
      <c r="AT78" s="304">
        <v>19</v>
      </c>
      <c r="AU78" s="305"/>
      <c r="AV78" s="303">
        <v>20</v>
      </c>
      <c r="AW78" s="304"/>
      <c r="AX78" s="304">
        <v>21</v>
      </c>
      <c r="AY78" s="304"/>
      <c r="AZ78" s="304">
        <v>22</v>
      </c>
      <c r="BA78" s="305"/>
      <c r="BB78" s="332">
        <v>23</v>
      </c>
      <c r="BC78" s="330"/>
      <c r="BD78" s="330">
        <v>24</v>
      </c>
      <c r="BE78" s="330"/>
      <c r="BF78" s="330">
        <v>25</v>
      </c>
      <c r="BG78" s="331"/>
      <c r="BH78" s="329">
        <v>26</v>
      </c>
      <c r="BI78" s="330"/>
      <c r="BJ78" s="330">
        <v>27</v>
      </c>
      <c r="BK78" s="330"/>
      <c r="BL78" s="330">
        <v>28</v>
      </c>
      <c r="BM78" s="331"/>
      <c r="BN78" s="306">
        <v>29</v>
      </c>
      <c r="BO78" s="304"/>
      <c r="BP78" s="304">
        <v>30</v>
      </c>
      <c r="BQ78" s="304"/>
      <c r="BR78" s="304">
        <v>31</v>
      </c>
      <c r="BS78" s="305"/>
      <c r="BT78" s="303">
        <v>32</v>
      </c>
      <c r="BU78" s="304"/>
      <c r="BV78" s="304">
        <v>33</v>
      </c>
      <c r="BW78" s="304"/>
      <c r="BX78" s="304">
        <v>34</v>
      </c>
      <c r="BY78" s="305"/>
      <c r="BZ78" s="308">
        <v>35</v>
      </c>
      <c r="CA78" s="321"/>
      <c r="CB78" s="308">
        <v>36</v>
      </c>
      <c r="CC78" s="322"/>
      <c r="CD78" s="51"/>
      <c r="CE78" s="51"/>
      <c r="CF78" s="52"/>
      <c r="CG78" s="53"/>
    </row>
    <row r="79" spans="1:85" s="54" customFormat="1" ht="48.75" customHeight="1" x14ac:dyDescent="0.25">
      <c r="A79" s="323" t="s">
        <v>245</v>
      </c>
      <c r="B79" s="324"/>
      <c r="C79" s="325" t="s">
        <v>246</v>
      </c>
      <c r="D79" s="325"/>
      <c r="E79" s="325"/>
      <c r="F79" s="325"/>
      <c r="G79" s="325"/>
      <c r="H79" s="325"/>
      <c r="I79" s="325"/>
      <c r="J79" s="325"/>
      <c r="K79" s="325"/>
      <c r="L79" s="325"/>
      <c r="M79" s="326"/>
      <c r="N79" s="327"/>
      <c r="O79" s="328"/>
      <c r="P79" s="328"/>
      <c r="Q79" s="328"/>
      <c r="R79" s="389">
        <f>SUM(R80:S86)</f>
        <v>1300</v>
      </c>
      <c r="S79" s="315"/>
      <c r="T79" s="315">
        <f>SUM(T80:U86)</f>
        <v>530</v>
      </c>
      <c r="U79" s="319"/>
      <c r="V79" s="473">
        <f>SUM(V80:W86)</f>
        <v>82</v>
      </c>
      <c r="W79" s="315"/>
      <c r="X79" s="315">
        <f>SUM(X80:Y86)</f>
        <v>0</v>
      </c>
      <c r="Y79" s="315"/>
      <c r="Z79" s="315">
        <f>SUM(Z80:AA86)</f>
        <v>364</v>
      </c>
      <c r="AA79" s="315"/>
      <c r="AB79" s="316">
        <f>SUM(AB80:AC86)</f>
        <v>84</v>
      </c>
      <c r="AC79" s="320"/>
      <c r="AD79" s="318">
        <f>SUM(AD80:AE86)</f>
        <v>100</v>
      </c>
      <c r="AE79" s="315"/>
      <c r="AF79" s="315">
        <f>SUM(AF80:AG86)</f>
        <v>54</v>
      </c>
      <c r="AG79" s="315"/>
      <c r="AH79" s="315">
        <f>SUM(AH80:AI86)</f>
        <v>3</v>
      </c>
      <c r="AI79" s="319"/>
      <c r="AJ79" s="314">
        <f>SUM(AJ80:AK86)</f>
        <v>282</v>
      </c>
      <c r="AK79" s="315"/>
      <c r="AL79" s="315">
        <f>SUM(AL80:AM86)</f>
        <v>116</v>
      </c>
      <c r="AM79" s="315"/>
      <c r="AN79" s="316">
        <f>SUM(AN80:AO86)</f>
        <v>9</v>
      </c>
      <c r="AO79" s="320"/>
      <c r="AP79" s="473">
        <f>SUM(AP80:AQ86)</f>
        <v>172</v>
      </c>
      <c r="AQ79" s="315"/>
      <c r="AR79" s="315">
        <f>SUM(AR80:AS86)</f>
        <v>62</v>
      </c>
      <c r="AS79" s="315"/>
      <c r="AT79" s="315">
        <f>SUM(AT80:AU86)</f>
        <v>3</v>
      </c>
      <c r="AU79" s="319"/>
      <c r="AV79" s="314">
        <f>SUM(AV80:AW86)</f>
        <v>340</v>
      </c>
      <c r="AW79" s="315"/>
      <c r="AX79" s="315">
        <f>SUM(AX80:AY86)</f>
        <v>134</v>
      </c>
      <c r="AY79" s="315"/>
      <c r="AZ79" s="316">
        <f>SUM(AZ80:BA86)</f>
        <v>12</v>
      </c>
      <c r="BA79" s="320"/>
      <c r="BB79" s="318">
        <f>SUM(BB80:BC86)</f>
        <v>120</v>
      </c>
      <c r="BC79" s="315"/>
      <c r="BD79" s="315">
        <f>SUM(BD80:BE86)</f>
        <v>56</v>
      </c>
      <c r="BE79" s="315"/>
      <c r="BF79" s="315">
        <f>SUM(BF80:BG86)</f>
        <v>0</v>
      </c>
      <c r="BG79" s="319"/>
      <c r="BH79" s="314">
        <f>SUM(BH80:BI86)</f>
        <v>100</v>
      </c>
      <c r="BI79" s="315"/>
      <c r="BJ79" s="315">
        <f>SUM(BJ80:BK86)</f>
        <v>42</v>
      </c>
      <c r="BK79" s="315"/>
      <c r="BL79" s="316">
        <f>SUM(BL80:BM86)</f>
        <v>6</v>
      </c>
      <c r="BM79" s="320"/>
      <c r="BN79" s="473">
        <f>SUM(BN80:BO86)</f>
        <v>0</v>
      </c>
      <c r="BO79" s="315"/>
      <c r="BP79" s="315">
        <f>SUM(BP80:BQ86)</f>
        <v>0</v>
      </c>
      <c r="BQ79" s="315"/>
      <c r="BR79" s="315">
        <f>SUM(BR80:BS86)</f>
        <v>0</v>
      </c>
      <c r="BS79" s="319"/>
      <c r="BT79" s="314">
        <f>SUM(BT80:BU86)</f>
        <v>186</v>
      </c>
      <c r="BU79" s="315"/>
      <c r="BV79" s="315">
        <f>SUM(BV80:BW86)</f>
        <v>66</v>
      </c>
      <c r="BW79" s="315"/>
      <c r="BX79" s="316">
        <f>SUM(BX80:BY86)</f>
        <v>6</v>
      </c>
      <c r="BY79" s="320"/>
      <c r="BZ79" s="334">
        <f>SUM(BZ80:CA86)</f>
        <v>39</v>
      </c>
      <c r="CA79" s="335"/>
      <c r="CB79" s="327"/>
      <c r="CC79" s="333"/>
      <c r="CD79" s="51">
        <f t="shared" si="50"/>
        <v>0</v>
      </c>
      <c r="CE79" s="51">
        <f t="shared" si="51"/>
        <v>0</v>
      </c>
      <c r="CF79" s="52">
        <f t="shared" si="52"/>
        <v>0</v>
      </c>
      <c r="CG79" s="53">
        <f t="shared" si="53"/>
        <v>0</v>
      </c>
    </row>
    <row r="80" spans="1:85" s="55" customFormat="1" ht="37.5" customHeight="1" x14ac:dyDescent="0.25">
      <c r="A80" s="336" t="s">
        <v>247</v>
      </c>
      <c r="B80" s="337"/>
      <c r="C80" s="474" t="s">
        <v>248</v>
      </c>
      <c r="D80" s="474"/>
      <c r="E80" s="474"/>
      <c r="F80" s="474"/>
      <c r="G80" s="474"/>
      <c r="H80" s="474"/>
      <c r="I80" s="474"/>
      <c r="J80" s="474"/>
      <c r="K80" s="474"/>
      <c r="L80" s="474"/>
      <c r="M80" s="475"/>
      <c r="N80" s="365">
        <v>4</v>
      </c>
      <c r="O80" s="366"/>
      <c r="P80" s="341">
        <v>2.2999999999999998</v>
      </c>
      <c r="Q80" s="341"/>
      <c r="R80" s="343">
        <f>SUM(AD80+AJ80+AP80+AV80+BB80+BH80+BN80+BT80)</f>
        <v>276</v>
      </c>
      <c r="S80" s="343"/>
      <c r="T80" s="343">
        <f t="shared" ref="T80:T85" si="113">SUM(V80:AC80)</f>
        <v>92</v>
      </c>
      <c r="U80" s="344"/>
      <c r="V80" s="345">
        <v>6</v>
      </c>
      <c r="W80" s="343"/>
      <c r="X80" s="343"/>
      <c r="Y80" s="343"/>
      <c r="Z80" s="343">
        <v>76</v>
      </c>
      <c r="AA80" s="343"/>
      <c r="AB80" s="343">
        <v>10</v>
      </c>
      <c r="AC80" s="344"/>
      <c r="AD80" s="345"/>
      <c r="AE80" s="343"/>
      <c r="AF80" s="343"/>
      <c r="AG80" s="343"/>
      <c r="AH80" s="347"/>
      <c r="AI80" s="355"/>
      <c r="AJ80" s="346">
        <v>92</v>
      </c>
      <c r="AK80" s="343"/>
      <c r="AL80" s="343">
        <v>34</v>
      </c>
      <c r="AM80" s="343"/>
      <c r="AN80" s="347">
        <v>3</v>
      </c>
      <c r="AO80" s="355"/>
      <c r="AP80" s="345">
        <v>90</v>
      </c>
      <c r="AQ80" s="343"/>
      <c r="AR80" s="343">
        <v>24</v>
      </c>
      <c r="AS80" s="343"/>
      <c r="AT80" s="347">
        <v>3</v>
      </c>
      <c r="AU80" s="355"/>
      <c r="AV80" s="346">
        <v>94</v>
      </c>
      <c r="AW80" s="343"/>
      <c r="AX80" s="343">
        <v>34</v>
      </c>
      <c r="AY80" s="343"/>
      <c r="AZ80" s="347">
        <v>3</v>
      </c>
      <c r="BA80" s="348"/>
      <c r="BB80" s="345"/>
      <c r="BC80" s="343"/>
      <c r="BD80" s="343"/>
      <c r="BE80" s="343"/>
      <c r="BF80" s="347"/>
      <c r="BG80" s="355"/>
      <c r="BH80" s="346"/>
      <c r="BI80" s="343"/>
      <c r="BJ80" s="343"/>
      <c r="BK80" s="343"/>
      <c r="BL80" s="347"/>
      <c r="BM80" s="348"/>
      <c r="BN80" s="345"/>
      <c r="BO80" s="343"/>
      <c r="BP80" s="343"/>
      <c r="BQ80" s="343"/>
      <c r="BR80" s="347"/>
      <c r="BS80" s="355"/>
      <c r="BT80" s="346"/>
      <c r="BU80" s="343"/>
      <c r="BV80" s="343"/>
      <c r="BW80" s="343"/>
      <c r="BX80" s="347"/>
      <c r="BY80" s="348"/>
      <c r="BZ80" s="358">
        <f t="shared" ref="BZ80:BZ95" si="114">SUM(AH80,AN80,AT80,AZ80,BF80,BL80,BR80,BX80)</f>
        <v>9</v>
      </c>
      <c r="CA80" s="359"/>
      <c r="CB80" s="340" t="s">
        <v>249</v>
      </c>
      <c r="CC80" s="360"/>
      <c r="CD80" s="51">
        <f t="shared" si="50"/>
        <v>0</v>
      </c>
      <c r="CE80" s="51">
        <f t="shared" si="51"/>
        <v>0</v>
      </c>
      <c r="CF80" s="52">
        <f t="shared" si="52"/>
        <v>0</v>
      </c>
      <c r="CG80" s="53">
        <f t="shared" si="53"/>
        <v>0</v>
      </c>
    </row>
    <row r="81" spans="1:86" s="55" customFormat="1" ht="37.5" customHeight="1" x14ac:dyDescent="0.25">
      <c r="A81" s="336" t="s">
        <v>250</v>
      </c>
      <c r="B81" s="337"/>
      <c r="C81" s="474" t="s">
        <v>251</v>
      </c>
      <c r="D81" s="474"/>
      <c r="E81" s="474"/>
      <c r="F81" s="474"/>
      <c r="G81" s="474"/>
      <c r="H81" s="474"/>
      <c r="I81" s="474"/>
      <c r="J81" s="474"/>
      <c r="K81" s="474"/>
      <c r="L81" s="474"/>
      <c r="M81" s="475"/>
      <c r="N81" s="365"/>
      <c r="O81" s="366"/>
      <c r="P81" s="372">
        <v>4</v>
      </c>
      <c r="Q81" s="372"/>
      <c r="R81" s="372">
        <f>SUM(AD81+AJ81+AP81+AV81+BB81+BH81+BN81+BT81)</f>
        <v>102</v>
      </c>
      <c r="S81" s="372"/>
      <c r="T81" s="372">
        <f t="shared" si="113"/>
        <v>40</v>
      </c>
      <c r="U81" s="375"/>
      <c r="V81" s="374">
        <v>6</v>
      </c>
      <c r="W81" s="372"/>
      <c r="X81" s="372"/>
      <c r="Y81" s="372"/>
      <c r="Z81" s="372">
        <v>30</v>
      </c>
      <c r="AA81" s="372"/>
      <c r="AB81" s="372">
        <v>4</v>
      </c>
      <c r="AC81" s="375"/>
      <c r="AD81" s="374"/>
      <c r="AE81" s="372"/>
      <c r="AF81" s="372"/>
      <c r="AG81" s="372"/>
      <c r="AH81" s="369"/>
      <c r="AI81" s="370"/>
      <c r="AJ81" s="371"/>
      <c r="AK81" s="372"/>
      <c r="AL81" s="372"/>
      <c r="AM81" s="372"/>
      <c r="AN81" s="369"/>
      <c r="AO81" s="370"/>
      <c r="AP81" s="371"/>
      <c r="AQ81" s="372"/>
      <c r="AR81" s="372"/>
      <c r="AS81" s="372"/>
      <c r="AT81" s="369"/>
      <c r="AU81" s="380"/>
      <c r="AV81" s="371">
        <v>102</v>
      </c>
      <c r="AW81" s="372"/>
      <c r="AX81" s="372">
        <v>40</v>
      </c>
      <c r="AY81" s="372"/>
      <c r="AZ81" s="369">
        <v>3</v>
      </c>
      <c r="BA81" s="380"/>
      <c r="BB81" s="374"/>
      <c r="BC81" s="372"/>
      <c r="BD81" s="372"/>
      <c r="BE81" s="372"/>
      <c r="BF81" s="369"/>
      <c r="BG81" s="370"/>
      <c r="BH81" s="371"/>
      <c r="BI81" s="372"/>
      <c r="BJ81" s="372"/>
      <c r="BK81" s="372"/>
      <c r="BL81" s="369"/>
      <c r="BM81" s="380"/>
      <c r="BN81" s="374"/>
      <c r="BO81" s="372"/>
      <c r="BP81" s="372"/>
      <c r="BQ81" s="372"/>
      <c r="BR81" s="369"/>
      <c r="BS81" s="370"/>
      <c r="BT81" s="371"/>
      <c r="BU81" s="372"/>
      <c r="BV81" s="372"/>
      <c r="BW81" s="372"/>
      <c r="BX81" s="369"/>
      <c r="BY81" s="380"/>
      <c r="BZ81" s="358">
        <f t="shared" si="114"/>
        <v>3</v>
      </c>
      <c r="CA81" s="359"/>
      <c r="CB81" s="365" t="s">
        <v>252</v>
      </c>
      <c r="CC81" s="383"/>
      <c r="CD81" s="51">
        <f t="shared" si="50"/>
        <v>0</v>
      </c>
      <c r="CE81" s="51">
        <f t="shared" si="51"/>
        <v>0</v>
      </c>
      <c r="CF81" s="52">
        <f t="shared" si="52"/>
        <v>0</v>
      </c>
      <c r="CG81" s="53">
        <f t="shared" si="53"/>
        <v>0</v>
      </c>
    </row>
    <row r="82" spans="1:86" s="55" customFormat="1" ht="43.5" customHeight="1" x14ac:dyDescent="0.25">
      <c r="A82" s="336" t="s">
        <v>253</v>
      </c>
      <c r="B82" s="337"/>
      <c r="C82" s="338" t="s">
        <v>254</v>
      </c>
      <c r="D82" s="338"/>
      <c r="E82" s="338"/>
      <c r="F82" s="338"/>
      <c r="G82" s="338"/>
      <c r="H82" s="338"/>
      <c r="I82" s="338"/>
      <c r="J82" s="338"/>
      <c r="K82" s="338"/>
      <c r="L82" s="338"/>
      <c r="M82" s="339"/>
      <c r="N82" s="365">
        <v>8</v>
      </c>
      <c r="O82" s="366"/>
      <c r="P82" s="366"/>
      <c r="Q82" s="366"/>
      <c r="R82" s="372">
        <f>SUM(AD82+AJ82+AP82+AV82+BB82+BH82+BN82+BT82)</f>
        <v>94</v>
      </c>
      <c r="S82" s="372"/>
      <c r="T82" s="372">
        <f t="shared" si="113"/>
        <v>32</v>
      </c>
      <c r="U82" s="375"/>
      <c r="V82" s="374">
        <v>16</v>
      </c>
      <c r="W82" s="372"/>
      <c r="X82" s="372"/>
      <c r="Y82" s="372"/>
      <c r="Z82" s="372"/>
      <c r="AA82" s="372"/>
      <c r="AB82" s="372">
        <v>16</v>
      </c>
      <c r="AC82" s="375"/>
      <c r="AD82" s="476"/>
      <c r="AE82" s="439"/>
      <c r="AF82" s="372"/>
      <c r="AG82" s="372"/>
      <c r="AH82" s="369"/>
      <c r="AI82" s="370"/>
      <c r="AJ82" s="371"/>
      <c r="AK82" s="372"/>
      <c r="AL82" s="372"/>
      <c r="AM82" s="372"/>
      <c r="AN82" s="369"/>
      <c r="AO82" s="370"/>
      <c r="AP82" s="374"/>
      <c r="AQ82" s="372"/>
      <c r="AR82" s="372"/>
      <c r="AS82" s="372"/>
      <c r="AT82" s="369"/>
      <c r="AU82" s="370"/>
      <c r="AV82" s="371"/>
      <c r="AW82" s="372"/>
      <c r="AX82" s="372"/>
      <c r="AY82" s="372"/>
      <c r="AZ82" s="369"/>
      <c r="BA82" s="380"/>
      <c r="BB82" s="374"/>
      <c r="BC82" s="372"/>
      <c r="BD82" s="372"/>
      <c r="BE82" s="372"/>
      <c r="BF82" s="369"/>
      <c r="BG82" s="370"/>
      <c r="BH82" s="371"/>
      <c r="BI82" s="372"/>
      <c r="BJ82" s="372"/>
      <c r="BK82" s="372"/>
      <c r="BL82" s="369"/>
      <c r="BM82" s="380"/>
      <c r="BN82" s="374"/>
      <c r="BO82" s="372"/>
      <c r="BP82" s="372"/>
      <c r="BQ82" s="372"/>
      <c r="BR82" s="369"/>
      <c r="BS82" s="370"/>
      <c r="BT82" s="374">
        <v>94</v>
      </c>
      <c r="BU82" s="372"/>
      <c r="BV82" s="372">
        <v>32</v>
      </c>
      <c r="BW82" s="372"/>
      <c r="BX82" s="369">
        <v>3</v>
      </c>
      <c r="BY82" s="370"/>
      <c r="BZ82" s="358">
        <f t="shared" si="114"/>
        <v>3</v>
      </c>
      <c r="CA82" s="359"/>
      <c r="CB82" s="477" t="s">
        <v>255</v>
      </c>
      <c r="CC82" s="478"/>
      <c r="CD82" s="51">
        <f t="shared" si="50"/>
        <v>0</v>
      </c>
      <c r="CE82" s="51">
        <f t="shared" si="51"/>
        <v>0</v>
      </c>
      <c r="CF82" s="52">
        <f t="shared" si="52"/>
        <v>0</v>
      </c>
      <c r="CG82" s="53">
        <f t="shared" si="53"/>
        <v>0</v>
      </c>
    </row>
    <row r="83" spans="1:86" s="55" customFormat="1" ht="37.5" customHeight="1" x14ac:dyDescent="0.25">
      <c r="A83" s="336" t="s">
        <v>256</v>
      </c>
      <c r="B83" s="337"/>
      <c r="C83" s="474" t="s">
        <v>257</v>
      </c>
      <c r="D83" s="474"/>
      <c r="E83" s="474"/>
      <c r="F83" s="474"/>
      <c r="G83" s="474"/>
      <c r="H83" s="474"/>
      <c r="I83" s="474"/>
      <c r="J83" s="474"/>
      <c r="K83" s="474"/>
      <c r="L83" s="474"/>
      <c r="M83" s="475"/>
      <c r="N83" s="365"/>
      <c r="O83" s="366"/>
      <c r="P83" s="479">
        <v>8</v>
      </c>
      <c r="Q83" s="480"/>
      <c r="R83" s="372">
        <f>SUM(AD83+AJ83+AP83+AV83+BB83+BH83+BN83+BT83)</f>
        <v>92</v>
      </c>
      <c r="S83" s="372"/>
      <c r="T83" s="372">
        <f t="shared" si="113"/>
        <v>34</v>
      </c>
      <c r="U83" s="375"/>
      <c r="V83" s="374">
        <v>4</v>
      </c>
      <c r="W83" s="372"/>
      <c r="X83" s="372"/>
      <c r="Y83" s="372"/>
      <c r="Z83" s="372">
        <v>30</v>
      </c>
      <c r="AA83" s="372"/>
      <c r="AB83" s="372"/>
      <c r="AC83" s="375"/>
      <c r="AD83" s="374"/>
      <c r="AE83" s="372"/>
      <c r="AF83" s="372"/>
      <c r="AG83" s="372"/>
      <c r="AH83" s="369"/>
      <c r="AI83" s="370"/>
      <c r="AJ83" s="371"/>
      <c r="AK83" s="372"/>
      <c r="AL83" s="372"/>
      <c r="AM83" s="372"/>
      <c r="AN83" s="369"/>
      <c r="AO83" s="370"/>
      <c r="AP83" s="374"/>
      <c r="AQ83" s="372"/>
      <c r="AR83" s="372"/>
      <c r="AS83" s="372"/>
      <c r="AT83" s="369"/>
      <c r="AU83" s="370"/>
      <c r="AV83" s="371"/>
      <c r="AW83" s="372"/>
      <c r="AX83" s="372"/>
      <c r="AY83" s="372"/>
      <c r="AZ83" s="369"/>
      <c r="BA83" s="380"/>
      <c r="BB83" s="374"/>
      <c r="BC83" s="372"/>
      <c r="BD83" s="372"/>
      <c r="BE83" s="372"/>
      <c r="BF83" s="369"/>
      <c r="BG83" s="370"/>
      <c r="BH83" s="371"/>
      <c r="BI83" s="372"/>
      <c r="BJ83" s="372"/>
      <c r="BK83" s="372"/>
      <c r="BL83" s="369"/>
      <c r="BM83" s="380"/>
      <c r="BN83" s="374"/>
      <c r="BO83" s="372"/>
      <c r="BP83" s="372"/>
      <c r="BQ83" s="372"/>
      <c r="BR83" s="369"/>
      <c r="BS83" s="370"/>
      <c r="BT83" s="371">
        <v>92</v>
      </c>
      <c r="BU83" s="372"/>
      <c r="BV83" s="372">
        <v>34</v>
      </c>
      <c r="BW83" s="372"/>
      <c r="BX83" s="373">
        <v>3</v>
      </c>
      <c r="BY83" s="445"/>
      <c r="BZ83" s="442">
        <f t="shared" si="114"/>
        <v>3</v>
      </c>
      <c r="CA83" s="443"/>
      <c r="CB83" s="365" t="s">
        <v>258</v>
      </c>
      <c r="CC83" s="383"/>
      <c r="CD83" s="51">
        <f t="shared" si="50"/>
        <v>0</v>
      </c>
      <c r="CE83" s="51">
        <f t="shared" si="51"/>
        <v>0</v>
      </c>
      <c r="CF83" s="52">
        <f t="shared" si="52"/>
        <v>0</v>
      </c>
      <c r="CG83" s="53">
        <f t="shared" si="53"/>
        <v>0</v>
      </c>
    </row>
    <row r="84" spans="1:86" s="55" customFormat="1" ht="37.5" customHeight="1" x14ac:dyDescent="0.25">
      <c r="A84" s="336" t="s">
        <v>259</v>
      </c>
      <c r="B84" s="337"/>
      <c r="C84" s="339" t="s">
        <v>260</v>
      </c>
      <c r="D84" s="481"/>
      <c r="E84" s="481"/>
      <c r="F84" s="481"/>
      <c r="G84" s="481"/>
      <c r="H84" s="481"/>
      <c r="I84" s="481"/>
      <c r="J84" s="481"/>
      <c r="K84" s="481"/>
      <c r="L84" s="481"/>
      <c r="M84" s="482"/>
      <c r="N84" s="477"/>
      <c r="O84" s="483"/>
      <c r="P84" s="484">
        <v>2</v>
      </c>
      <c r="Q84" s="485"/>
      <c r="R84" s="372">
        <v>90</v>
      </c>
      <c r="S84" s="372"/>
      <c r="T84" s="444">
        <f t="shared" si="113"/>
        <v>32</v>
      </c>
      <c r="U84" s="447"/>
      <c r="V84" s="446">
        <v>6</v>
      </c>
      <c r="W84" s="371"/>
      <c r="X84" s="444"/>
      <c r="Y84" s="371"/>
      <c r="Z84" s="444">
        <v>22</v>
      </c>
      <c r="AA84" s="371"/>
      <c r="AB84" s="444">
        <v>4</v>
      </c>
      <c r="AC84" s="447"/>
      <c r="AD84" s="446"/>
      <c r="AE84" s="371"/>
      <c r="AF84" s="444"/>
      <c r="AG84" s="371"/>
      <c r="AH84" s="484"/>
      <c r="AI84" s="487"/>
      <c r="AJ84" s="446">
        <v>90</v>
      </c>
      <c r="AK84" s="371"/>
      <c r="AL84" s="444">
        <v>32</v>
      </c>
      <c r="AM84" s="371"/>
      <c r="AN84" s="484">
        <v>3</v>
      </c>
      <c r="AO84" s="487"/>
      <c r="AP84" s="147"/>
      <c r="AQ84" s="143"/>
      <c r="AR84" s="145"/>
      <c r="AS84" s="143"/>
      <c r="AT84" s="144"/>
      <c r="AU84" s="146"/>
      <c r="AV84" s="149"/>
      <c r="AW84" s="143"/>
      <c r="AX84" s="444"/>
      <c r="AY84" s="371"/>
      <c r="AZ84" s="373"/>
      <c r="BA84" s="445"/>
      <c r="BB84" s="147"/>
      <c r="BC84" s="143"/>
      <c r="BD84" s="145"/>
      <c r="BE84" s="143"/>
      <c r="BF84" s="144"/>
      <c r="BG84" s="146"/>
      <c r="BH84" s="149"/>
      <c r="BI84" s="143"/>
      <c r="BJ84" s="145"/>
      <c r="BK84" s="143"/>
      <c r="BL84" s="144"/>
      <c r="BM84" s="150"/>
      <c r="BN84" s="147"/>
      <c r="BO84" s="143"/>
      <c r="BP84" s="444"/>
      <c r="BQ84" s="371"/>
      <c r="BR84" s="373"/>
      <c r="BS84" s="445"/>
      <c r="BT84" s="149"/>
      <c r="BU84" s="143"/>
      <c r="BV84" s="444"/>
      <c r="BW84" s="371"/>
      <c r="BX84" s="373"/>
      <c r="BY84" s="445"/>
      <c r="BZ84" s="442">
        <f t="shared" si="114"/>
        <v>3</v>
      </c>
      <c r="CA84" s="443"/>
      <c r="CB84" s="477" t="s">
        <v>261</v>
      </c>
      <c r="CC84" s="478"/>
      <c r="CD84" s="51">
        <f t="shared" si="50"/>
        <v>0</v>
      </c>
      <c r="CE84" s="51">
        <f t="shared" si="51"/>
        <v>0</v>
      </c>
      <c r="CF84" s="52">
        <f t="shared" si="52"/>
        <v>0</v>
      </c>
      <c r="CG84" s="53">
        <f t="shared" si="53"/>
        <v>0</v>
      </c>
    </row>
    <row r="85" spans="1:86" s="55" customFormat="1" ht="42.75" customHeight="1" x14ac:dyDescent="0.25">
      <c r="A85" s="486" t="s">
        <v>262</v>
      </c>
      <c r="B85" s="337"/>
      <c r="C85" s="363" t="s">
        <v>263</v>
      </c>
      <c r="D85" s="363"/>
      <c r="E85" s="363"/>
      <c r="F85" s="363"/>
      <c r="G85" s="363"/>
      <c r="H85" s="363"/>
      <c r="I85" s="363"/>
      <c r="J85" s="363"/>
      <c r="K85" s="363"/>
      <c r="L85" s="363"/>
      <c r="M85" s="364"/>
      <c r="N85" s="365">
        <v>6</v>
      </c>
      <c r="O85" s="366"/>
      <c r="P85" s="366" t="s">
        <v>264</v>
      </c>
      <c r="Q85" s="366"/>
      <c r="R85" s="372">
        <f>SUM(AD85+AJ85+AP85+AV85+BB85+BH85+BN85+BT85)</f>
        <v>456</v>
      </c>
      <c r="S85" s="372"/>
      <c r="T85" s="372">
        <f t="shared" si="113"/>
        <v>236</v>
      </c>
      <c r="U85" s="375"/>
      <c r="V85" s="374">
        <v>26</v>
      </c>
      <c r="W85" s="372"/>
      <c r="X85" s="372"/>
      <c r="Y85" s="372"/>
      <c r="Z85" s="372">
        <v>176</v>
      </c>
      <c r="AA85" s="372"/>
      <c r="AB85" s="372">
        <v>34</v>
      </c>
      <c r="AC85" s="375"/>
      <c r="AD85" s="374">
        <v>100</v>
      </c>
      <c r="AE85" s="372"/>
      <c r="AF85" s="372">
        <v>54</v>
      </c>
      <c r="AG85" s="372"/>
      <c r="AH85" s="369">
        <v>3</v>
      </c>
      <c r="AI85" s="370"/>
      <c r="AJ85" s="371">
        <v>100</v>
      </c>
      <c r="AK85" s="372"/>
      <c r="AL85" s="372">
        <v>50</v>
      </c>
      <c r="AM85" s="372"/>
      <c r="AN85" s="369">
        <v>3</v>
      </c>
      <c r="AO85" s="373"/>
      <c r="AP85" s="374">
        <v>82</v>
      </c>
      <c r="AQ85" s="372"/>
      <c r="AR85" s="372">
        <v>38</v>
      </c>
      <c r="AS85" s="372"/>
      <c r="AT85" s="369"/>
      <c r="AU85" s="370"/>
      <c r="AV85" s="371">
        <v>54</v>
      </c>
      <c r="AW85" s="372"/>
      <c r="AX85" s="372">
        <v>30</v>
      </c>
      <c r="AY85" s="372"/>
      <c r="AZ85" s="369">
        <v>3</v>
      </c>
      <c r="BA85" s="380"/>
      <c r="BB85" s="374">
        <v>60</v>
      </c>
      <c r="BC85" s="372"/>
      <c r="BD85" s="372">
        <v>32</v>
      </c>
      <c r="BE85" s="372"/>
      <c r="BF85" s="369"/>
      <c r="BG85" s="370"/>
      <c r="BH85" s="371">
        <v>60</v>
      </c>
      <c r="BI85" s="372"/>
      <c r="BJ85" s="372">
        <v>32</v>
      </c>
      <c r="BK85" s="372"/>
      <c r="BL85" s="369">
        <v>3</v>
      </c>
      <c r="BM85" s="380"/>
      <c r="BN85" s="374"/>
      <c r="BO85" s="372"/>
      <c r="BP85" s="372"/>
      <c r="BQ85" s="372"/>
      <c r="BR85" s="369"/>
      <c r="BS85" s="370"/>
      <c r="BT85" s="371"/>
      <c r="BU85" s="372"/>
      <c r="BV85" s="372"/>
      <c r="BW85" s="372"/>
      <c r="BX85" s="369"/>
      <c r="BY85" s="380"/>
      <c r="BZ85" s="358">
        <f t="shared" si="114"/>
        <v>12</v>
      </c>
      <c r="CA85" s="359"/>
      <c r="CB85" s="340" t="s">
        <v>265</v>
      </c>
      <c r="CC85" s="360"/>
      <c r="CD85" s="51">
        <f t="shared" si="50"/>
        <v>0</v>
      </c>
      <c r="CE85" s="51">
        <f t="shared" si="51"/>
        <v>0</v>
      </c>
      <c r="CF85" s="52">
        <f t="shared" si="52"/>
        <v>0</v>
      </c>
      <c r="CG85" s="53">
        <f t="shared" si="53"/>
        <v>0</v>
      </c>
    </row>
    <row r="86" spans="1:86" s="55" customFormat="1" ht="42.75" customHeight="1" x14ac:dyDescent="0.25">
      <c r="A86" s="486" t="s">
        <v>266</v>
      </c>
      <c r="B86" s="337"/>
      <c r="C86" s="474" t="s">
        <v>267</v>
      </c>
      <c r="D86" s="474"/>
      <c r="E86" s="474"/>
      <c r="F86" s="474"/>
      <c r="G86" s="474"/>
      <c r="H86" s="474"/>
      <c r="I86" s="474"/>
      <c r="J86" s="474"/>
      <c r="K86" s="474"/>
      <c r="L86" s="474"/>
      <c r="M86" s="475"/>
      <c r="N86" s="365">
        <v>6</v>
      </c>
      <c r="O86" s="366"/>
      <c r="P86" s="372">
        <v>4</v>
      </c>
      <c r="Q86" s="372"/>
      <c r="R86" s="343">
        <f>SUM(AD86+AJ86+AP86+AV86+BB86+BH86+BN86+BT86)</f>
        <v>190</v>
      </c>
      <c r="S86" s="343"/>
      <c r="T86" s="343">
        <f t="shared" ref="T86" si="115">SUM(V86:AC86)</f>
        <v>64</v>
      </c>
      <c r="U86" s="344"/>
      <c r="V86" s="345">
        <v>18</v>
      </c>
      <c r="W86" s="343"/>
      <c r="X86" s="343"/>
      <c r="Y86" s="343"/>
      <c r="Z86" s="343">
        <v>30</v>
      </c>
      <c r="AA86" s="343"/>
      <c r="AB86" s="343">
        <v>16</v>
      </c>
      <c r="AC86" s="344"/>
      <c r="AD86" s="345"/>
      <c r="AE86" s="343"/>
      <c r="AF86" s="343"/>
      <c r="AG86" s="343"/>
      <c r="AH86" s="347"/>
      <c r="AI86" s="355"/>
      <c r="AJ86" s="346"/>
      <c r="AK86" s="343"/>
      <c r="AL86" s="343"/>
      <c r="AM86" s="343"/>
      <c r="AN86" s="347"/>
      <c r="AO86" s="356"/>
      <c r="AP86" s="345"/>
      <c r="AQ86" s="343"/>
      <c r="AR86" s="343"/>
      <c r="AS86" s="343"/>
      <c r="AT86" s="347"/>
      <c r="AU86" s="355"/>
      <c r="AV86" s="346">
        <v>90</v>
      </c>
      <c r="AW86" s="343"/>
      <c r="AX86" s="361">
        <v>30</v>
      </c>
      <c r="AY86" s="343"/>
      <c r="AZ86" s="361">
        <v>3</v>
      </c>
      <c r="BA86" s="348"/>
      <c r="BB86" s="345">
        <v>60</v>
      </c>
      <c r="BC86" s="343"/>
      <c r="BD86" s="343">
        <v>24</v>
      </c>
      <c r="BE86" s="343"/>
      <c r="BF86" s="347"/>
      <c r="BG86" s="355"/>
      <c r="BH86" s="346">
        <v>40</v>
      </c>
      <c r="BI86" s="343"/>
      <c r="BJ86" s="343">
        <v>10</v>
      </c>
      <c r="BK86" s="343"/>
      <c r="BL86" s="347">
        <v>3</v>
      </c>
      <c r="BM86" s="348"/>
      <c r="BN86" s="345"/>
      <c r="BO86" s="343"/>
      <c r="BP86" s="350"/>
      <c r="BQ86" s="350"/>
      <c r="BR86" s="351"/>
      <c r="BS86" s="352"/>
      <c r="BT86" s="353"/>
      <c r="BU86" s="350"/>
      <c r="BV86" s="350"/>
      <c r="BW86" s="350"/>
      <c r="BX86" s="351"/>
      <c r="BY86" s="354"/>
      <c r="BZ86" s="358">
        <f t="shared" si="114"/>
        <v>6</v>
      </c>
      <c r="CA86" s="359"/>
      <c r="CB86" s="340" t="s">
        <v>268</v>
      </c>
      <c r="CC86" s="360"/>
      <c r="CD86" s="51">
        <f t="shared" si="50"/>
        <v>0</v>
      </c>
      <c r="CE86" s="51">
        <f t="shared" si="51"/>
        <v>0</v>
      </c>
      <c r="CF86" s="52">
        <f t="shared" si="52"/>
        <v>0</v>
      </c>
      <c r="CG86" s="53">
        <f t="shared" si="53"/>
        <v>0</v>
      </c>
    </row>
    <row r="87" spans="1:86" s="54" customFormat="1" ht="48.75" customHeight="1" x14ac:dyDescent="0.25">
      <c r="A87" s="323" t="s">
        <v>269</v>
      </c>
      <c r="B87" s="324"/>
      <c r="C87" s="395" t="s">
        <v>270</v>
      </c>
      <c r="D87" s="395"/>
      <c r="E87" s="395"/>
      <c r="F87" s="395"/>
      <c r="G87" s="395"/>
      <c r="H87" s="395"/>
      <c r="I87" s="395"/>
      <c r="J87" s="395"/>
      <c r="K87" s="395"/>
      <c r="L87" s="395"/>
      <c r="M87" s="396"/>
      <c r="N87" s="327"/>
      <c r="O87" s="328"/>
      <c r="P87" s="328"/>
      <c r="Q87" s="328"/>
      <c r="R87" s="315">
        <f>SUM(R88:S89)</f>
        <v>216</v>
      </c>
      <c r="S87" s="315"/>
      <c r="T87" s="315">
        <f>SUM(T88:U89)</f>
        <v>68</v>
      </c>
      <c r="U87" s="319"/>
      <c r="V87" s="318">
        <f>SUM(V88:W89)</f>
        <v>28</v>
      </c>
      <c r="W87" s="315"/>
      <c r="X87" s="315">
        <f>SUM(X88:Y89)</f>
        <v>40</v>
      </c>
      <c r="Y87" s="315"/>
      <c r="Z87" s="315">
        <f>SUM(Z88:AA89)</f>
        <v>0</v>
      </c>
      <c r="AA87" s="315"/>
      <c r="AB87" s="316">
        <f>SUM(AB88:AC89)</f>
        <v>0</v>
      </c>
      <c r="AC87" s="320"/>
      <c r="AD87" s="318">
        <f>SUM(AD88:AE89)</f>
        <v>0</v>
      </c>
      <c r="AE87" s="315"/>
      <c r="AF87" s="315">
        <f>SUM(AF88:AG89)</f>
        <v>0</v>
      </c>
      <c r="AG87" s="315"/>
      <c r="AH87" s="315">
        <f>SUM(AH88:AI89)</f>
        <v>0</v>
      </c>
      <c r="AI87" s="319"/>
      <c r="AJ87" s="314">
        <f>SUM(AJ88:AK89)</f>
        <v>0</v>
      </c>
      <c r="AK87" s="315"/>
      <c r="AL87" s="315">
        <f>SUM(AL88:AM89)</f>
        <v>0</v>
      </c>
      <c r="AM87" s="315"/>
      <c r="AN87" s="316">
        <f>SUM(AN88:AO89)</f>
        <v>0</v>
      </c>
      <c r="AO87" s="320"/>
      <c r="AP87" s="318">
        <f>SUM(AP88:AQ89)</f>
        <v>0</v>
      </c>
      <c r="AQ87" s="315"/>
      <c r="AR87" s="315">
        <f>SUM(AR88:AS89)</f>
        <v>0</v>
      </c>
      <c r="AS87" s="315"/>
      <c r="AT87" s="315">
        <f>SUM(AT88:AU89)</f>
        <v>0</v>
      </c>
      <c r="AU87" s="319"/>
      <c r="AV87" s="490">
        <f>SUM(AV88:AW89)</f>
        <v>108</v>
      </c>
      <c r="AW87" s="315"/>
      <c r="AX87" s="315">
        <f>SUM(AX88:AY89)</f>
        <v>34</v>
      </c>
      <c r="AY87" s="315"/>
      <c r="AZ87" s="316">
        <f>SUM(AZ88:BA89)</f>
        <v>3</v>
      </c>
      <c r="BA87" s="320"/>
      <c r="BB87" s="318">
        <f>SUM(BB88:BC89)</f>
        <v>108</v>
      </c>
      <c r="BC87" s="315"/>
      <c r="BD87" s="315">
        <f>SUM(BD88:BE89)</f>
        <v>34</v>
      </c>
      <c r="BE87" s="315"/>
      <c r="BF87" s="315">
        <f>SUM(BF88:BG89)</f>
        <v>3</v>
      </c>
      <c r="BG87" s="319"/>
      <c r="BH87" s="314">
        <f>SUM(BH88:BI89)</f>
        <v>0</v>
      </c>
      <c r="BI87" s="315"/>
      <c r="BJ87" s="315">
        <f>SUM(BJ88:BK89)</f>
        <v>0</v>
      </c>
      <c r="BK87" s="315"/>
      <c r="BL87" s="316">
        <f>SUM(BL88:BM89)</f>
        <v>0</v>
      </c>
      <c r="BM87" s="320"/>
      <c r="BN87" s="318">
        <f>SUM(BN88:BO89)</f>
        <v>0</v>
      </c>
      <c r="BO87" s="315"/>
      <c r="BP87" s="315">
        <f>SUM(BP88:BQ89)</f>
        <v>0</v>
      </c>
      <c r="BQ87" s="315"/>
      <c r="BR87" s="315">
        <f>SUM(BR88:BS89)</f>
        <v>0</v>
      </c>
      <c r="BS87" s="319"/>
      <c r="BT87" s="314">
        <f>SUM(BT88:BU89)</f>
        <v>0</v>
      </c>
      <c r="BU87" s="315"/>
      <c r="BV87" s="315">
        <f>SUM(BV88:BW89)</f>
        <v>0</v>
      </c>
      <c r="BW87" s="315"/>
      <c r="BX87" s="316">
        <f>SUM(BX88:BY89)</f>
        <v>0</v>
      </c>
      <c r="BY87" s="320"/>
      <c r="BZ87" s="488">
        <f t="shared" si="114"/>
        <v>6</v>
      </c>
      <c r="CA87" s="489"/>
      <c r="CB87" s="327"/>
      <c r="CC87" s="333"/>
      <c r="CD87" s="51">
        <f t="shared" si="50"/>
        <v>0</v>
      </c>
      <c r="CE87" s="51">
        <f t="shared" si="51"/>
        <v>0</v>
      </c>
      <c r="CF87" s="52">
        <f t="shared" si="52"/>
        <v>0</v>
      </c>
      <c r="CG87" s="53">
        <f t="shared" si="53"/>
        <v>0</v>
      </c>
    </row>
    <row r="88" spans="1:86" s="55" customFormat="1" ht="39" customHeight="1" x14ac:dyDescent="0.25">
      <c r="A88" s="451" t="s">
        <v>271</v>
      </c>
      <c r="B88" s="452"/>
      <c r="C88" s="378" t="s">
        <v>272</v>
      </c>
      <c r="D88" s="378"/>
      <c r="E88" s="378"/>
      <c r="F88" s="378"/>
      <c r="G88" s="378"/>
      <c r="H88" s="378"/>
      <c r="I88" s="378"/>
      <c r="J88" s="378"/>
      <c r="K88" s="378"/>
      <c r="L88" s="378"/>
      <c r="M88" s="379"/>
      <c r="N88" s="365">
        <v>4</v>
      </c>
      <c r="O88" s="366"/>
      <c r="P88" s="366"/>
      <c r="Q88" s="366"/>
      <c r="R88" s="372">
        <f>SUM(AD88+AJ88+AP88+AV88+BB88+BH88+BN88+BT88)</f>
        <v>108</v>
      </c>
      <c r="S88" s="372"/>
      <c r="T88" s="372">
        <f>SUM(V88:AC88)</f>
        <v>34</v>
      </c>
      <c r="U88" s="375"/>
      <c r="V88" s="374">
        <v>14</v>
      </c>
      <c r="W88" s="372"/>
      <c r="X88" s="372">
        <v>20</v>
      </c>
      <c r="Y88" s="372"/>
      <c r="Z88" s="372"/>
      <c r="AA88" s="372"/>
      <c r="AB88" s="372"/>
      <c r="AC88" s="375"/>
      <c r="AD88" s="374"/>
      <c r="AE88" s="372"/>
      <c r="AF88" s="372"/>
      <c r="AG88" s="372"/>
      <c r="AH88" s="369"/>
      <c r="AI88" s="370"/>
      <c r="AJ88" s="371"/>
      <c r="AK88" s="372"/>
      <c r="AL88" s="372"/>
      <c r="AM88" s="372"/>
      <c r="AN88" s="369"/>
      <c r="AO88" s="370"/>
      <c r="AP88" s="374"/>
      <c r="AQ88" s="372"/>
      <c r="AR88" s="372"/>
      <c r="AS88" s="372"/>
      <c r="AT88" s="369"/>
      <c r="AU88" s="370"/>
      <c r="AV88" s="371">
        <v>108</v>
      </c>
      <c r="AW88" s="372"/>
      <c r="AX88" s="372">
        <v>34</v>
      </c>
      <c r="AY88" s="372"/>
      <c r="AZ88" s="369">
        <v>3</v>
      </c>
      <c r="BA88" s="380"/>
      <c r="BB88" s="374"/>
      <c r="BC88" s="372"/>
      <c r="BD88" s="372"/>
      <c r="BE88" s="372"/>
      <c r="BF88" s="369"/>
      <c r="BG88" s="370"/>
      <c r="BH88" s="371"/>
      <c r="BI88" s="372"/>
      <c r="BJ88" s="372"/>
      <c r="BK88" s="372"/>
      <c r="BL88" s="369"/>
      <c r="BM88" s="380"/>
      <c r="BN88" s="374"/>
      <c r="BO88" s="372"/>
      <c r="BP88" s="372"/>
      <c r="BQ88" s="372"/>
      <c r="BR88" s="369"/>
      <c r="BS88" s="370"/>
      <c r="BT88" s="371"/>
      <c r="BU88" s="372"/>
      <c r="BV88" s="372"/>
      <c r="BW88" s="372"/>
      <c r="BX88" s="369"/>
      <c r="BY88" s="380"/>
      <c r="BZ88" s="442">
        <f t="shared" si="114"/>
        <v>3</v>
      </c>
      <c r="CA88" s="443"/>
      <c r="CB88" s="340" t="s">
        <v>273</v>
      </c>
      <c r="CC88" s="360"/>
      <c r="CD88" s="51">
        <f t="shared" si="50"/>
        <v>0</v>
      </c>
      <c r="CE88" s="51">
        <f t="shared" si="51"/>
        <v>0</v>
      </c>
      <c r="CF88" s="52">
        <f t="shared" si="52"/>
        <v>0</v>
      </c>
      <c r="CG88" s="53">
        <f t="shared" si="53"/>
        <v>0</v>
      </c>
    </row>
    <row r="89" spans="1:86" s="55" customFormat="1" ht="39" customHeight="1" x14ac:dyDescent="0.25">
      <c r="A89" s="451" t="s">
        <v>274</v>
      </c>
      <c r="B89" s="452"/>
      <c r="C89" s="378" t="s">
        <v>275</v>
      </c>
      <c r="D89" s="378"/>
      <c r="E89" s="378"/>
      <c r="F89" s="378"/>
      <c r="G89" s="378"/>
      <c r="H89" s="378"/>
      <c r="I89" s="378"/>
      <c r="J89" s="378"/>
      <c r="K89" s="378"/>
      <c r="L89" s="378"/>
      <c r="M89" s="379"/>
      <c r="N89" s="476">
        <v>5</v>
      </c>
      <c r="O89" s="439"/>
      <c r="P89" s="366"/>
      <c r="Q89" s="366"/>
      <c r="R89" s="372">
        <f>SUM(AD89+AJ89+AP89+AV89+BB89+BH89+BN89+BT89)</f>
        <v>108</v>
      </c>
      <c r="S89" s="372"/>
      <c r="T89" s="372">
        <f>SUM(V89:AC89)</f>
        <v>34</v>
      </c>
      <c r="U89" s="375"/>
      <c r="V89" s="374">
        <v>14</v>
      </c>
      <c r="W89" s="372"/>
      <c r="X89" s="372">
        <v>20</v>
      </c>
      <c r="Y89" s="372"/>
      <c r="Z89" s="372"/>
      <c r="AA89" s="372"/>
      <c r="AB89" s="372"/>
      <c r="AC89" s="375"/>
      <c r="AD89" s="374"/>
      <c r="AE89" s="372"/>
      <c r="AF89" s="372"/>
      <c r="AG89" s="372"/>
      <c r="AH89" s="369"/>
      <c r="AI89" s="370"/>
      <c r="AJ89" s="371"/>
      <c r="AK89" s="372"/>
      <c r="AL89" s="372"/>
      <c r="AM89" s="372"/>
      <c r="AN89" s="369"/>
      <c r="AO89" s="370"/>
      <c r="AP89" s="476"/>
      <c r="AQ89" s="372"/>
      <c r="AR89" s="372"/>
      <c r="AS89" s="372"/>
      <c r="AT89" s="439"/>
      <c r="AU89" s="380"/>
      <c r="AV89" s="371"/>
      <c r="AW89" s="372"/>
      <c r="AX89" s="372"/>
      <c r="AY89" s="372"/>
      <c r="AZ89" s="369"/>
      <c r="BA89" s="380"/>
      <c r="BB89" s="485">
        <v>108</v>
      </c>
      <c r="BC89" s="372"/>
      <c r="BD89" s="372">
        <v>34</v>
      </c>
      <c r="BE89" s="372"/>
      <c r="BF89" s="439">
        <v>3</v>
      </c>
      <c r="BG89" s="380"/>
      <c r="BH89" s="485"/>
      <c r="BI89" s="372"/>
      <c r="BJ89" s="372"/>
      <c r="BK89" s="372"/>
      <c r="BL89" s="439"/>
      <c r="BM89" s="380"/>
      <c r="BN89" s="374"/>
      <c r="BO89" s="372"/>
      <c r="BP89" s="372"/>
      <c r="BQ89" s="372"/>
      <c r="BR89" s="369"/>
      <c r="BS89" s="370"/>
      <c r="BT89" s="485"/>
      <c r="BU89" s="372"/>
      <c r="BV89" s="372"/>
      <c r="BW89" s="372"/>
      <c r="BX89" s="439"/>
      <c r="BY89" s="380"/>
      <c r="BZ89" s="442">
        <f t="shared" si="114"/>
        <v>3</v>
      </c>
      <c r="CA89" s="443"/>
      <c r="CB89" s="340" t="s">
        <v>276</v>
      </c>
      <c r="CC89" s="360"/>
      <c r="CD89" s="51">
        <f t="shared" si="50"/>
        <v>0</v>
      </c>
      <c r="CE89" s="51">
        <f t="shared" si="51"/>
        <v>0</v>
      </c>
      <c r="CF89" s="52">
        <f t="shared" si="52"/>
        <v>0</v>
      </c>
      <c r="CG89" s="53">
        <f t="shared" si="53"/>
        <v>0</v>
      </c>
    </row>
    <row r="90" spans="1:86" s="54" customFormat="1" ht="63.75" customHeight="1" x14ac:dyDescent="0.25">
      <c r="A90" s="323" t="s">
        <v>277</v>
      </c>
      <c r="B90" s="324"/>
      <c r="C90" s="395" t="s">
        <v>278</v>
      </c>
      <c r="D90" s="395"/>
      <c r="E90" s="395"/>
      <c r="F90" s="395"/>
      <c r="G90" s="395"/>
      <c r="H90" s="395"/>
      <c r="I90" s="395"/>
      <c r="J90" s="395"/>
      <c r="K90" s="395"/>
      <c r="L90" s="395"/>
      <c r="M90" s="396"/>
      <c r="N90" s="327"/>
      <c r="O90" s="328"/>
      <c r="P90" s="328"/>
      <c r="Q90" s="328"/>
      <c r="R90" s="315">
        <f>SUM(R91:S96)</f>
        <v>672</v>
      </c>
      <c r="S90" s="315"/>
      <c r="T90" s="315">
        <f>SUM(T91:U96)</f>
        <v>266</v>
      </c>
      <c r="U90" s="319"/>
      <c r="V90" s="318">
        <f>SUM(V91:W96)</f>
        <v>96</v>
      </c>
      <c r="W90" s="315"/>
      <c r="X90" s="315">
        <f>SUM(X91:Y96)</f>
        <v>54</v>
      </c>
      <c r="Y90" s="315"/>
      <c r="Z90" s="315">
        <f>SUM(Z91:AA96)</f>
        <v>88</v>
      </c>
      <c r="AA90" s="315"/>
      <c r="AB90" s="316">
        <f>SUM(AB91:AC96)</f>
        <v>28</v>
      </c>
      <c r="AC90" s="320"/>
      <c r="AD90" s="318">
        <f>SUM(AD91:AE96)</f>
        <v>0</v>
      </c>
      <c r="AE90" s="315"/>
      <c r="AF90" s="315">
        <f>SUM(AF91:AG96)</f>
        <v>0</v>
      </c>
      <c r="AG90" s="315"/>
      <c r="AH90" s="315">
        <f>SUM(AH91:AI96)</f>
        <v>0</v>
      </c>
      <c r="AI90" s="319"/>
      <c r="AJ90" s="314">
        <f>SUM(AJ91:AK96)</f>
        <v>0</v>
      </c>
      <c r="AK90" s="315"/>
      <c r="AL90" s="315">
        <f>SUM(AL91:AM96)</f>
        <v>0</v>
      </c>
      <c r="AM90" s="315"/>
      <c r="AN90" s="316">
        <f>SUM(AN91:AO96)</f>
        <v>0</v>
      </c>
      <c r="AO90" s="320"/>
      <c r="AP90" s="318">
        <f>SUM(AP91:AQ96)</f>
        <v>0</v>
      </c>
      <c r="AQ90" s="315"/>
      <c r="AR90" s="315">
        <f>SUM(AR91:AS96)</f>
        <v>0</v>
      </c>
      <c r="AS90" s="315"/>
      <c r="AT90" s="315">
        <f>SUM(AT91:AU96)</f>
        <v>0</v>
      </c>
      <c r="AU90" s="319"/>
      <c r="AV90" s="490">
        <f>SUM(AV91:AW96)</f>
        <v>0</v>
      </c>
      <c r="AW90" s="315"/>
      <c r="AX90" s="315">
        <f>SUM(AX91:AY96)</f>
        <v>0</v>
      </c>
      <c r="AY90" s="315"/>
      <c r="AZ90" s="316">
        <f>SUM(AZ91:BA96)</f>
        <v>0</v>
      </c>
      <c r="BA90" s="320"/>
      <c r="BB90" s="318">
        <f>SUM(BB91:BC96)</f>
        <v>60</v>
      </c>
      <c r="BC90" s="315"/>
      <c r="BD90" s="315">
        <f>SUM(BD91:BE96)</f>
        <v>22</v>
      </c>
      <c r="BE90" s="315"/>
      <c r="BF90" s="315">
        <f>SUM(BF91:BG96)</f>
        <v>0</v>
      </c>
      <c r="BG90" s="319"/>
      <c r="BH90" s="314">
        <f>SUM(BH91:BI96)</f>
        <v>60</v>
      </c>
      <c r="BI90" s="315"/>
      <c r="BJ90" s="315">
        <f>SUM(BJ91:BK96)</f>
        <v>22</v>
      </c>
      <c r="BK90" s="315"/>
      <c r="BL90" s="316">
        <f>SUM(BL91:BM96)</f>
        <v>3</v>
      </c>
      <c r="BM90" s="320"/>
      <c r="BN90" s="318">
        <f>SUM(BN91:BO96)</f>
        <v>240</v>
      </c>
      <c r="BO90" s="315"/>
      <c r="BP90" s="315">
        <f>SUM(BP91:BQ96)</f>
        <v>94</v>
      </c>
      <c r="BQ90" s="315"/>
      <c r="BR90" s="315">
        <f>SUM(BR91:BS96)</f>
        <v>5</v>
      </c>
      <c r="BS90" s="319"/>
      <c r="BT90" s="314">
        <f>SUM(BT91:BU96)</f>
        <v>312</v>
      </c>
      <c r="BU90" s="315"/>
      <c r="BV90" s="315">
        <f>SUM(BV91:BW96)</f>
        <v>128</v>
      </c>
      <c r="BW90" s="315"/>
      <c r="BX90" s="316">
        <f>SUM(BX91:BY96)</f>
        <v>9</v>
      </c>
      <c r="BY90" s="320"/>
      <c r="BZ90" s="488">
        <f>SUM(BZ91:CA96)</f>
        <v>17</v>
      </c>
      <c r="CA90" s="489"/>
      <c r="CB90" s="440"/>
      <c r="CC90" s="441"/>
      <c r="CD90" s="51">
        <f t="shared" si="50"/>
        <v>0</v>
      </c>
      <c r="CE90" s="51">
        <f t="shared" si="51"/>
        <v>0</v>
      </c>
      <c r="CF90" s="52">
        <f t="shared" si="52"/>
        <v>0</v>
      </c>
      <c r="CG90" s="53">
        <f t="shared" si="53"/>
        <v>0</v>
      </c>
    </row>
    <row r="91" spans="1:86" s="64" customFormat="1" ht="39" customHeight="1" x14ac:dyDescent="0.25">
      <c r="A91" s="451" t="s">
        <v>279</v>
      </c>
      <c r="B91" s="452"/>
      <c r="C91" s="338" t="s">
        <v>280</v>
      </c>
      <c r="D91" s="338"/>
      <c r="E91" s="338"/>
      <c r="F91" s="338"/>
      <c r="G91" s="338"/>
      <c r="H91" s="338"/>
      <c r="I91" s="338"/>
      <c r="J91" s="338"/>
      <c r="K91" s="338"/>
      <c r="L91" s="338"/>
      <c r="M91" s="491"/>
      <c r="N91" s="492" t="s">
        <v>182</v>
      </c>
      <c r="O91" s="341"/>
      <c r="P91" s="341">
        <v>8</v>
      </c>
      <c r="Q91" s="341"/>
      <c r="R91" s="343">
        <v>72</v>
      </c>
      <c r="S91" s="343"/>
      <c r="T91" s="343">
        <v>32</v>
      </c>
      <c r="U91" s="344"/>
      <c r="V91" s="345">
        <v>10</v>
      </c>
      <c r="W91" s="343"/>
      <c r="X91" s="343">
        <v>6</v>
      </c>
      <c r="Y91" s="343"/>
      <c r="Z91" s="343">
        <v>10</v>
      </c>
      <c r="AA91" s="343"/>
      <c r="AB91" s="343">
        <v>6</v>
      </c>
      <c r="AC91" s="344"/>
      <c r="AD91" s="345"/>
      <c r="AE91" s="343"/>
      <c r="AF91" s="343"/>
      <c r="AG91" s="343"/>
      <c r="AH91" s="347"/>
      <c r="AI91" s="355"/>
      <c r="AJ91" s="346"/>
      <c r="AK91" s="343"/>
      <c r="AL91" s="343"/>
      <c r="AM91" s="343"/>
      <c r="AN91" s="347"/>
      <c r="AO91" s="355"/>
      <c r="AP91" s="345" t="s">
        <v>182</v>
      </c>
      <c r="AQ91" s="343"/>
      <c r="AR91" s="343" t="s">
        <v>182</v>
      </c>
      <c r="AS91" s="343"/>
      <c r="AT91" s="347" t="s">
        <v>182</v>
      </c>
      <c r="AU91" s="355"/>
      <c r="AV91" s="346"/>
      <c r="AW91" s="343"/>
      <c r="AX91" s="343"/>
      <c r="AY91" s="343"/>
      <c r="AZ91" s="347"/>
      <c r="BA91" s="348"/>
      <c r="BB91" s="345"/>
      <c r="BC91" s="343"/>
      <c r="BD91" s="343"/>
      <c r="BE91" s="343"/>
      <c r="BF91" s="347"/>
      <c r="BG91" s="355"/>
      <c r="BH91" s="346" t="s">
        <v>182</v>
      </c>
      <c r="BI91" s="343"/>
      <c r="BJ91" s="343" t="s">
        <v>182</v>
      </c>
      <c r="BK91" s="343"/>
      <c r="BL91" s="347" t="s">
        <v>182</v>
      </c>
      <c r="BM91" s="348"/>
      <c r="BN91" s="345"/>
      <c r="BO91" s="343"/>
      <c r="BP91" s="343"/>
      <c r="BQ91" s="343"/>
      <c r="BR91" s="347"/>
      <c r="BS91" s="355"/>
      <c r="BT91" s="346">
        <v>72</v>
      </c>
      <c r="BU91" s="343"/>
      <c r="BV91" s="343">
        <v>32</v>
      </c>
      <c r="BW91" s="343"/>
      <c r="BX91" s="347">
        <v>2</v>
      </c>
      <c r="BY91" s="348"/>
      <c r="BZ91" s="442">
        <f>SUM(AH91,AN91,AT91,AZ91,BF91,BL91,BR91,BX91)</f>
        <v>2</v>
      </c>
      <c r="CA91" s="443"/>
      <c r="CB91" s="340" t="s">
        <v>281</v>
      </c>
      <c r="CC91" s="360"/>
      <c r="CD91" s="51">
        <f t="shared" si="50"/>
        <v>0</v>
      </c>
      <c r="CE91" s="51">
        <f t="shared" si="51"/>
        <v>0</v>
      </c>
      <c r="CF91" s="52">
        <f t="shared" si="52"/>
        <v>0</v>
      </c>
      <c r="CG91" s="53" t="e">
        <f t="shared" si="53"/>
        <v>#VALUE!</v>
      </c>
    </row>
    <row r="92" spans="1:86" s="61" customFormat="1" ht="39" customHeight="1" x14ac:dyDescent="0.25">
      <c r="A92" s="384" t="s">
        <v>282</v>
      </c>
      <c r="B92" s="385"/>
      <c r="C92" s="378" t="s">
        <v>283</v>
      </c>
      <c r="D92" s="378"/>
      <c r="E92" s="378"/>
      <c r="F92" s="378"/>
      <c r="G92" s="378"/>
      <c r="H92" s="378"/>
      <c r="I92" s="378"/>
      <c r="J92" s="378"/>
      <c r="K92" s="378"/>
      <c r="L92" s="378"/>
      <c r="M92" s="493"/>
      <c r="N92" s="483"/>
      <c r="O92" s="366"/>
      <c r="P92" s="366">
        <v>8</v>
      </c>
      <c r="Q92" s="366"/>
      <c r="R92" s="372">
        <v>72</v>
      </c>
      <c r="S92" s="372"/>
      <c r="T92" s="372">
        <v>32</v>
      </c>
      <c r="U92" s="375"/>
      <c r="V92" s="374">
        <v>10</v>
      </c>
      <c r="W92" s="372"/>
      <c r="X92" s="372">
        <v>6</v>
      </c>
      <c r="Y92" s="372"/>
      <c r="Z92" s="372">
        <v>16</v>
      </c>
      <c r="AA92" s="372"/>
      <c r="AB92" s="372" t="s">
        <v>182</v>
      </c>
      <c r="AC92" s="375"/>
      <c r="AD92" s="374"/>
      <c r="AE92" s="372"/>
      <c r="AF92" s="372"/>
      <c r="AG92" s="372"/>
      <c r="AH92" s="369"/>
      <c r="AI92" s="370"/>
      <c r="AJ92" s="371"/>
      <c r="AK92" s="372"/>
      <c r="AL92" s="372"/>
      <c r="AM92" s="372"/>
      <c r="AN92" s="369"/>
      <c r="AO92" s="370"/>
      <c r="AP92" s="374"/>
      <c r="AQ92" s="372"/>
      <c r="AR92" s="372"/>
      <c r="AS92" s="372"/>
      <c r="AT92" s="369"/>
      <c r="AU92" s="370"/>
      <c r="AV92" s="371"/>
      <c r="AW92" s="372"/>
      <c r="AX92" s="372"/>
      <c r="AY92" s="372"/>
      <c r="AZ92" s="369"/>
      <c r="BA92" s="380"/>
      <c r="BB92" s="374"/>
      <c r="BC92" s="372"/>
      <c r="BD92" s="372"/>
      <c r="BE92" s="372"/>
      <c r="BF92" s="369"/>
      <c r="BG92" s="370"/>
      <c r="BH92" s="371" t="s">
        <v>182</v>
      </c>
      <c r="BI92" s="372"/>
      <c r="BJ92" s="372" t="s">
        <v>182</v>
      </c>
      <c r="BK92" s="372"/>
      <c r="BL92" s="369"/>
      <c r="BM92" s="380"/>
      <c r="BN92" s="374" t="s">
        <v>182</v>
      </c>
      <c r="BO92" s="372"/>
      <c r="BP92" s="372" t="s">
        <v>182</v>
      </c>
      <c r="BQ92" s="372"/>
      <c r="BR92" s="369"/>
      <c r="BS92" s="370"/>
      <c r="BT92" s="371">
        <v>72</v>
      </c>
      <c r="BU92" s="372"/>
      <c r="BV92" s="372">
        <v>32</v>
      </c>
      <c r="BW92" s="372"/>
      <c r="BX92" s="369">
        <v>2</v>
      </c>
      <c r="BY92" s="380"/>
      <c r="BZ92" s="408">
        <f>SUM(AH92,AN92,AT92,AZ92,BF92,BL92,BR92,BX92)</f>
        <v>2</v>
      </c>
      <c r="CA92" s="409"/>
      <c r="CB92" s="365" t="s">
        <v>284</v>
      </c>
      <c r="CC92" s="383"/>
      <c r="CD92" s="51">
        <f t="shared" si="50"/>
        <v>0</v>
      </c>
      <c r="CE92" s="51">
        <f t="shared" si="51"/>
        <v>0</v>
      </c>
      <c r="CF92" s="52" t="e">
        <f t="shared" si="52"/>
        <v>#VALUE!</v>
      </c>
      <c r="CG92" s="53">
        <f t="shared" si="53"/>
        <v>0</v>
      </c>
    </row>
    <row r="93" spans="1:86" s="61" customFormat="1" ht="45.75" customHeight="1" x14ac:dyDescent="0.25">
      <c r="A93" s="384" t="s">
        <v>285</v>
      </c>
      <c r="B93" s="385"/>
      <c r="C93" s="378" t="s">
        <v>286</v>
      </c>
      <c r="D93" s="378"/>
      <c r="E93" s="378"/>
      <c r="F93" s="378"/>
      <c r="G93" s="378"/>
      <c r="H93" s="378"/>
      <c r="I93" s="378"/>
      <c r="J93" s="378"/>
      <c r="K93" s="378"/>
      <c r="L93" s="378"/>
      <c r="M93" s="493"/>
      <c r="N93" s="483">
        <v>6</v>
      </c>
      <c r="O93" s="366"/>
      <c r="P93" s="366"/>
      <c r="Q93" s="366"/>
      <c r="R93" s="372">
        <v>120</v>
      </c>
      <c r="S93" s="372"/>
      <c r="T93" s="372">
        <v>44</v>
      </c>
      <c r="U93" s="375"/>
      <c r="V93" s="374">
        <v>20</v>
      </c>
      <c r="W93" s="372"/>
      <c r="X93" s="372"/>
      <c r="Y93" s="372"/>
      <c r="Z93" s="372">
        <v>16</v>
      </c>
      <c r="AA93" s="372"/>
      <c r="AB93" s="372">
        <v>8</v>
      </c>
      <c r="AC93" s="375"/>
      <c r="AD93" s="374"/>
      <c r="AE93" s="372"/>
      <c r="AF93" s="372"/>
      <c r="AG93" s="372"/>
      <c r="AH93" s="369"/>
      <c r="AI93" s="370"/>
      <c r="AJ93" s="371"/>
      <c r="AK93" s="372"/>
      <c r="AL93" s="372"/>
      <c r="AM93" s="372"/>
      <c r="AN93" s="369"/>
      <c r="AO93" s="370"/>
      <c r="AP93" s="374"/>
      <c r="AQ93" s="372"/>
      <c r="AR93" s="372"/>
      <c r="AS93" s="372"/>
      <c r="AT93" s="369"/>
      <c r="AU93" s="370"/>
      <c r="AV93" s="371"/>
      <c r="AW93" s="372"/>
      <c r="AX93" s="372"/>
      <c r="AY93" s="372"/>
      <c r="AZ93" s="369"/>
      <c r="BA93" s="380"/>
      <c r="BB93" s="374">
        <v>60</v>
      </c>
      <c r="BC93" s="372"/>
      <c r="BD93" s="372">
        <v>22</v>
      </c>
      <c r="BE93" s="372"/>
      <c r="BF93" s="369"/>
      <c r="BG93" s="370"/>
      <c r="BH93" s="371">
        <v>60</v>
      </c>
      <c r="BI93" s="372"/>
      <c r="BJ93" s="372">
        <v>22</v>
      </c>
      <c r="BK93" s="372"/>
      <c r="BL93" s="369">
        <v>3</v>
      </c>
      <c r="BM93" s="380"/>
      <c r="BN93" s="374"/>
      <c r="BO93" s="372"/>
      <c r="BP93" s="372"/>
      <c r="BQ93" s="372"/>
      <c r="BR93" s="369"/>
      <c r="BS93" s="370"/>
      <c r="BT93" s="371"/>
      <c r="BU93" s="372"/>
      <c r="BV93" s="372"/>
      <c r="BW93" s="372"/>
      <c r="BX93" s="369"/>
      <c r="BY93" s="380"/>
      <c r="BZ93" s="408">
        <f t="shared" si="114"/>
        <v>3</v>
      </c>
      <c r="CA93" s="409"/>
      <c r="CB93" s="365" t="s">
        <v>287</v>
      </c>
      <c r="CC93" s="383"/>
      <c r="CD93" s="51">
        <f t="shared" si="50"/>
        <v>0</v>
      </c>
      <c r="CE93" s="51">
        <f t="shared" si="51"/>
        <v>0</v>
      </c>
      <c r="CF93" s="52">
        <f t="shared" si="52"/>
        <v>0</v>
      </c>
      <c r="CG93" s="53">
        <f t="shared" si="53"/>
        <v>0</v>
      </c>
    </row>
    <row r="94" spans="1:86" s="61" customFormat="1" ht="39" customHeight="1" x14ac:dyDescent="0.25">
      <c r="A94" s="384" t="s">
        <v>288</v>
      </c>
      <c r="B94" s="385"/>
      <c r="C94" s="378" t="s">
        <v>289</v>
      </c>
      <c r="D94" s="378"/>
      <c r="E94" s="378"/>
      <c r="F94" s="378"/>
      <c r="G94" s="378"/>
      <c r="H94" s="378"/>
      <c r="I94" s="378"/>
      <c r="J94" s="378"/>
      <c r="K94" s="378"/>
      <c r="L94" s="378"/>
      <c r="M94" s="493"/>
      <c r="N94" s="365" t="s">
        <v>182</v>
      </c>
      <c r="O94" s="366"/>
      <c r="P94" s="366">
        <v>7</v>
      </c>
      <c r="Q94" s="366"/>
      <c r="R94" s="372">
        <v>120</v>
      </c>
      <c r="S94" s="372"/>
      <c r="T94" s="372">
        <v>50</v>
      </c>
      <c r="U94" s="375"/>
      <c r="V94" s="374">
        <v>16</v>
      </c>
      <c r="W94" s="372"/>
      <c r="X94" s="372">
        <v>12</v>
      </c>
      <c r="Y94" s="372"/>
      <c r="Z94" s="372">
        <v>22</v>
      </c>
      <c r="AA94" s="372"/>
      <c r="AB94" s="372" t="s">
        <v>182</v>
      </c>
      <c r="AC94" s="375"/>
      <c r="AD94" s="374"/>
      <c r="AE94" s="372"/>
      <c r="AF94" s="372"/>
      <c r="AG94" s="372"/>
      <c r="AH94" s="369"/>
      <c r="AI94" s="370"/>
      <c r="AJ94" s="371"/>
      <c r="AK94" s="372"/>
      <c r="AL94" s="372"/>
      <c r="AM94" s="372"/>
      <c r="AN94" s="369"/>
      <c r="AO94" s="370"/>
      <c r="AP94" s="374"/>
      <c r="AQ94" s="372"/>
      <c r="AR94" s="372"/>
      <c r="AS94" s="372"/>
      <c r="AT94" s="369"/>
      <c r="AU94" s="370"/>
      <c r="AV94" s="371"/>
      <c r="AW94" s="372"/>
      <c r="AX94" s="372"/>
      <c r="AY94" s="372"/>
      <c r="AZ94" s="369"/>
      <c r="BA94" s="380"/>
      <c r="BB94" s="374"/>
      <c r="BC94" s="372"/>
      <c r="BD94" s="372"/>
      <c r="BE94" s="372"/>
      <c r="BF94" s="369"/>
      <c r="BG94" s="370"/>
      <c r="BH94" s="371"/>
      <c r="BI94" s="372"/>
      <c r="BJ94" s="372"/>
      <c r="BK94" s="372"/>
      <c r="BL94" s="369"/>
      <c r="BM94" s="380"/>
      <c r="BN94" s="371">
        <v>120</v>
      </c>
      <c r="BO94" s="372"/>
      <c r="BP94" s="372">
        <v>50</v>
      </c>
      <c r="BQ94" s="372"/>
      <c r="BR94" s="369">
        <v>3</v>
      </c>
      <c r="BS94" s="380"/>
      <c r="BT94" s="371" t="s">
        <v>182</v>
      </c>
      <c r="BU94" s="372"/>
      <c r="BV94" s="372" t="s">
        <v>182</v>
      </c>
      <c r="BW94" s="372"/>
      <c r="BX94" s="369" t="s">
        <v>182</v>
      </c>
      <c r="BY94" s="380"/>
      <c r="BZ94" s="408">
        <f t="shared" si="114"/>
        <v>3</v>
      </c>
      <c r="CA94" s="409"/>
      <c r="CB94" s="365" t="s">
        <v>290</v>
      </c>
      <c r="CC94" s="383"/>
      <c r="CD94" s="51">
        <f t="shared" si="50"/>
        <v>0</v>
      </c>
      <c r="CE94" s="51">
        <f t="shared" si="51"/>
        <v>0</v>
      </c>
      <c r="CF94" s="52" t="e">
        <f t="shared" si="52"/>
        <v>#VALUE!</v>
      </c>
      <c r="CG94" s="53" t="e">
        <f t="shared" si="53"/>
        <v>#VALUE!</v>
      </c>
    </row>
    <row r="95" spans="1:86" s="61" customFormat="1" ht="64.5" customHeight="1" x14ac:dyDescent="0.3">
      <c r="A95" s="384" t="s">
        <v>291</v>
      </c>
      <c r="B95" s="385"/>
      <c r="C95" s="378" t="s">
        <v>456</v>
      </c>
      <c r="D95" s="378"/>
      <c r="E95" s="378"/>
      <c r="F95" s="378"/>
      <c r="G95" s="378"/>
      <c r="H95" s="378"/>
      <c r="I95" s="378"/>
      <c r="J95" s="378"/>
      <c r="K95" s="378"/>
      <c r="L95" s="378"/>
      <c r="M95" s="493"/>
      <c r="N95" s="483">
        <v>8</v>
      </c>
      <c r="O95" s="366"/>
      <c r="P95" s="366">
        <v>7</v>
      </c>
      <c r="Q95" s="366"/>
      <c r="R95" s="372">
        <v>216</v>
      </c>
      <c r="S95" s="372"/>
      <c r="T95" s="372">
        <v>76</v>
      </c>
      <c r="U95" s="375"/>
      <c r="V95" s="374">
        <v>22</v>
      </c>
      <c r="W95" s="372"/>
      <c r="X95" s="372">
        <v>30</v>
      </c>
      <c r="Y95" s="372"/>
      <c r="Z95" s="372">
        <v>24</v>
      </c>
      <c r="AA95" s="372"/>
      <c r="AB95" s="372" t="s">
        <v>182</v>
      </c>
      <c r="AC95" s="375"/>
      <c r="AD95" s="374"/>
      <c r="AE95" s="372"/>
      <c r="AF95" s="372"/>
      <c r="AG95" s="372"/>
      <c r="AH95" s="369"/>
      <c r="AI95" s="370"/>
      <c r="AJ95" s="371"/>
      <c r="AK95" s="372"/>
      <c r="AL95" s="372"/>
      <c r="AM95" s="372"/>
      <c r="AN95" s="369"/>
      <c r="AO95" s="370"/>
      <c r="AP95" s="374"/>
      <c r="AQ95" s="372"/>
      <c r="AR95" s="372"/>
      <c r="AS95" s="372"/>
      <c r="AT95" s="369"/>
      <c r="AU95" s="370"/>
      <c r="AV95" s="371" t="s">
        <v>182</v>
      </c>
      <c r="AW95" s="372"/>
      <c r="AX95" s="372" t="s">
        <v>182</v>
      </c>
      <c r="AY95" s="372"/>
      <c r="AZ95" s="369" t="s">
        <v>182</v>
      </c>
      <c r="BA95" s="380"/>
      <c r="BB95" s="374"/>
      <c r="BC95" s="372"/>
      <c r="BD95" s="372"/>
      <c r="BE95" s="372"/>
      <c r="BF95" s="369"/>
      <c r="BG95" s="370"/>
      <c r="BH95" s="371"/>
      <c r="BI95" s="372"/>
      <c r="BJ95" s="372"/>
      <c r="BK95" s="372"/>
      <c r="BL95" s="369"/>
      <c r="BM95" s="380"/>
      <c r="BN95" s="374">
        <v>120</v>
      </c>
      <c r="BO95" s="372"/>
      <c r="BP95" s="372">
        <v>44</v>
      </c>
      <c r="BQ95" s="372"/>
      <c r="BR95" s="369">
        <v>2</v>
      </c>
      <c r="BS95" s="370"/>
      <c r="BT95" s="371">
        <v>96</v>
      </c>
      <c r="BU95" s="372"/>
      <c r="BV95" s="372">
        <v>32</v>
      </c>
      <c r="BW95" s="372"/>
      <c r="BX95" s="369">
        <v>3</v>
      </c>
      <c r="BY95" s="380"/>
      <c r="BZ95" s="408">
        <f t="shared" si="114"/>
        <v>5</v>
      </c>
      <c r="CA95" s="409"/>
      <c r="CB95" s="365" t="s">
        <v>292</v>
      </c>
      <c r="CC95" s="383"/>
      <c r="CD95" s="51">
        <f t="shared" si="50"/>
        <v>0</v>
      </c>
      <c r="CE95" s="51">
        <f t="shared" si="51"/>
        <v>0</v>
      </c>
      <c r="CF95" s="52" t="e">
        <f t="shared" si="52"/>
        <v>#VALUE!</v>
      </c>
      <c r="CG95" s="53" t="e">
        <f t="shared" si="53"/>
        <v>#VALUE!</v>
      </c>
      <c r="CH95" s="84"/>
    </row>
    <row r="96" spans="1:86" s="61" customFormat="1" ht="84.75" customHeight="1" x14ac:dyDescent="0.25">
      <c r="A96" s="384" t="s">
        <v>293</v>
      </c>
      <c r="B96" s="385"/>
      <c r="C96" s="378" t="s">
        <v>294</v>
      </c>
      <c r="D96" s="378"/>
      <c r="E96" s="378"/>
      <c r="F96" s="378"/>
      <c r="G96" s="378"/>
      <c r="H96" s="378"/>
      <c r="I96" s="378"/>
      <c r="J96" s="378"/>
      <c r="K96" s="378"/>
      <c r="L96" s="378"/>
      <c r="M96" s="493"/>
      <c r="N96" s="483"/>
      <c r="O96" s="366"/>
      <c r="P96" s="366">
        <v>8</v>
      </c>
      <c r="Q96" s="366"/>
      <c r="R96" s="372">
        <v>72</v>
      </c>
      <c r="S96" s="372"/>
      <c r="T96" s="372">
        <v>32</v>
      </c>
      <c r="U96" s="375"/>
      <c r="V96" s="374">
        <v>18</v>
      </c>
      <c r="W96" s="372"/>
      <c r="X96" s="372"/>
      <c r="Y96" s="372"/>
      <c r="Z96" s="372"/>
      <c r="AA96" s="372"/>
      <c r="AB96" s="372">
        <v>14</v>
      </c>
      <c r="AC96" s="375"/>
      <c r="AD96" s="374"/>
      <c r="AE96" s="372"/>
      <c r="AF96" s="372"/>
      <c r="AG96" s="372"/>
      <c r="AH96" s="369"/>
      <c r="AI96" s="370"/>
      <c r="AJ96" s="371"/>
      <c r="AK96" s="372"/>
      <c r="AL96" s="372"/>
      <c r="AM96" s="372"/>
      <c r="AN96" s="369"/>
      <c r="AO96" s="370"/>
      <c r="AP96" s="374"/>
      <c r="AQ96" s="372"/>
      <c r="AR96" s="372"/>
      <c r="AS96" s="372"/>
      <c r="AT96" s="369"/>
      <c r="AU96" s="370"/>
      <c r="AV96" s="371"/>
      <c r="AW96" s="372"/>
      <c r="AX96" s="372"/>
      <c r="AY96" s="372"/>
      <c r="AZ96" s="369"/>
      <c r="BA96" s="380"/>
      <c r="BB96" s="374"/>
      <c r="BC96" s="372"/>
      <c r="BD96" s="372"/>
      <c r="BE96" s="372"/>
      <c r="BF96" s="369"/>
      <c r="BG96" s="370"/>
      <c r="BH96" s="371"/>
      <c r="BI96" s="372"/>
      <c r="BJ96" s="372"/>
      <c r="BK96" s="372"/>
      <c r="BL96" s="369"/>
      <c r="BM96" s="380"/>
      <c r="BN96" s="374"/>
      <c r="BO96" s="372"/>
      <c r="BP96" s="372"/>
      <c r="BQ96" s="372"/>
      <c r="BR96" s="369"/>
      <c r="BS96" s="370"/>
      <c r="BT96" s="371">
        <v>72</v>
      </c>
      <c r="BU96" s="372"/>
      <c r="BV96" s="372">
        <v>32</v>
      </c>
      <c r="BW96" s="372"/>
      <c r="BX96" s="369">
        <v>2</v>
      </c>
      <c r="BY96" s="380"/>
      <c r="BZ96" s="408">
        <v>2</v>
      </c>
      <c r="CA96" s="409"/>
      <c r="CB96" s="365" t="s">
        <v>295</v>
      </c>
      <c r="CC96" s="383"/>
      <c r="CD96" s="51">
        <f t="shared" si="50"/>
        <v>0</v>
      </c>
      <c r="CE96" s="51">
        <f t="shared" si="51"/>
        <v>0</v>
      </c>
      <c r="CF96" s="52">
        <f t="shared" si="52"/>
        <v>0</v>
      </c>
      <c r="CG96" s="53">
        <f t="shared" si="53"/>
        <v>0</v>
      </c>
    </row>
    <row r="97" spans="1:85" s="62" customFormat="1" ht="45" customHeight="1" x14ac:dyDescent="0.25">
      <c r="A97" s="497" t="s">
        <v>296</v>
      </c>
      <c r="B97" s="498"/>
      <c r="C97" s="395" t="s">
        <v>297</v>
      </c>
      <c r="D97" s="395"/>
      <c r="E97" s="395"/>
      <c r="F97" s="395"/>
      <c r="G97" s="395"/>
      <c r="H97" s="395"/>
      <c r="I97" s="395"/>
      <c r="J97" s="395"/>
      <c r="K97" s="395"/>
      <c r="L97" s="395"/>
      <c r="M97" s="396"/>
      <c r="N97" s="495"/>
      <c r="O97" s="494"/>
      <c r="P97" s="494"/>
      <c r="Q97" s="494"/>
      <c r="R97" s="494">
        <v>40</v>
      </c>
      <c r="S97" s="494"/>
      <c r="T97" s="494"/>
      <c r="U97" s="404"/>
      <c r="V97" s="495"/>
      <c r="W97" s="494"/>
      <c r="X97" s="494"/>
      <c r="Y97" s="494"/>
      <c r="Z97" s="494"/>
      <c r="AA97" s="494"/>
      <c r="AB97" s="494"/>
      <c r="AC97" s="404"/>
      <c r="AD97" s="495"/>
      <c r="AE97" s="494"/>
      <c r="AF97" s="494"/>
      <c r="AG97" s="494"/>
      <c r="AH97" s="494"/>
      <c r="AI97" s="404"/>
      <c r="AJ97" s="496"/>
      <c r="AK97" s="494"/>
      <c r="AL97" s="494"/>
      <c r="AM97" s="494"/>
      <c r="AN97" s="494"/>
      <c r="AO97" s="404"/>
      <c r="AP97" s="495"/>
      <c r="AQ97" s="494"/>
      <c r="AR97" s="494"/>
      <c r="AS97" s="494"/>
      <c r="AT97" s="494"/>
      <c r="AU97" s="404"/>
      <c r="AV97" s="496"/>
      <c r="AW97" s="494"/>
      <c r="AX97" s="494"/>
      <c r="AY97" s="494"/>
      <c r="AZ97" s="494"/>
      <c r="BA97" s="404"/>
      <c r="BB97" s="495"/>
      <c r="BC97" s="494"/>
      <c r="BD97" s="494"/>
      <c r="BE97" s="494"/>
      <c r="BF97" s="494"/>
      <c r="BG97" s="404"/>
      <c r="BH97" s="496"/>
      <c r="BI97" s="494"/>
      <c r="BJ97" s="494"/>
      <c r="BK97" s="494"/>
      <c r="BL97" s="494"/>
      <c r="BM97" s="404"/>
      <c r="BN97" s="496">
        <v>40</v>
      </c>
      <c r="BO97" s="494"/>
      <c r="BP97" s="494"/>
      <c r="BQ97" s="494"/>
      <c r="BR97" s="494">
        <v>1</v>
      </c>
      <c r="BS97" s="404"/>
      <c r="BT97" s="496"/>
      <c r="BU97" s="494"/>
      <c r="BV97" s="494"/>
      <c r="BW97" s="494"/>
      <c r="BX97" s="494"/>
      <c r="BY97" s="404"/>
      <c r="BZ97" s="495">
        <f t="shared" ref="BZ97" si="116">SUM(AH97,AN97,AT97,AZ97,BF97,BL97,BR97,BX97)</f>
        <v>1</v>
      </c>
      <c r="CA97" s="499"/>
      <c r="CB97" s="397" t="s">
        <v>135</v>
      </c>
      <c r="CC97" s="406"/>
      <c r="CD97" s="51">
        <f t="shared" si="50"/>
        <v>0</v>
      </c>
      <c r="CE97" s="51">
        <f t="shared" si="51"/>
        <v>0</v>
      </c>
      <c r="CF97" s="52">
        <f t="shared" si="52"/>
        <v>0</v>
      </c>
      <c r="CG97" s="53">
        <f t="shared" si="53"/>
        <v>0</v>
      </c>
    </row>
    <row r="98" spans="1:85" s="62" customFormat="1" ht="48" customHeight="1" x14ac:dyDescent="0.25">
      <c r="A98" s="497" t="s">
        <v>298</v>
      </c>
      <c r="B98" s="498"/>
      <c r="C98" s="395" t="s">
        <v>299</v>
      </c>
      <c r="D98" s="395"/>
      <c r="E98" s="395"/>
      <c r="F98" s="395"/>
      <c r="G98" s="395"/>
      <c r="H98" s="395"/>
      <c r="I98" s="395"/>
      <c r="J98" s="395"/>
      <c r="K98" s="395"/>
      <c r="L98" s="395"/>
      <c r="M98" s="396"/>
      <c r="N98" s="495"/>
      <c r="O98" s="494"/>
      <c r="P98" s="494"/>
      <c r="Q98" s="494"/>
      <c r="R98" s="494"/>
      <c r="S98" s="494"/>
      <c r="T98" s="494"/>
      <c r="U98" s="404"/>
      <c r="V98" s="495"/>
      <c r="W98" s="494"/>
      <c r="X98" s="494"/>
      <c r="Y98" s="494"/>
      <c r="Z98" s="494"/>
      <c r="AA98" s="494"/>
      <c r="AB98" s="494"/>
      <c r="AC98" s="404"/>
      <c r="AD98" s="495"/>
      <c r="AE98" s="494"/>
      <c r="AF98" s="494"/>
      <c r="AG98" s="494"/>
      <c r="AH98" s="494"/>
      <c r="AI98" s="404"/>
      <c r="AJ98" s="496"/>
      <c r="AK98" s="494"/>
      <c r="AL98" s="494"/>
      <c r="AM98" s="494"/>
      <c r="AN98" s="494"/>
      <c r="AO98" s="404"/>
      <c r="AP98" s="495"/>
      <c r="AQ98" s="494"/>
      <c r="AR98" s="494"/>
      <c r="AS98" s="494"/>
      <c r="AT98" s="494"/>
      <c r="AU98" s="404"/>
      <c r="AV98" s="496"/>
      <c r="AW98" s="494"/>
      <c r="AX98" s="494"/>
      <c r="AY98" s="494"/>
      <c r="AZ98" s="494"/>
      <c r="BA98" s="404"/>
      <c r="BB98" s="495"/>
      <c r="BC98" s="494"/>
      <c r="BD98" s="494"/>
      <c r="BE98" s="494"/>
      <c r="BF98" s="494"/>
      <c r="BG98" s="404"/>
      <c r="BH98" s="496"/>
      <c r="BI98" s="494"/>
      <c r="BJ98" s="494"/>
      <c r="BK98" s="494"/>
      <c r="BL98" s="494"/>
      <c r="BM98" s="404"/>
      <c r="BN98" s="496"/>
      <c r="BO98" s="494"/>
      <c r="BP98" s="494"/>
      <c r="BQ98" s="494"/>
      <c r="BR98" s="494"/>
      <c r="BS98" s="404"/>
      <c r="BT98" s="496"/>
      <c r="BU98" s="494"/>
      <c r="BV98" s="494"/>
      <c r="BW98" s="494"/>
      <c r="BX98" s="494"/>
      <c r="BY98" s="404"/>
      <c r="BZ98" s="495"/>
      <c r="CA98" s="499"/>
      <c r="CB98" s="501"/>
      <c r="CC98" s="502"/>
      <c r="CD98" s="51">
        <f t="shared" si="50"/>
        <v>0</v>
      </c>
      <c r="CE98" s="51">
        <f t="shared" si="51"/>
        <v>0</v>
      </c>
      <c r="CF98" s="52">
        <f t="shared" si="52"/>
        <v>0</v>
      </c>
      <c r="CG98" s="53">
        <f t="shared" si="53"/>
        <v>0</v>
      </c>
    </row>
    <row r="99" spans="1:85" s="55" customFormat="1" ht="40.5" customHeight="1" x14ac:dyDescent="0.25">
      <c r="A99" s="503" t="s">
        <v>300</v>
      </c>
      <c r="B99" s="504"/>
      <c r="C99" s="338" t="s">
        <v>301</v>
      </c>
      <c r="D99" s="338"/>
      <c r="E99" s="338"/>
      <c r="F99" s="338"/>
      <c r="G99" s="338"/>
      <c r="H99" s="338"/>
      <c r="I99" s="338"/>
      <c r="J99" s="338"/>
      <c r="K99" s="338"/>
      <c r="L99" s="338"/>
      <c r="M99" s="339"/>
      <c r="N99" s="505"/>
      <c r="O99" s="361"/>
      <c r="P99" s="341"/>
      <c r="Q99" s="341"/>
      <c r="R99" s="350" t="s">
        <v>302</v>
      </c>
      <c r="S99" s="350"/>
      <c r="T99" s="506" t="s">
        <v>302</v>
      </c>
      <c r="U99" s="354"/>
      <c r="V99" s="349" t="s">
        <v>302</v>
      </c>
      <c r="W99" s="350"/>
      <c r="X99" s="350"/>
      <c r="Y99" s="350"/>
      <c r="Z99" s="350"/>
      <c r="AA99" s="350"/>
      <c r="AB99" s="350"/>
      <c r="AC99" s="368"/>
      <c r="AD99" s="349" t="s">
        <v>302</v>
      </c>
      <c r="AE99" s="350"/>
      <c r="AF99" s="350" t="s">
        <v>302</v>
      </c>
      <c r="AG99" s="350"/>
      <c r="AH99" s="362"/>
      <c r="AI99" s="500"/>
      <c r="AJ99" s="514"/>
      <c r="AK99" s="353"/>
      <c r="AL99" s="515"/>
      <c r="AM99" s="353"/>
      <c r="AN99" s="351"/>
      <c r="AO99" s="352"/>
      <c r="AP99" s="349"/>
      <c r="AQ99" s="350"/>
      <c r="AR99" s="350"/>
      <c r="AS99" s="350"/>
      <c r="AT99" s="351"/>
      <c r="AU99" s="352"/>
      <c r="AV99" s="353"/>
      <c r="AW99" s="350"/>
      <c r="AX99" s="350"/>
      <c r="AY99" s="350"/>
      <c r="AZ99" s="351"/>
      <c r="BA99" s="354"/>
      <c r="BB99" s="374"/>
      <c r="BC99" s="372"/>
      <c r="BD99" s="372"/>
      <c r="BE99" s="372"/>
      <c r="BF99" s="369"/>
      <c r="BG99" s="370"/>
      <c r="BH99" s="371"/>
      <c r="BI99" s="372"/>
      <c r="BJ99" s="372"/>
      <c r="BK99" s="372"/>
      <c r="BL99" s="369"/>
      <c r="BM99" s="354"/>
      <c r="BN99" s="349"/>
      <c r="BO99" s="350"/>
      <c r="BP99" s="350"/>
      <c r="BQ99" s="350"/>
      <c r="BR99" s="351"/>
      <c r="BS99" s="352"/>
      <c r="BT99" s="353"/>
      <c r="BU99" s="350"/>
      <c r="BV99" s="350"/>
      <c r="BW99" s="350"/>
      <c r="BX99" s="351"/>
      <c r="BY99" s="354"/>
      <c r="BZ99" s="508"/>
      <c r="CA99" s="509"/>
      <c r="CB99" s="510" t="s">
        <v>303</v>
      </c>
      <c r="CC99" s="511"/>
      <c r="CD99" s="51"/>
      <c r="CE99" s="51"/>
      <c r="CF99" s="52"/>
      <c r="CG99" s="53"/>
    </row>
    <row r="100" spans="1:85" s="55" customFormat="1" ht="40.5" customHeight="1" x14ac:dyDescent="0.25">
      <c r="A100" s="503" t="s">
        <v>304</v>
      </c>
      <c r="B100" s="504"/>
      <c r="C100" s="339" t="s">
        <v>305</v>
      </c>
      <c r="D100" s="481"/>
      <c r="E100" s="481"/>
      <c r="F100" s="481"/>
      <c r="G100" s="481"/>
      <c r="H100" s="481"/>
      <c r="I100" s="481"/>
      <c r="J100" s="481"/>
      <c r="K100" s="481"/>
      <c r="L100" s="481"/>
      <c r="M100" s="482"/>
      <c r="N100" s="512"/>
      <c r="O100" s="492"/>
      <c r="P100" s="357"/>
      <c r="Q100" s="513"/>
      <c r="R100" s="343" t="s">
        <v>306</v>
      </c>
      <c r="S100" s="343"/>
      <c r="T100" s="361" t="s">
        <v>306</v>
      </c>
      <c r="U100" s="348"/>
      <c r="V100" s="449" t="s">
        <v>307</v>
      </c>
      <c r="W100" s="346"/>
      <c r="X100" s="388"/>
      <c r="Y100" s="346"/>
      <c r="Z100" s="388" t="s">
        <v>308</v>
      </c>
      <c r="AA100" s="346"/>
      <c r="AB100" s="388"/>
      <c r="AC100" s="507"/>
      <c r="AD100" s="449"/>
      <c r="AE100" s="346"/>
      <c r="AF100" s="388"/>
      <c r="AG100" s="346"/>
      <c r="AH100" s="357"/>
      <c r="AI100" s="516"/>
      <c r="AJ100" s="346" t="s">
        <v>306</v>
      </c>
      <c r="AK100" s="343"/>
      <c r="AL100" s="343" t="s">
        <v>306</v>
      </c>
      <c r="AM100" s="343"/>
      <c r="AN100" s="356"/>
      <c r="AO100" s="450"/>
      <c r="AP100" s="81"/>
      <c r="AQ100" s="82"/>
      <c r="AR100" s="83"/>
      <c r="AS100" s="82"/>
      <c r="AT100" s="351"/>
      <c r="AU100" s="352"/>
      <c r="AV100" s="353"/>
      <c r="AW100" s="350"/>
      <c r="AX100" s="350"/>
      <c r="AY100" s="350"/>
      <c r="AZ100" s="351"/>
      <c r="BA100" s="354"/>
      <c r="BB100" s="374"/>
      <c r="BC100" s="372"/>
      <c r="BD100" s="372"/>
      <c r="BE100" s="372"/>
      <c r="BF100" s="369"/>
      <c r="BG100" s="370"/>
      <c r="BH100" s="371"/>
      <c r="BI100" s="372"/>
      <c r="BJ100" s="372"/>
      <c r="BK100" s="372"/>
      <c r="BL100" s="369"/>
      <c r="BM100" s="354"/>
      <c r="BN100" s="349"/>
      <c r="BO100" s="350"/>
      <c r="BP100" s="350"/>
      <c r="BQ100" s="350"/>
      <c r="BR100" s="351"/>
      <c r="BS100" s="352"/>
      <c r="BT100" s="353"/>
      <c r="BU100" s="350"/>
      <c r="BV100" s="350"/>
      <c r="BW100" s="350"/>
      <c r="BX100" s="351"/>
      <c r="BY100" s="354"/>
      <c r="BZ100" s="508"/>
      <c r="CA100" s="509"/>
      <c r="CB100" s="510" t="s">
        <v>309</v>
      </c>
      <c r="CC100" s="511"/>
      <c r="CD100" s="51"/>
      <c r="CE100" s="85"/>
      <c r="CF100" s="52"/>
      <c r="CG100" s="53"/>
    </row>
    <row r="101" spans="1:85" s="55" customFormat="1" ht="40.5" customHeight="1" x14ac:dyDescent="0.25">
      <c r="A101" s="503" t="s">
        <v>310</v>
      </c>
      <c r="B101" s="504"/>
      <c r="C101" s="339" t="s">
        <v>311</v>
      </c>
      <c r="D101" s="481"/>
      <c r="E101" s="481"/>
      <c r="F101" s="481"/>
      <c r="G101" s="481"/>
      <c r="H101" s="481"/>
      <c r="I101" s="481"/>
      <c r="J101" s="481"/>
      <c r="K101" s="481"/>
      <c r="L101" s="481"/>
      <c r="M101" s="482"/>
      <c r="N101" s="512"/>
      <c r="O101" s="492"/>
      <c r="P101" s="357"/>
      <c r="Q101" s="513"/>
      <c r="R101" s="343" t="s">
        <v>306</v>
      </c>
      <c r="S101" s="343"/>
      <c r="T101" s="361" t="s">
        <v>306</v>
      </c>
      <c r="U101" s="348"/>
      <c r="V101" s="449" t="s">
        <v>307</v>
      </c>
      <c r="W101" s="346"/>
      <c r="X101" s="388"/>
      <c r="Y101" s="346"/>
      <c r="Z101" s="388" t="s">
        <v>308</v>
      </c>
      <c r="AA101" s="346"/>
      <c r="AB101" s="388"/>
      <c r="AC101" s="507"/>
      <c r="AD101" s="449"/>
      <c r="AE101" s="346"/>
      <c r="AF101" s="388"/>
      <c r="AG101" s="346"/>
      <c r="AH101" s="357"/>
      <c r="AI101" s="516"/>
      <c r="AJ101" s="346"/>
      <c r="AK101" s="343"/>
      <c r="AL101" s="343"/>
      <c r="AM101" s="343"/>
      <c r="AN101" s="356"/>
      <c r="AO101" s="450"/>
      <c r="AP101" s="449" t="s">
        <v>306</v>
      </c>
      <c r="AQ101" s="346"/>
      <c r="AR101" s="388" t="s">
        <v>306</v>
      </c>
      <c r="AS101" s="346"/>
      <c r="AT101" s="357"/>
      <c r="AU101" s="516"/>
      <c r="AV101" s="519"/>
      <c r="AW101" s="518"/>
      <c r="AX101" s="520"/>
      <c r="AY101" s="518"/>
      <c r="AZ101" s="521"/>
      <c r="BA101" s="522"/>
      <c r="BB101" s="449"/>
      <c r="BC101" s="346"/>
      <c r="BD101" s="388"/>
      <c r="BE101" s="346"/>
      <c r="BF101" s="356"/>
      <c r="BG101" s="450"/>
      <c r="BH101" s="456"/>
      <c r="BI101" s="346"/>
      <c r="BJ101" s="388"/>
      <c r="BK101" s="346"/>
      <c r="BL101" s="356"/>
      <c r="BM101" s="450"/>
      <c r="BN101" s="517"/>
      <c r="BO101" s="518"/>
      <c r="BP101" s="520"/>
      <c r="BQ101" s="518"/>
      <c r="BR101" s="526"/>
      <c r="BS101" s="527"/>
      <c r="BT101" s="514"/>
      <c r="BU101" s="353"/>
      <c r="BV101" s="515"/>
      <c r="BW101" s="353"/>
      <c r="BX101" s="362"/>
      <c r="BY101" s="500"/>
      <c r="BZ101" s="508"/>
      <c r="CA101" s="509"/>
      <c r="CB101" s="523" t="s">
        <v>312</v>
      </c>
      <c r="CC101" s="524"/>
      <c r="CD101" s="51"/>
      <c r="CE101" s="51"/>
      <c r="CF101" s="52"/>
      <c r="CG101" s="53"/>
    </row>
    <row r="102" spans="1:85" s="62" customFormat="1" x14ac:dyDescent="0.25">
      <c r="A102" s="497" t="s">
        <v>313</v>
      </c>
      <c r="B102" s="498"/>
      <c r="C102" s="395" t="s">
        <v>314</v>
      </c>
      <c r="D102" s="395"/>
      <c r="E102" s="395"/>
      <c r="F102" s="395"/>
      <c r="G102" s="395"/>
      <c r="H102" s="395"/>
      <c r="I102" s="395"/>
      <c r="J102" s="395"/>
      <c r="K102" s="395"/>
      <c r="L102" s="395"/>
      <c r="M102" s="396"/>
      <c r="N102" s="495"/>
      <c r="O102" s="494"/>
      <c r="P102" s="494"/>
      <c r="Q102" s="494"/>
      <c r="R102" s="494"/>
      <c r="S102" s="494"/>
      <c r="T102" s="525"/>
      <c r="U102" s="404"/>
      <c r="V102" s="495"/>
      <c r="W102" s="494"/>
      <c r="X102" s="494"/>
      <c r="Y102" s="494"/>
      <c r="Z102" s="494"/>
      <c r="AA102" s="494"/>
      <c r="AB102" s="494"/>
      <c r="AC102" s="404"/>
      <c r="AD102" s="495"/>
      <c r="AE102" s="494"/>
      <c r="AF102" s="494"/>
      <c r="AG102" s="494"/>
      <c r="AH102" s="494"/>
      <c r="AI102" s="404"/>
      <c r="AJ102" s="496"/>
      <c r="AK102" s="494"/>
      <c r="AL102" s="494"/>
      <c r="AM102" s="494"/>
      <c r="AN102" s="494"/>
      <c r="AO102" s="404"/>
      <c r="AP102" s="495"/>
      <c r="AQ102" s="494"/>
      <c r="AR102" s="494"/>
      <c r="AS102" s="494"/>
      <c r="AT102" s="494"/>
      <c r="AU102" s="404"/>
      <c r="AV102" s="496"/>
      <c r="AW102" s="494"/>
      <c r="AX102" s="494"/>
      <c r="AY102" s="494"/>
      <c r="AZ102" s="494"/>
      <c r="BA102" s="404"/>
      <c r="BB102" s="495"/>
      <c r="BC102" s="494"/>
      <c r="BD102" s="494"/>
      <c r="BE102" s="494"/>
      <c r="BF102" s="494"/>
      <c r="BG102" s="404"/>
      <c r="BH102" s="496"/>
      <c r="BI102" s="494"/>
      <c r="BJ102" s="494"/>
      <c r="BK102" s="494"/>
      <c r="BL102" s="494"/>
      <c r="BM102" s="404"/>
      <c r="BN102" s="496"/>
      <c r="BO102" s="494"/>
      <c r="BP102" s="494"/>
      <c r="BQ102" s="494"/>
      <c r="BR102" s="494"/>
      <c r="BS102" s="404"/>
      <c r="BT102" s="496"/>
      <c r="BU102" s="494"/>
      <c r="BV102" s="494"/>
      <c r="BW102" s="494"/>
      <c r="BX102" s="494"/>
      <c r="BY102" s="404"/>
      <c r="BZ102" s="495"/>
      <c r="CA102" s="499"/>
      <c r="CB102" s="501"/>
      <c r="CC102" s="502"/>
      <c r="CD102" s="51"/>
      <c r="CE102" s="51"/>
      <c r="CF102" s="52"/>
      <c r="CG102" s="53"/>
    </row>
    <row r="103" spans="1:85" s="55" customFormat="1" ht="40.5" customHeight="1" x14ac:dyDescent="0.25">
      <c r="A103" s="451" t="s">
        <v>315</v>
      </c>
      <c r="B103" s="452"/>
      <c r="C103" s="474" t="s">
        <v>316</v>
      </c>
      <c r="D103" s="474"/>
      <c r="E103" s="474"/>
      <c r="F103" s="474"/>
      <c r="G103" s="474"/>
      <c r="H103" s="474"/>
      <c r="I103" s="474"/>
      <c r="J103" s="474"/>
      <c r="K103" s="474"/>
      <c r="L103" s="474"/>
      <c r="M103" s="528"/>
      <c r="N103" s="476" t="s">
        <v>317</v>
      </c>
      <c r="O103" s="439"/>
      <c r="P103" s="529" t="s">
        <v>318</v>
      </c>
      <c r="Q103" s="530"/>
      <c r="R103" s="439" t="s">
        <v>319</v>
      </c>
      <c r="S103" s="439"/>
      <c r="T103" s="372" t="s">
        <v>319</v>
      </c>
      <c r="U103" s="444"/>
      <c r="V103" s="374"/>
      <c r="W103" s="372"/>
      <c r="X103" s="372"/>
      <c r="Y103" s="372"/>
      <c r="Z103" s="372"/>
      <c r="AA103" s="372"/>
      <c r="AB103" s="372"/>
      <c r="AC103" s="375"/>
      <c r="AD103" s="431"/>
      <c r="AE103" s="411"/>
      <c r="AF103" s="372"/>
      <c r="AG103" s="372"/>
      <c r="AH103" s="369"/>
      <c r="AI103" s="370"/>
      <c r="AJ103" s="371" t="s">
        <v>320</v>
      </c>
      <c r="AK103" s="372"/>
      <c r="AL103" s="372" t="s">
        <v>320</v>
      </c>
      <c r="AM103" s="372"/>
      <c r="AN103" s="369"/>
      <c r="AO103" s="370"/>
      <c r="AP103" s="476" t="s">
        <v>321</v>
      </c>
      <c r="AQ103" s="439"/>
      <c r="AR103" s="372" t="s">
        <v>321</v>
      </c>
      <c r="AS103" s="372"/>
      <c r="AT103" s="369"/>
      <c r="AU103" s="370"/>
      <c r="AV103" s="371" t="s">
        <v>322</v>
      </c>
      <c r="AW103" s="372"/>
      <c r="AX103" s="372" t="s">
        <v>322</v>
      </c>
      <c r="AY103" s="372"/>
      <c r="AZ103" s="369"/>
      <c r="BA103" s="370"/>
      <c r="BB103" s="476" t="s">
        <v>321</v>
      </c>
      <c r="BC103" s="439"/>
      <c r="BD103" s="372" t="s">
        <v>321</v>
      </c>
      <c r="BE103" s="372"/>
      <c r="BF103" s="369"/>
      <c r="BG103" s="370"/>
      <c r="BH103" s="371" t="s">
        <v>320</v>
      </c>
      <c r="BI103" s="372"/>
      <c r="BJ103" s="372" t="s">
        <v>320</v>
      </c>
      <c r="BK103" s="372"/>
      <c r="BL103" s="369"/>
      <c r="BM103" s="370"/>
      <c r="BN103" s="476"/>
      <c r="BO103" s="439"/>
      <c r="BP103" s="372"/>
      <c r="BQ103" s="372"/>
      <c r="BR103" s="369"/>
      <c r="BS103" s="370"/>
      <c r="BT103" s="371"/>
      <c r="BU103" s="372"/>
      <c r="BV103" s="372"/>
      <c r="BW103" s="372"/>
      <c r="BX103" s="369"/>
      <c r="BY103" s="370"/>
      <c r="BZ103" s="508"/>
      <c r="CA103" s="509"/>
      <c r="CB103" s="365"/>
      <c r="CC103" s="383"/>
      <c r="CD103" s="51"/>
      <c r="CE103" s="51"/>
      <c r="CF103" s="52"/>
      <c r="CG103" s="53"/>
    </row>
    <row r="104" spans="1:85" s="55" customFormat="1" ht="23.4" thickBot="1" x14ac:dyDescent="0.3">
      <c r="A104" s="542" t="s">
        <v>323</v>
      </c>
      <c r="B104" s="543"/>
      <c r="C104" s="544" t="s">
        <v>324</v>
      </c>
      <c r="D104" s="544"/>
      <c r="E104" s="544"/>
      <c r="F104" s="544"/>
      <c r="G104" s="544"/>
      <c r="H104" s="544"/>
      <c r="I104" s="544"/>
      <c r="J104" s="544"/>
      <c r="K104" s="544"/>
      <c r="L104" s="544"/>
      <c r="M104" s="545"/>
      <c r="N104" s="546"/>
      <c r="O104" s="547"/>
      <c r="P104" s="547" t="s">
        <v>325</v>
      </c>
      <c r="Q104" s="547"/>
      <c r="R104" s="547" t="s">
        <v>326</v>
      </c>
      <c r="S104" s="547"/>
      <c r="T104" s="535" t="s">
        <v>326</v>
      </c>
      <c r="U104" s="536"/>
      <c r="V104" s="537"/>
      <c r="W104" s="538"/>
      <c r="X104" s="538"/>
      <c r="Y104" s="538"/>
      <c r="Z104" s="538"/>
      <c r="AA104" s="538"/>
      <c r="AB104" s="538"/>
      <c r="AC104" s="539"/>
      <c r="AD104" s="540" t="s">
        <v>327</v>
      </c>
      <c r="AE104" s="541"/>
      <c r="AF104" s="552" t="s">
        <v>327</v>
      </c>
      <c r="AG104" s="553"/>
      <c r="AH104" s="531"/>
      <c r="AI104" s="532"/>
      <c r="AJ104" s="554" t="s">
        <v>328</v>
      </c>
      <c r="AK104" s="553"/>
      <c r="AL104" s="552" t="s">
        <v>328</v>
      </c>
      <c r="AM104" s="553"/>
      <c r="AN104" s="531"/>
      <c r="AO104" s="532"/>
      <c r="AP104" s="533" t="s">
        <v>329</v>
      </c>
      <c r="AQ104" s="534"/>
      <c r="AR104" s="552" t="s">
        <v>329</v>
      </c>
      <c r="AS104" s="553"/>
      <c r="AT104" s="531"/>
      <c r="AU104" s="532"/>
      <c r="AV104" s="554" t="s">
        <v>330</v>
      </c>
      <c r="AW104" s="553"/>
      <c r="AX104" s="552" t="s">
        <v>330</v>
      </c>
      <c r="AY104" s="553"/>
      <c r="AZ104" s="531"/>
      <c r="BA104" s="532"/>
      <c r="BB104" s="533" t="s">
        <v>331</v>
      </c>
      <c r="BC104" s="534"/>
      <c r="BD104" s="552" t="s">
        <v>331</v>
      </c>
      <c r="BE104" s="553"/>
      <c r="BF104" s="531"/>
      <c r="BG104" s="532"/>
      <c r="BH104" s="554" t="s">
        <v>332</v>
      </c>
      <c r="BI104" s="553"/>
      <c r="BJ104" s="552" t="s">
        <v>332</v>
      </c>
      <c r="BK104" s="553"/>
      <c r="BL104" s="531"/>
      <c r="BM104" s="532"/>
      <c r="BN104" s="533" t="s">
        <v>330</v>
      </c>
      <c r="BO104" s="534"/>
      <c r="BP104" s="552" t="s">
        <v>330</v>
      </c>
      <c r="BQ104" s="553"/>
      <c r="BR104" s="531"/>
      <c r="BS104" s="532"/>
      <c r="BT104" s="554" t="s">
        <v>333</v>
      </c>
      <c r="BU104" s="553"/>
      <c r="BV104" s="552" t="s">
        <v>333</v>
      </c>
      <c r="BW104" s="553"/>
      <c r="BX104" s="531"/>
      <c r="BY104" s="532"/>
      <c r="BZ104" s="555"/>
      <c r="CA104" s="556"/>
      <c r="CB104" s="548" t="s">
        <v>334</v>
      </c>
      <c r="CC104" s="549"/>
      <c r="CD104" s="51"/>
      <c r="CE104" s="51"/>
      <c r="CF104" s="52"/>
      <c r="CG104" s="53"/>
    </row>
    <row r="105" spans="1:85" ht="26.25" customHeight="1" x14ac:dyDescent="0.25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550"/>
      <c r="AE105" s="550"/>
      <c r="AF105" s="551"/>
      <c r="AG105" s="551"/>
      <c r="AH105" s="551"/>
      <c r="AI105" s="551"/>
      <c r="AJ105" s="551"/>
      <c r="AK105" s="551"/>
      <c r="AL105" s="551"/>
      <c r="AM105" s="551"/>
      <c r="AN105" s="551"/>
      <c r="AO105" s="551"/>
      <c r="AP105" s="551"/>
      <c r="AQ105" s="551"/>
      <c r="AR105" s="551"/>
      <c r="AS105" s="551"/>
      <c r="AT105" s="551"/>
      <c r="AU105" s="551"/>
      <c r="AV105" s="551"/>
      <c r="AW105" s="551"/>
      <c r="AX105" s="551"/>
      <c r="AY105" s="551"/>
      <c r="AZ105" s="551"/>
      <c r="BA105" s="551"/>
      <c r="BB105" s="551"/>
      <c r="BC105" s="551"/>
      <c r="BD105" s="551"/>
      <c r="BE105" s="551"/>
      <c r="BF105" s="551"/>
      <c r="BG105" s="551"/>
      <c r="BH105" s="551"/>
      <c r="BI105" s="551"/>
      <c r="BJ105" s="558"/>
      <c r="BK105" s="558"/>
      <c r="BL105" s="551"/>
      <c r="BM105" s="551"/>
      <c r="BN105" s="551"/>
      <c r="BO105" s="551"/>
      <c r="BP105" s="551"/>
      <c r="BQ105" s="551"/>
      <c r="BR105" s="551"/>
      <c r="BS105" s="551"/>
      <c r="BT105" s="551"/>
      <c r="BU105" s="551"/>
      <c r="BV105" s="551"/>
      <c r="BW105" s="551"/>
      <c r="BX105" s="86"/>
      <c r="BY105" s="86"/>
      <c r="BZ105" s="86"/>
      <c r="CA105" s="86"/>
      <c r="CB105" s="86"/>
      <c r="CC105" s="86"/>
      <c r="CD105" s="51"/>
      <c r="CE105" s="51"/>
      <c r="CF105" s="52"/>
      <c r="CG105" s="53"/>
    </row>
    <row r="106" spans="1:85" ht="26.25" customHeight="1" thickBot="1" x14ac:dyDescent="0.3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550"/>
      <c r="AE106" s="550"/>
      <c r="AF106" s="551"/>
      <c r="AG106" s="551"/>
      <c r="AH106" s="551"/>
      <c r="AI106" s="551"/>
      <c r="AJ106" s="551"/>
      <c r="AK106" s="551"/>
      <c r="AL106" s="551"/>
      <c r="AM106" s="551"/>
      <c r="AN106" s="557"/>
      <c r="AO106" s="551"/>
      <c r="AP106" s="551"/>
      <c r="AQ106" s="551"/>
      <c r="AR106" s="551"/>
      <c r="AS106" s="551"/>
      <c r="AT106" s="551"/>
      <c r="AU106" s="551"/>
      <c r="AV106" s="551"/>
      <c r="AW106" s="551"/>
      <c r="AX106" s="551"/>
      <c r="AY106" s="551"/>
      <c r="AZ106" s="551"/>
      <c r="BA106" s="551"/>
      <c r="BB106" s="551"/>
      <c r="BC106" s="551"/>
      <c r="BD106" s="551"/>
      <c r="BE106" s="551"/>
      <c r="BF106" s="551"/>
      <c r="BG106" s="551"/>
      <c r="BH106" s="551"/>
      <c r="BI106" s="551"/>
      <c r="BJ106" s="551"/>
      <c r="BK106" s="551"/>
      <c r="BL106" s="551"/>
      <c r="BM106" s="551"/>
      <c r="BN106" s="551"/>
      <c r="BO106" s="551"/>
      <c r="BP106" s="551"/>
      <c r="BQ106" s="551"/>
      <c r="BR106" s="551"/>
      <c r="BS106" s="551"/>
      <c r="BT106" s="551"/>
      <c r="BU106" s="551"/>
      <c r="BV106" s="551"/>
      <c r="BW106" s="551"/>
      <c r="BX106" s="86"/>
      <c r="BY106" s="86"/>
      <c r="BZ106" s="86"/>
      <c r="CA106" s="86"/>
      <c r="CB106" s="86"/>
      <c r="CC106" s="86"/>
      <c r="CD106" s="51"/>
      <c r="CE106" s="51"/>
      <c r="CF106" s="52"/>
      <c r="CG106" s="53"/>
    </row>
    <row r="107" spans="1:85" s="55" customFormat="1" ht="27" customHeight="1" x14ac:dyDescent="0.25">
      <c r="A107" s="578" t="s">
        <v>335</v>
      </c>
      <c r="B107" s="579"/>
      <c r="C107" s="579"/>
      <c r="D107" s="579"/>
      <c r="E107" s="579"/>
      <c r="F107" s="579"/>
      <c r="G107" s="579"/>
      <c r="H107" s="579"/>
      <c r="I107" s="579"/>
      <c r="J107" s="579"/>
      <c r="K107" s="579"/>
      <c r="L107" s="579"/>
      <c r="M107" s="579"/>
      <c r="N107" s="579"/>
      <c r="O107" s="579"/>
      <c r="P107" s="579"/>
      <c r="Q107" s="580"/>
      <c r="R107" s="581">
        <f>SUM(R21,R57)</f>
        <v>7334</v>
      </c>
      <c r="S107" s="582"/>
      <c r="T107" s="582">
        <f>SUM(T21,T57)</f>
        <v>3352</v>
      </c>
      <c r="U107" s="583"/>
      <c r="V107" s="559">
        <f>SUM(V21,V57)</f>
        <v>1098</v>
      </c>
      <c r="W107" s="560"/>
      <c r="X107" s="560">
        <f>SUM(X21,X57)</f>
        <v>370</v>
      </c>
      <c r="Y107" s="560"/>
      <c r="Z107" s="560">
        <f>SUM(Z21,Z57)</f>
        <v>1186</v>
      </c>
      <c r="AA107" s="560"/>
      <c r="AB107" s="560">
        <f>SUM(AB21,AB57)</f>
        <v>698</v>
      </c>
      <c r="AC107" s="562"/>
      <c r="AD107" s="559">
        <f>SUM(AD21,AD57)</f>
        <v>1050</v>
      </c>
      <c r="AE107" s="560"/>
      <c r="AF107" s="560">
        <f>SUM(AF21,AF57)</f>
        <v>512</v>
      </c>
      <c r="AG107" s="560"/>
      <c r="AH107" s="561">
        <f>SUM(AH21,AH57)</f>
        <v>29</v>
      </c>
      <c r="AI107" s="564"/>
      <c r="AJ107" s="559">
        <f>SUM(AJ21,AJ57)</f>
        <v>944</v>
      </c>
      <c r="AK107" s="560"/>
      <c r="AL107" s="560">
        <f>SUM(AL21,AL57)</f>
        <v>464</v>
      </c>
      <c r="AM107" s="560"/>
      <c r="AN107" s="561">
        <f>SUM(AN21,AN57)</f>
        <v>29</v>
      </c>
      <c r="AO107" s="562"/>
      <c r="AP107" s="559">
        <f>SUM(AP21,AP57)</f>
        <v>1156</v>
      </c>
      <c r="AQ107" s="560"/>
      <c r="AR107" s="561">
        <f>SUM(AR21,AR57)</f>
        <v>504</v>
      </c>
      <c r="AS107" s="560"/>
      <c r="AT107" s="561">
        <f>SUM(AT21,AT57)</f>
        <v>27</v>
      </c>
      <c r="AU107" s="564"/>
      <c r="AV107" s="565">
        <f>SUM(AV21,AV57)</f>
        <v>806</v>
      </c>
      <c r="AW107" s="560"/>
      <c r="AX107" s="561">
        <f>SUM(AX21,AX57)</f>
        <v>364</v>
      </c>
      <c r="AY107" s="560"/>
      <c r="AZ107" s="561">
        <f>SUM(AZ21,AZ57)</f>
        <v>29</v>
      </c>
      <c r="BA107" s="562"/>
      <c r="BB107" s="559">
        <f>SUM(BB21,BB57)</f>
        <v>1072</v>
      </c>
      <c r="BC107" s="560"/>
      <c r="BD107" s="560">
        <f>SUM(BD21,BD57)</f>
        <v>528</v>
      </c>
      <c r="BE107" s="560"/>
      <c r="BF107" s="561">
        <f>SUM(BF21,BF57)</f>
        <v>23</v>
      </c>
      <c r="BG107" s="562"/>
      <c r="BH107" s="563">
        <f>SUM(BH21,BH57)</f>
        <v>692</v>
      </c>
      <c r="BI107" s="560"/>
      <c r="BJ107" s="560">
        <f>SUM(BJ21,BJ57)</f>
        <v>282</v>
      </c>
      <c r="BK107" s="560"/>
      <c r="BL107" s="561">
        <f>SUM(BL21,BL57)</f>
        <v>27</v>
      </c>
      <c r="BM107" s="564"/>
      <c r="BN107" s="559">
        <f>SUM(BN21,BN57)</f>
        <v>864</v>
      </c>
      <c r="BO107" s="560"/>
      <c r="BP107" s="560">
        <f>SUM(BP21,BP57)</f>
        <v>360</v>
      </c>
      <c r="BQ107" s="560"/>
      <c r="BR107" s="561">
        <f>SUM(BR21,BR57)</f>
        <v>24</v>
      </c>
      <c r="BS107" s="562"/>
      <c r="BT107" s="563">
        <f>SUM(BT21,BT57)</f>
        <v>750</v>
      </c>
      <c r="BU107" s="560"/>
      <c r="BV107" s="560">
        <f>SUM(BV21,BV57)</f>
        <v>338</v>
      </c>
      <c r="BW107" s="560"/>
      <c r="BX107" s="561">
        <f>SUM(BX21,BX57)</f>
        <v>24</v>
      </c>
      <c r="BY107" s="562"/>
      <c r="BZ107" s="565">
        <f>SUM(BZ21,BZ57)</f>
        <v>212</v>
      </c>
      <c r="CA107" s="560"/>
      <c r="CB107" s="560"/>
      <c r="CC107" s="562"/>
      <c r="CD107" s="51">
        <f t="shared" ref="CD107" si="117">SUM(AJ107,AP107,AV107,BB107,BH107,BN107,BT107,AD107)-R107</f>
        <v>0</v>
      </c>
      <c r="CE107" s="51">
        <f t="shared" ref="CE107" si="118">SUM(AL107,AR107,AX107,BD107,BJ107,BP107,BV107,AF107)-T107</f>
        <v>0</v>
      </c>
      <c r="CF107" s="52">
        <f t="shared" ref="CF107" si="119">T107-(V107+X107+Z107+AB107)</f>
        <v>0</v>
      </c>
      <c r="CG107" s="53">
        <f t="shared" ref="CG107" si="120">BZ107-BX107-BR107-BL107-BF107-AZ107-AT107-AN107-AH107</f>
        <v>0</v>
      </c>
    </row>
    <row r="108" spans="1:85" ht="27" customHeight="1" x14ac:dyDescent="0.25">
      <c r="A108" s="568" t="s">
        <v>336</v>
      </c>
      <c r="B108" s="569"/>
      <c r="C108" s="569"/>
      <c r="D108" s="569"/>
      <c r="E108" s="569"/>
      <c r="F108" s="569"/>
      <c r="G108" s="569"/>
      <c r="H108" s="569"/>
      <c r="I108" s="569"/>
      <c r="J108" s="569"/>
      <c r="K108" s="569"/>
      <c r="L108" s="569"/>
      <c r="M108" s="569"/>
      <c r="N108" s="569"/>
      <c r="O108" s="569"/>
      <c r="P108" s="569"/>
      <c r="Q108" s="570"/>
      <c r="R108" s="439"/>
      <c r="S108" s="439"/>
      <c r="T108" s="439"/>
      <c r="U108" s="484"/>
      <c r="V108" s="476"/>
      <c r="W108" s="439"/>
      <c r="X108" s="439"/>
      <c r="Y108" s="439"/>
      <c r="Z108" s="361"/>
      <c r="AA108" s="361"/>
      <c r="AB108" s="439"/>
      <c r="AC108" s="380"/>
      <c r="AD108" s="566">
        <f>AF107/AD18</f>
        <v>28.444444444444443</v>
      </c>
      <c r="AE108" s="567"/>
      <c r="AF108" s="567"/>
      <c r="AG108" s="567"/>
      <c r="AH108" s="567"/>
      <c r="AI108" s="577"/>
      <c r="AJ108" s="571">
        <f>AL107/AJ18</f>
        <v>27.294117647058822</v>
      </c>
      <c r="AK108" s="572"/>
      <c r="AL108" s="572"/>
      <c r="AM108" s="572"/>
      <c r="AN108" s="572"/>
      <c r="AO108" s="573"/>
      <c r="AP108" s="571">
        <f>AR107/AP18</f>
        <v>28</v>
      </c>
      <c r="AQ108" s="572"/>
      <c r="AR108" s="572"/>
      <c r="AS108" s="572"/>
      <c r="AT108" s="572"/>
      <c r="AU108" s="574"/>
      <c r="AV108" s="566">
        <f>AX107/AV18</f>
        <v>26</v>
      </c>
      <c r="AW108" s="567"/>
      <c r="AX108" s="567"/>
      <c r="AY108" s="567"/>
      <c r="AZ108" s="567"/>
      <c r="BA108" s="575"/>
      <c r="BB108" s="566">
        <f>BD107/BB18</f>
        <v>29.333333333333332</v>
      </c>
      <c r="BC108" s="567"/>
      <c r="BD108" s="567"/>
      <c r="BE108" s="567"/>
      <c r="BF108" s="567"/>
      <c r="BG108" s="575"/>
      <c r="BH108" s="576">
        <f>BJ107/BH18</f>
        <v>28.2</v>
      </c>
      <c r="BI108" s="572"/>
      <c r="BJ108" s="572"/>
      <c r="BK108" s="572"/>
      <c r="BL108" s="572"/>
      <c r="BM108" s="574"/>
      <c r="BN108" s="566">
        <f>BP107/BN18</f>
        <v>25.714285714285715</v>
      </c>
      <c r="BO108" s="567"/>
      <c r="BP108" s="567"/>
      <c r="BQ108" s="567"/>
      <c r="BR108" s="567"/>
      <c r="BS108" s="575"/>
      <c r="BT108" s="584">
        <f>BV107/BT18</f>
        <v>30.727272727272727</v>
      </c>
      <c r="BU108" s="567"/>
      <c r="BV108" s="567"/>
      <c r="BW108" s="567"/>
      <c r="BX108" s="567"/>
      <c r="BY108" s="575"/>
      <c r="BZ108" s="566"/>
      <c r="CA108" s="361"/>
      <c r="CB108" s="567"/>
      <c r="CC108" s="348"/>
      <c r="CD108" s="87" t="s">
        <v>337</v>
      </c>
      <c r="CE108" s="87"/>
      <c r="CF108" s="88"/>
    </row>
    <row r="109" spans="1:85" ht="27" customHeight="1" x14ac:dyDescent="0.25">
      <c r="A109" s="568" t="s">
        <v>338</v>
      </c>
      <c r="B109" s="569"/>
      <c r="C109" s="569"/>
      <c r="D109" s="569"/>
      <c r="E109" s="569"/>
      <c r="F109" s="569"/>
      <c r="G109" s="569"/>
      <c r="H109" s="569"/>
      <c r="I109" s="569"/>
      <c r="J109" s="569"/>
      <c r="K109" s="569"/>
      <c r="L109" s="569"/>
      <c r="M109" s="569"/>
      <c r="N109" s="569"/>
      <c r="O109" s="569"/>
      <c r="P109" s="569"/>
      <c r="Q109" s="570"/>
      <c r="R109" s="439"/>
      <c r="S109" s="439"/>
      <c r="T109" s="439"/>
      <c r="U109" s="484"/>
      <c r="V109" s="476"/>
      <c r="W109" s="439"/>
      <c r="X109" s="439"/>
      <c r="Y109" s="439"/>
      <c r="Z109" s="439"/>
      <c r="AA109" s="439"/>
      <c r="AB109" s="439"/>
      <c r="AC109" s="380"/>
      <c r="AD109" s="505"/>
      <c r="AE109" s="361"/>
      <c r="AF109" s="361"/>
      <c r="AG109" s="361"/>
      <c r="AH109" s="361"/>
      <c r="AI109" s="357"/>
      <c r="AJ109" s="505"/>
      <c r="AK109" s="361"/>
      <c r="AL109" s="361"/>
      <c r="AM109" s="361"/>
      <c r="AN109" s="361"/>
      <c r="AO109" s="348"/>
      <c r="AP109" s="566"/>
      <c r="AQ109" s="361"/>
      <c r="AR109" s="361"/>
      <c r="AS109" s="361"/>
      <c r="AT109" s="361"/>
      <c r="AU109" s="357"/>
      <c r="AV109" s="505"/>
      <c r="AW109" s="361"/>
      <c r="AX109" s="361"/>
      <c r="AY109" s="361"/>
      <c r="AZ109" s="361"/>
      <c r="BA109" s="348"/>
      <c r="BB109" s="505"/>
      <c r="BC109" s="361"/>
      <c r="BD109" s="361"/>
      <c r="BE109" s="361"/>
      <c r="BF109" s="361"/>
      <c r="BG109" s="348"/>
      <c r="BH109" s="513"/>
      <c r="BI109" s="361"/>
      <c r="BJ109" s="361"/>
      <c r="BK109" s="361"/>
      <c r="BL109" s="361"/>
      <c r="BM109" s="357"/>
      <c r="BN109" s="505"/>
      <c r="BO109" s="361"/>
      <c r="BP109" s="361"/>
      <c r="BQ109" s="361"/>
      <c r="BR109" s="361"/>
      <c r="BS109" s="348"/>
      <c r="BT109" s="513"/>
      <c r="BU109" s="361"/>
      <c r="BV109" s="361"/>
      <c r="BW109" s="361"/>
      <c r="BX109" s="361"/>
      <c r="BY109" s="348"/>
      <c r="BZ109" s="505"/>
      <c r="CA109" s="361"/>
      <c r="CB109" s="506"/>
      <c r="CC109" s="354"/>
      <c r="CD109" s="89"/>
      <c r="CE109" s="89"/>
      <c r="CF109" s="90"/>
    </row>
    <row r="110" spans="1:85" s="41" customFormat="1" ht="27" customHeight="1" x14ac:dyDescent="0.25">
      <c r="A110" s="585" t="s">
        <v>339</v>
      </c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7"/>
      <c r="R110" s="439">
        <f>SUM(AD110:BY110)</f>
        <v>2</v>
      </c>
      <c r="S110" s="439"/>
      <c r="T110" s="439"/>
      <c r="U110" s="484"/>
      <c r="V110" s="476"/>
      <c r="W110" s="439"/>
      <c r="X110" s="439"/>
      <c r="Y110" s="439"/>
      <c r="Z110" s="439"/>
      <c r="AA110" s="439"/>
      <c r="AB110" s="439"/>
      <c r="AC110" s="380"/>
      <c r="AD110" s="476"/>
      <c r="AE110" s="439"/>
      <c r="AF110" s="439"/>
      <c r="AG110" s="439"/>
      <c r="AH110" s="439"/>
      <c r="AI110" s="484"/>
      <c r="AJ110" s="476"/>
      <c r="AK110" s="439"/>
      <c r="AL110" s="439"/>
      <c r="AM110" s="439"/>
      <c r="AN110" s="439"/>
      <c r="AO110" s="380"/>
      <c r="AP110" s="476"/>
      <c r="AQ110" s="439"/>
      <c r="AR110" s="439"/>
      <c r="AS110" s="439"/>
      <c r="AT110" s="439"/>
      <c r="AU110" s="484"/>
      <c r="AV110" s="476"/>
      <c r="AW110" s="439"/>
      <c r="AX110" s="439"/>
      <c r="AY110" s="439"/>
      <c r="AZ110" s="439"/>
      <c r="BA110" s="380"/>
      <c r="BB110" s="476"/>
      <c r="BC110" s="439"/>
      <c r="BD110" s="439"/>
      <c r="BE110" s="439"/>
      <c r="BF110" s="439"/>
      <c r="BG110" s="380"/>
      <c r="BH110" s="485">
        <v>1</v>
      </c>
      <c r="BI110" s="439"/>
      <c r="BJ110" s="439"/>
      <c r="BK110" s="439"/>
      <c r="BL110" s="439"/>
      <c r="BM110" s="484"/>
      <c r="BN110" s="476">
        <v>1</v>
      </c>
      <c r="BO110" s="439"/>
      <c r="BP110" s="439"/>
      <c r="BQ110" s="439"/>
      <c r="BR110" s="439"/>
      <c r="BS110" s="380"/>
      <c r="BT110" s="485"/>
      <c r="BU110" s="439"/>
      <c r="BV110" s="439"/>
      <c r="BW110" s="439"/>
      <c r="BX110" s="439"/>
      <c r="BY110" s="380"/>
      <c r="BZ110" s="476"/>
      <c r="CA110" s="439"/>
      <c r="CB110" s="439"/>
      <c r="CC110" s="380"/>
      <c r="CD110" s="58"/>
      <c r="CE110" s="58"/>
      <c r="CF110" s="59"/>
      <c r="CG110" s="91"/>
    </row>
    <row r="111" spans="1:85" s="41" customFormat="1" ht="27" customHeight="1" x14ac:dyDescent="0.25">
      <c r="A111" s="585" t="s">
        <v>340</v>
      </c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7"/>
      <c r="R111" s="439">
        <f t="shared" ref="R111:R112" si="121">SUM(AD111:BY111)</f>
        <v>31</v>
      </c>
      <c r="S111" s="439"/>
      <c r="T111" s="439"/>
      <c r="U111" s="484"/>
      <c r="V111" s="476"/>
      <c r="W111" s="439"/>
      <c r="X111" s="439"/>
      <c r="Y111" s="439"/>
      <c r="Z111" s="439"/>
      <c r="AA111" s="439"/>
      <c r="AB111" s="439"/>
      <c r="AC111" s="380"/>
      <c r="AD111" s="476">
        <v>3</v>
      </c>
      <c r="AE111" s="439"/>
      <c r="AF111" s="439"/>
      <c r="AG111" s="439"/>
      <c r="AH111" s="439"/>
      <c r="AI111" s="484"/>
      <c r="AJ111" s="476">
        <v>4</v>
      </c>
      <c r="AK111" s="439"/>
      <c r="AL111" s="439"/>
      <c r="AM111" s="439"/>
      <c r="AN111" s="439"/>
      <c r="AO111" s="380"/>
      <c r="AP111" s="476">
        <v>4</v>
      </c>
      <c r="AQ111" s="439"/>
      <c r="AR111" s="439"/>
      <c r="AS111" s="439"/>
      <c r="AT111" s="439"/>
      <c r="AU111" s="484"/>
      <c r="AV111" s="476">
        <v>4</v>
      </c>
      <c r="AW111" s="439"/>
      <c r="AX111" s="439"/>
      <c r="AY111" s="439"/>
      <c r="AZ111" s="439"/>
      <c r="BA111" s="380"/>
      <c r="BB111" s="476">
        <v>4</v>
      </c>
      <c r="BC111" s="439"/>
      <c r="BD111" s="439"/>
      <c r="BE111" s="439"/>
      <c r="BF111" s="439"/>
      <c r="BG111" s="380"/>
      <c r="BH111" s="485">
        <v>5</v>
      </c>
      <c r="BI111" s="439"/>
      <c r="BJ111" s="439"/>
      <c r="BK111" s="439"/>
      <c r="BL111" s="439"/>
      <c r="BM111" s="484"/>
      <c r="BN111" s="476">
        <v>4</v>
      </c>
      <c r="BO111" s="439"/>
      <c r="BP111" s="439"/>
      <c r="BQ111" s="439"/>
      <c r="BR111" s="439"/>
      <c r="BS111" s="380"/>
      <c r="BT111" s="485">
        <v>3</v>
      </c>
      <c r="BU111" s="439"/>
      <c r="BV111" s="439"/>
      <c r="BW111" s="439"/>
      <c r="BX111" s="439"/>
      <c r="BY111" s="380"/>
      <c r="BZ111" s="476"/>
      <c r="CA111" s="439"/>
      <c r="CB111" s="439"/>
      <c r="CC111" s="380"/>
      <c r="CD111" s="92" t="s">
        <v>341</v>
      </c>
      <c r="CE111" s="93"/>
      <c r="CF111" s="94"/>
      <c r="CG111" s="91"/>
    </row>
    <row r="112" spans="1:85" s="41" customFormat="1" ht="27" customHeight="1" thickBot="1" x14ac:dyDescent="0.3">
      <c r="A112" s="609" t="s">
        <v>342</v>
      </c>
      <c r="B112" s="610"/>
      <c r="C112" s="610"/>
      <c r="D112" s="610"/>
      <c r="E112" s="610"/>
      <c r="F112" s="610"/>
      <c r="G112" s="610"/>
      <c r="H112" s="610"/>
      <c r="I112" s="610"/>
      <c r="J112" s="610"/>
      <c r="K112" s="610"/>
      <c r="L112" s="610"/>
      <c r="M112" s="610"/>
      <c r="N112" s="610"/>
      <c r="O112" s="610"/>
      <c r="P112" s="610"/>
      <c r="Q112" s="611"/>
      <c r="R112" s="601">
        <f t="shared" si="121"/>
        <v>43</v>
      </c>
      <c r="S112" s="601"/>
      <c r="T112" s="601"/>
      <c r="U112" s="602"/>
      <c r="V112" s="612"/>
      <c r="W112" s="601"/>
      <c r="X112" s="601"/>
      <c r="Y112" s="601"/>
      <c r="Z112" s="601"/>
      <c r="AA112" s="601"/>
      <c r="AB112" s="601"/>
      <c r="AC112" s="604"/>
      <c r="AD112" s="603">
        <v>7</v>
      </c>
      <c r="AE112" s="601"/>
      <c r="AF112" s="601"/>
      <c r="AG112" s="601"/>
      <c r="AH112" s="601"/>
      <c r="AI112" s="602"/>
      <c r="AJ112" s="603">
        <v>6</v>
      </c>
      <c r="AK112" s="601"/>
      <c r="AL112" s="601"/>
      <c r="AM112" s="601"/>
      <c r="AN112" s="601"/>
      <c r="AO112" s="604"/>
      <c r="AP112" s="603">
        <v>6</v>
      </c>
      <c r="AQ112" s="601"/>
      <c r="AR112" s="601"/>
      <c r="AS112" s="601"/>
      <c r="AT112" s="601"/>
      <c r="AU112" s="602"/>
      <c r="AV112" s="603">
        <v>6</v>
      </c>
      <c r="AW112" s="601"/>
      <c r="AX112" s="601"/>
      <c r="AY112" s="601"/>
      <c r="AZ112" s="601"/>
      <c r="BA112" s="604"/>
      <c r="BB112" s="603">
        <v>4</v>
      </c>
      <c r="BC112" s="601"/>
      <c r="BD112" s="601"/>
      <c r="BE112" s="601"/>
      <c r="BF112" s="601"/>
      <c r="BG112" s="604"/>
      <c r="BH112" s="600">
        <v>4</v>
      </c>
      <c r="BI112" s="601"/>
      <c r="BJ112" s="601"/>
      <c r="BK112" s="601"/>
      <c r="BL112" s="601"/>
      <c r="BM112" s="602"/>
      <c r="BN112" s="603">
        <v>4</v>
      </c>
      <c r="BO112" s="601"/>
      <c r="BP112" s="601"/>
      <c r="BQ112" s="601"/>
      <c r="BR112" s="601"/>
      <c r="BS112" s="604"/>
      <c r="BT112" s="600">
        <v>6</v>
      </c>
      <c r="BU112" s="601"/>
      <c r="BV112" s="601"/>
      <c r="BW112" s="601"/>
      <c r="BX112" s="601"/>
      <c r="BY112" s="604"/>
      <c r="BZ112" s="603"/>
      <c r="CA112" s="601"/>
      <c r="CB112" s="534"/>
      <c r="CC112" s="604"/>
      <c r="CD112" s="92" t="s">
        <v>343</v>
      </c>
      <c r="CE112" s="93"/>
      <c r="CF112" s="95">
        <f>AD113+AP113+BN113+BB113</f>
        <v>240</v>
      </c>
      <c r="CG112" s="91"/>
    </row>
    <row r="113" spans="1:87" s="41" customFormat="1" ht="32.25" customHeight="1" thickBot="1" x14ac:dyDescent="0.3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605">
        <f>AH107+AN107+Q116+Q117</f>
        <v>60</v>
      </c>
      <c r="AE113" s="606"/>
      <c r="AF113" s="606"/>
      <c r="AG113" s="606"/>
      <c r="AH113" s="606"/>
      <c r="AI113" s="606"/>
      <c r="AJ113" s="606"/>
      <c r="AK113" s="606"/>
      <c r="AL113" s="606"/>
      <c r="AM113" s="606"/>
      <c r="AN113" s="606"/>
      <c r="AO113" s="606"/>
      <c r="AP113" s="605">
        <f>AT107+AZ107+Q118+Q120+Q121+Q119</f>
        <v>60</v>
      </c>
      <c r="AQ113" s="606"/>
      <c r="AR113" s="606"/>
      <c r="AS113" s="606"/>
      <c r="AT113" s="606"/>
      <c r="AU113" s="606"/>
      <c r="AV113" s="606"/>
      <c r="AW113" s="606"/>
      <c r="AX113" s="606"/>
      <c r="AY113" s="606"/>
      <c r="AZ113" s="606"/>
      <c r="BA113" s="606"/>
      <c r="BB113" s="605">
        <f>BF107+BL107+Q122+AV116+AV118</f>
        <v>60</v>
      </c>
      <c r="BC113" s="606"/>
      <c r="BD113" s="606"/>
      <c r="BE113" s="606"/>
      <c r="BF113" s="606"/>
      <c r="BG113" s="606"/>
      <c r="BH113" s="606"/>
      <c r="BI113" s="606"/>
      <c r="BJ113" s="606"/>
      <c r="BK113" s="606"/>
      <c r="BL113" s="606"/>
      <c r="BM113" s="606"/>
      <c r="BN113" s="605">
        <f>BR107+BX107+AV120+AV121</f>
        <v>60</v>
      </c>
      <c r="BO113" s="606"/>
      <c r="BP113" s="606"/>
      <c r="BQ113" s="606"/>
      <c r="BR113" s="606"/>
      <c r="BS113" s="606"/>
      <c r="BT113" s="606"/>
      <c r="BU113" s="606"/>
      <c r="BV113" s="606"/>
      <c r="BW113" s="606"/>
      <c r="BX113" s="606"/>
      <c r="BY113" s="606"/>
      <c r="BZ113" s="607"/>
      <c r="CA113" s="608"/>
      <c r="CB113" s="96"/>
      <c r="CC113" s="96"/>
      <c r="CD113" s="97" t="s">
        <v>344</v>
      </c>
      <c r="CE113" s="93"/>
      <c r="CF113" s="94"/>
      <c r="CG113" s="91"/>
    </row>
    <row r="114" spans="1:87" s="98" customFormat="1" ht="47.25" customHeight="1" thickBot="1" x14ac:dyDescent="0.3">
      <c r="A114" s="588" t="s">
        <v>345</v>
      </c>
      <c r="B114" s="589"/>
      <c r="C114" s="589"/>
      <c r="D114" s="589"/>
      <c r="E114" s="589"/>
      <c r="F114" s="589"/>
      <c r="G114" s="589"/>
      <c r="H114" s="589"/>
      <c r="I114" s="589"/>
      <c r="J114" s="589"/>
      <c r="K114" s="589"/>
      <c r="L114" s="589"/>
      <c r="M114" s="589"/>
      <c r="N114" s="589"/>
      <c r="O114" s="589"/>
      <c r="P114" s="589"/>
      <c r="Q114" s="589"/>
      <c r="R114" s="589"/>
      <c r="S114" s="589"/>
      <c r="T114" s="590"/>
      <c r="U114" s="591" t="s">
        <v>346</v>
      </c>
      <c r="V114" s="592"/>
      <c r="W114" s="592"/>
      <c r="X114" s="592"/>
      <c r="Y114" s="592"/>
      <c r="Z114" s="592"/>
      <c r="AA114" s="592"/>
      <c r="AB114" s="592"/>
      <c r="AC114" s="592"/>
      <c r="AD114" s="592"/>
      <c r="AE114" s="592"/>
      <c r="AF114" s="592"/>
      <c r="AG114" s="592"/>
      <c r="AH114" s="592"/>
      <c r="AI114" s="592"/>
      <c r="AJ114" s="592"/>
      <c r="AK114" s="592"/>
      <c r="AL114" s="592"/>
      <c r="AM114" s="592"/>
      <c r="AN114" s="592"/>
      <c r="AO114" s="592"/>
      <c r="AP114" s="592"/>
      <c r="AQ114" s="592"/>
      <c r="AR114" s="592"/>
      <c r="AS114" s="592"/>
      <c r="AT114" s="592"/>
      <c r="AU114" s="592"/>
      <c r="AV114" s="592"/>
      <c r="AW114" s="592"/>
      <c r="AX114" s="592"/>
      <c r="AY114" s="593"/>
      <c r="AZ114" s="588" t="s">
        <v>347</v>
      </c>
      <c r="BA114" s="589"/>
      <c r="BB114" s="589"/>
      <c r="BC114" s="589"/>
      <c r="BD114" s="589"/>
      <c r="BE114" s="589"/>
      <c r="BF114" s="589"/>
      <c r="BG114" s="589"/>
      <c r="BH114" s="589"/>
      <c r="BI114" s="589"/>
      <c r="BJ114" s="589"/>
      <c r="BK114" s="589"/>
      <c r="BL114" s="589"/>
      <c r="BM114" s="589"/>
      <c r="BN114" s="589"/>
      <c r="BO114" s="589"/>
      <c r="BP114" s="589"/>
      <c r="BQ114" s="589"/>
      <c r="BR114" s="589"/>
      <c r="BS114" s="589"/>
      <c r="BT114" s="589"/>
      <c r="BU114" s="589"/>
      <c r="BV114" s="589"/>
      <c r="BW114" s="589"/>
      <c r="BX114" s="589"/>
      <c r="BY114" s="589"/>
      <c r="BZ114" s="589"/>
      <c r="CA114" s="589"/>
      <c r="CB114" s="589"/>
      <c r="CC114" s="590"/>
    </row>
    <row r="115" spans="1:87" s="99" customFormat="1" ht="40.5" customHeight="1" thickBot="1" x14ac:dyDescent="0.3">
      <c r="A115" s="594" t="s">
        <v>348</v>
      </c>
      <c r="B115" s="595"/>
      <c r="C115" s="595"/>
      <c r="D115" s="595"/>
      <c r="E115" s="595"/>
      <c r="F115" s="595"/>
      <c r="G115" s="595"/>
      <c r="H115" s="595"/>
      <c r="I115" s="595"/>
      <c r="J115" s="596"/>
      <c r="K115" s="597" t="s">
        <v>349</v>
      </c>
      <c r="L115" s="597"/>
      <c r="M115" s="597"/>
      <c r="N115" s="597" t="s">
        <v>350</v>
      </c>
      <c r="O115" s="597"/>
      <c r="P115" s="597"/>
      <c r="Q115" s="597" t="s">
        <v>351</v>
      </c>
      <c r="R115" s="597"/>
      <c r="S115" s="597"/>
      <c r="T115" s="598"/>
      <c r="U115" s="599" t="s">
        <v>348</v>
      </c>
      <c r="V115" s="597"/>
      <c r="W115" s="597"/>
      <c r="X115" s="597"/>
      <c r="Y115" s="597"/>
      <c r="Z115" s="597"/>
      <c r="AA115" s="597"/>
      <c r="AB115" s="597"/>
      <c r="AC115" s="597"/>
      <c r="AD115" s="597"/>
      <c r="AE115" s="597"/>
      <c r="AF115" s="597"/>
      <c r="AG115" s="597"/>
      <c r="AH115" s="597"/>
      <c r="AI115" s="597"/>
      <c r="AJ115" s="597"/>
      <c r="AK115" s="597"/>
      <c r="AL115" s="597"/>
      <c r="AM115" s="597"/>
      <c r="AN115" s="597"/>
      <c r="AO115" s="597"/>
      <c r="AP115" s="597" t="s">
        <v>349</v>
      </c>
      <c r="AQ115" s="597"/>
      <c r="AR115" s="597"/>
      <c r="AS115" s="597" t="s">
        <v>350</v>
      </c>
      <c r="AT115" s="597"/>
      <c r="AU115" s="597"/>
      <c r="AV115" s="597" t="s">
        <v>351</v>
      </c>
      <c r="AW115" s="597"/>
      <c r="AX115" s="597"/>
      <c r="AY115" s="556"/>
      <c r="AZ115" s="622" t="s">
        <v>453</v>
      </c>
      <c r="BA115" s="623"/>
      <c r="BB115" s="623"/>
      <c r="BC115" s="623"/>
      <c r="BD115" s="623"/>
      <c r="BE115" s="623"/>
      <c r="BF115" s="623"/>
      <c r="BG115" s="623"/>
      <c r="BH115" s="623"/>
      <c r="BI115" s="623"/>
      <c r="BJ115" s="623"/>
      <c r="BK115" s="623"/>
      <c r="BL115" s="623"/>
      <c r="BM115" s="623"/>
      <c r="BN115" s="623"/>
      <c r="BO115" s="623"/>
      <c r="BP115" s="623"/>
      <c r="BQ115" s="623"/>
      <c r="BR115" s="623"/>
      <c r="BS115" s="623"/>
      <c r="BT115" s="623"/>
      <c r="BU115" s="623"/>
      <c r="BV115" s="623"/>
      <c r="BW115" s="623"/>
      <c r="BX115" s="623"/>
      <c r="BY115" s="623"/>
      <c r="BZ115" s="623"/>
      <c r="CA115" s="623"/>
      <c r="CB115" s="623"/>
      <c r="CC115" s="624"/>
      <c r="CF115" s="48"/>
      <c r="CG115" s="100"/>
    </row>
    <row r="116" spans="1:87" s="2" customFormat="1" ht="45" customHeight="1" x14ac:dyDescent="0.25">
      <c r="A116" s="631" t="s">
        <v>352</v>
      </c>
      <c r="B116" s="632"/>
      <c r="C116" s="632"/>
      <c r="D116" s="632"/>
      <c r="E116" s="632"/>
      <c r="F116" s="632"/>
      <c r="G116" s="632"/>
      <c r="H116" s="632"/>
      <c r="I116" s="632"/>
      <c r="J116" s="633"/>
      <c r="K116" s="634">
        <v>2</v>
      </c>
      <c r="L116" s="634"/>
      <c r="M116" s="634"/>
      <c r="N116" s="634">
        <v>1</v>
      </c>
      <c r="O116" s="634"/>
      <c r="P116" s="634"/>
      <c r="Q116" s="634">
        <v>1</v>
      </c>
      <c r="R116" s="634"/>
      <c r="S116" s="634"/>
      <c r="T116" s="635"/>
      <c r="U116" s="636" t="s">
        <v>353</v>
      </c>
      <c r="V116" s="637"/>
      <c r="W116" s="637"/>
      <c r="X116" s="637"/>
      <c r="Y116" s="637"/>
      <c r="Z116" s="637"/>
      <c r="AA116" s="637"/>
      <c r="AB116" s="637"/>
      <c r="AC116" s="637"/>
      <c r="AD116" s="637"/>
      <c r="AE116" s="637"/>
      <c r="AF116" s="637"/>
      <c r="AG116" s="637"/>
      <c r="AH116" s="637"/>
      <c r="AI116" s="637"/>
      <c r="AJ116" s="637"/>
      <c r="AK116" s="637"/>
      <c r="AL116" s="637"/>
      <c r="AM116" s="637"/>
      <c r="AN116" s="637"/>
      <c r="AO116" s="638"/>
      <c r="AP116" s="642">
        <v>6</v>
      </c>
      <c r="AQ116" s="643"/>
      <c r="AR116" s="644"/>
      <c r="AS116" s="642">
        <v>4</v>
      </c>
      <c r="AT116" s="643"/>
      <c r="AU116" s="644"/>
      <c r="AV116" s="648">
        <v>5</v>
      </c>
      <c r="AW116" s="649"/>
      <c r="AX116" s="649"/>
      <c r="AY116" s="650"/>
      <c r="AZ116" s="625"/>
      <c r="BA116" s="626"/>
      <c r="BB116" s="626"/>
      <c r="BC116" s="626"/>
      <c r="BD116" s="626"/>
      <c r="BE116" s="626"/>
      <c r="BF116" s="626"/>
      <c r="BG116" s="626"/>
      <c r="BH116" s="626"/>
      <c r="BI116" s="626"/>
      <c r="BJ116" s="626"/>
      <c r="BK116" s="626"/>
      <c r="BL116" s="626"/>
      <c r="BM116" s="626"/>
      <c r="BN116" s="626"/>
      <c r="BO116" s="626"/>
      <c r="BP116" s="626"/>
      <c r="BQ116" s="626"/>
      <c r="BR116" s="626"/>
      <c r="BS116" s="626"/>
      <c r="BT116" s="626"/>
      <c r="BU116" s="626"/>
      <c r="BV116" s="626"/>
      <c r="BW116" s="626"/>
      <c r="BX116" s="626"/>
      <c r="BY116" s="626"/>
      <c r="BZ116" s="626"/>
      <c r="CA116" s="626"/>
      <c r="CB116" s="626"/>
      <c r="CC116" s="627"/>
      <c r="CF116" s="3"/>
      <c r="CG116" s="4"/>
      <c r="CH116" s="1"/>
      <c r="CI116" s="1"/>
    </row>
    <row r="117" spans="1:87" s="2" customFormat="1" ht="23.4" x14ac:dyDescent="0.25">
      <c r="A117" s="613" t="s">
        <v>354</v>
      </c>
      <c r="B117" s="614"/>
      <c r="C117" s="614"/>
      <c r="D117" s="614"/>
      <c r="E117" s="614"/>
      <c r="F117" s="614"/>
      <c r="G117" s="614"/>
      <c r="H117" s="614"/>
      <c r="I117" s="614"/>
      <c r="J117" s="615"/>
      <c r="K117" s="616">
        <v>2</v>
      </c>
      <c r="L117" s="617"/>
      <c r="M117" s="618"/>
      <c r="N117" s="616">
        <v>1</v>
      </c>
      <c r="O117" s="617"/>
      <c r="P117" s="618"/>
      <c r="Q117" s="616">
        <v>1</v>
      </c>
      <c r="R117" s="617"/>
      <c r="S117" s="617"/>
      <c r="T117" s="619"/>
      <c r="U117" s="639"/>
      <c r="V117" s="640"/>
      <c r="W117" s="640"/>
      <c r="X117" s="640"/>
      <c r="Y117" s="640"/>
      <c r="Z117" s="640"/>
      <c r="AA117" s="640"/>
      <c r="AB117" s="640"/>
      <c r="AC117" s="640"/>
      <c r="AD117" s="640"/>
      <c r="AE117" s="640"/>
      <c r="AF117" s="640"/>
      <c r="AG117" s="640"/>
      <c r="AH117" s="640"/>
      <c r="AI117" s="640"/>
      <c r="AJ117" s="640"/>
      <c r="AK117" s="640"/>
      <c r="AL117" s="640"/>
      <c r="AM117" s="640"/>
      <c r="AN117" s="640"/>
      <c r="AO117" s="641"/>
      <c r="AP117" s="645"/>
      <c r="AQ117" s="646"/>
      <c r="AR117" s="647"/>
      <c r="AS117" s="645"/>
      <c r="AT117" s="646"/>
      <c r="AU117" s="647"/>
      <c r="AV117" s="651"/>
      <c r="AW117" s="652"/>
      <c r="AX117" s="652"/>
      <c r="AY117" s="653"/>
      <c r="AZ117" s="625"/>
      <c r="BA117" s="626"/>
      <c r="BB117" s="626"/>
      <c r="BC117" s="626"/>
      <c r="BD117" s="626"/>
      <c r="BE117" s="626"/>
      <c r="BF117" s="626"/>
      <c r="BG117" s="626"/>
      <c r="BH117" s="626"/>
      <c r="BI117" s="626"/>
      <c r="BJ117" s="626"/>
      <c r="BK117" s="626"/>
      <c r="BL117" s="626"/>
      <c r="BM117" s="626"/>
      <c r="BN117" s="626"/>
      <c r="BO117" s="626"/>
      <c r="BP117" s="626"/>
      <c r="BQ117" s="626"/>
      <c r="BR117" s="626"/>
      <c r="BS117" s="626"/>
      <c r="BT117" s="626"/>
      <c r="BU117" s="626"/>
      <c r="BV117" s="626"/>
      <c r="BW117" s="626"/>
      <c r="BX117" s="626"/>
      <c r="BY117" s="626"/>
      <c r="BZ117" s="626"/>
      <c r="CA117" s="626"/>
      <c r="CB117" s="626"/>
      <c r="CC117" s="627"/>
      <c r="CF117" s="3"/>
      <c r="CG117" s="4"/>
      <c r="CH117" s="1"/>
      <c r="CI117" s="1"/>
    </row>
    <row r="118" spans="1:87" s="2" customFormat="1" ht="23.4" x14ac:dyDescent="0.25">
      <c r="A118" s="613" t="s">
        <v>355</v>
      </c>
      <c r="B118" s="614"/>
      <c r="C118" s="614"/>
      <c r="D118" s="614"/>
      <c r="E118" s="614"/>
      <c r="F118" s="614"/>
      <c r="G118" s="614"/>
      <c r="H118" s="614"/>
      <c r="I118" s="614"/>
      <c r="J118" s="615"/>
      <c r="K118" s="620">
        <v>4</v>
      </c>
      <c r="L118" s="620"/>
      <c r="M118" s="620"/>
      <c r="N118" s="620">
        <v>1</v>
      </c>
      <c r="O118" s="620"/>
      <c r="P118" s="620"/>
      <c r="Q118" s="620">
        <v>1</v>
      </c>
      <c r="R118" s="620"/>
      <c r="S118" s="620"/>
      <c r="T118" s="621"/>
      <c r="U118" s="668" t="s">
        <v>451</v>
      </c>
      <c r="V118" s="669"/>
      <c r="W118" s="669"/>
      <c r="X118" s="669"/>
      <c r="Y118" s="669"/>
      <c r="Z118" s="669"/>
      <c r="AA118" s="669"/>
      <c r="AB118" s="669"/>
      <c r="AC118" s="669"/>
      <c r="AD118" s="669"/>
      <c r="AE118" s="669"/>
      <c r="AF118" s="669"/>
      <c r="AG118" s="669"/>
      <c r="AH118" s="669"/>
      <c r="AI118" s="669"/>
      <c r="AJ118" s="669"/>
      <c r="AK118" s="669"/>
      <c r="AL118" s="669"/>
      <c r="AM118" s="669"/>
      <c r="AN118" s="669"/>
      <c r="AO118" s="670"/>
      <c r="AP118" s="674">
        <v>6</v>
      </c>
      <c r="AQ118" s="675"/>
      <c r="AR118" s="676"/>
      <c r="AS118" s="674">
        <v>3</v>
      </c>
      <c r="AT118" s="675"/>
      <c r="AU118" s="676"/>
      <c r="AV118" s="674">
        <v>4</v>
      </c>
      <c r="AW118" s="675"/>
      <c r="AX118" s="675"/>
      <c r="AY118" s="677"/>
      <c r="AZ118" s="625"/>
      <c r="BA118" s="626"/>
      <c r="BB118" s="626"/>
      <c r="BC118" s="626"/>
      <c r="BD118" s="626"/>
      <c r="BE118" s="626"/>
      <c r="BF118" s="626"/>
      <c r="BG118" s="626"/>
      <c r="BH118" s="626"/>
      <c r="BI118" s="626"/>
      <c r="BJ118" s="626"/>
      <c r="BK118" s="626"/>
      <c r="BL118" s="626"/>
      <c r="BM118" s="626"/>
      <c r="BN118" s="626"/>
      <c r="BO118" s="626"/>
      <c r="BP118" s="626"/>
      <c r="BQ118" s="626"/>
      <c r="BR118" s="626"/>
      <c r="BS118" s="626"/>
      <c r="BT118" s="626"/>
      <c r="BU118" s="626"/>
      <c r="BV118" s="626"/>
      <c r="BW118" s="626"/>
      <c r="BX118" s="626"/>
      <c r="BY118" s="626"/>
      <c r="BZ118" s="626"/>
      <c r="CA118" s="626"/>
      <c r="CB118" s="626"/>
      <c r="CC118" s="627"/>
      <c r="CF118" s="3"/>
      <c r="CG118" s="4"/>
      <c r="CH118" s="1"/>
      <c r="CI118" s="1"/>
    </row>
    <row r="119" spans="1:87" s="2" customFormat="1" ht="23.4" x14ac:dyDescent="0.25">
      <c r="A119" s="613" t="s">
        <v>354</v>
      </c>
      <c r="B119" s="614"/>
      <c r="C119" s="614"/>
      <c r="D119" s="614"/>
      <c r="E119" s="614"/>
      <c r="F119" s="614"/>
      <c r="G119" s="614"/>
      <c r="H119" s="614"/>
      <c r="I119" s="614"/>
      <c r="J119" s="615"/>
      <c r="K119" s="620">
        <v>4</v>
      </c>
      <c r="L119" s="620"/>
      <c r="M119" s="620"/>
      <c r="N119" s="620">
        <v>1</v>
      </c>
      <c r="O119" s="620"/>
      <c r="P119" s="620"/>
      <c r="Q119" s="620">
        <v>1</v>
      </c>
      <c r="R119" s="620"/>
      <c r="S119" s="620"/>
      <c r="T119" s="621"/>
      <c r="U119" s="671"/>
      <c r="V119" s="672"/>
      <c r="W119" s="672"/>
      <c r="X119" s="672"/>
      <c r="Y119" s="672"/>
      <c r="Z119" s="672"/>
      <c r="AA119" s="672"/>
      <c r="AB119" s="672"/>
      <c r="AC119" s="672"/>
      <c r="AD119" s="672"/>
      <c r="AE119" s="672"/>
      <c r="AF119" s="672"/>
      <c r="AG119" s="672"/>
      <c r="AH119" s="672"/>
      <c r="AI119" s="672"/>
      <c r="AJ119" s="672"/>
      <c r="AK119" s="672"/>
      <c r="AL119" s="672"/>
      <c r="AM119" s="672"/>
      <c r="AN119" s="672"/>
      <c r="AO119" s="673"/>
      <c r="AP119" s="645"/>
      <c r="AQ119" s="646"/>
      <c r="AR119" s="647"/>
      <c r="AS119" s="645"/>
      <c r="AT119" s="646"/>
      <c r="AU119" s="647"/>
      <c r="AV119" s="645"/>
      <c r="AW119" s="646"/>
      <c r="AX119" s="646"/>
      <c r="AY119" s="678"/>
      <c r="AZ119" s="625"/>
      <c r="BA119" s="626"/>
      <c r="BB119" s="626"/>
      <c r="BC119" s="626"/>
      <c r="BD119" s="626"/>
      <c r="BE119" s="626"/>
      <c r="BF119" s="626"/>
      <c r="BG119" s="626"/>
      <c r="BH119" s="626"/>
      <c r="BI119" s="626"/>
      <c r="BJ119" s="626"/>
      <c r="BK119" s="626"/>
      <c r="BL119" s="626"/>
      <c r="BM119" s="626"/>
      <c r="BN119" s="626"/>
      <c r="BO119" s="626"/>
      <c r="BP119" s="626"/>
      <c r="BQ119" s="626"/>
      <c r="BR119" s="626"/>
      <c r="BS119" s="626"/>
      <c r="BT119" s="626"/>
      <c r="BU119" s="626"/>
      <c r="BV119" s="626"/>
      <c r="BW119" s="626"/>
      <c r="BX119" s="626"/>
      <c r="BY119" s="626"/>
      <c r="BZ119" s="626"/>
      <c r="CA119" s="626"/>
      <c r="CB119" s="626"/>
      <c r="CC119" s="627"/>
      <c r="CF119" s="3"/>
      <c r="CG119" s="4"/>
      <c r="CH119" s="1"/>
      <c r="CI119" s="1"/>
    </row>
    <row r="120" spans="1:87" s="2" customFormat="1" ht="23.4" x14ac:dyDescent="0.25">
      <c r="A120" s="665" t="s">
        <v>356</v>
      </c>
      <c r="B120" s="666"/>
      <c r="C120" s="666"/>
      <c r="D120" s="666"/>
      <c r="E120" s="666"/>
      <c r="F120" s="666"/>
      <c r="G120" s="666"/>
      <c r="H120" s="666"/>
      <c r="I120" s="666"/>
      <c r="J120" s="667"/>
      <c r="K120" s="654">
        <v>4</v>
      </c>
      <c r="L120" s="654"/>
      <c r="M120" s="654"/>
      <c r="N120" s="654">
        <v>1</v>
      </c>
      <c r="O120" s="654"/>
      <c r="P120" s="654"/>
      <c r="Q120" s="654">
        <v>1</v>
      </c>
      <c r="R120" s="654"/>
      <c r="S120" s="654"/>
      <c r="T120" s="659"/>
      <c r="U120" s="658" t="s">
        <v>353</v>
      </c>
      <c r="V120" s="660"/>
      <c r="W120" s="660"/>
      <c r="X120" s="660"/>
      <c r="Y120" s="660"/>
      <c r="Z120" s="660"/>
      <c r="AA120" s="660"/>
      <c r="AB120" s="660"/>
      <c r="AC120" s="660"/>
      <c r="AD120" s="660"/>
      <c r="AE120" s="660"/>
      <c r="AF120" s="660"/>
      <c r="AG120" s="660"/>
      <c r="AH120" s="660"/>
      <c r="AI120" s="660"/>
      <c r="AJ120" s="660"/>
      <c r="AK120" s="660"/>
      <c r="AL120" s="660"/>
      <c r="AM120" s="660"/>
      <c r="AN120" s="660"/>
      <c r="AO120" s="660"/>
      <c r="AP120" s="654">
        <v>7</v>
      </c>
      <c r="AQ120" s="654"/>
      <c r="AR120" s="654"/>
      <c r="AS120" s="654">
        <v>4</v>
      </c>
      <c r="AT120" s="654"/>
      <c r="AU120" s="654"/>
      <c r="AV120" s="654">
        <f>1.5*AS120</f>
        <v>6</v>
      </c>
      <c r="AW120" s="654"/>
      <c r="AX120" s="654"/>
      <c r="AY120" s="655"/>
      <c r="AZ120" s="625"/>
      <c r="BA120" s="626"/>
      <c r="BB120" s="626"/>
      <c r="BC120" s="626"/>
      <c r="BD120" s="626"/>
      <c r="BE120" s="626"/>
      <c r="BF120" s="626"/>
      <c r="BG120" s="626"/>
      <c r="BH120" s="626"/>
      <c r="BI120" s="626"/>
      <c r="BJ120" s="626"/>
      <c r="BK120" s="626"/>
      <c r="BL120" s="626"/>
      <c r="BM120" s="626"/>
      <c r="BN120" s="626"/>
      <c r="BO120" s="626"/>
      <c r="BP120" s="626"/>
      <c r="BQ120" s="626"/>
      <c r="BR120" s="626"/>
      <c r="BS120" s="626"/>
      <c r="BT120" s="626"/>
      <c r="BU120" s="626"/>
      <c r="BV120" s="626"/>
      <c r="BW120" s="626"/>
      <c r="BX120" s="626"/>
      <c r="BY120" s="626"/>
      <c r="BZ120" s="626"/>
      <c r="CA120" s="626"/>
      <c r="CB120" s="626"/>
      <c r="CC120" s="627"/>
      <c r="CF120" s="3"/>
      <c r="CG120" s="4"/>
      <c r="CH120" s="1"/>
      <c r="CI120" s="1"/>
    </row>
    <row r="121" spans="1:87" s="2" customFormat="1" ht="23.4" x14ac:dyDescent="0.25">
      <c r="A121" s="656" t="s">
        <v>357</v>
      </c>
      <c r="B121" s="657"/>
      <c r="C121" s="657"/>
      <c r="D121" s="657"/>
      <c r="E121" s="657"/>
      <c r="F121" s="657"/>
      <c r="G121" s="657"/>
      <c r="H121" s="657"/>
      <c r="I121" s="657"/>
      <c r="J121" s="658"/>
      <c r="K121" s="654">
        <v>4</v>
      </c>
      <c r="L121" s="654"/>
      <c r="M121" s="654"/>
      <c r="N121" s="654">
        <v>1</v>
      </c>
      <c r="O121" s="654"/>
      <c r="P121" s="654"/>
      <c r="Q121" s="654">
        <v>1</v>
      </c>
      <c r="R121" s="654"/>
      <c r="S121" s="654"/>
      <c r="T121" s="659"/>
      <c r="U121" s="658" t="s">
        <v>358</v>
      </c>
      <c r="V121" s="660"/>
      <c r="W121" s="660"/>
      <c r="X121" s="660"/>
      <c r="Y121" s="660"/>
      <c r="Z121" s="660"/>
      <c r="AA121" s="660"/>
      <c r="AB121" s="660"/>
      <c r="AC121" s="660"/>
      <c r="AD121" s="660"/>
      <c r="AE121" s="660"/>
      <c r="AF121" s="660"/>
      <c r="AG121" s="660"/>
      <c r="AH121" s="660"/>
      <c r="AI121" s="660"/>
      <c r="AJ121" s="660"/>
      <c r="AK121" s="660"/>
      <c r="AL121" s="660"/>
      <c r="AM121" s="660"/>
      <c r="AN121" s="660"/>
      <c r="AO121" s="660"/>
      <c r="AP121" s="654">
        <v>8</v>
      </c>
      <c r="AQ121" s="654"/>
      <c r="AR121" s="654"/>
      <c r="AS121" s="654">
        <v>4</v>
      </c>
      <c r="AT121" s="654"/>
      <c r="AU121" s="654"/>
      <c r="AV121" s="654">
        <f>1.5*AS121</f>
        <v>6</v>
      </c>
      <c r="AW121" s="654"/>
      <c r="AX121" s="654"/>
      <c r="AY121" s="655"/>
      <c r="AZ121" s="625"/>
      <c r="BA121" s="626"/>
      <c r="BB121" s="626"/>
      <c r="BC121" s="626"/>
      <c r="BD121" s="626"/>
      <c r="BE121" s="626"/>
      <c r="BF121" s="626"/>
      <c r="BG121" s="626"/>
      <c r="BH121" s="626"/>
      <c r="BI121" s="626"/>
      <c r="BJ121" s="626"/>
      <c r="BK121" s="626"/>
      <c r="BL121" s="626"/>
      <c r="BM121" s="626"/>
      <c r="BN121" s="626"/>
      <c r="BO121" s="626"/>
      <c r="BP121" s="626"/>
      <c r="BQ121" s="626"/>
      <c r="BR121" s="626"/>
      <c r="BS121" s="626"/>
      <c r="BT121" s="626"/>
      <c r="BU121" s="626"/>
      <c r="BV121" s="626"/>
      <c r="BW121" s="626"/>
      <c r="BX121" s="626"/>
      <c r="BY121" s="626"/>
      <c r="BZ121" s="626"/>
      <c r="CA121" s="626"/>
      <c r="CB121" s="626"/>
      <c r="CC121" s="627"/>
      <c r="CF121" s="3"/>
      <c r="CG121" s="4"/>
      <c r="CH121" s="1"/>
      <c r="CI121" s="1"/>
    </row>
    <row r="122" spans="1:87" s="2" customFormat="1" ht="24" thickBot="1" x14ac:dyDescent="0.3">
      <c r="A122" s="700" t="s">
        <v>356</v>
      </c>
      <c r="B122" s="701"/>
      <c r="C122" s="701"/>
      <c r="D122" s="701"/>
      <c r="E122" s="701"/>
      <c r="F122" s="701"/>
      <c r="G122" s="701"/>
      <c r="H122" s="701"/>
      <c r="I122" s="701"/>
      <c r="J122" s="661"/>
      <c r="K122" s="663">
        <v>6</v>
      </c>
      <c r="L122" s="663"/>
      <c r="M122" s="663"/>
      <c r="N122" s="663">
        <v>1</v>
      </c>
      <c r="O122" s="663"/>
      <c r="P122" s="663"/>
      <c r="Q122" s="663">
        <v>1</v>
      </c>
      <c r="R122" s="663"/>
      <c r="S122" s="663"/>
      <c r="T122" s="702"/>
      <c r="U122" s="661"/>
      <c r="V122" s="662"/>
      <c r="W122" s="662"/>
      <c r="X122" s="662"/>
      <c r="Y122" s="662"/>
      <c r="Z122" s="662"/>
      <c r="AA122" s="662"/>
      <c r="AB122" s="662"/>
      <c r="AC122" s="662"/>
      <c r="AD122" s="662"/>
      <c r="AE122" s="662"/>
      <c r="AF122" s="662"/>
      <c r="AG122" s="662"/>
      <c r="AH122" s="662"/>
      <c r="AI122" s="662"/>
      <c r="AJ122" s="662"/>
      <c r="AK122" s="662"/>
      <c r="AL122" s="662"/>
      <c r="AM122" s="662"/>
      <c r="AN122" s="662"/>
      <c r="AO122" s="662"/>
      <c r="AP122" s="663"/>
      <c r="AQ122" s="663"/>
      <c r="AR122" s="663"/>
      <c r="AS122" s="663"/>
      <c r="AT122" s="663"/>
      <c r="AU122" s="663"/>
      <c r="AV122" s="663"/>
      <c r="AW122" s="663"/>
      <c r="AX122" s="663"/>
      <c r="AY122" s="664"/>
      <c r="AZ122" s="628"/>
      <c r="BA122" s="629"/>
      <c r="BB122" s="629"/>
      <c r="BC122" s="629"/>
      <c r="BD122" s="629"/>
      <c r="BE122" s="629"/>
      <c r="BF122" s="629"/>
      <c r="BG122" s="629"/>
      <c r="BH122" s="629"/>
      <c r="BI122" s="629"/>
      <c r="BJ122" s="629"/>
      <c r="BK122" s="629"/>
      <c r="BL122" s="629"/>
      <c r="BM122" s="629"/>
      <c r="BN122" s="629"/>
      <c r="BO122" s="629"/>
      <c r="BP122" s="629"/>
      <c r="BQ122" s="629"/>
      <c r="BR122" s="629"/>
      <c r="BS122" s="629"/>
      <c r="BT122" s="629"/>
      <c r="BU122" s="629"/>
      <c r="BV122" s="629"/>
      <c r="BW122" s="629"/>
      <c r="BX122" s="629"/>
      <c r="BY122" s="629"/>
      <c r="BZ122" s="629"/>
      <c r="CA122" s="629"/>
      <c r="CB122" s="629"/>
      <c r="CC122" s="630"/>
      <c r="CF122" s="3"/>
      <c r="CG122" s="4"/>
      <c r="CH122" s="1"/>
      <c r="CI122" s="1"/>
    </row>
    <row r="123" spans="1:87" s="2" customFormat="1" ht="10.5" customHeight="1" x14ac:dyDescent="0.25">
      <c r="A123" s="101"/>
      <c r="B123" s="101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3"/>
      <c r="O123" s="103"/>
      <c r="P123" s="103"/>
      <c r="Q123" s="103"/>
      <c r="R123" s="103"/>
      <c r="S123" s="103"/>
      <c r="T123" s="103"/>
      <c r="U123" s="103"/>
      <c r="V123" s="103"/>
      <c r="W123" s="103"/>
      <c r="X123" s="103"/>
      <c r="Y123" s="103"/>
      <c r="Z123" s="103"/>
      <c r="AA123" s="103"/>
      <c r="AB123" s="103"/>
      <c r="AC123" s="103"/>
      <c r="AD123" s="104"/>
      <c r="AE123" s="105"/>
      <c r="AF123" s="104"/>
      <c r="AG123" s="105"/>
      <c r="AH123" s="106"/>
      <c r="AI123" s="106"/>
      <c r="AJ123" s="104"/>
      <c r="AK123" s="105"/>
      <c r="AL123" s="104"/>
      <c r="AM123" s="105"/>
      <c r="AN123" s="106"/>
      <c r="AO123" s="106"/>
      <c r="AP123" s="104"/>
      <c r="AQ123" s="105"/>
      <c r="AR123" s="104"/>
      <c r="AS123" s="105"/>
      <c r="AT123" s="106"/>
      <c r="AU123" s="106"/>
      <c r="AV123" s="104"/>
      <c r="AW123" s="105"/>
      <c r="AX123" s="104"/>
      <c r="AY123" s="105"/>
      <c r="AZ123" s="106"/>
      <c r="BA123" s="106"/>
      <c r="BB123" s="107"/>
      <c r="BC123" s="108"/>
      <c r="BD123" s="107"/>
      <c r="BE123" s="108"/>
      <c r="BF123" s="109"/>
      <c r="BG123" s="109"/>
      <c r="BH123" s="107"/>
      <c r="BI123" s="108"/>
      <c r="BJ123" s="107"/>
      <c r="BK123" s="108"/>
      <c r="BL123" s="109"/>
      <c r="BM123" s="109"/>
      <c r="BN123" s="106"/>
      <c r="BO123" s="106"/>
      <c r="BP123" s="106"/>
      <c r="BQ123" s="106"/>
      <c r="BR123" s="106"/>
      <c r="BS123" s="106"/>
      <c r="BT123" s="106"/>
      <c r="BU123" s="106"/>
      <c r="BV123" s="106"/>
      <c r="BW123" s="106"/>
      <c r="BX123" s="106"/>
      <c r="BY123" s="106"/>
      <c r="BZ123" s="110"/>
      <c r="CA123" s="110"/>
      <c r="CB123" s="1"/>
      <c r="CC123" s="1"/>
      <c r="CF123" s="3"/>
      <c r="CG123" s="4"/>
      <c r="CH123" s="1"/>
      <c r="CI123" s="1"/>
    </row>
    <row r="124" spans="1:87" s="2" customFormat="1" ht="66.75" customHeight="1" x14ac:dyDescent="0.45">
      <c r="A124" s="703" t="s">
        <v>359</v>
      </c>
      <c r="B124" s="703"/>
      <c r="C124" s="703"/>
      <c r="D124" s="703"/>
      <c r="E124" s="703"/>
      <c r="F124" s="703"/>
      <c r="G124" s="703"/>
      <c r="H124" s="703"/>
      <c r="I124" s="703"/>
      <c r="J124" s="703"/>
      <c r="K124" s="703"/>
      <c r="L124" s="703"/>
      <c r="M124" s="703"/>
      <c r="N124" s="703"/>
      <c r="O124" s="703"/>
      <c r="P124" s="703"/>
      <c r="Q124" s="703"/>
      <c r="R124" s="703"/>
      <c r="S124" s="703"/>
      <c r="T124" s="703"/>
      <c r="U124" s="703"/>
      <c r="V124" s="703"/>
      <c r="W124" s="703"/>
      <c r="X124" s="703"/>
      <c r="Y124" s="703"/>
      <c r="Z124" s="703"/>
      <c r="AA124" s="703"/>
      <c r="AB124" s="703"/>
      <c r="AC124" s="703"/>
      <c r="AD124" s="703"/>
      <c r="AE124" s="703"/>
      <c r="AF124" s="703"/>
      <c r="AG124" s="703"/>
      <c r="AH124" s="703"/>
      <c r="AI124" s="703"/>
      <c r="AJ124" s="703"/>
      <c r="AK124" s="703"/>
      <c r="AL124" s="703"/>
      <c r="AM124" s="703"/>
      <c r="AN124" s="703"/>
      <c r="AO124" s="703"/>
      <c r="AP124" s="703"/>
      <c r="AQ124" s="703"/>
      <c r="AR124" s="703"/>
      <c r="AS124" s="703"/>
      <c r="AT124" s="703"/>
      <c r="AU124" s="703"/>
      <c r="AV124" s="703"/>
      <c r="AW124" s="703"/>
      <c r="AX124" s="703"/>
      <c r="AY124" s="703"/>
      <c r="AZ124" s="703"/>
      <c r="BA124" s="703"/>
      <c r="BB124" s="703"/>
      <c r="BC124" s="703"/>
      <c r="BD124" s="703"/>
      <c r="BE124" s="703"/>
      <c r="BF124" s="703"/>
      <c r="BG124" s="703"/>
      <c r="BH124" s="703"/>
      <c r="BI124" s="703"/>
      <c r="BJ124" s="703"/>
      <c r="BK124" s="703"/>
      <c r="BL124" s="703"/>
      <c r="BM124" s="703"/>
      <c r="BN124" s="703"/>
      <c r="BO124" s="703"/>
      <c r="BP124" s="703"/>
      <c r="BQ124" s="703"/>
      <c r="BR124" s="703"/>
      <c r="BS124" s="703"/>
      <c r="BT124" s="703"/>
      <c r="BU124" s="703"/>
      <c r="BV124" s="703"/>
      <c r="BW124" s="703"/>
      <c r="BX124" s="703"/>
      <c r="BY124" s="703"/>
      <c r="BZ124" s="703"/>
      <c r="CA124" s="703"/>
      <c r="CB124" s="703"/>
      <c r="CC124" s="703"/>
      <c r="CF124" s="3"/>
      <c r="CG124" s="4"/>
      <c r="CH124" s="1"/>
      <c r="CI124" s="1"/>
    </row>
    <row r="125" spans="1:87" s="2" customFormat="1" ht="10.5" customHeight="1" thickBot="1" x14ac:dyDescent="0.3">
      <c r="A125" s="101"/>
      <c r="B125" s="101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3"/>
      <c r="O125" s="103"/>
      <c r="P125" s="103"/>
      <c r="Q125" s="103"/>
      <c r="R125" s="103"/>
      <c r="S125" s="103"/>
      <c r="T125" s="103"/>
      <c r="U125" s="103"/>
      <c r="V125" s="103"/>
      <c r="W125" s="103"/>
      <c r="X125" s="103"/>
      <c r="Y125" s="103"/>
      <c r="Z125" s="103"/>
      <c r="AA125" s="103"/>
      <c r="AB125" s="103"/>
      <c r="AC125" s="103"/>
      <c r="AD125" s="104"/>
      <c r="AE125" s="105"/>
      <c r="AF125" s="104"/>
      <c r="AG125" s="105"/>
      <c r="AH125" s="106"/>
      <c r="AI125" s="106"/>
      <c r="AJ125" s="104"/>
      <c r="AK125" s="105"/>
      <c r="AL125" s="104"/>
      <c r="AM125" s="105"/>
      <c r="AN125" s="106"/>
      <c r="AO125" s="106"/>
      <c r="AP125" s="104"/>
      <c r="AQ125" s="105"/>
      <c r="AR125" s="104"/>
      <c r="AS125" s="105"/>
      <c r="AT125" s="106"/>
      <c r="AU125" s="106"/>
      <c r="AV125" s="104"/>
      <c r="AW125" s="105"/>
      <c r="AX125" s="104"/>
      <c r="AY125" s="105"/>
      <c r="AZ125" s="106"/>
      <c r="BA125" s="106"/>
      <c r="BB125" s="107"/>
      <c r="BC125" s="108"/>
      <c r="BD125" s="107"/>
      <c r="BE125" s="108"/>
      <c r="BF125" s="109"/>
      <c r="BG125" s="109"/>
      <c r="BH125" s="107"/>
      <c r="BI125" s="108"/>
      <c r="BJ125" s="107"/>
      <c r="BK125" s="108"/>
      <c r="BL125" s="109"/>
      <c r="BM125" s="109"/>
      <c r="BN125" s="106"/>
      <c r="BO125" s="106"/>
      <c r="BP125" s="106"/>
      <c r="BQ125" s="106"/>
      <c r="BR125" s="106"/>
      <c r="BS125" s="106"/>
      <c r="BT125" s="106"/>
      <c r="BU125" s="106"/>
      <c r="BV125" s="106"/>
      <c r="BW125" s="106"/>
      <c r="BX125" s="106"/>
      <c r="BY125" s="106"/>
      <c r="BZ125" s="110"/>
      <c r="CA125" s="110"/>
      <c r="CB125" s="1"/>
      <c r="CC125" s="1"/>
      <c r="CF125" s="3"/>
      <c r="CG125" s="4"/>
      <c r="CH125" s="1"/>
      <c r="CI125" s="1"/>
    </row>
    <row r="126" spans="1:87" s="2" customFormat="1" ht="63" customHeight="1" thickBot="1" x14ac:dyDescent="0.3">
      <c r="A126" s="704" t="s">
        <v>83</v>
      </c>
      <c r="B126" s="705"/>
      <c r="C126" s="705"/>
      <c r="D126" s="706"/>
      <c r="E126" s="250" t="s">
        <v>360</v>
      </c>
      <c r="F126" s="251"/>
      <c r="G126" s="251"/>
      <c r="H126" s="251"/>
      <c r="I126" s="251"/>
      <c r="J126" s="251"/>
      <c r="K126" s="251"/>
      <c r="L126" s="251"/>
      <c r="M126" s="251"/>
      <c r="N126" s="251"/>
      <c r="O126" s="251"/>
      <c r="P126" s="251"/>
      <c r="Q126" s="251"/>
      <c r="R126" s="251"/>
      <c r="S126" s="251"/>
      <c r="T126" s="251"/>
      <c r="U126" s="251"/>
      <c r="V126" s="251"/>
      <c r="W126" s="251"/>
      <c r="X126" s="251"/>
      <c r="Y126" s="251"/>
      <c r="Z126" s="251"/>
      <c r="AA126" s="251"/>
      <c r="AB126" s="251"/>
      <c r="AC126" s="251"/>
      <c r="AD126" s="251"/>
      <c r="AE126" s="251"/>
      <c r="AF126" s="251"/>
      <c r="AG126" s="251"/>
      <c r="AH126" s="251"/>
      <c r="AI126" s="251"/>
      <c r="AJ126" s="251"/>
      <c r="AK126" s="251"/>
      <c r="AL126" s="251"/>
      <c r="AM126" s="251"/>
      <c r="AN126" s="251"/>
      <c r="AO126" s="251"/>
      <c r="AP126" s="251"/>
      <c r="AQ126" s="251"/>
      <c r="AR126" s="251"/>
      <c r="AS126" s="251"/>
      <c r="AT126" s="251"/>
      <c r="AU126" s="251"/>
      <c r="AV126" s="251"/>
      <c r="AW126" s="251"/>
      <c r="AX126" s="251"/>
      <c r="AY126" s="251"/>
      <c r="AZ126" s="251"/>
      <c r="BA126" s="251"/>
      <c r="BB126" s="251"/>
      <c r="BC126" s="251"/>
      <c r="BD126" s="251"/>
      <c r="BE126" s="251"/>
      <c r="BF126" s="251"/>
      <c r="BG126" s="251"/>
      <c r="BH126" s="251"/>
      <c r="BI126" s="251"/>
      <c r="BJ126" s="251"/>
      <c r="BK126" s="251"/>
      <c r="BL126" s="251"/>
      <c r="BM126" s="251"/>
      <c r="BN126" s="251"/>
      <c r="BO126" s="251"/>
      <c r="BP126" s="251"/>
      <c r="BQ126" s="251"/>
      <c r="BR126" s="251"/>
      <c r="BS126" s="251"/>
      <c r="BT126" s="251"/>
      <c r="BU126" s="251"/>
      <c r="BV126" s="251"/>
      <c r="BW126" s="252"/>
      <c r="BX126" s="707" t="s">
        <v>361</v>
      </c>
      <c r="BY126" s="708"/>
      <c r="BZ126" s="708"/>
      <c r="CA126" s="708"/>
      <c r="CB126" s="708"/>
      <c r="CC126" s="709"/>
      <c r="CF126" s="3"/>
      <c r="CG126" s="4"/>
      <c r="CH126" s="1"/>
      <c r="CI126" s="1"/>
    </row>
    <row r="127" spans="1:87" s="2" customFormat="1" ht="23.25" customHeight="1" x14ac:dyDescent="0.25">
      <c r="A127" s="691" t="s">
        <v>362</v>
      </c>
      <c r="B127" s="692"/>
      <c r="C127" s="692"/>
      <c r="D127" s="693"/>
      <c r="E127" s="694" t="s">
        <v>363</v>
      </c>
      <c r="F127" s="695"/>
      <c r="G127" s="695"/>
      <c r="H127" s="695"/>
      <c r="I127" s="695"/>
      <c r="J127" s="695"/>
      <c r="K127" s="695"/>
      <c r="L127" s="695"/>
      <c r="M127" s="695"/>
      <c r="N127" s="695"/>
      <c r="O127" s="695"/>
      <c r="P127" s="695"/>
      <c r="Q127" s="695"/>
      <c r="R127" s="695"/>
      <c r="S127" s="695"/>
      <c r="T127" s="695"/>
      <c r="U127" s="695"/>
      <c r="V127" s="695"/>
      <c r="W127" s="695"/>
      <c r="X127" s="695"/>
      <c r="Y127" s="695"/>
      <c r="Z127" s="695"/>
      <c r="AA127" s="695"/>
      <c r="AB127" s="695"/>
      <c r="AC127" s="695"/>
      <c r="AD127" s="695"/>
      <c r="AE127" s="695"/>
      <c r="AF127" s="695"/>
      <c r="AG127" s="695"/>
      <c r="AH127" s="695"/>
      <c r="AI127" s="695"/>
      <c r="AJ127" s="695"/>
      <c r="AK127" s="695"/>
      <c r="AL127" s="695"/>
      <c r="AM127" s="695"/>
      <c r="AN127" s="695"/>
      <c r="AO127" s="695"/>
      <c r="AP127" s="695"/>
      <c r="AQ127" s="695"/>
      <c r="AR127" s="695"/>
      <c r="AS127" s="695"/>
      <c r="AT127" s="695"/>
      <c r="AU127" s="695"/>
      <c r="AV127" s="695"/>
      <c r="AW127" s="695"/>
      <c r="AX127" s="695"/>
      <c r="AY127" s="695"/>
      <c r="AZ127" s="695"/>
      <c r="BA127" s="695"/>
      <c r="BB127" s="695"/>
      <c r="BC127" s="695"/>
      <c r="BD127" s="695"/>
      <c r="BE127" s="695"/>
      <c r="BF127" s="695"/>
      <c r="BG127" s="695"/>
      <c r="BH127" s="695"/>
      <c r="BI127" s="695"/>
      <c r="BJ127" s="695"/>
      <c r="BK127" s="695"/>
      <c r="BL127" s="695"/>
      <c r="BM127" s="695"/>
      <c r="BN127" s="695"/>
      <c r="BO127" s="695"/>
      <c r="BP127" s="695"/>
      <c r="BQ127" s="695"/>
      <c r="BR127" s="695"/>
      <c r="BS127" s="695"/>
      <c r="BT127" s="695"/>
      <c r="BU127" s="695"/>
      <c r="BV127" s="695"/>
      <c r="BW127" s="696"/>
      <c r="BX127" s="697" t="s">
        <v>364</v>
      </c>
      <c r="BY127" s="698"/>
      <c r="BZ127" s="698"/>
      <c r="CA127" s="698"/>
      <c r="CB127" s="698"/>
      <c r="CC127" s="699"/>
      <c r="CF127" s="3"/>
      <c r="CG127" s="4"/>
      <c r="CH127" s="1"/>
      <c r="CI127" s="1"/>
    </row>
    <row r="128" spans="1:87" s="2" customFormat="1" ht="39.75" customHeight="1" x14ac:dyDescent="0.25">
      <c r="A128" s="679" t="s">
        <v>234</v>
      </c>
      <c r="B128" s="680"/>
      <c r="C128" s="680"/>
      <c r="D128" s="681"/>
      <c r="E128" s="682" t="s">
        <v>365</v>
      </c>
      <c r="F128" s="683"/>
      <c r="G128" s="683"/>
      <c r="H128" s="683"/>
      <c r="I128" s="683"/>
      <c r="J128" s="683"/>
      <c r="K128" s="683"/>
      <c r="L128" s="683"/>
      <c r="M128" s="683"/>
      <c r="N128" s="683"/>
      <c r="O128" s="683"/>
      <c r="P128" s="683"/>
      <c r="Q128" s="683"/>
      <c r="R128" s="683"/>
      <c r="S128" s="683"/>
      <c r="T128" s="683"/>
      <c r="U128" s="683"/>
      <c r="V128" s="683"/>
      <c r="W128" s="683"/>
      <c r="X128" s="683"/>
      <c r="Y128" s="683"/>
      <c r="Z128" s="683"/>
      <c r="AA128" s="683"/>
      <c r="AB128" s="683"/>
      <c r="AC128" s="683"/>
      <c r="AD128" s="683"/>
      <c r="AE128" s="683"/>
      <c r="AF128" s="683"/>
      <c r="AG128" s="683"/>
      <c r="AH128" s="683"/>
      <c r="AI128" s="683"/>
      <c r="AJ128" s="683"/>
      <c r="AK128" s="683"/>
      <c r="AL128" s="683"/>
      <c r="AM128" s="683"/>
      <c r="AN128" s="683"/>
      <c r="AO128" s="683"/>
      <c r="AP128" s="683"/>
      <c r="AQ128" s="683"/>
      <c r="AR128" s="683"/>
      <c r="AS128" s="683"/>
      <c r="AT128" s="683"/>
      <c r="AU128" s="683"/>
      <c r="AV128" s="683"/>
      <c r="AW128" s="683"/>
      <c r="AX128" s="683"/>
      <c r="AY128" s="683"/>
      <c r="AZ128" s="683"/>
      <c r="BA128" s="683"/>
      <c r="BB128" s="683"/>
      <c r="BC128" s="683"/>
      <c r="BD128" s="683"/>
      <c r="BE128" s="683"/>
      <c r="BF128" s="683"/>
      <c r="BG128" s="683"/>
      <c r="BH128" s="683"/>
      <c r="BI128" s="683"/>
      <c r="BJ128" s="683"/>
      <c r="BK128" s="683"/>
      <c r="BL128" s="683"/>
      <c r="BM128" s="683"/>
      <c r="BN128" s="683"/>
      <c r="BO128" s="683"/>
      <c r="BP128" s="683"/>
      <c r="BQ128" s="683"/>
      <c r="BR128" s="683"/>
      <c r="BS128" s="683"/>
      <c r="BT128" s="683"/>
      <c r="BU128" s="683"/>
      <c r="BV128" s="683"/>
      <c r="BW128" s="684"/>
      <c r="BX128" s="685" t="s">
        <v>366</v>
      </c>
      <c r="BY128" s="686"/>
      <c r="BZ128" s="686"/>
      <c r="CA128" s="686"/>
      <c r="CB128" s="686"/>
      <c r="CC128" s="687"/>
      <c r="CF128" s="3"/>
      <c r="CG128" s="4"/>
      <c r="CH128" s="1"/>
      <c r="CI128" s="1"/>
    </row>
    <row r="129" spans="1:87" s="2" customFormat="1" ht="23.25" customHeight="1" x14ac:dyDescent="0.25">
      <c r="A129" s="679" t="s">
        <v>125</v>
      </c>
      <c r="B129" s="680"/>
      <c r="C129" s="680"/>
      <c r="D129" s="681"/>
      <c r="E129" s="682" t="s">
        <v>367</v>
      </c>
      <c r="F129" s="683"/>
      <c r="G129" s="683"/>
      <c r="H129" s="683"/>
      <c r="I129" s="683"/>
      <c r="J129" s="683"/>
      <c r="K129" s="683"/>
      <c r="L129" s="683"/>
      <c r="M129" s="683"/>
      <c r="N129" s="683"/>
      <c r="O129" s="683"/>
      <c r="P129" s="683"/>
      <c r="Q129" s="683"/>
      <c r="R129" s="683"/>
      <c r="S129" s="683"/>
      <c r="T129" s="683"/>
      <c r="U129" s="683"/>
      <c r="V129" s="683"/>
      <c r="W129" s="683"/>
      <c r="X129" s="683"/>
      <c r="Y129" s="683"/>
      <c r="Z129" s="683"/>
      <c r="AA129" s="683"/>
      <c r="AB129" s="683"/>
      <c r="AC129" s="683"/>
      <c r="AD129" s="683"/>
      <c r="AE129" s="683"/>
      <c r="AF129" s="683"/>
      <c r="AG129" s="683"/>
      <c r="AH129" s="683"/>
      <c r="AI129" s="683"/>
      <c r="AJ129" s="683"/>
      <c r="AK129" s="683"/>
      <c r="AL129" s="683"/>
      <c r="AM129" s="683"/>
      <c r="AN129" s="683"/>
      <c r="AO129" s="683"/>
      <c r="AP129" s="683"/>
      <c r="AQ129" s="683"/>
      <c r="AR129" s="683"/>
      <c r="AS129" s="683"/>
      <c r="AT129" s="683"/>
      <c r="AU129" s="683"/>
      <c r="AV129" s="683"/>
      <c r="AW129" s="683"/>
      <c r="AX129" s="683"/>
      <c r="AY129" s="683"/>
      <c r="AZ129" s="683"/>
      <c r="BA129" s="683"/>
      <c r="BB129" s="683"/>
      <c r="BC129" s="683"/>
      <c r="BD129" s="683"/>
      <c r="BE129" s="683"/>
      <c r="BF129" s="683"/>
      <c r="BG129" s="683"/>
      <c r="BH129" s="683"/>
      <c r="BI129" s="683"/>
      <c r="BJ129" s="683"/>
      <c r="BK129" s="683"/>
      <c r="BL129" s="683"/>
      <c r="BM129" s="683"/>
      <c r="BN129" s="683"/>
      <c r="BO129" s="683"/>
      <c r="BP129" s="683"/>
      <c r="BQ129" s="683"/>
      <c r="BR129" s="683"/>
      <c r="BS129" s="683"/>
      <c r="BT129" s="683"/>
      <c r="BU129" s="683"/>
      <c r="BV129" s="683"/>
      <c r="BW129" s="684"/>
      <c r="BX129" s="685" t="s">
        <v>123</v>
      </c>
      <c r="BY129" s="686"/>
      <c r="BZ129" s="686"/>
      <c r="CA129" s="686"/>
      <c r="CB129" s="686"/>
      <c r="CC129" s="687"/>
      <c r="CF129" s="3"/>
      <c r="CG129" s="4"/>
      <c r="CH129" s="1"/>
      <c r="CI129" s="1"/>
    </row>
    <row r="130" spans="1:87" s="2" customFormat="1" ht="23.25" customHeight="1" x14ac:dyDescent="0.25">
      <c r="A130" s="679" t="s">
        <v>368</v>
      </c>
      <c r="B130" s="680"/>
      <c r="C130" s="680"/>
      <c r="D130" s="681"/>
      <c r="E130" s="688" t="s">
        <v>369</v>
      </c>
      <c r="F130" s="689"/>
      <c r="G130" s="689"/>
      <c r="H130" s="689"/>
      <c r="I130" s="689"/>
      <c r="J130" s="689"/>
      <c r="K130" s="689"/>
      <c r="L130" s="689"/>
      <c r="M130" s="689"/>
      <c r="N130" s="689"/>
      <c r="O130" s="689"/>
      <c r="P130" s="689"/>
      <c r="Q130" s="689"/>
      <c r="R130" s="689"/>
      <c r="S130" s="689"/>
      <c r="T130" s="689"/>
      <c r="U130" s="689"/>
      <c r="V130" s="689"/>
      <c r="W130" s="689"/>
      <c r="X130" s="689"/>
      <c r="Y130" s="689"/>
      <c r="Z130" s="689"/>
      <c r="AA130" s="689"/>
      <c r="AB130" s="689"/>
      <c r="AC130" s="689"/>
      <c r="AD130" s="689"/>
      <c r="AE130" s="689"/>
      <c r="AF130" s="689"/>
      <c r="AG130" s="689"/>
      <c r="AH130" s="689"/>
      <c r="AI130" s="689"/>
      <c r="AJ130" s="689"/>
      <c r="AK130" s="689"/>
      <c r="AL130" s="689"/>
      <c r="AM130" s="689"/>
      <c r="AN130" s="689"/>
      <c r="AO130" s="689"/>
      <c r="AP130" s="689"/>
      <c r="AQ130" s="689"/>
      <c r="AR130" s="689"/>
      <c r="AS130" s="689"/>
      <c r="AT130" s="689"/>
      <c r="AU130" s="689"/>
      <c r="AV130" s="689"/>
      <c r="AW130" s="689"/>
      <c r="AX130" s="689"/>
      <c r="AY130" s="689"/>
      <c r="AZ130" s="689"/>
      <c r="BA130" s="689"/>
      <c r="BB130" s="689"/>
      <c r="BC130" s="689"/>
      <c r="BD130" s="689"/>
      <c r="BE130" s="689"/>
      <c r="BF130" s="689"/>
      <c r="BG130" s="689"/>
      <c r="BH130" s="689"/>
      <c r="BI130" s="689"/>
      <c r="BJ130" s="689"/>
      <c r="BK130" s="689"/>
      <c r="BL130" s="689"/>
      <c r="BM130" s="689"/>
      <c r="BN130" s="689"/>
      <c r="BO130" s="689"/>
      <c r="BP130" s="689"/>
      <c r="BQ130" s="689"/>
      <c r="BR130" s="689"/>
      <c r="BS130" s="689"/>
      <c r="BT130" s="689"/>
      <c r="BU130" s="689"/>
      <c r="BV130" s="689"/>
      <c r="BW130" s="690"/>
      <c r="BX130" s="685" t="s">
        <v>370</v>
      </c>
      <c r="BY130" s="686"/>
      <c r="BZ130" s="686"/>
      <c r="CA130" s="686"/>
      <c r="CB130" s="686"/>
      <c r="CC130" s="687"/>
      <c r="CF130" s="3"/>
      <c r="CG130" s="4"/>
      <c r="CH130" s="1"/>
      <c r="CI130" s="1"/>
    </row>
    <row r="131" spans="1:87" s="2" customFormat="1" ht="21" customHeight="1" x14ac:dyDescent="0.25">
      <c r="A131" s="679" t="s">
        <v>371</v>
      </c>
      <c r="B131" s="680"/>
      <c r="C131" s="680"/>
      <c r="D131" s="681"/>
      <c r="E131" s="682" t="s">
        <v>372</v>
      </c>
      <c r="F131" s="683"/>
      <c r="G131" s="683"/>
      <c r="H131" s="683"/>
      <c r="I131" s="683"/>
      <c r="J131" s="683"/>
      <c r="K131" s="683"/>
      <c r="L131" s="683"/>
      <c r="M131" s="683"/>
      <c r="N131" s="683"/>
      <c r="O131" s="683"/>
      <c r="P131" s="683"/>
      <c r="Q131" s="683"/>
      <c r="R131" s="683"/>
      <c r="S131" s="683"/>
      <c r="T131" s="683"/>
      <c r="U131" s="683"/>
      <c r="V131" s="683"/>
      <c r="W131" s="683"/>
      <c r="X131" s="683"/>
      <c r="Y131" s="683"/>
      <c r="Z131" s="683"/>
      <c r="AA131" s="683"/>
      <c r="AB131" s="683"/>
      <c r="AC131" s="683"/>
      <c r="AD131" s="683"/>
      <c r="AE131" s="683"/>
      <c r="AF131" s="683"/>
      <c r="AG131" s="683"/>
      <c r="AH131" s="683"/>
      <c r="AI131" s="683"/>
      <c r="AJ131" s="683"/>
      <c r="AK131" s="683"/>
      <c r="AL131" s="683"/>
      <c r="AM131" s="683"/>
      <c r="AN131" s="683"/>
      <c r="AO131" s="683"/>
      <c r="AP131" s="683"/>
      <c r="AQ131" s="683"/>
      <c r="AR131" s="683"/>
      <c r="AS131" s="683"/>
      <c r="AT131" s="683"/>
      <c r="AU131" s="683"/>
      <c r="AV131" s="683"/>
      <c r="AW131" s="683"/>
      <c r="AX131" s="683"/>
      <c r="AY131" s="683"/>
      <c r="AZ131" s="683"/>
      <c r="BA131" s="683"/>
      <c r="BB131" s="683"/>
      <c r="BC131" s="683"/>
      <c r="BD131" s="683"/>
      <c r="BE131" s="683"/>
      <c r="BF131" s="683"/>
      <c r="BG131" s="683"/>
      <c r="BH131" s="683"/>
      <c r="BI131" s="683"/>
      <c r="BJ131" s="683"/>
      <c r="BK131" s="683"/>
      <c r="BL131" s="683"/>
      <c r="BM131" s="683"/>
      <c r="BN131" s="683"/>
      <c r="BO131" s="683"/>
      <c r="BP131" s="683"/>
      <c r="BQ131" s="683"/>
      <c r="BR131" s="683"/>
      <c r="BS131" s="683"/>
      <c r="BT131" s="683"/>
      <c r="BU131" s="683"/>
      <c r="BV131" s="683"/>
      <c r="BW131" s="684"/>
      <c r="BX131" s="685" t="s">
        <v>370</v>
      </c>
      <c r="BY131" s="686"/>
      <c r="BZ131" s="686"/>
      <c r="CA131" s="686"/>
      <c r="CB131" s="686"/>
      <c r="CC131" s="687"/>
      <c r="CF131" s="3"/>
      <c r="CG131" s="4"/>
      <c r="CH131" s="1"/>
      <c r="CI131" s="1"/>
    </row>
    <row r="132" spans="1:87" s="2" customFormat="1" ht="21" customHeight="1" x14ac:dyDescent="0.25">
      <c r="A132" s="679" t="s">
        <v>373</v>
      </c>
      <c r="B132" s="680"/>
      <c r="C132" s="680"/>
      <c r="D132" s="681"/>
      <c r="E132" s="688" t="s">
        <v>374</v>
      </c>
      <c r="F132" s="689"/>
      <c r="G132" s="689"/>
      <c r="H132" s="689"/>
      <c r="I132" s="689"/>
      <c r="J132" s="689"/>
      <c r="K132" s="689"/>
      <c r="L132" s="689"/>
      <c r="M132" s="689"/>
      <c r="N132" s="689"/>
      <c r="O132" s="689"/>
      <c r="P132" s="689"/>
      <c r="Q132" s="689"/>
      <c r="R132" s="689"/>
      <c r="S132" s="689"/>
      <c r="T132" s="689"/>
      <c r="U132" s="689"/>
      <c r="V132" s="689"/>
      <c r="W132" s="689"/>
      <c r="X132" s="689"/>
      <c r="Y132" s="689"/>
      <c r="Z132" s="689"/>
      <c r="AA132" s="689"/>
      <c r="AB132" s="689"/>
      <c r="AC132" s="689"/>
      <c r="AD132" s="689"/>
      <c r="AE132" s="689"/>
      <c r="AF132" s="689"/>
      <c r="AG132" s="689"/>
      <c r="AH132" s="689"/>
      <c r="AI132" s="689"/>
      <c r="AJ132" s="689"/>
      <c r="AK132" s="689"/>
      <c r="AL132" s="689"/>
      <c r="AM132" s="689"/>
      <c r="AN132" s="689"/>
      <c r="AO132" s="689"/>
      <c r="AP132" s="689"/>
      <c r="AQ132" s="689"/>
      <c r="AR132" s="689"/>
      <c r="AS132" s="689"/>
      <c r="AT132" s="689"/>
      <c r="AU132" s="689"/>
      <c r="AV132" s="689"/>
      <c r="AW132" s="689"/>
      <c r="AX132" s="689"/>
      <c r="AY132" s="689"/>
      <c r="AZ132" s="689"/>
      <c r="BA132" s="689"/>
      <c r="BB132" s="689"/>
      <c r="BC132" s="689"/>
      <c r="BD132" s="689"/>
      <c r="BE132" s="689"/>
      <c r="BF132" s="689"/>
      <c r="BG132" s="689"/>
      <c r="BH132" s="689"/>
      <c r="BI132" s="689"/>
      <c r="BJ132" s="689"/>
      <c r="BK132" s="689"/>
      <c r="BL132" s="689"/>
      <c r="BM132" s="689"/>
      <c r="BN132" s="689"/>
      <c r="BO132" s="689"/>
      <c r="BP132" s="689"/>
      <c r="BQ132" s="689"/>
      <c r="BR132" s="689"/>
      <c r="BS132" s="689"/>
      <c r="BT132" s="689"/>
      <c r="BU132" s="689"/>
      <c r="BV132" s="689"/>
      <c r="BW132" s="690"/>
      <c r="BX132" s="685" t="s">
        <v>370</v>
      </c>
      <c r="BY132" s="686"/>
      <c r="BZ132" s="686"/>
      <c r="CA132" s="686"/>
      <c r="CB132" s="686"/>
      <c r="CC132" s="687"/>
      <c r="CF132" s="3"/>
      <c r="CG132" s="4"/>
      <c r="CH132" s="1"/>
      <c r="CI132" s="1"/>
    </row>
    <row r="133" spans="1:87" s="2" customFormat="1" ht="45" customHeight="1" x14ac:dyDescent="0.25">
      <c r="A133" s="679" t="s">
        <v>114</v>
      </c>
      <c r="B133" s="680"/>
      <c r="C133" s="680"/>
      <c r="D133" s="681"/>
      <c r="E133" s="710" t="s">
        <v>375</v>
      </c>
      <c r="F133" s="711"/>
      <c r="G133" s="711"/>
      <c r="H133" s="711"/>
      <c r="I133" s="711"/>
      <c r="J133" s="711"/>
      <c r="K133" s="711"/>
      <c r="L133" s="711"/>
      <c r="M133" s="711"/>
      <c r="N133" s="711"/>
      <c r="O133" s="711"/>
      <c r="P133" s="711"/>
      <c r="Q133" s="711"/>
      <c r="R133" s="711"/>
      <c r="S133" s="711"/>
      <c r="T133" s="711"/>
      <c r="U133" s="711"/>
      <c r="V133" s="711"/>
      <c r="W133" s="711"/>
      <c r="X133" s="711"/>
      <c r="Y133" s="711"/>
      <c r="Z133" s="711"/>
      <c r="AA133" s="711"/>
      <c r="AB133" s="711"/>
      <c r="AC133" s="711"/>
      <c r="AD133" s="711"/>
      <c r="AE133" s="711"/>
      <c r="AF133" s="711"/>
      <c r="AG133" s="711"/>
      <c r="AH133" s="711"/>
      <c r="AI133" s="711"/>
      <c r="AJ133" s="711"/>
      <c r="AK133" s="711"/>
      <c r="AL133" s="711"/>
      <c r="AM133" s="711"/>
      <c r="AN133" s="711"/>
      <c r="AO133" s="711"/>
      <c r="AP133" s="711"/>
      <c r="AQ133" s="711"/>
      <c r="AR133" s="711"/>
      <c r="AS133" s="711"/>
      <c r="AT133" s="711"/>
      <c r="AU133" s="711"/>
      <c r="AV133" s="711"/>
      <c r="AW133" s="711"/>
      <c r="AX133" s="711"/>
      <c r="AY133" s="711"/>
      <c r="AZ133" s="711"/>
      <c r="BA133" s="711"/>
      <c r="BB133" s="711"/>
      <c r="BC133" s="711"/>
      <c r="BD133" s="711"/>
      <c r="BE133" s="711"/>
      <c r="BF133" s="711"/>
      <c r="BG133" s="711"/>
      <c r="BH133" s="711"/>
      <c r="BI133" s="711"/>
      <c r="BJ133" s="711"/>
      <c r="BK133" s="711"/>
      <c r="BL133" s="711"/>
      <c r="BM133" s="711"/>
      <c r="BN133" s="711"/>
      <c r="BO133" s="711"/>
      <c r="BP133" s="711"/>
      <c r="BQ133" s="711"/>
      <c r="BR133" s="711"/>
      <c r="BS133" s="711"/>
      <c r="BT133" s="711"/>
      <c r="BU133" s="711"/>
      <c r="BV133" s="711"/>
      <c r="BW133" s="712"/>
      <c r="BX133" s="685" t="s">
        <v>112</v>
      </c>
      <c r="BY133" s="686"/>
      <c r="BZ133" s="686"/>
      <c r="CA133" s="686"/>
      <c r="CB133" s="686"/>
      <c r="CC133" s="687"/>
      <c r="CF133" s="3"/>
      <c r="CG133" s="4"/>
      <c r="CH133" s="1"/>
      <c r="CI133" s="1"/>
    </row>
    <row r="134" spans="1:87" s="2" customFormat="1" ht="42" customHeight="1" x14ac:dyDescent="0.25">
      <c r="A134" s="679" t="s">
        <v>117</v>
      </c>
      <c r="B134" s="680"/>
      <c r="C134" s="680"/>
      <c r="D134" s="681"/>
      <c r="E134" s="710" t="s">
        <v>376</v>
      </c>
      <c r="F134" s="711"/>
      <c r="G134" s="711"/>
      <c r="H134" s="711"/>
      <c r="I134" s="711"/>
      <c r="J134" s="711"/>
      <c r="K134" s="711"/>
      <c r="L134" s="711"/>
      <c r="M134" s="711"/>
      <c r="N134" s="711"/>
      <c r="O134" s="711"/>
      <c r="P134" s="711"/>
      <c r="Q134" s="711"/>
      <c r="R134" s="711"/>
      <c r="S134" s="711"/>
      <c r="T134" s="711"/>
      <c r="U134" s="711"/>
      <c r="V134" s="711"/>
      <c r="W134" s="711"/>
      <c r="X134" s="711"/>
      <c r="Y134" s="711"/>
      <c r="Z134" s="711"/>
      <c r="AA134" s="711"/>
      <c r="AB134" s="711"/>
      <c r="AC134" s="711"/>
      <c r="AD134" s="711"/>
      <c r="AE134" s="711"/>
      <c r="AF134" s="711"/>
      <c r="AG134" s="711"/>
      <c r="AH134" s="711"/>
      <c r="AI134" s="711"/>
      <c r="AJ134" s="711"/>
      <c r="AK134" s="711"/>
      <c r="AL134" s="711"/>
      <c r="AM134" s="711"/>
      <c r="AN134" s="711"/>
      <c r="AO134" s="711"/>
      <c r="AP134" s="711"/>
      <c r="AQ134" s="711"/>
      <c r="AR134" s="711"/>
      <c r="AS134" s="711"/>
      <c r="AT134" s="711"/>
      <c r="AU134" s="711"/>
      <c r="AV134" s="711"/>
      <c r="AW134" s="711"/>
      <c r="AX134" s="711"/>
      <c r="AY134" s="711"/>
      <c r="AZ134" s="711"/>
      <c r="BA134" s="711"/>
      <c r="BB134" s="711"/>
      <c r="BC134" s="711"/>
      <c r="BD134" s="711"/>
      <c r="BE134" s="711"/>
      <c r="BF134" s="711"/>
      <c r="BG134" s="711"/>
      <c r="BH134" s="711"/>
      <c r="BI134" s="711"/>
      <c r="BJ134" s="711"/>
      <c r="BK134" s="711"/>
      <c r="BL134" s="711"/>
      <c r="BM134" s="711"/>
      <c r="BN134" s="711"/>
      <c r="BO134" s="711"/>
      <c r="BP134" s="711"/>
      <c r="BQ134" s="711"/>
      <c r="BR134" s="711"/>
      <c r="BS134" s="711"/>
      <c r="BT134" s="711"/>
      <c r="BU134" s="711"/>
      <c r="BV134" s="711"/>
      <c r="BW134" s="712"/>
      <c r="BX134" s="685" t="s">
        <v>115</v>
      </c>
      <c r="BY134" s="686"/>
      <c r="BZ134" s="686"/>
      <c r="CA134" s="686"/>
      <c r="CB134" s="686"/>
      <c r="CC134" s="687"/>
      <c r="CF134" s="3"/>
      <c r="CG134" s="4"/>
      <c r="CH134" s="1"/>
      <c r="CI134" s="1"/>
    </row>
    <row r="135" spans="1:87" s="2" customFormat="1" ht="64.5" customHeight="1" x14ac:dyDescent="0.25">
      <c r="A135" s="679" t="s">
        <v>120</v>
      </c>
      <c r="B135" s="680"/>
      <c r="C135" s="680"/>
      <c r="D135" s="681"/>
      <c r="E135" s="710" t="s">
        <v>377</v>
      </c>
      <c r="F135" s="711"/>
      <c r="G135" s="711"/>
      <c r="H135" s="711"/>
      <c r="I135" s="711"/>
      <c r="J135" s="711"/>
      <c r="K135" s="711"/>
      <c r="L135" s="711"/>
      <c r="M135" s="711"/>
      <c r="N135" s="711"/>
      <c r="O135" s="711"/>
      <c r="P135" s="711"/>
      <c r="Q135" s="711"/>
      <c r="R135" s="711"/>
      <c r="S135" s="711"/>
      <c r="T135" s="711"/>
      <c r="U135" s="711"/>
      <c r="V135" s="711"/>
      <c r="W135" s="711"/>
      <c r="X135" s="711"/>
      <c r="Y135" s="711"/>
      <c r="Z135" s="711"/>
      <c r="AA135" s="711"/>
      <c r="AB135" s="711"/>
      <c r="AC135" s="711"/>
      <c r="AD135" s="711"/>
      <c r="AE135" s="711"/>
      <c r="AF135" s="711"/>
      <c r="AG135" s="711"/>
      <c r="AH135" s="711"/>
      <c r="AI135" s="711"/>
      <c r="AJ135" s="711"/>
      <c r="AK135" s="711"/>
      <c r="AL135" s="711"/>
      <c r="AM135" s="711"/>
      <c r="AN135" s="711"/>
      <c r="AO135" s="711"/>
      <c r="AP135" s="711"/>
      <c r="AQ135" s="711"/>
      <c r="AR135" s="711"/>
      <c r="AS135" s="711"/>
      <c r="AT135" s="711"/>
      <c r="AU135" s="711"/>
      <c r="AV135" s="711"/>
      <c r="AW135" s="711"/>
      <c r="AX135" s="711"/>
      <c r="AY135" s="711"/>
      <c r="AZ135" s="711"/>
      <c r="BA135" s="711"/>
      <c r="BB135" s="711"/>
      <c r="BC135" s="711"/>
      <c r="BD135" s="711"/>
      <c r="BE135" s="711"/>
      <c r="BF135" s="711"/>
      <c r="BG135" s="711"/>
      <c r="BH135" s="711"/>
      <c r="BI135" s="711"/>
      <c r="BJ135" s="711"/>
      <c r="BK135" s="711"/>
      <c r="BL135" s="711"/>
      <c r="BM135" s="711"/>
      <c r="BN135" s="711"/>
      <c r="BO135" s="711"/>
      <c r="BP135" s="711"/>
      <c r="BQ135" s="711"/>
      <c r="BR135" s="711"/>
      <c r="BS135" s="711"/>
      <c r="BT135" s="711"/>
      <c r="BU135" s="711"/>
      <c r="BV135" s="711"/>
      <c r="BW135" s="712"/>
      <c r="BX135" s="685" t="s">
        <v>118</v>
      </c>
      <c r="BY135" s="686"/>
      <c r="BZ135" s="686"/>
      <c r="CA135" s="686"/>
      <c r="CB135" s="686"/>
      <c r="CC135" s="687"/>
      <c r="CF135" s="3"/>
      <c r="CG135" s="4"/>
      <c r="CH135" s="1"/>
      <c r="CI135" s="1"/>
    </row>
    <row r="136" spans="1:87" s="2" customFormat="1" ht="22.5" customHeight="1" x14ac:dyDescent="0.25">
      <c r="A136" s="679" t="s">
        <v>128</v>
      </c>
      <c r="B136" s="680"/>
      <c r="C136" s="680"/>
      <c r="D136" s="681"/>
      <c r="E136" s="688" t="s">
        <v>378</v>
      </c>
      <c r="F136" s="689"/>
      <c r="G136" s="689"/>
      <c r="H136" s="689"/>
      <c r="I136" s="689"/>
      <c r="J136" s="689"/>
      <c r="K136" s="689"/>
      <c r="L136" s="689"/>
      <c r="M136" s="689"/>
      <c r="N136" s="689"/>
      <c r="O136" s="689"/>
      <c r="P136" s="689"/>
      <c r="Q136" s="689"/>
      <c r="R136" s="689"/>
      <c r="S136" s="689"/>
      <c r="T136" s="689"/>
      <c r="U136" s="689"/>
      <c r="V136" s="689"/>
      <c r="W136" s="689"/>
      <c r="X136" s="689"/>
      <c r="Y136" s="689"/>
      <c r="Z136" s="689"/>
      <c r="AA136" s="689"/>
      <c r="AB136" s="689"/>
      <c r="AC136" s="689"/>
      <c r="AD136" s="689"/>
      <c r="AE136" s="689"/>
      <c r="AF136" s="689"/>
      <c r="AG136" s="689"/>
      <c r="AH136" s="689"/>
      <c r="AI136" s="689"/>
      <c r="AJ136" s="689"/>
      <c r="AK136" s="689"/>
      <c r="AL136" s="689"/>
      <c r="AM136" s="689"/>
      <c r="AN136" s="689"/>
      <c r="AO136" s="689"/>
      <c r="AP136" s="689"/>
      <c r="AQ136" s="689"/>
      <c r="AR136" s="689"/>
      <c r="AS136" s="689"/>
      <c r="AT136" s="689"/>
      <c r="AU136" s="689"/>
      <c r="AV136" s="689"/>
      <c r="AW136" s="689"/>
      <c r="AX136" s="689"/>
      <c r="AY136" s="689"/>
      <c r="AZ136" s="689"/>
      <c r="BA136" s="689"/>
      <c r="BB136" s="689"/>
      <c r="BC136" s="689"/>
      <c r="BD136" s="689"/>
      <c r="BE136" s="689"/>
      <c r="BF136" s="689"/>
      <c r="BG136" s="689"/>
      <c r="BH136" s="689"/>
      <c r="BI136" s="689"/>
      <c r="BJ136" s="689"/>
      <c r="BK136" s="689"/>
      <c r="BL136" s="689"/>
      <c r="BM136" s="689"/>
      <c r="BN136" s="689"/>
      <c r="BO136" s="689"/>
      <c r="BP136" s="689"/>
      <c r="BQ136" s="689"/>
      <c r="BR136" s="689"/>
      <c r="BS136" s="689"/>
      <c r="BT136" s="689"/>
      <c r="BU136" s="689"/>
      <c r="BV136" s="689"/>
      <c r="BW136" s="690"/>
      <c r="BX136" s="685" t="s">
        <v>126</v>
      </c>
      <c r="BY136" s="686"/>
      <c r="BZ136" s="686"/>
      <c r="CA136" s="686"/>
      <c r="CB136" s="686"/>
      <c r="CC136" s="687"/>
      <c r="CF136" s="3"/>
      <c r="CG136" s="4"/>
      <c r="CH136" s="1"/>
      <c r="CI136" s="1"/>
    </row>
    <row r="137" spans="1:87" s="2" customFormat="1" ht="45" customHeight="1" x14ac:dyDescent="0.25">
      <c r="A137" s="679" t="s">
        <v>255</v>
      </c>
      <c r="B137" s="680"/>
      <c r="C137" s="680"/>
      <c r="D137" s="681"/>
      <c r="E137" s="682" t="s">
        <v>379</v>
      </c>
      <c r="F137" s="683"/>
      <c r="G137" s="683"/>
      <c r="H137" s="683"/>
      <c r="I137" s="683"/>
      <c r="J137" s="683"/>
      <c r="K137" s="683"/>
      <c r="L137" s="683"/>
      <c r="M137" s="683"/>
      <c r="N137" s="683"/>
      <c r="O137" s="683"/>
      <c r="P137" s="683"/>
      <c r="Q137" s="683"/>
      <c r="R137" s="683"/>
      <c r="S137" s="683"/>
      <c r="T137" s="683"/>
      <c r="U137" s="683"/>
      <c r="V137" s="683"/>
      <c r="W137" s="683"/>
      <c r="X137" s="683"/>
      <c r="Y137" s="683"/>
      <c r="Z137" s="683"/>
      <c r="AA137" s="683"/>
      <c r="AB137" s="683"/>
      <c r="AC137" s="683"/>
      <c r="AD137" s="683"/>
      <c r="AE137" s="683"/>
      <c r="AF137" s="683"/>
      <c r="AG137" s="683"/>
      <c r="AH137" s="683"/>
      <c r="AI137" s="683"/>
      <c r="AJ137" s="683"/>
      <c r="AK137" s="683"/>
      <c r="AL137" s="683"/>
      <c r="AM137" s="683"/>
      <c r="AN137" s="683"/>
      <c r="AO137" s="683"/>
      <c r="AP137" s="683"/>
      <c r="AQ137" s="683"/>
      <c r="AR137" s="683"/>
      <c r="AS137" s="683"/>
      <c r="AT137" s="683"/>
      <c r="AU137" s="683"/>
      <c r="AV137" s="683"/>
      <c r="AW137" s="683"/>
      <c r="AX137" s="683"/>
      <c r="AY137" s="683"/>
      <c r="AZ137" s="683"/>
      <c r="BA137" s="683"/>
      <c r="BB137" s="683"/>
      <c r="BC137" s="683"/>
      <c r="BD137" s="683"/>
      <c r="BE137" s="683"/>
      <c r="BF137" s="683"/>
      <c r="BG137" s="683"/>
      <c r="BH137" s="683"/>
      <c r="BI137" s="683"/>
      <c r="BJ137" s="683"/>
      <c r="BK137" s="683"/>
      <c r="BL137" s="683"/>
      <c r="BM137" s="683"/>
      <c r="BN137" s="683"/>
      <c r="BO137" s="683"/>
      <c r="BP137" s="683"/>
      <c r="BQ137" s="683"/>
      <c r="BR137" s="683"/>
      <c r="BS137" s="683"/>
      <c r="BT137" s="683"/>
      <c r="BU137" s="683"/>
      <c r="BV137" s="683"/>
      <c r="BW137" s="684"/>
      <c r="BX137" s="685" t="s">
        <v>253</v>
      </c>
      <c r="BY137" s="686"/>
      <c r="BZ137" s="686"/>
      <c r="CA137" s="686"/>
      <c r="CB137" s="686"/>
      <c r="CC137" s="687"/>
      <c r="CF137" s="3"/>
      <c r="CG137" s="4"/>
      <c r="CH137" s="1"/>
      <c r="CI137" s="1"/>
    </row>
    <row r="138" spans="1:87" s="2" customFormat="1" ht="66" customHeight="1" x14ac:dyDescent="0.25">
      <c r="A138" s="679" t="s">
        <v>213</v>
      </c>
      <c r="B138" s="680"/>
      <c r="C138" s="680"/>
      <c r="D138" s="681"/>
      <c r="E138" s="710" t="s">
        <v>380</v>
      </c>
      <c r="F138" s="711"/>
      <c r="G138" s="711"/>
      <c r="H138" s="711"/>
      <c r="I138" s="711"/>
      <c r="J138" s="711"/>
      <c r="K138" s="711"/>
      <c r="L138" s="711"/>
      <c r="M138" s="711"/>
      <c r="N138" s="711"/>
      <c r="O138" s="711"/>
      <c r="P138" s="711"/>
      <c r="Q138" s="711"/>
      <c r="R138" s="711"/>
      <c r="S138" s="711"/>
      <c r="T138" s="711"/>
      <c r="U138" s="711"/>
      <c r="V138" s="711"/>
      <c r="W138" s="711"/>
      <c r="X138" s="711"/>
      <c r="Y138" s="711"/>
      <c r="Z138" s="711"/>
      <c r="AA138" s="711"/>
      <c r="AB138" s="711"/>
      <c r="AC138" s="711"/>
      <c r="AD138" s="711"/>
      <c r="AE138" s="711"/>
      <c r="AF138" s="711"/>
      <c r="AG138" s="711"/>
      <c r="AH138" s="711"/>
      <c r="AI138" s="711"/>
      <c r="AJ138" s="711"/>
      <c r="AK138" s="711"/>
      <c r="AL138" s="711"/>
      <c r="AM138" s="711"/>
      <c r="AN138" s="711"/>
      <c r="AO138" s="711"/>
      <c r="AP138" s="711"/>
      <c r="AQ138" s="711"/>
      <c r="AR138" s="711"/>
      <c r="AS138" s="711"/>
      <c r="AT138" s="711"/>
      <c r="AU138" s="711"/>
      <c r="AV138" s="711"/>
      <c r="AW138" s="711"/>
      <c r="AX138" s="711"/>
      <c r="AY138" s="711"/>
      <c r="AZ138" s="711"/>
      <c r="BA138" s="711"/>
      <c r="BB138" s="711"/>
      <c r="BC138" s="711"/>
      <c r="BD138" s="711"/>
      <c r="BE138" s="711"/>
      <c r="BF138" s="711"/>
      <c r="BG138" s="711"/>
      <c r="BH138" s="711"/>
      <c r="BI138" s="711"/>
      <c r="BJ138" s="711"/>
      <c r="BK138" s="711"/>
      <c r="BL138" s="711"/>
      <c r="BM138" s="711"/>
      <c r="BN138" s="711"/>
      <c r="BO138" s="711"/>
      <c r="BP138" s="711"/>
      <c r="BQ138" s="711"/>
      <c r="BR138" s="711"/>
      <c r="BS138" s="711"/>
      <c r="BT138" s="711"/>
      <c r="BU138" s="711"/>
      <c r="BV138" s="711"/>
      <c r="BW138" s="712"/>
      <c r="BX138" s="685" t="s">
        <v>210</v>
      </c>
      <c r="BY138" s="686"/>
      <c r="BZ138" s="686"/>
      <c r="CA138" s="686"/>
      <c r="CB138" s="686"/>
      <c r="CC138" s="687"/>
      <c r="CF138" s="3"/>
      <c r="CG138" s="4"/>
      <c r="CH138" s="1"/>
      <c r="CI138" s="1"/>
    </row>
    <row r="139" spans="1:87" s="2" customFormat="1" ht="48" customHeight="1" x14ac:dyDescent="0.25">
      <c r="A139" s="679" t="s">
        <v>381</v>
      </c>
      <c r="B139" s="680"/>
      <c r="C139" s="680"/>
      <c r="D139" s="681"/>
      <c r="E139" s="682" t="s">
        <v>382</v>
      </c>
      <c r="F139" s="683"/>
      <c r="G139" s="683"/>
      <c r="H139" s="683"/>
      <c r="I139" s="683"/>
      <c r="J139" s="683"/>
      <c r="K139" s="683"/>
      <c r="L139" s="683"/>
      <c r="M139" s="683"/>
      <c r="N139" s="683"/>
      <c r="O139" s="683"/>
      <c r="P139" s="683"/>
      <c r="Q139" s="683"/>
      <c r="R139" s="683"/>
      <c r="S139" s="683"/>
      <c r="T139" s="683"/>
      <c r="U139" s="683"/>
      <c r="V139" s="683"/>
      <c r="W139" s="683"/>
      <c r="X139" s="683"/>
      <c r="Y139" s="683"/>
      <c r="Z139" s="683"/>
      <c r="AA139" s="683"/>
      <c r="AB139" s="683"/>
      <c r="AC139" s="683"/>
      <c r="AD139" s="683"/>
      <c r="AE139" s="683"/>
      <c r="AF139" s="683"/>
      <c r="AG139" s="683"/>
      <c r="AH139" s="683"/>
      <c r="AI139" s="683"/>
      <c r="AJ139" s="683"/>
      <c r="AK139" s="683"/>
      <c r="AL139" s="683"/>
      <c r="AM139" s="683"/>
      <c r="AN139" s="683"/>
      <c r="AO139" s="683"/>
      <c r="AP139" s="683"/>
      <c r="AQ139" s="683"/>
      <c r="AR139" s="683"/>
      <c r="AS139" s="683"/>
      <c r="AT139" s="683"/>
      <c r="AU139" s="683"/>
      <c r="AV139" s="683"/>
      <c r="AW139" s="683"/>
      <c r="AX139" s="683"/>
      <c r="AY139" s="683"/>
      <c r="AZ139" s="683"/>
      <c r="BA139" s="683"/>
      <c r="BB139" s="683"/>
      <c r="BC139" s="683"/>
      <c r="BD139" s="683"/>
      <c r="BE139" s="683"/>
      <c r="BF139" s="683"/>
      <c r="BG139" s="683"/>
      <c r="BH139" s="683"/>
      <c r="BI139" s="683"/>
      <c r="BJ139" s="683"/>
      <c r="BK139" s="683"/>
      <c r="BL139" s="683"/>
      <c r="BM139" s="683"/>
      <c r="BN139" s="683"/>
      <c r="BO139" s="683"/>
      <c r="BP139" s="683"/>
      <c r="BQ139" s="683"/>
      <c r="BR139" s="683"/>
      <c r="BS139" s="683"/>
      <c r="BT139" s="683"/>
      <c r="BU139" s="683"/>
      <c r="BV139" s="683"/>
      <c r="BW139" s="684"/>
      <c r="BX139" s="685" t="s">
        <v>217</v>
      </c>
      <c r="BY139" s="686"/>
      <c r="BZ139" s="686"/>
      <c r="CA139" s="686"/>
      <c r="CB139" s="686"/>
      <c r="CC139" s="687"/>
      <c r="CF139" s="3"/>
      <c r="CG139" s="4"/>
      <c r="CH139" s="1"/>
      <c r="CI139" s="1"/>
    </row>
    <row r="140" spans="1:87" s="2" customFormat="1" ht="43.5" customHeight="1" thickBot="1" x14ac:dyDescent="0.3">
      <c r="A140" s="713" t="s">
        <v>216</v>
      </c>
      <c r="B140" s="714"/>
      <c r="C140" s="714"/>
      <c r="D140" s="715"/>
      <c r="E140" s="716" t="s">
        <v>383</v>
      </c>
      <c r="F140" s="717"/>
      <c r="G140" s="717"/>
      <c r="H140" s="717"/>
      <c r="I140" s="717"/>
      <c r="J140" s="717"/>
      <c r="K140" s="717"/>
      <c r="L140" s="717"/>
      <c r="M140" s="717"/>
      <c r="N140" s="717"/>
      <c r="O140" s="717"/>
      <c r="P140" s="717"/>
      <c r="Q140" s="717"/>
      <c r="R140" s="717"/>
      <c r="S140" s="717"/>
      <c r="T140" s="717"/>
      <c r="U140" s="717"/>
      <c r="V140" s="717"/>
      <c r="W140" s="717"/>
      <c r="X140" s="717"/>
      <c r="Y140" s="717"/>
      <c r="Z140" s="717"/>
      <c r="AA140" s="717"/>
      <c r="AB140" s="717"/>
      <c r="AC140" s="717"/>
      <c r="AD140" s="717"/>
      <c r="AE140" s="717"/>
      <c r="AF140" s="717"/>
      <c r="AG140" s="717"/>
      <c r="AH140" s="717"/>
      <c r="AI140" s="717"/>
      <c r="AJ140" s="717"/>
      <c r="AK140" s="717"/>
      <c r="AL140" s="717"/>
      <c r="AM140" s="717"/>
      <c r="AN140" s="717"/>
      <c r="AO140" s="717"/>
      <c r="AP140" s="717"/>
      <c r="AQ140" s="717"/>
      <c r="AR140" s="717"/>
      <c r="AS140" s="717"/>
      <c r="AT140" s="717"/>
      <c r="AU140" s="717"/>
      <c r="AV140" s="717"/>
      <c r="AW140" s="717"/>
      <c r="AX140" s="717"/>
      <c r="AY140" s="717"/>
      <c r="AZ140" s="717"/>
      <c r="BA140" s="717"/>
      <c r="BB140" s="717"/>
      <c r="BC140" s="717"/>
      <c r="BD140" s="717"/>
      <c r="BE140" s="717"/>
      <c r="BF140" s="717"/>
      <c r="BG140" s="717"/>
      <c r="BH140" s="717"/>
      <c r="BI140" s="717"/>
      <c r="BJ140" s="717"/>
      <c r="BK140" s="717"/>
      <c r="BL140" s="717"/>
      <c r="BM140" s="717"/>
      <c r="BN140" s="717"/>
      <c r="BO140" s="717"/>
      <c r="BP140" s="717"/>
      <c r="BQ140" s="717"/>
      <c r="BR140" s="717"/>
      <c r="BS140" s="717"/>
      <c r="BT140" s="717"/>
      <c r="BU140" s="717"/>
      <c r="BV140" s="717"/>
      <c r="BW140" s="718"/>
      <c r="BX140" s="719" t="s">
        <v>214</v>
      </c>
      <c r="BY140" s="720"/>
      <c r="BZ140" s="720"/>
      <c r="CA140" s="720"/>
      <c r="CB140" s="720"/>
      <c r="CC140" s="721"/>
      <c r="CF140" s="3"/>
      <c r="CG140" s="4"/>
      <c r="CH140" s="1"/>
      <c r="CI140" s="1"/>
    </row>
    <row r="141" spans="1:87" s="68" customFormat="1" ht="41.25" customHeight="1" x14ac:dyDescent="0.45">
      <c r="A141" s="66" t="s">
        <v>238</v>
      </c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67"/>
      <c r="AH141" s="42"/>
      <c r="AI141" s="42"/>
      <c r="AJ141" s="42"/>
      <c r="AK141" s="66" t="s">
        <v>238</v>
      </c>
      <c r="BA141" s="42"/>
      <c r="CD141" s="111"/>
      <c r="CE141" s="111"/>
      <c r="CF141" s="111"/>
      <c r="CG141" s="112"/>
    </row>
    <row r="142" spans="1:87" s="71" customFormat="1" ht="48.75" customHeight="1" x14ac:dyDescent="0.45">
      <c r="A142" s="69" t="s">
        <v>239</v>
      </c>
      <c r="B142" s="69"/>
      <c r="C142" s="69"/>
      <c r="D142" s="69"/>
      <c r="E142" s="69"/>
      <c r="F142" s="69"/>
      <c r="G142" s="69"/>
      <c r="H142" s="69"/>
      <c r="I142" s="69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472" t="s">
        <v>240</v>
      </c>
      <c r="AL142" s="472"/>
      <c r="AM142" s="472"/>
      <c r="AN142" s="472"/>
      <c r="AO142" s="472"/>
      <c r="AP142" s="472"/>
      <c r="AQ142" s="472"/>
      <c r="AR142" s="472"/>
      <c r="AS142" s="472"/>
      <c r="AT142" s="472"/>
      <c r="AU142" s="472"/>
      <c r="AV142" s="472"/>
      <c r="AW142" s="472"/>
      <c r="AX142" s="472"/>
      <c r="AY142" s="472"/>
      <c r="AZ142" s="472"/>
      <c r="BA142" s="472"/>
      <c r="BB142" s="472"/>
      <c r="BC142" s="472"/>
      <c r="BD142" s="472"/>
      <c r="BE142" s="472"/>
      <c r="BF142" s="472"/>
      <c r="BG142" s="472"/>
      <c r="BH142" s="472"/>
      <c r="BI142" s="472"/>
      <c r="BJ142" s="472"/>
      <c r="BK142" s="472"/>
      <c r="BL142" s="472"/>
      <c r="BM142" s="72"/>
      <c r="BN142" s="72"/>
      <c r="BO142" s="72"/>
      <c r="BP142" s="72"/>
      <c r="BQ142" s="72"/>
      <c r="BR142" s="73"/>
      <c r="BS142" s="73"/>
      <c r="BT142" s="73"/>
      <c r="BU142" s="73"/>
      <c r="CD142" s="113"/>
      <c r="CE142" s="113"/>
      <c r="CF142" s="113"/>
      <c r="CG142" s="114"/>
    </row>
    <row r="143" spans="1:87" s="71" customFormat="1" ht="33.75" customHeight="1" x14ac:dyDescent="0.45">
      <c r="A143" s="69" t="s">
        <v>241</v>
      </c>
      <c r="B143" s="70"/>
      <c r="C143" s="70"/>
      <c r="D143" s="70"/>
      <c r="E143" s="70"/>
      <c r="F143" s="70"/>
      <c r="G143" s="70"/>
      <c r="H143" s="74" t="s">
        <v>242</v>
      </c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U143" s="70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 t="s">
        <v>241</v>
      </c>
      <c r="AR143" s="74" t="s">
        <v>243</v>
      </c>
      <c r="AY143" s="72"/>
      <c r="AZ143" s="72"/>
      <c r="BA143" s="72"/>
      <c r="BB143" s="72"/>
      <c r="BC143" s="72"/>
      <c r="BD143" s="72"/>
      <c r="BE143" s="72"/>
      <c r="BF143" s="72"/>
      <c r="BG143" s="72"/>
      <c r="BH143" s="72"/>
      <c r="BI143" s="72"/>
      <c r="BJ143" s="72"/>
      <c r="BK143" s="72"/>
      <c r="BL143" s="72"/>
      <c r="BM143" s="72"/>
      <c r="BN143" s="72"/>
      <c r="BO143" s="72"/>
      <c r="BP143" s="72"/>
      <c r="BQ143" s="72"/>
      <c r="BR143" s="73"/>
      <c r="BS143" s="73"/>
      <c r="BT143" s="73"/>
      <c r="BU143" s="73"/>
      <c r="CD143" s="113"/>
      <c r="CE143" s="113"/>
      <c r="CF143" s="113"/>
      <c r="CG143" s="114"/>
    </row>
    <row r="144" spans="1:87" s="71" customFormat="1" ht="23.4" x14ac:dyDescent="0.45">
      <c r="A144" s="69" t="s">
        <v>244</v>
      </c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 t="s">
        <v>244</v>
      </c>
      <c r="AY144" s="72"/>
      <c r="AZ144" s="72"/>
      <c r="BA144" s="72"/>
      <c r="BB144" s="72"/>
      <c r="BC144" s="72"/>
      <c r="BD144" s="72"/>
      <c r="BE144" s="72"/>
      <c r="BF144" s="72"/>
      <c r="BG144" s="72"/>
      <c r="BH144" s="72"/>
      <c r="BI144" s="72"/>
      <c r="BJ144" s="72"/>
      <c r="BK144" s="72"/>
      <c r="BL144" s="72"/>
      <c r="BM144" s="72"/>
      <c r="BN144" s="72"/>
      <c r="BO144" s="72"/>
      <c r="BP144" s="72"/>
      <c r="BQ144" s="72"/>
      <c r="BR144" s="73"/>
      <c r="BS144" s="73"/>
      <c r="BT144" s="73"/>
      <c r="BU144" s="73"/>
      <c r="CD144" s="113"/>
      <c r="CE144" s="113"/>
      <c r="CF144" s="113"/>
      <c r="CG144" s="114"/>
    </row>
    <row r="145" spans="1:87" s="62" customFormat="1" ht="24" thickBot="1" x14ac:dyDescent="0.5">
      <c r="A145" s="74" t="s">
        <v>462</v>
      </c>
      <c r="B145" s="75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7"/>
      <c r="O145" s="77"/>
      <c r="P145" s="77"/>
      <c r="Q145" s="77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9"/>
      <c r="AI145" s="79"/>
      <c r="AJ145" s="78"/>
      <c r="AK145" s="78"/>
      <c r="AL145" s="78"/>
      <c r="AM145" s="78"/>
      <c r="AN145" s="79"/>
      <c r="AO145" s="79"/>
      <c r="AP145" s="78"/>
      <c r="AQ145" s="78"/>
      <c r="AR145" s="78"/>
      <c r="AS145" s="78"/>
      <c r="AT145" s="79"/>
      <c r="AU145" s="79"/>
      <c r="AV145" s="78"/>
      <c r="AW145" s="78"/>
      <c r="AX145" s="78"/>
      <c r="AY145" s="78"/>
      <c r="AZ145" s="79"/>
      <c r="BA145" s="80"/>
      <c r="BB145" s="78"/>
      <c r="BC145" s="78"/>
      <c r="BD145" s="78"/>
      <c r="BE145" s="78"/>
      <c r="BF145" s="79"/>
      <c r="BG145" s="79"/>
      <c r="BH145" s="78"/>
      <c r="BI145" s="78"/>
      <c r="BJ145" s="78"/>
      <c r="BK145" s="78"/>
      <c r="BL145" s="79"/>
      <c r="BM145" s="80"/>
      <c r="BN145" s="78"/>
      <c r="BO145" s="78"/>
      <c r="BP145" s="78"/>
      <c r="BQ145" s="78"/>
      <c r="BR145" s="79"/>
      <c r="BS145" s="79"/>
      <c r="BT145" s="78"/>
      <c r="BU145" s="78"/>
      <c r="BV145" s="78"/>
      <c r="BW145" s="78"/>
      <c r="BX145" s="79"/>
      <c r="BY145" s="80"/>
      <c r="BZ145" s="77"/>
      <c r="CA145" s="77"/>
      <c r="CB145" s="77"/>
      <c r="CC145" s="77"/>
      <c r="CD145" s="115"/>
      <c r="CE145" s="115"/>
      <c r="CF145" s="116"/>
      <c r="CG145" s="117"/>
    </row>
    <row r="146" spans="1:87" s="2" customFormat="1" ht="63" customHeight="1" thickBot="1" x14ac:dyDescent="0.3">
      <c r="A146" s="704" t="s">
        <v>83</v>
      </c>
      <c r="B146" s="705"/>
      <c r="C146" s="705"/>
      <c r="D146" s="706"/>
      <c r="E146" s="250" t="s">
        <v>360</v>
      </c>
      <c r="F146" s="251"/>
      <c r="G146" s="251"/>
      <c r="H146" s="251"/>
      <c r="I146" s="251"/>
      <c r="J146" s="251"/>
      <c r="K146" s="251"/>
      <c r="L146" s="251"/>
      <c r="M146" s="251"/>
      <c r="N146" s="251"/>
      <c r="O146" s="251"/>
      <c r="P146" s="251"/>
      <c r="Q146" s="251"/>
      <c r="R146" s="251"/>
      <c r="S146" s="251"/>
      <c r="T146" s="251"/>
      <c r="U146" s="251"/>
      <c r="V146" s="251"/>
      <c r="W146" s="251"/>
      <c r="X146" s="251"/>
      <c r="Y146" s="251"/>
      <c r="Z146" s="251"/>
      <c r="AA146" s="251"/>
      <c r="AB146" s="251"/>
      <c r="AC146" s="251"/>
      <c r="AD146" s="251"/>
      <c r="AE146" s="251"/>
      <c r="AF146" s="251"/>
      <c r="AG146" s="251"/>
      <c r="AH146" s="251"/>
      <c r="AI146" s="251"/>
      <c r="AJ146" s="251"/>
      <c r="AK146" s="251"/>
      <c r="AL146" s="251"/>
      <c r="AM146" s="251"/>
      <c r="AN146" s="251"/>
      <c r="AO146" s="251"/>
      <c r="AP146" s="251"/>
      <c r="AQ146" s="251"/>
      <c r="AR146" s="251"/>
      <c r="AS146" s="251"/>
      <c r="AT146" s="251"/>
      <c r="AU146" s="251"/>
      <c r="AV146" s="251"/>
      <c r="AW146" s="251"/>
      <c r="AX146" s="251"/>
      <c r="AY146" s="251"/>
      <c r="AZ146" s="251"/>
      <c r="BA146" s="251"/>
      <c r="BB146" s="251"/>
      <c r="BC146" s="251"/>
      <c r="BD146" s="251"/>
      <c r="BE146" s="251"/>
      <c r="BF146" s="251"/>
      <c r="BG146" s="251"/>
      <c r="BH146" s="251"/>
      <c r="BI146" s="251"/>
      <c r="BJ146" s="251"/>
      <c r="BK146" s="251"/>
      <c r="BL146" s="251"/>
      <c r="BM146" s="251"/>
      <c r="BN146" s="251"/>
      <c r="BO146" s="251"/>
      <c r="BP146" s="251"/>
      <c r="BQ146" s="251"/>
      <c r="BR146" s="251"/>
      <c r="BS146" s="251"/>
      <c r="BT146" s="251"/>
      <c r="BU146" s="251"/>
      <c r="BV146" s="251"/>
      <c r="BW146" s="252"/>
      <c r="BX146" s="707" t="s">
        <v>361</v>
      </c>
      <c r="BY146" s="708"/>
      <c r="BZ146" s="708"/>
      <c r="CA146" s="708"/>
      <c r="CB146" s="708"/>
      <c r="CC146" s="709"/>
      <c r="CF146" s="3"/>
      <c r="CG146" s="4"/>
      <c r="CH146" s="1"/>
      <c r="CI146" s="1"/>
    </row>
    <row r="147" spans="1:87" s="2" customFormat="1" ht="24" customHeight="1" x14ac:dyDescent="0.25">
      <c r="A147" s="691" t="s">
        <v>228</v>
      </c>
      <c r="B147" s="692"/>
      <c r="C147" s="692"/>
      <c r="D147" s="693"/>
      <c r="E147" s="694" t="s">
        <v>384</v>
      </c>
      <c r="F147" s="695"/>
      <c r="G147" s="695"/>
      <c r="H147" s="695"/>
      <c r="I147" s="695"/>
      <c r="J147" s="695"/>
      <c r="K147" s="695"/>
      <c r="L147" s="695"/>
      <c r="M147" s="695"/>
      <c r="N147" s="695"/>
      <c r="O147" s="695"/>
      <c r="P147" s="695"/>
      <c r="Q147" s="695"/>
      <c r="R147" s="695"/>
      <c r="S147" s="695"/>
      <c r="T147" s="695"/>
      <c r="U147" s="695"/>
      <c r="V147" s="695"/>
      <c r="W147" s="695"/>
      <c r="X147" s="695"/>
      <c r="Y147" s="695"/>
      <c r="Z147" s="695"/>
      <c r="AA147" s="695"/>
      <c r="AB147" s="695"/>
      <c r="AC147" s="695"/>
      <c r="AD147" s="695"/>
      <c r="AE147" s="695"/>
      <c r="AF147" s="695"/>
      <c r="AG147" s="695"/>
      <c r="AH147" s="695"/>
      <c r="AI147" s="695"/>
      <c r="AJ147" s="695"/>
      <c r="AK147" s="695"/>
      <c r="AL147" s="695"/>
      <c r="AM147" s="695"/>
      <c r="AN147" s="695"/>
      <c r="AO147" s="695"/>
      <c r="AP147" s="695"/>
      <c r="AQ147" s="695"/>
      <c r="AR147" s="695"/>
      <c r="AS147" s="695"/>
      <c r="AT147" s="695"/>
      <c r="AU147" s="695"/>
      <c r="AV147" s="695"/>
      <c r="AW147" s="695"/>
      <c r="AX147" s="695"/>
      <c r="AY147" s="695"/>
      <c r="AZ147" s="695"/>
      <c r="BA147" s="695"/>
      <c r="BB147" s="695"/>
      <c r="BC147" s="695"/>
      <c r="BD147" s="695"/>
      <c r="BE147" s="695"/>
      <c r="BF147" s="695"/>
      <c r="BG147" s="695"/>
      <c r="BH147" s="695"/>
      <c r="BI147" s="695"/>
      <c r="BJ147" s="695"/>
      <c r="BK147" s="695"/>
      <c r="BL147" s="695"/>
      <c r="BM147" s="695"/>
      <c r="BN147" s="695"/>
      <c r="BO147" s="695"/>
      <c r="BP147" s="695"/>
      <c r="BQ147" s="695"/>
      <c r="BR147" s="695"/>
      <c r="BS147" s="695"/>
      <c r="BT147" s="695"/>
      <c r="BU147" s="695"/>
      <c r="BV147" s="695"/>
      <c r="BW147" s="696"/>
      <c r="BX147" s="685" t="s">
        <v>226</v>
      </c>
      <c r="BY147" s="686"/>
      <c r="BZ147" s="686"/>
      <c r="CA147" s="686"/>
      <c r="CB147" s="686"/>
      <c r="CC147" s="687"/>
      <c r="CF147" s="3"/>
      <c r="CG147" s="4"/>
      <c r="CH147" s="1"/>
      <c r="CI147" s="1"/>
    </row>
    <row r="148" spans="1:87" s="2" customFormat="1" ht="24" customHeight="1" x14ac:dyDescent="0.25">
      <c r="A148" s="679" t="s">
        <v>385</v>
      </c>
      <c r="B148" s="680"/>
      <c r="C148" s="680"/>
      <c r="D148" s="681"/>
      <c r="E148" s="722" t="s">
        <v>386</v>
      </c>
      <c r="F148" s="723"/>
      <c r="G148" s="723"/>
      <c r="H148" s="723"/>
      <c r="I148" s="723"/>
      <c r="J148" s="723"/>
      <c r="K148" s="723"/>
      <c r="L148" s="723"/>
      <c r="M148" s="723"/>
      <c r="N148" s="723"/>
      <c r="O148" s="723"/>
      <c r="P148" s="723"/>
      <c r="Q148" s="723"/>
      <c r="R148" s="723"/>
      <c r="S148" s="723"/>
      <c r="T148" s="723"/>
      <c r="U148" s="723"/>
      <c r="V148" s="723"/>
      <c r="W148" s="723"/>
      <c r="X148" s="723"/>
      <c r="Y148" s="723"/>
      <c r="Z148" s="723"/>
      <c r="AA148" s="723"/>
      <c r="AB148" s="723"/>
      <c r="AC148" s="723"/>
      <c r="AD148" s="723"/>
      <c r="AE148" s="723"/>
      <c r="AF148" s="723"/>
      <c r="AG148" s="723"/>
      <c r="AH148" s="723"/>
      <c r="AI148" s="723"/>
      <c r="AJ148" s="723"/>
      <c r="AK148" s="723"/>
      <c r="AL148" s="723"/>
      <c r="AM148" s="723"/>
      <c r="AN148" s="723"/>
      <c r="AO148" s="723"/>
      <c r="AP148" s="723"/>
      <c r="AQ148" s="723"/>
      <c r="AR148" s="723"/>
      <c r="AS148" s="723"/>
      <c r="AT148" s="723"/>
      <c r="AU148" s="723"/>
      <c r="AV148" s="723"/>
      <c r="AW148" s="723"/>
      <c r="AX148" s="723"/>
      <c r="AY148" s="723"/>
      <c r="AZ148" s="723"/>
      <c r="BA148" s="723"/>
      <c r="BB148" s="723"/>
      <c r="BC148" s="723"/>
      <c r="BD148" s="723"/>
      <c r="BE148" s="723"/>
      <c r="BF148" s="723"/>
      <c r="BG148" s="723"/>
      <c r="BH148" s="723"/>
      <c r="BI148" s="723"/>
      <c r="BJ148" s="723"/>
      <c r="BK148" s="723"/>
      <c r="BL148" s="723"/>
      <c r="BM148" s="723"/>
      <c r="BN148" s="723"/>
      <c r="BO148" s="723"/>
      <c r="BP148" s="723"/>
      <c r="BQ148" s="723"/>
      <c r="BR148" s="723"/>
      <c r="BS148" s="723"/>
      <c r="BT148" s="723"/>
      <c r="BU148" s="723"/>
      <c r="BV148" s="723"/>
      <c r="BW148" s="724"/>
      <c r="BX148" s="685" t="s">
        <v>217</v>
      </c>
      <c r="BY148" s="686"/>
      <c r="BZ148" s="686"/>
      <c r="CA148" s="686"/>
      <c r="CB148" s="686"/>
      <c r="CC148" s="687"/>
      <c r="CF148" s="3"/>
      <c r="CG148" s="4"/>
      <c r="CH148" s="1"/>
      <c r="CI148" s="1"/>
    </row>
    <row r="149" spans="1:87" s="2" customFormat="1" ht="39.75" customHeight="1" x14ac:dyDescent="0.25">
      <c r="A149" s="679" t="s">
        <v>132</v>
      </c>
      <c r="B149" s="680"/>
      <c r="C149" s="680"/>
      <c r="D149" s="681"/>
      <c r="E149" s="682" t="s">
        <v>387</v>
      </c>
      <c r="F149" s="683"/>
      <c r="G149" s="683"/>
      <c r="H149" s="683"/>
      <c r="I149" s="683"/>
      <c r="J149" s="683"/>
      <c r="K149" s="683"/>
      <c r="L149" s="683"/>
      <c r="M149" s="683"/>
      <c r="N149" s="683"/>
      <c r="O149" s="683"/>
      <c r="P149" s="683"/>
      <c r="Q149" s="683"/>
      <c r="R149" s="683"/>
      <c r="S149" s="683"/>
      <c r="T149" s="683"/>
      <c r="U149" s="683"/>
      <c r="V149" s="683"/>
      <c r="W149" s="683"/>
      <c r="X149" s="683"/>
      <c r="Y149" s="683"/>
      <c r="Z149" s="683"/>
      <c r="AA149" s="683"/>
      <c r="AB149" s="683"/>
      <c r="AC149" s="683"/>
      <c r="AD149" s="683"/>
      <c r="AE149" s="683"/>
      <c r="AF149" s="683"/>
      <c r="AG149" s="683"/>
      <c r="AH149" s="683"/>
      <c r="AI149" s="683"/>
      <c r="AJ149" s="683"/>
      <c r="AK149" s="683"/>
      <c r="AL149" s="683"/>
      <c r="AM149" s="683"/>
      <c r="AN149" s="683"/>
      <c r="AO149" s="683"/>
      <c r="AP149" s="683"/>
      <c r="AQ149" s="683"/>
      <c r="AR149" s="683"/>
      <c r="AS149" s="683"/>
      <c r="AT149" s="683"/>
      <c r="AU149" s="683"/>
      <c r="AV149" s="683"/>
      <c r="AW149" s="683"/>
      <c r="AX149" s="683"/>
      <c r="AY149" s="683"/>
      <c r="AZ149" s="683"/>
      <c r="BA149" s="683"/>
      <c r="BB149" s="683"/>
      <c r="BC149" s="683"/>
      <c r="BD149" s="683"/>
      <c r="BE149" s="683"/>
      <c r="BF149" s="683"/>
      <c r="BG149" s="683"/>
      <c r="BH149" s="683"/>
      <c r="BI149" s="683"/>
      <c r="BJ149" s="683"/>
      <c r="BK149" s="683"/>
      <c r="BL149" s="683"/>
      <c r="BM149" s="683"/>
      <c r="BN149" s="683"/>
      <c r="BO149" s="683"/>
      <c r="BP149" s="683"/>
      <c r="BQ149" s="683"/>
      <c r="BR149" s="683"/>
      <c r="BS149" s="683"/>
      <c r="BT149" s="683"/>
      <c r="BU149" s="683"/>
      <c r="BV149" s="683"/>
      <c r="BW149" s="684"/>
      <c r="BX149" s="685" t="s">
        <v>131</v>
      </c>
      <c r="BY149" s="686"/>
      <c r="BZ149" s="686"/>
      <c r="CA149" s="686"/>
      <c r="CB149" s="686"/>
      <c r="CC149" s="687"/>
      <c r="CF149" s="3"/>
      <c r="CG149" s="4"/>
      <c r="CH149" s="1"/>
      <c r="CI149" s="1"/>
    </row>
    <row r="150" spans="1:87" s="2" customFormat="1" ht="39.75" customHeight="1" x14ac:dyDescent="0.25">
      <c r="A150" s="679" t="s">
        <v>138</v>
      </c>
      <c r="B150" s="680"/>
      <c r="C150" s="680"/>
      <c r="D150" s="681"/>
      <c r="E150" s="682" t="s">
        <v>388</v>
      </c>
      <c r="F150" s="683"/>
      <c r="G150" s="683"/>
      <c r="H150" s="683"/>
      <c r="I150" s="683"/>
      <c r="J150" s="683"/>
      <c r="K150" s="683"/>
      <c r="L150" s="683"/>
      <c r="M150" s="683"/>
      <c r="N150" s="683"/>
      <c r="O150" s="683"/>
      <c r="P150" s="683"/>
      <c r="Q150" s="683"/>
      <c r="R150" s="683"/>
      <c r="S150" s="683"/>
      <c r="T150" s="683"/>
      <c r="U150" s="683"/>
      <c r="V150" s="683"/>
      <c r="W150" s="683"/>
      <c r="X150" s="683"/>
      <c r="Y150" s="683"/>
      <c r="Z150" s="683"/>
      <c r="AA150" s="683"/>
      <c r="AB150" s="683"/>
      <c r="AC150" s="683"/>
      <c r="AD150" s="683"/>
      <c r="AE150" s="683"/>
      <c r="AF150" s="683"/>
      <c r="AG150" s="683"/>
      <c r="AH150" s="683"/>
      <c r="AI150" s="683"/>
      <c r="AJ150" s="683"/>
      <c r="AK150" s="683"/>
      <c r="AL150" s="683"/>
      <c r="AM150" s="683"/>
      <c r="AN150" s="683"/>
      <c r="AO150" s="683"/>
      <c r="AP150" s="683"/>
      <c r="AQ150" s="683"/>
      <c r="AR150" s="683"/>
      <c r="AS150" s="683"/>
      <c r="AT150" s="683"/>
      <c r="AU150" s="683"/>
      <c r="AV150" s="683"/>
      <c r="AW150" s="683"/>
      <c r="AX150" s="683"/>
      <c r="AY150" s="683"/>
      <c r="AZ150" s="683"/>
      <c r="BA150" s="683"/>
      <c r="BB150" s="683"/>
      <c r="BC150" s="683"/>
      <c r="BD150" s="683"/>
      <c r="BE150" s="683"/>
      <c r="BF150" s="683"/>
      <c r="BG150" s="683"/>
      <c r="BH150" s="683"/>
      <c r="BI150" s="683"/>
      <c r="BJ150" s="683"/>
      <c r="BK150" s="683"/>
      <c r="BL150" s="683"/>
      <c r="BM150" s="683"/>
      <c r="BN150" s="683"/>
      <c r="BO150" s="683"/>
      <c r="BP150" s="683"/>
      <c r="BQ150" s="683"/>
      <c r="BR150" s="683"/>
      <c r="BS150" s="683"/>
      <c r="BT150" s="683"/>
      <c r="BU150" s="683"/>
      <c r="BV150" s="683"/>
      <c r="BW150" s="684"/>
      <c r="BX150" s="685" t="s">
        <v>136</v>
      </c>
      <c r="BY150" s="686"/>
      <c r="BZ150" s="686"/>
      <c r="CA150" s="686"/>
      <c r="CB150" s="686"/>
      <c r="CC150" s="687"/>
      <c r="CF150" s="3"/>
      <c r="CG150" s="4"/>
      <c r="CH150" s="1"/>
      <c r="CI150" s="1"/>
    </row>
    <row r="151" spans="1:87" s="2" customFormat="1" ht="39.75" customHeight="1" x14ac:dyDescent="0.25">
      <c r="A151" s="679" t="s">
        <v>140</v>
      </c>
      <c r="B151" s="680"/>
      <c r="C151" s="680"/>
      <c r="D151" s="681"/>
      <c r="E151" s="682" t="s">
        <v>389</v>
      </c>
      <c r="F151" s="683"/>
      <c r="G151" s="683"/>
      <c r="H151" s="683"/>
      <c r="I151" s="683"/>
      <c r="J151" s="683"/>
      <c r="K151" s="683"/>
      <c r="L151" s="683"/>
      <c r="M151" s="683"/>
      <c r="N151" s="683"/>
      <c r="O151" s="683"/>
      <c r="P151" s="683"/>
      <c r="Q151" s="683"/>
      <c r="R151" s="683"/>
      <c r="S151" s="683"/>
      <c r="T151" s="683"/>
      <c r="U151" s="683"/>
      <c r="V151" s="683"/>
      <c r="W151" s="683"/>
      <c r="X151" s="683"/>
      <c r="Y151" s="683"/>
      <c r="Z151" s="683"/>
      <c r="AA151" s="683"/>
      <c r="AB151" s="683"/>
      <c r="AC151" s="683"/>
      <c r="AD151" s="683"/>
      <c r="AE151" s="683"/>
      <c r="AF151" s="683"/>
      <c r="AG151" s="683"/>
      <c r="AH151" s="683"/>
      <c r="AI151" s="683"/>
      <c r="AJ151" s="683"/>
      <c r="AK151" s="683"/>
      <c r="AL151" s="683"/>
      <c r="AM151" s="683"/>
      <c r="AN151" s="683"/>
      <c r="AO151" s="683"/>
      <c r="AP151" s="683"/>
      <c r="AQ151" s="683"/>
      <c r="AR151" s="683"/>
      <c r="AS151" s="683"/>
      <c r="AT151" s="683"/>
      <c r="AU151" s="683"/>
      <c r="AV151" s="683"/>
      <c r="AW151" s="683"/>
      <c r="AX151" s="683"/>
      <c r="AY151" s="683"/>
      <c r="AZ151" s="683"/>
      <c r="BA151" s="683"/>
      <c r="BB151" s="683"/>
      <c r="BC151" s="683"/>
      <c r="BD151" s="683"/>
      <c r="BE151" s="683"/>
      <c r="BF151" s="683"/>
      <c r="BG151" s="683"/>
      <c r="BH151" s="683"/>
      <c r="BI151" s="683"/>
      <c r="BJ151" s="683"/>
      <c r="BK151" s="683"/>
      <c r="BL151" s="683"/>
      <c r="BM151" s="683"/>
      <c r="BN151" s="683"/>
      <c r="BO151" s="683"/>
      <c r="BP151" s="683"/>
      <c r="BQ151" s="683"/>
      <c r="BR151" s="683"/>
      <c r="BS151" s="683"/>
      <c r="BT151" s="683"/>
      <c r="BU151" s="683"/>
      <c r="BV151" s="683"/>
      <c r="BW151" s="684"/>
      <c r="BX151" s="685" t="s">
        <v>139</v>
      </c>
      <c r="BY151" s="686"/>
      <c r="BZ151" s="686"/>
      <c r="CA151" s="686"/>
      <c r="CB151" s="686"/>
      <c r="CC151" s="687"/>
      <c r="CF151" s="3"/>
      <c r="CG151" s="4"/>
      <c r="CH151" s="1"/>
      <c r="CI151" s="1"/>
    </row>
    <row r="152" spans="1:87" s="2" customFormat="1" ht="39.75" customHeight="1" x14ac:dyDescent="0.25">
      <c r="A152" s="679" t="s">
        <v>143</v>
      </c>
      <c r="B152" s="680"/>
      <c r="C152" s="680"/>
      <c r="D152" s="681"/>
      <c r="E152" s="682" t="s">
        <v>390</v>
      </c>
      <c r="F152" s="683"/>
      <c r="G152" s="683"/>
      <c r="H152" s="683"/>
      <c r="I152" s="683"/>
      <c r="J152" s="683"/>
      <c r="K152" s="683"/>
      <c r="L152" s="683"/>
      <c r="M152" s="683"/>
      <c r="N152" s="683"/>
      <c r="O152" s="683"/>
      <c r="P152" s="683"/>
      <c r="Q152" s="683"/>
      <c r="R152" s="683"/>
      <c r="S152" s="683"/>
      <c r="T152" s="683"/>
      <c r="U152" s="683"/>
      <c r="V152" s="683"/>
      <c r="W152" s="683"/>
      <c r="X152" s="683"/>
      <c r="Y152" s="683"/>
      <c r="Z152" s="683"/>
      <c r="AA152" s="683"/>
      <c r="AB152" s="683"/>
      <c r="AC152" s="683"/>
      <c r="AD152" s="683"/>
      <c r="AE152" s="683"/>
      <c r="AF152" s="683"/>
      <c r="AG152" s="683"/>
      <c r="AH152" s="683"/>
      <c r="AI152" s="683"/>
      <c r="AJ152" s="683"/>
      <c r="AK152" s="683"/>
      <c r="AL152" s="683"/>
      <c r="AM152" s="683"/>
      <c r="AN152" s="683"/>
      <c r="AO152" s="683"/>
      <c r="AP152" s="683"/>
      <c r="AQ152" s="683"/>
      <c r="AR152" s="683"/>
      <c r="AS152" s="683"/>
      <c r="AT152" s="683"/>
      <c r="AU152" s="683"/>
      <c r="AV152" s="683"/>
      <c r="AW152" s="683"/>
      <c r="AX152" s="683"/>
      <c r="AY152" s="683"/>
      <c r="AZ152" s="683"/>
      <c r="BA152" s="683"/>
      <c r="BB152" s="683"/>
      <c r="BC152" s="683"/>
      <c r="BD152" s="683"/>
      <c r="BE152" s="683"/>
      <c r="BF152" s="683"/>
      <c r="BG152" s="683"/>
      <c r="BH152" s="683"/>
      <c r="BI152" s="683"/>
      <c r="BJ152" s="683"/>
      <c r="BK152" s="683"/>
      <c r="BL152" s="683"/>
      <c r="BM152" s="683"/>
      <c r="BN152" s="683"/>
      <c r="BO152" s="683"/>
      <c r="BP152" s="683"/>
      <c r="BQ152" s="683"/>
      <c r="BR152" s="683"/>
      <c r="BS152" s="683"/>
      <c r="BT152" s="683"/>
      <c r="BU152" s="683"/>
      <c r="BV152" s="683"/>
      <c r="BW152" s="684"/>
      <c r="BX152" s="685" t="s">
        <v>139</v>
      </c>
      <c r="BY152" s="686"/>
      <c r="BZ152" s="686"/>
      <c r="CA152" s="686"/>
      <c r="CB152" s="686"/>
      <c r="CC152" s="687"/>
      <c r="CF152" s="3"/>
      <c r="CG152" s="4"/>
      <c r="CH152" s="1"/>
      <c r="CI152" s="1"/>
    </row>
    <row r="153" spans="1:87" s="2" customFormat="1" ht="39.75" customHeight="1" x14ac:dyDescent="0.25">
      <c r="A153" s="679" t="s">
        <v>148</v>
      </c>
      <c r="B153" s="680"/>
      <c r="C153" s="680"/>
      <c r="D153" s="681"/>
      <c r="E153" s="722" t="s">
        <v>391</v>
      </c>
      <c r="F153" s="723"/>
      <c r="G153" s="723"/>
      <c r="H153" s="723"/>
      <c r="I153" s="723"/>
      <c r="J153" s="723"/>
      <c r="K153" s="723"/>
      <c r="L153" s="723"/>
      <c r="M153" s="723"/>
      <c r="N153" s="723"/>
      <c r="O153" s="723"/>
      <c r="P153" s="723"/>
      <c r="Q153" s="723"/>
      <c r="R153" s="723"/>
      <c r="S153" s="723"/>
      <c r="T153" s="723"/>
      <c r="U153" s="723"/>
      <c r="V153" s="723"/>
      <c r="W153" s="723"/>
      <c r="X153" s="723"/>
      <c r="Y153" s="723"/>
      <c r="Z153" s="723"/>
      <c r="AA153" s="723"/>
      <c r="AB153" s="723"/>
      <c r="AC153" s="723"/>
      <c r="AD153" s="723"/>
      <c r="AE153" s="723"/>
      <c r="AF153" s="723"/>
      <c r="AG153" s="723"/>
      <c r="AH153" s="723"/>
      <c r="AI153" s="723"/>
      <c r="AJ153" s="723"/>
      <c r="AK153" s="723"/>
      <c r="AL153" s="723"/>
      <c r="AM153" s="723"/>
      <c r="AN153" s="723"/>
      <c r="AO153" s="723"/>
      <c r="AP153" s="723"/>
      <c r="AQ153" s="723"/>
      <c r="AR153" s="723"/>
      <c r="AS153" s="723"/>
      <c r="AT153" s="723"/>
      <c r="AU153" s="723"/>
      <c r="AV153" s="723"/>
      <c r="AW153" s="723"/>
      <c r="AX153" s="723"/>
      <c r="AY153" s="723"/>
      <c r="AZ153" s="723"/>
      <c r="BA153" s="723"/>
      <c r="BB153" s="723"/>
      <c r="BC153" s="723"/>
      <c r="BD153" s="723"/>
      <c r="BE153" s="723"/>
      <c r="BF153" s="723"/>
      <c r="BG153" s="723"/>
      <c r="BH153" s="723"/>
      <c r="BI153" s="723"/>
      <c r="BJ153" s="723"/>
      <c r="BK153" s="723"/>
      <c r="BL153" s="723"/>
      <c r="BM153" s="723"/>
      <c r="BN153" s="723"/>
      <c r="BO153" s="723"/>
      <c r="BP153" s="723"/>
      <c r="BQ153" s="723"/>
      <c r="BR153" s="723"/>
      <c r="BS153" s="723"/>
      <c r="BT153" s="723"/>
      <c r="BU153" s="723"/>
      <c r="BV153" s="723"/>
      <c r="BW153" s="724"/>
      <c r="BX153" s="685" t="s">
        <v>146</v>
      </c>
      <c r="BY153" s="686"/>
      <c r="BZ153" s="686"/>
      <c r="CA153" s="686"/>
      <c r="CB153" s="686"/>
      <c r="CC153" s="687"/>
      <c r="CF153" s="3"/>
      <c r="CG153" s="4"/>
      <c r="CH153" s="1"/>
      <c r="CI153" s="1"/>
    </row>
    <row r="154" spans="1:87" s="2" customFormat="1" ht="23.25" customHeight="1" x14ac:dyDescent="0.25">
      <c r="A154" s="679" t="s">
        <v>151</v>
      </c>
      <c r="B154" s="680"/>
      <c r="C154" s="680"/>
      <c r="D154" s="681"/>
      <c r="E154" s="682" t="s">
        <v>392</v>
      </c>
      <c r="F154" s="683"/>
      <c r="G154" s="683"/>
      <c r="H154" s="683"/>
      <c r="I154" s="683"/>
      <c r="J154" s="683"/>
      <c r="K154" s="683"/>
      <c r="L154" s="683"/>
      <c r="M154" s="683"/>
      <c r="N154" s="683"/>
      <c r="O154" s="683"/>
      <c r="P154" s="683"/>
      <c r="Q154" s="683"/>
      <c r="R154" s="683"/>
      <c r="S154" s="683"/>
      <c r="T154" s="683"/>
      <c r="U154" s="683"/>
      <c r="V154" s="683"/>
      <c r="W154" s="683"/>
      <c r="X154" s="683"/>
      <c r="Y154" s="683"/>
      <c r="Z154" s="683"/>
      <c r="AA154" s="683"/>
      <c r="AB154" s="683"/>
      <c r="AC154" s="683"/>
      <c r="AD154" s="683"/>
      <c r="AE154" s="683"/>
      <c r="AF154" s="683"/>
      <c r="AG154" s="683"/>
      <c r="AH154" s="683"/>
      <c r="AI154" s="683"/>
      <c r="AJ154" s="683"/>
      <c r="AK154" s="683"/>
      <c r="AL154" s="683"/>
      <c r="AM154" s="683"/>
      <c r="AN154" s="683"/>
      <c r="AO154" s="683"/>
      <c r="AP154" s="683"/>
      <c r="AQ154" s="683"/>
      <c r="AR154" s="683"/>
      <c r="AS154" s="683"/>
      <c r="AT154" s="683"/>
      <c r="AU154" s="683"/>
      <c r="AV154" s="683"/>
      <c r="AW154" s="683"/>
      <c r="AX154" s="683"/>
      <c r="AY154" s="683"/>
      <c r="AZ154" s="683"/>
      <c r="BA154" s="683"/>
      <c r="BB154" s="683"/>
      <c r="BC154" s="683"/>
      <c r="BD154" s="683"/>
      <c r="BE154" s="683"/>
      <c r="BF154" s="683"/>
      <c r="BG154" s="683"/>
      <c r="BH154" s="683"/>
      <c r="BI154" s="683"/>
      <c r="BJ154" s="683"/>
      <c r="BK154" s="683"/>
      <c r="BL154" s="683"/>
      <c r="BM154" s="683"/>
      <c r="BN154" s="683"/>
      <c r="BO154" s="683"/>
      <c r="BP154" s="683"/>
      <c r="BQ154" s="683"/>
      <c r="BR154" s="683"/>
      <c r="BS154" s="683"/>
      <c r="BT154" s="683"/>
      <c r="BU154" s="683"/>
      <c r="BV154" s="683"/>
      <c r="BW154" s="684"/>
      <c r="BX154" s="685" t="s">
        <v>149</v>
      </c>
      <c r="BY154" s="686"/>
      <c r="BZ154" s="686"/>
      <c r="CA154" s="686"/>
      <c r="CB154" s="686"/>
      <c r="CC154" s="687"/>
      <c r="CF154" s="3"/>
      <c r="CG154" s="4"/>
      <c r="CH154" s="1"/>
      <c r="CI154" s="1"/>
    </row>
    <row r="155" spans="1:87" s="2" customFormat="1" ht="39.75" customHeight="1" x14ac:dyDescent="0.25">
      <c r="A155" s="679" t="s">
        <v>154</v>
      </c>
      <c r="B155" s="680"/>
      <c r="C155" s="680"/>
      <c r="D155" s="681"/>
      <c r="E155" s="722" t="s">
        <v>393</v>
      </c>
      <c r="F155" s="723"/>
      <c r="G155" s="723"/>
      <c r="H155" s="723"/>
      <c r="I155" s="723"/>
      <c r="J155" s="723"/>
      <c r="K155" s="723"/>
      <c r="L155" s="723"/>
      <c r="M155" s="723"/>
      <c r="N155" s="723"/>
      <c r="O155" s="723"/>
      <c r="P155" s="723"/>
      <c r="Q155" s="723"/>
      <c r="R155" s="723"/>
      <c r="S155" s="723"/>
      <c r="T155" s="723"/>
      <c r="U155" s="723"/>
      <c r="V155" s="723"/>
      <c r="W155" s="723"/>
      <c r="X155" s="723"/>
      <c r="Y155" s="723"/>
      <c r="Z155" s="723"/>
      <c r="AA155" s="723"/>
      <c r="AB155" s="723"/>
      <c r="AC155" s="723"/>
      <c r="AD155" s="723"/>
      <c r="AE155" s="723"/>
      <c r="AF155" s="723"/>
      <c r="AG155" s="723"/>
      <c r="AH155" s="723"/>
      <c r="AI155" s="723"/>
      <c r="AJ155" s="723"/>
      <c r="AK155" s="723"/>
      <c r="AL155" s="723"/>
      <c r="AM155" s="723"/>
      <c r="AN155" s="723"/>
      <c r="AO155" s="723"/>
      <c r="AP155" s="723"/>
      <c r="AQ155" s="723"/>
      <c r="AR155" s="723"/>
      <c r="AS155" s="723"/>
      <c r="AT155" s="723"/>
      <c r="AU155" s="723"/>
      <c r="AV155" s="723"/>
      <c r="AW155" s="723"/>
      <c r="AX155" s="723"/>
      <c r="AY155" s="723"/>
      <c r="AZ155" s="723"/>
      <c r="BA155" s="723"/>
      <c r="BB155" s="723"/>
      <c r="BC155" s="723"/>
      <c r="BD155" s="723"/>
      <c r="BE155" s="723"/>
      <c r="BF155" s="723"/>
      <c r="BG155" s="723"/>
      <c r="BH155" s="723"/>
      <c r="BI155" s="723"/>
      <c r="BJ155" s="723"/>
      <c r="BK155" s="723"/>
      <c r="BL155" s="723"/>
      <c r="BM155" s="723"/>
      <c r="BN155" s="723"/>
      <c r="BO155" s="723"/>
      <c r="BP155" s="723"/>
      <c r="BQ155" s="723"/>
      <c r="BR155" s="723"/>
      <c r="BS155" s="723"/>
      <c r="BT155" s="723"/>
      <c r="BU155" s="723"/>
      <c r="BV155" s="723"/>
      <c r="BW155" s="724"/>
      <c r="BX155" s="685" t="s">
        <v>152</v>
      </c>
      <c r="BY155" s="686"/>
      <c r="BZ155" s="686"/>
      <c r="CA155" s="686"/>
      <c r="CB155" s="686"/>
      <c r="CC155" s="687"/>
      <c r="CF155" s="3"/>
      <c r="CG155" s="4"/>
      <c r="CH155" s="1"/>
      <c r="CI155" s="1"/>
    </row>
    <row r="156" spans="1:87" s="2" customFormat="1" ht="23.25" customHeight="1" x14ac:dyDescent="0.25">
      <c r="A156" s="679" t="s">
        <v>157</v>
      </c>
      <c r="B156" s="680"/>
      <c r="C156" s="680"/>
      <c r="D156" s="681"/>
      <c r="E156" s="688" t="s">
        <v>394</v>
      </c>
      <c r="F156" s="689"/>
      <c r="G156" s="689"/>
      <c r="H156" s="689"/>
      <c r="I156" s="689"/>
      <c r="J156" s="689"/>
      <c r="K156" s="689"/>
      <c r="L156" s="689"/>
      <c r="M156" s="689"/>
      <c r="N156" s="689"/>
      <c r="O156" s="689"/>
      <c r="P156" s="689"/>
      <c r="Q156" s="689"/>
      <c r="R156" s="689"/>
      <c r="S156" s="689"/>
      <c r="T156" s="689"/>
      <c r="U156" s="689"/>
      <c r="V156" s="689"/>
      <c r="W156" s="689"/>
      <c r="X156" s="689"/>
      <c r="Y156" s="689"/>
      <c r="Z156" s="689"/>
      <c r="AA156" s="689"/>
      <c r="AB156" s="689"/>
      <c r="AC156" s="689"/>
      <c r="AD156" s="689"/>
      <c r="AE156" s="689"/>
      <c r="AF156" s="689"/>
      <c r="AG156" s="689"/>
      <c r="AH156" s="689"/>
      <c r="AI156" s="689"/>
      <c r="AJ156" s="689"/>
      <c r="AK156" s="689"/>
      <c r="AL156" s="689"/>
      <c r="AM156" s="689"/>
      <c r="AN156" s="689"/>
      <c r="AO156" s="689"/>
      <c r="AP156" s="689"/>
      <c r="AQ156" s="689"/>
      <c r="AR156" s="689"/>
      <c r="AS156" s="689"/>
      <c r="AT156" s="689"/>
      <c r="AU156" s="689"/>
      <c r="AV156" s="689"/>
      <c r="AW156" s="689"/>
      <c r="AX156" s="689"/>
      <c r="AY156" s="689"/>
      <c r="AZ156" s="689"/>
      <c r="BA156" s="689"/>
      <c r="BB156" s="689"/>
      <c r="BC156" s="689"/>
      <c r="BD156" s="689"/>
      <c r="BE156" s="689"/>
      <c r="BF156" s="689"/>
      <c r="BG156" s="689"/>
      <c r="BH156" s="689"/>
      <c r="BI156" s="689"/>
      <c r="BJ156" s="689"/>
      <c r="BK156" s="689"/>
      <c r="BL156" s="689"/>
      <c r="BM156" s="689"/>
      <c r="BN156" s="689"/>
      <c r="BO156" s="689"/>
      <c r="BP156" s="689"/>
      <c r="BQ156" s="689"/>
      <c r="BR156" s="689"/>
      <c r="BS156" s="689"/>
      <c r="BT156" s="689"/>
      <c r="BU156" s="689"/>
      <c r="BV156" s="689"/>
      <c r="BW156" s="690"/>
      <c r="BX156" s="685" t="s">
        <v>155</v>
      </c>
      <c r="BY156" s="686"/>
      <c r="BZ156" s="686"/>
      <c r="CA156" s="686"/>
      <c r="CB156" s="686"/>
      <c r="CC156" s="687"/>
      <c r="CF156" s="3"/>
      <c r="CG156" s="4"/>
      <c r="CH156" s="1"/>
      <c r="CI156" s="1"/>
    </row>
    <row r="157" spans="1:87" s="2" customFormat="1" ht="39.75" customHeight="1" x14ac:dyDescent="0.25">
      <c r="A157" s="679" t="s">
        <v>159</v>
      </c>
      <c r="B157" s="680"/>
      <c r="C157" s="680"/>
      <c r="D157" s="681"/>
      <c r="E157" s="725" t="s">
        <v>395</v>
      </c>
      <c r="F157" s="726"/>
      <c r="G157" s="726"/>
      <c r="H157" s="726"/>
      <c r="I157" s="726"/>
      <c r="J157" s="726"/>
      <c r="K157" s="726"/>
      <c r="L157" s="726"/>
      <c r="M157" s="726"/>
      <c r="N157" s="726"/>
      <c r="O157" s="726"/>
      <c r="P157" s="726"/>
      <c r="Q157" s="726"/>
      <c r="R157" s="726"/>
      <c r="S157" s="726"/>
      <c r="T157" s="726"/>
      <c r="U157" s="726"/>
      <c r="V157" s="726"/>
      <c r="W157" s="726"/>
      <c r="X157" s="726"/>
      <c r="Y157" s="726"/>
      <c r="Z157" s="726"/>
      <c r="AA157" s="726"/>
      <c r="AB157" s="726"/>
      <c r="AC157" s="726"/>
      <c r="AD157" s="726"/>
      <c r="AE157" s="726"/>
      <c r="AF157" s="726"/>
      <c r="AG157" s="726"/>
      <c r="AH157" s="726"/>
      <c r="AI157" s="726"/>
      <c r="AJ157" s="726"/>
      <c r="AK157" s="726"/>
      <c r="AL157" s="726"/>
      <c r="AM157" s="726"/>
      <c r="AN157" s="726"/>
      <c r="AO157" s="726"/>
      <c r="AP157" s="726"/>
      <c r="AQ157" s="726"/>
      <c r="AR157" s="726"/>
      <c r="AS157" s="726"/>
      <c r="AT157" s="726"/>
      <c r="AU157" s="726"/>
      <c r="AV157" s="726"/>
      <c r="AW157" s="726"/>
      <c r="AX157" s="726"/>
      <c r="AY157" s="726"/>
      <c r="AZ157" s="726"/>
      <c r="BA157" s="726"/>
      <c r="BB157" s="726"/>
      <c r="BC157" s="726"/>
      <c r="BD157" s="726"/>
      <c r="BE157" s="726"/>
      <c r="BF157" s="726"/>
      <c r="BG157" s="726"/>
      <c r="BH157" s="726"/>
      <c r="BI157" s="726"/>
      <c r="BJ157" s="726"/>
      <c r="BK157" s="726"/>
      <c r="BL157" s="726"/>
      <c r="BM157" s="726"/>
      <c r="BN157" s="726"/>
      <c r="BO157" s="726"/>
      <c r="BP157" s="726"/>
      <c r="BQ157" s="726"/>
      <c r="BR157" s="726"/>
      <c r="BS157" s="726"/>
      <c r="BT157" s="726"/>
      <c r="BU157" s="726"/>
      <c r="BV157" s="726"/>
      <c r="BW157" s="727"/>
      <c r="BX157" s="685" t="s">
        <v>158</v>
      </c>
      <c r="BY157" s="686"/>
      <c r="BZ157" s="686"/>
      <c r="CA157" s="686"/>
      <c r="CB157" s="686"/>
      <c r="CC157" s="687"/>
      <c r="CF157" s="3"/>
      <c r="CG157" s="4"/>
      <c r="CH157" s="1"/>
      <c r="CI157" s="1"/>
    </row>
    <row r="158" spans="1:87" s="2" customFormat="1" ht="40.5" customHeight="1" x14ac:dyDescent="0.25">
      <c r="A158" s="679" t="s">
        <v>162</v>
      </c>
      <c r="B158" s="680"/>
      <c r="C158" s="680"/>
      <c r="D158" s="681"/>
      <c r="E158" s="725" t="s">
        <v>396</v>
      </c>
      <c r="F158" s="726"/>
      <c r="G158" s="726"/>
      <c r="H158" s="726"/>
      <c r="I158" s="726"/>
      <c r="J158" s="726"/>
      <c r="K158" s="726"/>
      <c r="L158" s="726"/>
      <c r="M158" s="726"/>
      <c r="N158" s="726"/>
      <c r="O158" s="726"/>
      <c r="P158" s="726"/>
      <c r="Q158" s="726"/>
      <c r="R158" s="726"/>
      <c r="S158" s="726"/>
      <c r="T158" s="726"/>
      <c r="U158" s="726"/>
      <c r="V158" s="726"/>
      <c r="W158" s="726"/>
      <c r="X158" s="726"/>
      <c r="Y158" s="726"/>
      <c r="Z158" s="726"/>
      <c r="AA158" s="726"/>
      <c r="AB158" s="726"/>
      <c r="AC158" s="726"/>
      <c r="AD158" s="726"/>
      <c r="AE158" s="726"/>
      <c r="AF158" s="726"/>
      <c r="AG158" s="726"/>
      <c r="AH158" s="726"/>
      <c r="AI158" s="726"/>
      <c r="AJ158" s="726"/>
      <c r="AK158" s="726"/>
      <c r="AL158" s="726"/>
      <c r="AM158" s="726"/>
      <c r="AN158" s="726"/>
      <c r="AO158" s="726"/>
      <c r="AP158" s="726"/>
      <c r="AQ158" s="726"/>
      <c r="AR158" s="726"/>
      <c r="AS158" s="726"/>
      <c r="AT158" s="726"/>
      <c r="AU158" s="726"/>
      <c r="AV158" s="726"/>
      <c r="AW158" s="726"/>
      <c r="AX158" s="726"/>
      <c r="AY158" s="726"/>
      <c r="AZ158" s="726"/>
      <c r="BA158" s="726"/>
      <c r="BB158" s="726"/>
      <c r="BC158" s="726"/>
      <c r="BD158" s="726"/>
      <c r="BE158" s="726"/>
      <c r="BF158" s="726"/>
      <c r="BG158" s="726"/>
      <c r="BH158" s="726"/>
      <c r="BI158" s="726"/>
      <c r="BJ158" s="726"/>
      <c r="BK158" s="726"/>
      <c r="BL158" s="726"/>
      <c r="BM158" s="726"/>
      <c r="BN158" s="726"/>
      <c r="BO158" s="726"/>
      <c r="BP158" s="726"/>
      <c r="BQ158" s="726"/>
      <c r="BR158" s="726"/>
      <c r="BS158" s="726"/>
      <c r="BT158" s="726"/>
      <c r="BU158" s="726"/>
      <c r="BV158" s="726"/>
      <c r="BW158" s="727"/>
      <c r="BX158" s="685" t="s">
        <v>160</v>
      </c>
      <c r="BY158" s="686"/>
      <c r="BZ158" s="686"/>
      <c r="CA158" s="686"/>
      <c r="CB158" s="686"/>
      <c r="CC158" s="687"/>
      <c r="CF158" s="3"/>
      <c r="CG158" s="4"/>
      <c r="CH158" s="1"/>
      <c r="CI158" s="1"/>
    </row>
    <row r="159" spans="1:87" s="2" customFormat="1" ht="45" customHeight="1" x14ac:dyDescent="0.25">
      <c r="A159" s="679" t="s">
        <v>165</v>
      </c>
      <c r="B159" s="680"/>
      <c r="C159" s="680"/>
      <c r="D159" s="681"/>
      <c r="E159" s="682" t="s">
        <v>397</v>
      </c>
      <c r="F159" s="683"/>
      <c r="G159" s="683"/>
      <c r="H159" s="683"/>
      <c r="I159" s="683"/>
      <c r="J159" s="683"/>
      <c r="K159" s="683"/>
      <c r="L159" s="683"/>
      <c r="M159" s="683"/>
      <c r="N159" s="683"/>
      <c r="O159" s="683"/>
      <c r="P159" s="683"/>
      <c r="Q159" s="683"/>
      <c r="R159" s="683"/>
      <c r="S159" s="683"/>
      <c r="T159" s="683"/>
      <c r="U159" s="683"/>
      <c r="V159" s="683"/>
      <c r="W159" s="683"/>
      <c r="X159" s="683"/>
      <c r="Y159" s="683"/>
      <c r="Z159" s="683"/>
      <c r="AA159" s="683"/>
      <c r="AB159" s="683"/>
      <c r="AC159" s="683"/>
      <c r="AD159" s="683"/>
      <c r="AE159" s="683"/>
      <c r="AF159" s="683"/>
      <c r="AG159" s="683"/>
      <c r="AH159" s="683"/>
      <c r="AI159" s="683"/>
      <c r="AJ159" s="683"/>
      <c r="AK159" s="683"/>
      <c r="AL159" s="683"/>
      <c r="AM159" s="683"/>
      <c r="AN159" s="683"/>
      <c r="AO159" s="683"/>
      <c r="AP159" s="683"/>
      <c r="AQ159" s="683"/>
      <c r="AR159" s="683"/>
      <c r="AS159" s="683"/>
      <c r="AT159" s="683"/>
      <c r="AU159" s="683"/>
      <c r="AV159" s="683"/>
      <c r="AW159" s="683"/>
      <c r="AX159" s="683"/>
      <c r="AY159" s="683"/>
      <c r="AZ159" s="683"/>
      <c r="BA159" s="683"/>
      <c r="BB159" s="683"/>
      <c r="BC159" s="683"/>
      <c r="BD159" s="683"/>
      <c r="BE159" s="683"/>
      <c r="BF159" s="683"/>
      <c r="BG159" s="683"/>
      <c r="BH159" s="683"/>
      <c r="BI159" s="683"/>
      <c r="BJ159" s="683"/>
      <c r="BK159" s="683"/>
      <c r="BL159" s="683"/>
      <c r="BM159" s="683"/>
      <c r="BN159" s="683"/>
      <c r="BO159" s="683"/>
      <c r="BP159" s="683"/>
      <c r="BQ159" s="683"/>
      <c r="BR159" s="683"/>
      <c r="BS159" s="683"/>
      <c r="BT159" s="683"/>
      <c r="BU159" s="683"/>
      <c r="BV159" s="683"/>
      <c r="BW159" s="684"/>
      <c r="BX159" s="685" t="s">
        <v>163</v>
      </c>
      <c r="BY159" s="686"/>
      <c r="BZ159" s="686"/>
      <c r="CA159" s="686"/>
      <c r="CB159" s="686"/>
      <c r="CC159" s="687"/>
      <c r="CF159" s="3"/>
      <c r="CG159" s="4"/>
      <c r="CH159" s="1"/>
      <c r="CI159" s="1"/>
    </row>
    <row r="160" spans="1:87" s="2" customFormat="1" ht="39.75" customHeight="1" x14ac:dyDescent="0.25">
      <c r="A160" s="679" t="s">
        <v>168</v>
      </c>
      <c r="B160" s="680"/>
      <c r="C160" s="680"/>
      <c r="D160" s="681"/>
      <c r="E160" s="725" t="s">
        <v>398</v>
      </c>
      <c r="F160" s="726"/>
      <c r="G160" s="726"/>
      <c r="H160" s="726"/>
      <c r="I160" s="726"/>
      <c r="J160" s="726"/>
      <c r="K160" s="726"/>
      <c r="L160" s="726"/>
      <c r="M160" s="726"/>
      <c r="N160" s="726"/>
      <c r="O160" s="726"/>
      <c r="P160" s="726"/>
      <c r="Q160" s="726"/>
      <c r="R160" s="726"/>
      <c r="S160" s="726"/>
      <c r="T160" s="726"/>
      <c r="U160" s="726"/>
      <c r="V160" s="726"/>
      <c r="W160" s="726"/>
      <c r="X160" s="726"/>
      <c r="Y160" s="726"/>
      <c r="Z160" s="726"/>
      <c r="AA160" s="726"/>
      <c r="AB160" s="726"/>
      <c r="AC160" s="726"/>
      <c r="AD160" s="726"/>
      <c r="AE160" s="726"/>
      <c r="AF160" s="726"/>
      <c r="AG160" s="726"/>
      <c r="AH160" s="726"/>
      <c r="AI160" s="726"/>
      <c r="AJ160" s="726"/>
      <c r="AK160" s="726"/>
      <c r="AL160" s="726"/>
      <c r="AM160" s="726"/>
      <c r="AN160" s="726"/>
      <c r="AO160" s="726"/>
      <c r="AP160" s="726"/>
      <c r="AQ160" s="726"/>
      <c r="AR160" s="726"/>
      <c r="AS160" s="726"/>
      <c r="AT160" s="726"/>
      <c r="AU160" s="726"/>
      <c r="AV160" s="726"/>
      <c r="AW160" s="726"/>
      <c r="AX160" s="726"/>
      <c r="AY160" s="726"/>
      <c r="AZ160" s="726"/>
      <c r="BA160" s="726"/>
      <c r="BB160" s="726"/>
      <c r="BC160" s="726"/>
      <c r="BD160" s="726"/>
      <c r="BE160" s="726"/>
      <c r="BF160" s="726"/>
      <c r="BG160" s="726"/>
      <c r="BH160" s="726"/>
      <c r="BI160" s="726"/>
      <c r="BJ160" s="726"/>
      <c r="BK160" s="726"/>
      <c r="BL160" s="726"/>
      <c r="BM160" s="726"/>
      <c r="BN160" s="726"/>
      <c r="BO160" s="726"/>
      <c r="BP160" s="726"/>
      <c r="BQ160" s="726"/>
      <c r="BR160" s="726"/>
      <c r="BS160" s="726"/>
      <c r="BT160" s="726"/>
      <c r="BU160" s="726"/>
      <c r="BV160" s="726"/>
      <c r="BW160" s="727"/>
      <c r="BX160" s="685" t="s">
        <v>166</v>
      </c>
      <c r="BY160" s="686"/>
      <c r="BZ160" s="686"/>
      <c r="CA160" s="686"/>
      <c r="CB160" s="686"/>
      <c r="CC160" s="687"/>
      <c r="CF160" s="3"/>
      <c r="CG160" s="4"/>
      <c r="CH160" s="1"/>
      <c r="CI160" s="1"/>
    </row>
    <row r="161" spans="1:87" s="2" customFormat="1" ht="43.5" customHeight="1" x14ac:dyDescent="0.25">
      <c r="A161" s="679" t="s">
        <v>174</v>
      </c>
      <c r="B161" s="680"/>
      <c r="C161" s="680"/>
      <c r="D161" s="681"/>
      <c r="E161" s="682" t="s">
        <v>399</v>
      </c>
      <c r="F161" s="683"/>
      <c r="G161" s="683"/>
      <c r="H161" s="683"/>
      <c r="I161" s="683"/>
      <c r="J161" s="683"/>
      <c r="K161" s="683"/>
      <c r="L161" s="683"/>
      <c r="M161" s="683"/>
      <c r="N161" s="683"/>
      <c r="O161" s="683"/>
      <c r="P161" s="683"/>
      <c r="Q161" s="683"/>
      <c r="R161" s="683"/>
      <c r="S161" s="683"/>
      <c r="T161" s="683"/>
      <c r="U161" s="683"/>
      <c r="V161" s="683"/>
      <c r="W161" s="683"/>
      <c r="X161" s="683"/>
      <c r="Y161" s="683"/>
      <c r="Z161" s="683"/>
      <c r="AA161" s="683"/>
      <c r="AB161" s="683"/>
      <c r="AC161" s="683"/>
      <c r="AD161" s="683"/>
      <c r="AE161" s="683"/>
      <c r="AF161" s="683"/>
      <c r="AG161" s="683"/>
      <c r="AH161" s="683"/>
      <c r="AI161" s="683"/>
      <c r="AJ161" s="683"/>
      <c r="AK161" s="683"/>
      <c r="AL161" s="683"/>
      <c r="AM161" s="683"/>
      <c r="AN161" s="683"/>
      <c r="AO161" s="683"/>
      <c r="AP161" s="683"/>
      <c r="AQ161" s="683"/>
      <c r="AR161" s="683"/>
      <c r="AS161" s="683"/>
      <c r="AT161" s="683"/>
      <c r="AU161" s="683"/>
      <c r="AV161" s="683"/>
      <c r="AW161" s="683"/>
      <c r="AX161" s="683"/>
      <c r="AY161" s="683"/>
      <c r="AZ161" s="683"/>
      <c r="BA161" s="683"/>
      <c r="BB161" s="683"/>
      <c r="BC161" s="683"/>
      <c r="BD161" s="683"/>
      <c r="BE161" s="683"/>
      <c r="BF161" s="683"/>
      <c r="BG161" s="683"/>
      <c r="BH161" s="683"/>
      <c r="BI161" s="683"/>
      <c r="BJ161" s="683"/>
      <c r="BK161" s="683"/>
      <c r="BL161" s="683"/>
      <c r="BM161" s="683"/>
      <c r="BN161" s="683"/>
      <c r="BO161" s="683"/>
      <c r="BP161" s="683"/>
      <c r="BQ161" s="683"/>
      <c r="BR161" s="683"/>
      <c r="BS161" s="683"/>
      <c r="BT161" s="683"/>
      <c r="BU161" s="683"/>
      <c r="BV161" s="683"/>
      <c r="BW161" s="684"/>
      <c r="BX161" s="685" t="s">
        <v>171</v>
      </c>
      <c r="BY161" s="686"/>
      <c r="BZ161" s="686"/>
      <c r="CA161" s="686"/>
      <c r="CB161" s="686"/>
      <c r="CC161" s="687"/>
      <c r="CF161" s="3"/>
      <c r="CG161" s="4"/>
      <c r="CH161" s="1"/>
      <c r="CI161" s="1"/>
    </row>
    <row r="162" spans="1:87" s="2" customFormat="1" ht="39.75" customHeight="1" x14ac:dyDescent="0.25">
      <c r="A162" s="679" t="s">
        <v>178</v>
      </c>
      <c r="B162" s="680"/>
      <c r="C162" s="680"/>
      <c r="D162" s="681"/>
      <c r="E162" s="682" t="s">
        <v>400</v>
      </c>
      <c r="F162" s="683"/>
      <c r="G162" s="683"/>
      <c r="H162" s="683"/>
      <c r="I162" s="683"/>
      <c r="J162" s="683"/>
      <c r="K162" s="683"/>
      <c r="L162" s="683"/>
      <c r="M162" s="683"/>
      <c r="N162" s="683"/>
      <c r="O162" s="683"/>
      <c r="P162" s="683"/>
      <c r="Q162" s="683"/>
      <c r="R162" s="683"/>
      <c r="S162" s="683"/>
      <c r="T162" s="683"/>
      <c r="U162" s="683"/>
      <c r="V162" s="683"/>
      <c r="W162" s="683"/>
      <c r="X162" s="683"/>
      <c r="Y162" s="683"/>
      <c r="Z162" s="683"/>
      <c r="AA162" s="683"/>
      <c r="AB162" s="683"/>
      <c r="AC162" s="683"/>
      <c r="AD162" s="683"/>
      <c r="AE162" s="683"/>
      <c r="AF162" s="683"/>
      <c r="AG162" s="683"/>
      <c r="AH162" s="683"/>
      <c r="AI162" s="683"/>
      <c r="AJ162" s="683"/>
      <c r="AK162" s="683"/>
      <c r="AL162" s="683"/>
      <c r="AM162" s="683"/>
      <c r="AN162" s="683"/>
      <c r="AO162" s="683"/>
      <c r="AP162" s="683"/>
      <c r="AQ162" s="683"/>
      <c r="AR162" s="683"/>
      <c r="AS162" s="683"/>
      <c r="AT162" s="683"/>
      <c r="AU162" s="683"/>
      <c r="AV162" s="683"/>
      <c r="AW162" s="683"/>
      <c r="AX162" s="683"/>
      <c r="AY162" s="683"/>
      <c r="AZ162" s="683"/>
      <c r="BA162" s="683"/>
      <c r="BB162" s="683"/>
      <c r="BC162" s="683"/>
      <c r="BD162" s="683"/>
      <c r="BE162" s="683"/>
      <c r="BF162" s="683"/>
      <c r="BG162" s="683"/>
      <c r="BH162" s="683"/>
      <c r="BI162" s="683"/>
      <c r="BJ162" s="683"/>
      <c r="BK162" s="683"/>
      <c r="BL162" s="683"/>
      <c r="BM162" s="683"/>
      <c r="BN162" s="683"/>
      <c r="BO162" s="683"/>
      <c r="BP162" s="683"/>
      <c r="BQ162" s="683"/>
      <c r="BR162" s="683"/>
      <c r="BS162" s="683"/>
      <c r="BT162" s="683"/>
      <c r="BU162" s="683"/>
      <c r="BV162" s="683"/>
      <c r="BW162" s="684"/>
      <c r="BX162" s="685" t="s">
        <v>175</v>
      </c>
      <c r="BY162" s="686"/>
      <c r="BZ162" s="686"/>
      <c r="CA162" s="686"/>
      <c r="CB162" s="686"/>
      <c r="CC162" s="687"/>
      <c r="CF162" s="3"/>
      <c r="CG162" s="4"/>
      <c r="CH162" s="1"/>
      <c r="CI162" s="1"/>
    </row>
    <row r="163" spans="1:87" s="118" customFormat="1" ht="63" customHeight="1" x14ac:dyDescent="0.25">
      <c r="A163" s="679" t="s">
        <v>183</v>
      </c>
      <c r="B163" s="680"/>
      <c r="C163" s="680"/>
      <c r="D163" s="681"/>
      <c r="E163" s="722" t="s">
        <v>401</v>
      </c>
      <c r="F163" s="723"/>
      <c r="G163" s="723"/>
      <c r="H163" s="723"/>
      <c r="I163" s="723"/>
      <c r="J163" s="723"/>
      <c r="K163" s="723"/>
      <c r="L163" s="723"/>
      <c r="M163" s="723"/>
      <c r="N163" s="723"/>
      <c r="O163" s="723"/>
      <c r="P163" s="723"/>
      <c r="Q163" s="723"/>
      <c r="R163" s="723"/>
      <c r="S163" s="723"/>
      <c r="T163" s="723"/>
      <c r="U163" s="723"/>
      <c r="V163" s="723"/>
      <c r="W163" s="723"/>
      <c r="X163" s="723"/>
      <c r="Y163" s="723"/>
      <c r="Z163" s="723"/>
      <c r="AA163" s="723"/>
      <c r="AB163" s="723"/>
      <c r="AC163" s="723"/>
      <c r="AD163" s="723"/>
      <c r="AE163" s="723"/>
      <c r="AF163" s="723"/>
      <c r="AG163" s="723"/>
      <c r="AH163" s="723"/>
      <c r="AI163" s="723"/>
      <c r="AJ163" s="723"/>
      <c r="AK163" s="723"/>
      <c r="AL163" s="723"/>
      <c r="AM163" s="723"/>
      <c r="AN163" s="723"/>
      <c r="AO163" s="723"/>
      <c r="AP163" s="723"/>
      <c r="AQ163" s="723"/>
      <c r="AR163" s="723"/>
      <c r="AS163" s="723"/>
      <c r="AT163" s="723"/>
      <c r="AU163" s="723"/>
      <c r="AV163" s="723"/>
      <c r="AW163" s="723"/>
      <c r="AX163" s="723"/>
      <c r="AY163" s="723"/>
      <c r="AZ163" s="723"/>
      <c r="BA163" s="723"/>
      <c r="BB163" s="723"/>
      <c r="BC163" s="723"/>
      <c r="BD163" s="723"/>
      <c r="BE163" s="723"/>
      <c r="BF163" s="723"/>
      <c r="BG163" s="723"/>
      <c r="BH163" s="723"/>
      <c r="BI163" s="723"/>
      <c r="BJ163" s="723"/>
      <c r="BK163" s="723"/>
      <c r="BL163" s="723"/>
      <c r="BM163" s="723"/>
      <c r="BN163" s="723"/>
      <c r="BO163" s="723"/>
      <c r="BP163" s="723"/>
      <c r="BQ163" s="723"/>
      <c r="BR163" s="723"/>
      <c r="BS163" s="723"/>
      <c r="BT163" s="723"/>
      <c r="BU163" s="723"/>
      <c r="BV163" s="723"/>
      <c r="BW163" s="724"/>
      <c r="BX163" s="685" t="s">
        <v>181</v>
      </c>
      <c r="BY163" s="686"/>
      <c r="BZ163" s="686"/>
      <c r="CA163" s="686"/>
      <c r="CB163" s="686"/>
      <c r="CC163" s="687"/>
      <c r="CF163" s="119"/>
      <c r="CG163" s="120"/>
      <c r="CH163" s="121"/>
      <c r="CI163" s="121"/>
    </row>
    <row r="164" spans="1:87" s="118" customFormat="1" ht="28.2" customHeight="1" x14ac:dyDescent="0.25">
      <c r="A164" s="679" t="s">
        <v>186</v>
      </c>
      <c r="B164" s="680"/>
      <c r="C164" s="680"/>
      <c r="D164" s="681"/>
      <c r="E164" s="722" t="s">
        <v>402</v>
      </c>
      <c r="F164" s="723"/>
      <c r="G164" s="723"/>
      <c r="H164" s="723"/>
      <c r="I164" s="723"/>
      <c r="J164" s="723"/>
      <c r="K164" s="723"/>
      <c r="L164" s="723"/>
      <c r="M164" s="723"/>
      <c r="N164" s="723"/>
      <c r="O164" s="723"/>
      <c r="P164" s="723"/>
      <c r="Q164" s="723"/>
      <c r="R164" s="723"/>
      <c r="S164" s="723"/>
      <c r="T164" s="723"/>
      <c r="U164" s="723"/>
      <c r="V164" s="723"/>
      <c r="W164" s="723"/>
      <c r="X164" s="723"/>
      <c r="Y164" s="723"/>
      <c r="Z164" s="723"/>
      <c r="AA164" s="723"/>
      <c r="AB164" s="723"/>
      <c r="AC164" s="723"/>
      <c r="AD164" s="723"/>
      <c r="AE164" s="723"/>
      <c r="AF164" s="723"/>
      <c r="AG164" s="723"/>
      <c r="AH164" s="723"/>
      <c r="AI164" s="723"/>
      <c r="AJ164" s="723"/>
      <c r="AK164" s="723"/>
      <c r="AL164" s="723"/>
      <c r="AM164" s="723"/>
      <c r="AN164" s="723"/>
      <c r="AO164" s="723"/>
      <c r="AP164" s="723"/>
      <c r="AQ164" s="723"/>
      <c r="AR164" s="723"/>
      <c r="AS164" s="723"/>
      <c r="AT164" s="723"/>
      <c r="AU164" s="723"/>
      <c r="AV164" s="723"/>
      <c r="AW164" s="723"/>
      <c r="AX164" s="723"/>
      <c r="AY164" s="723"/>
      <c r="AZ164" s="723"/>
      <c r="BA164" s="723"/>
      <c r="BB164" s="723"/>
      <c r="BC164" s="723"/>
      <c r="BD164" s="723"/>
      <c r="BE164" s="723"/>
      <c r="BF164" s="723"/>
      <c r="BG164" s="723"/>
      <c r="BH164" s="723"/>
      <c r="BI164" s="723"/>
      <c r="BJ164" s="723"/>
      <c r="BK164" s="723"/>
      <c r="BL164" s="723"/>
      <c r="BM164" s="723"/>
      <c r="BN164" s="723"/>
      <c r="BO164" s="723"/>
      <c r="BP164" s="723"/>
      <c r="BQ164" s="723"/>
      <c r="BR164" s="723"/>
      <c r="BS164" s="723"/>
      <c r="BT164" s="723"/>
      <c r="BU164" s="723"/>
      <c r="BV164" s="723"/>
      <c r="BW164" s="724"/>
      <c r="BX164" s="685" t="s">
        <v>184</v>
      </c>
      <c r="BY164" s="686"/>
      <c r="BZ164" s="686"/>
      <c r="CA164" s="686"/>
      <c r="CB164" s="686"/>
      <c r="CC164" s="687"/>
      <c r="CF164" s="119"/>
      <c r="CG164" s="120"/>
      <c r="CH164" s="121"/>
      <c r="CI164" s="121"/>
    </row>
    <row r="165" spans="1:87" s="118" customFormat="1" ht="41.25" customHeight="1" x14ac:dyDescent="0.25">
      <c r="A165" s="679" t="s">
        <v>189</v>
      </c>
      <c r="B165" s="680"/>
      <c r="C165" s="680"/>
      <c r="D165" s="681"/>
      <c r="E165" s="722" t="s">
        <v>403</v>
      </c>
      <c r="F165" s="723"/>
      <c r="G165" s="723"/>
      <c r="H165" s="723"/>
      <c r="I165" s="723"/>
      <c r="J165" s="723"/>
      <c r="K165" s="723"/>
      <c r="L165" s="723"/>
      <c r="M165" s="723"/>
      <c r="N165" s="723"/>
      <c r="O165" s="723"/>
      <c r="P165" s="723"/>
      <c r="Q165" s="723"/>
      <c r="R165" s="723"/>
      <c r="S165" s="723"/>
      <c r="T165" s="723"/>
      <c r="U165" s="723"/>
      <c r="V165" s="723"/>
      <c r="W165" s="723"/>
      <c r="X165" s="723"/>
      <c r="Y165" s="723"/>
      <c r="Z165" s="723"/>
      <c r="AA165" s="723"/>
      <c r="AB165" s="723"/>
      <c r="AC165" s="723"/>
      <c r="AD165" s="723"/>
      <c r="AE165" s="723"/>
      <c r="AF165" s="723"/>
      <c r="AG165" s="723"/>
      <c r="AH165" s="723"/>
      <c r="AI165" s="723"/>
      <c r="AJ165" s="723"/>
      <c r="AK165" s="723"/>
      <c r="AL165" s="723"/>
      <c r="AM165" s="723"/>
      <c r="AN165" s="723"/>
      <c r="AO165" s="723"/>
      <c r="AP165" s="723"/>
      <c r="AQ165" s="723"/>
      <c r="AR165" s="723"/>
      <c r="AS165" s="723"/>
      <c r="AT165" s="723"/>
      <c r="AU165" s="723"/>
      <c r="AV165" s="723"/>
      <c r="AW165" s="723"/>
      <c r="AX165" s="723"/>
      <c r="AY165" s="723"/>
      <c r="AZ165" s="723"/>
      <c r="BA165" s="723"/>
      <c r="BB165" s="723"/>
      <c r="BC165" s="723"/>
      <c r="BD165" s="723"/>
      <c r="BE165" s="723"/>
      <c r="BF165" s="723"/>
      <c r="BG165" s="723"/>
      <c r="BH165" s="723"/>
      <c r="BI165" s="723"/>
      <c r="BJ165" s="723"/>
      <c r="BK165" s="723"/>
      <c r="BL165" s="723"/>
      <c r="BM165" s="723"/>
      <c r="BN165" s="723"/>
      <c r="BO165" s="723"/>
      <c r="BP165" s="723"/>
      <c r="BQ165" s="723"/>
      <c r="BR165" s="723"/>
      <c r="BS165" s="723"/>
      <c r="BT165" s="723"/>
      <c r="BU165" s="723"/>
      <c r="BV165" s="723"/>
      <c r="BW165" s="724"/>
      <c r="BX165" s="685" t="s">
        <v>187</v>
      </c>
      <c r="BY165" s="686"/>
      <c r="BZ165" s="686"/>
      <c r="CA165" s="686"/>
      <c r="CB165" s="686"/>
      <c r="CC165" s="687"/>
      <c r="CD165" s="118">
        <v>30</v>
      </c>
      <c r="CF165" s="119"/>
      <c r="CG165" s="120"/>
      <c r="CH165" s="121"/>
      <c r="CI165" s="121"/>
    </row>
    <row r="166" spans="1:87" s="118" customFormat="1" ht="50.25" customHeight="1" x14ac:dyDescent="0.25">
      <c r="A166" s="679" t="s">
        <v>197</v>
      </c>
      <c r="B166" s="680"/>
      <c r="C166" s="680"/>
      <c r="D166" s="681"/>
      <c r="E166" s="725" t="s">
        <v>404</v>
      </c>
      <c r="F166" s="726"/>
      <c r="G166" s="726"/>
      <c r="H166" s="726"/>
      <c r="I166" s="726"/>
      <c r="J166" s="726"/>
      <c r="K166" s="726"/>
      <c r="L166" s="726"/>
      <c r="M166" s="726"/>
      <c r="N166" s="726"/>
      <c r="O166" s="726"/>
      <c r="P166" s="726"/>
      <c r="Q166" s="726"/>
      <c r="R166" s="726"/>
      <c r="S166" s="726"/>
      <c r="T166" s="726"/>
      <c r="U166" s="726"/>
      <c r="V166" s="726"/>
      <c r="W166" s="726"/>
      <c r="X166" s="726"/>
      <c r="Y166" s="726"/>
      <c r="Z166" s="726"/>
      <c r="AA166" s="726"/>
      <c r="AB166" s="726"/>
      <c r="AC166" s="726"/>
      <c r="AD166" s="726"/>
      <c r="AE166" s="726"/>
      <c r="AF166" s="726"/>
      <c r="AG166" s="726"/>
      <c r="AH166" s="726"/>
      <c r="AI166" s="726"/>
      <c r="AJ166" s="726"/>
      <c r="AK166" s="726"/>
      <c r="AL166" s="726"/>
      <c r="AM166" s="726"/>
      <c r="AN166" s="726"/>
      <c r="AO166" s="726"/>
      <c r="AP166" s="726"/>
      <c r="AQ166" s="726"/>
      <c r="AR166" s="726"/>
      <c r="AS166" s="726"/>
      <c r="AT166" s="726"/>
      <c r="AU166" s="726"/>
      <c r="AV166" s="726"/>
      <c r="AW166" s="726"/>
      <c r="AX166" s="726"/>
      <c r="AY166" s="726"/>
      <c r="AZ166" s="726"/>
      <c r="BA166" s="726"/>
      <c r="BB166" s="726"/>
      <c r="BC166" s="726"/>
      <c r="BD166" s="726"/>
      <c r="BE166" s="726"/>
      <c r="BF166" s="726"/>
      <c r="BG166" s="726"/>
      <c r="BH166" s="726"/>
      <c r="BI166" s="726"/>
      <c r="BJ166" s="726"/>
      <c r="BK166" s="726"/>
      <c r="BL166" s="726"/>
      <c r="BM166" s="726"/>
      <c r="BN166" s="726"/>
      <c r="BO166" s="726"/>
      <c r="BP166" s="726"/>
      <c r="BQ166" s="726"/>
      <c r="BR166" s="726"/>
      <c r="BS166" s="726"/>
      <c r="BT166" s="726"/>
      <c r="BU166" s="726"/>
      <c r="BV166" s="726"/>
      <c r="BW166" s="727"/>
      <c r="BX166" s="685" t="s">
        <v>195</v>
      </c>
      <c r="BY166" s="686"/>
      <c r="BZ166" s="686"/>
      <c r="CA166" s="686"/>
      <c r="CB166" s="686"/>
      <c r="CC166" s="687"/>
      <c r="CF166" s="119"/>
      <c r="CG166" s="120"/>
      <c r="CH166" s="121"/>
      <c r="CI166" s="121"/>
    </row>
    <row r="167" spans="1:87" s="118" customFormat="1" ht="43.5" customHeight="1" x14ac:dyDescent="0.25">
      <c r="A167" s="679" t="s">
        <v>199</v>
      </c>
      <c r="B167" s="680"/>
      <c r="C167" s="680"/>
      <c r="D167" s="681"/>
      <c r="E167" s="722" t="s">
        <v>405</v>
      </c>
      <c r="F167" s="723"/>
      <c r="G167" s="723"/>
      <c r="H167" s="723"/>
      <c r="I167" s="723"/>
      <c r="J167" s="723"/>
      <c r="K167" s="723"/>
      <c r="L167" s="723"/>
      <c r="M167" s="723"/>
      <c r="N167" s="723"/>
      <c r="O167" s="723"/>
      <c r="P167" s="723"/>
      <c r="Q167" s="723"/>
      <c r="R167" s="723"/>
      <c r="S167" s="723"/>
      <c r="T167" s="723"/>
      <c r="U167" s="723"/>
      <c r="V167" s="723"/>
      <c r="W167" s="723"/>
      <c r="X167" s="723"/>
      <c r="Y167" s="723"/>
      <c r="Z167" s="723"/>
      <c r="AA167" s="723"/>
      <c r="AB167" s="723"/>
      <c r="AC167" s="723"/>
      <c r="AD167" s="723"/>
      <c r="AE167" s="723"/>
      <c r="AF167" s="723"/>
      <c r="AG167" s="723"/>
      <c r="AH167" s="723"/>
      <c r="AI167" s="723"/>
      <c r="AJ167" s="723"/>
      <c r="AK167" s="723"/>
      <c r="AL167" s="723"/>
      <c r="AM167" s="723"/>
      <c r="AN167" s="723"/>
      <c r="AO167" s="723"/>
      <c r="AP167" s="723"/>
      <c r="AQ167" s="723"/>
      <c r="AR167" s="723"/>
      <c r="AS167" s="723"/>
      <c r="AT167" s="723"/>
      <c r="AU167" s="723"/>
      <c r="AV167" s="723"/>
      <c r="AW167" s="723"/>
      <c r="AX167" s="723"/>
      <c r="AY167" s="723"/>
      <c r="AZ167" s="723"/>
      <c r="BA167" s="723"/>
      <c r="BB167" s="723"/>
      <c r="BC167" s="723"/>
      <c r="BD167" s="723"/>
      <c r="BE167" s="723"/>
      <c r="BF167" s="723"/>
      <c r="BG167" s="723"/>
      <c r="BH167" s="723"/>
      <c r="BI167" s="723"/>
      <c r="BJ167" s="723"/>
      <c r="BK167" s="723"/>
      <c r="BL167" s="723"/>
      <c r="BM167" s="723"/>
      <c r="BN167" s="723"/>
      <c r="BO167" s="723"/>
      <c r="BP167" s="723"/>
      <c r="BQ167" s="723"/>
      <c r="BR167" s="723"/>
      <c r="BS167" s="723"/>
      <c r="BT167" s="723"/>
      <c r="BU167" s="723"/>
      <c r="BV167" s="723"/>
      <c r="BW167" s="724"/>
      <c r="BX167" s="685" t="s">
        <v>198</v>
      </c>
      <c r="BY167" s="686"/>
      <c r="BZ167" s="686"/>
      <c r="CA167" s="686"/>
      <c r="CB167" s="686"/>
      <c r="CC167" s="687"/>
      <c r="CF167" s="119"/>
      <c r="CG167" s="120"/>
      <c r="CH167" s="121"/>
      <c r="CI167" s="121"/>
    </row>
    <row r="168" spans="1:87" s="118" customFormat="1" ht="44.25" customHeight="1" x14ac:dyDescent="0.25">
      <c r="A168" s="679" t="s">
        <v>202</v>
      </c>
      <c r="B168" s="680"/>
      <c r="C168" s="680"/>
      <c r="D168" s="681"/>
      <c r="E168" s="722" t="s">
        <v>406</v>
      </c>
      <c r="F168" s="723"/>
      <c r="G168" s="723"/>
      <c r="H168" s="723"/>
      <c r="I168" s="723"/>
      <c r="J168" s="723"/>
      <c r="K168" s="723"/>
      <c r="L168" s="723"/>
      <c r="M168" s="723"/>
      <c r="N168" s="723"/>
      <c r="O168" s="723"/>
      <c r="P168" s="723"/>
      <c r="Q168" s="723"/>
      <c r="R168" s="723"/>
      <c r="S168" s="723"/>
      <c r="T168" s="723"/>
      <c r="U168" s="723"/>
      <c r="V168" s="723"/>
      <c r="W168" s="723"/>
      <c r="X168" s="723"/>
      <c r="Y168" s="723"/>
      <c r="Z168" s="723"/>
      <c r="AA168" s="723"/>
      <c r="AB168" s="723"/>
      <c r="AC168" s="723"/>
      <c r="AD168" s="723"/>
      <c r="AE168" s="723"/>
      <c r="AF168" s="723"/>
      <c r="AG168" s="723"/>
      <c r="AH168" s="723"/>
      <c r="AI168" s="723"/>
      <c r="AJ168" s="723"/>
      <c r="AK168" s="723"/>
      <c r="AL168" s="723"/>
      <c r="AM168" s="723"/>
      <c r="AN168" s="723"/>
      <c r="AO168" s="723"/>
      <c r="AP168" s="723"/>
      <c r="AQ168" s="723"/>
      <c r="AR168" s="723"/>
      <c r="AS168" s="723"/>
      <c r="AT168" s="723"/>
      <c r="AU168" s="723"/>
      <c r="AV168" s="723"/>
      <c r="AW168" s="723"/>
      <c r="AX168" s="723"/>
      <c r="AY168" s="723"/>
      <c r="AZ168" s="723"/>
      <c r="BA168" s="723"/>
      <c r="BB168" s="723"/>
      <c r="BC168" s="723"/>
      <c r="BD168" s="723"/>
      <c r="BE168" s="723"/>
      <c r="BF168" s="723"/>
      <c r="BG168" s="723"/>
      <c r="BH168" s="723"/>
      <c r="BI168" s="723"/>
      <c r="BJ168" s="723"/>
      <c r="BK168" s="723"/>
      <c r="BL168" s="723"/>
      <c r="BM168" s="723"/>
      <c r="BN168" s="723"/>
      <c r="BO168" s="723"/>
      <c r="BP168" s="723"/>
      <c r="BQ168" s="723"/>
      <c r="BR168" s="723"/>
      <c r="BS168" s="723"/>
      <c r="BT168" s="723"/>
      <c r="BU168" s="723"/>
      <c r="BV168" s="723"/>
      <c r="BW168" s="724"/>
      <c r="BX168" s="685" t="s">
        <v>200</v>
      </c>
      <c r="BY168" s="686"/>
      <c r="BZ168" s="686"/>
      <c r="CA168" s="686"/>
      <c r="CB168" s="686"/>
      <c r="CC168" s="687"/>
      <c r="CF168" s="119"/>
      <c r="CG168" s="120"/>
      <c r="CH168" s="121"/>
      <c r="CI168" s="121"/>
    </row>
    <row r="169" spans="1:87" s="118" customFormat="1" ht="43.5" customHeight="1" x14ac:dyDescent="0.25">
      <c r="A169" s="679" t="s">
        <v>205</v>
      </c>
      <c r="B169" s="680"/>
      <c r="C169" s="680"/>
      <c r="D169" s="681"/>
      <c r="E169" s="682" t="s">
        <v>407</v>
      </c>
      <c r="F169" s="683"/>
      <c r="G169" s="683"/>
      <c r="H169" s="683"/>
      <c r="I169" s="683"/>
      <c r="J169" s="683"/>
      <c r="K169" s="683"/>
      <c r="L169" s="683"/>
      <c r="M169" s="683"/>
      <c r="N169" s="683"/>
      <c r="O169" s="683"/>
      <c r="P169" s="683"/>
      <c r="Q169" s="683"/>
      <c r="R169" s="683"/>
      <c r="S169" s="683"/>
      <c r="T169" s="683"/>
      <c r="U169" s="683"/>
      <c r="V169" s="683"/>
      <c r="W169" s="683"/>
      <c r="X169" s="683"/>
      <c r="Y169" s="683"/>
      <c r="Z169" s="683"/>
      <c r="AA169" s="683"/>
      <c r="AB169" s="683"/>
      <c r="AC169" s="683"/>
      <c r="AD169" s="683"/>
      <c r="AE169" s="683"/>
      <c r="AF169" s="683"/>
      <c r="AG169" s="683"/>
      <c r="AH169" s="683"/>
      <c r="AI169" s="683"/>
      <c r="AJ169" s="683"/>
      <c r="AK169" s="683"/>
      <c r="AL169" s="683"/>
      <c r="AM169" s="683"/>
      <c r="AN169" s="683"/>
      <c r="AO169" s="683"/>
      <c r="AP169" s="683"/>
      <c r="AQ169" s="683"/>
      <c r="AR169" s="683"/>
      <c r="AS169" s="683"/>
      <c r="AT169" s="683"/>
      <c r="AU169" s="683"/>
      <c r="AV169" s="683"/>
      <c r="AW169" s="683"/>
      <c r="AX169" s="683"/>
      <c r="AY169" s="683"/>
      <c r="AZ169" s="683"/>
      <c r="BA169" s="683"/>
      <c r="BB169" s="683"/>
      <c r="BC169" s="683"/>
      <c r="BD169" s="683"/>
      <c r="BE169" s="683"/>
      <c r="BF169" s="683"/>
      <c r="BG169" s="683"/>
      <c r="BH169" s="683"/>
      <c r="BI169" s="683"/>
      <c r="BJ169" s="683"/>
      <c r="BK169" s="683"/>
      <c r="BL169" s="683"/>
      <c r="BM169" s="683"/>
      <c r="BN169" s="683"/>
      <c r="BO169" s="683"/>
      <c r="BP169" s="683"/>
      <c r="BQ169" s="683"/>
      <c r="BR169" s="683"/>
      <c r="BS169" s="683"/>
      <c r="BT169" s="683"/>
      <c r="BU169" s="683"/>
      <c r="BV169" s="683"/>
      <c r="BW169" s="684"/>
      <c r="BX169" s="685" t="s">
        <v>203</v>
      </c>
      <c r="BY169" s="686"/>
      <c r="BZ169" s="686"/>
      <c r="CA169" s="686"/>
      <c r="CB169" s="686"/>
      <c r="CC169" s="687"/>
      <c r="CF169" s="119"/>
      <c r="CG169" s="120"/>
      <c r="CH169" s="121"/>
      <c r="CI169" s="121"/>
    </row>
    <row r="170" spans="1:87" s="118" customFormat="1" ht="30.75" customHeight="1" x14ac:dyDescent="0.25">
      <c r="A170" s="679" t="s">
        <v>223</v>
      </c>
      <c r="B170" s="680"/>
      <c r="C170" s="680"/>
      <c r="D170" s="681"/>
      <c r="E170" s="688" t="s">
        <v>408</v>
      </c>
      <c r="F170" s="689"/>
      <c r="G170" s="689"/>
      <c r="H170" s="689"/>
      <c r="I170" s="689"/>
      <c r="J170" s="689"/>
      <c r="K170" s="689"/>
      <c r="L170" s="689"/>
      <c r="M170" s="689"/>
      <c r="N170" s="689"/>
      <c r="O170" s="689"/>
      <c r="P170" s="689"/>
      <c r="Q170" s="689"/>
      <c r="R170" s="689"/>
      <c r="S170" s="689"/>
      <c r="T170" s="689"/>
      <c r="U170" s="689"/>
      <c r="V170" s="689"/>
      <c r="W170" s="689"/>
      <c r="X170" s="689"/>
      <c r="Y170" s="689"/>
      <c r="Z170" s="689"/>
      <c r="AA170" s="689"/>
      <c r="AB170" s="689"/>
      <c r="AC170" s="689"/>
      <c r="AD170" s="689"/>
      <c r="AE170" s="689"/>
      <c r="AF170" s="689"/>
      <c r="AG170" s="689"/>
      <c r="AH170" s="689"/>
      <c r="AI170" s="689"/>
      <c r="AJ170" s="689"/>
      <c r="AK170" s="689"/>
      <c r="AL170" s="689"/>
      <c r="AM170" s="689"/>
      <c r="AN170" s="689"/>
      <c r="AO170" s="689"/>
      <c r="AP170" s="689"/>
      <c r="AQ170" s="689"/>
      <c r="AR170" s="689"/>
      <c r="AS170" s="689"/>
      <c r="AT170" s="689"/>
      <c r="AU170" s="689"/>
      <c r="AV170" s="689"/>
      <c r="AW170" s="689"/>
      <c r="AX170" s="689"/>
      <c r="AY170" s="689"/>
      <c r="AZ170" s="689"/>
      <c r="BA170" s="689"/>
      <c r="BB170" s="689"/>
      <c r="BC170" s="689"/>
      <c r="BD170" s="689"/>
      <c r="BE170" s="689"/>
      <c r="BF170" s="689"/>
      <c r="BG170" s="689"/>
      <c r="BH170" s="689"/>
      <c r="BI170" s="689"/>
      <c r="BJ170" s="689"/>
      <c r="BK170" s="689"/>
      <c r="BL170" s="689"/>
      <c r="BM170" s="689"/>
      <c r="BN170" s="689"/>
      <c r="BO170" s="689"/>
      <c r="BP170" s="689"/>
      <c r="BQ170" s="689"/>
      <c r="BR170" s="689"/>
      <c r="BS170" s="689"/>
      <c r="BT170" s="689"/>
      <c r="BU170" s="689"/>
      <c r="BV170" s="689"/>
      <c r="BW170" s="690"/>
      <c r="BX170" s="685" t="s">
        <v>221</v>
      </c>
      <c r="BY170" s="686"/>
      <c r="BZ170" s="686"/>
      <c r="CA170" s="686"/>
      <c r="CB170" s="686"/>
      <c r="CC170" s="687"/>
      <c r="CF170" s="119"/>
      <c r="CG170" s="120"/>
      <c r="CH170" s="121"/>
      <c r="CI170" s="121"/>
    </row>
    <row r="171" spans="1:87" s="118" customFormat="1" ht="23.25" customHeight="1" x14ac:dyDescent="0.25">
      <c r="A171" s="679" t="s">
        <v>273</v>
      </c>
      <c r="B171" s="680"/>
      <c r="C171" s="680"/>
      <c r="D171" s="681"/>
      <c r="E171" s="682" t="s">
        <v>409</v>
      </c>
      <c r="F171" s="683"/>
      <c r="G171" s="683"/>
      <c r="H171" s="683"/>
      <c r="I171" s="683"/>
      <c r="J171" s="683"/>
      <c r="K171" s="683"/>
      <c r="L171" s="683"/>
      <c r="M171" s="683"/>
      <c r="N171" s="683"/>
      <c r="O171" s="683"/>
      <c r="P171" s="683"/>
      <c r="Q171" s="683"/>
      <c r="R171" s="683"/>
      <c r="S171" s="683"/>
      <c r="T171" s="683"/>
      <c r="U171" s="683"/>
      <c r="V171" s="683"/>
      <c r="W171" s="683"/>
      <c r="X171" s="683"/>
      <c r="Y171" s="683"/>
      <c r="Z171" s="683"/>
      <c r="AA171" s="683"/>
      <c r="AB171" s="683"/>
      <c r="AC171" s="683"/>
      <c r="AD171" s="683"/>
      <c r="AE171" s="683"/>
      <c r="AF171" s="683"/>
      <c r="AG171" s="683"/>
      <c r="AH171" s="683"/>
      <c r="AI171" s="683"/>
      <c r="AJ171" s="683"/>
      <c r="AK171" s="683"/>
      <c r="AL171" s="683"/>
      <c r="AM171" s="683"/>
      <c r="AN171" s="683"/>
      <c r="AO171" s="683"/>
      <c r="AP171" s="683"/>
      <c r="AQ171" s="683"/>
      <c r="AR171" s="683"/>
      <c r="AS171" s="683"/>
      <c r="AT171" s="683"/>
      <c r="AU171" s="683"/>
      <c r="AV171" s="683"/>
      <c r="AW171" s="683"/>
      <c r="AX171" s="683"/>
      <c r="AY171" s="683"/>
      <c r="AZ171" s="683"/>
      <c r="BA171" s="683"/>
      <c r="BB171" s="683"/>
      <c r="BC171" s="683"/>
      <c r="BD171" s="683"/>
      <c r="BE171" s="683"/>
      <c r="BF171" s="683"/>
      <c r="BG171" s="683"/>
      <c r="BH171" s="683"/>
      <c r="BI171" s="683"/>
      <c r="BJ171" s="683"/>
      <c r="BK171" s="683"/>
      <c r="BL171" s="683"/>
      <c r="BM171" s="683"/>
      <c r="BN171" s="683"/>
      <c r="BO171" s="683"/>
      <c r="BP171" s="683"/>
      <c r="BQ171" s="683"/>
      <c r="BR171" s="683"/>
      <c r="BS171" s="683"/>
      <c r="BT171" s="683"/>
      <c r="BU171" s="683"/>
      <c r="BV171" s="683"/>
      <c r="BW171" s="684"/>
      <c r="BX171" s="685" t="s">
        <v>271</v>
      </c>
      <c r="BY171" s="686"/>
      <c r="BZ171" s="686"/>
      <c r="CA171" s="686"/>
      <c r="CB171" s="686"/>
      <c r="CC171" s="687"/>
      <c r="CF171" s="119"/>
      <c r="CG171" s="120"/>
      <c r="CH171" s="121"/>
      <c r="CI171" s="121"/>
    </row>
    <row r="172" spans="1:87" s="118" customFormat="1" ht="43.5" customHeight="1" x14ac:dyDescent="0.25">
      <c r="A172" s="679" t="s">
        <v>276</v>
      </c>
      <c r="B172" s="680"/>
      <c r="C172" s="680"/>
      <c r="D172" s="681"/>
      <c r="E172" s="682" t="s">
        <v>410</v>
      </c>
      <c r="F172" s="683"/>
      <c r="G172" s="683"/>
      <c r="H172" s="683"/>
      <c r="I172" s="683"/>
      <c r="J172" s="683"/>
      <c r="K172" s="683"/>
      <c r="L172" s="683"/>
      <c r="M172" s="683"/>
      <c r="N172" s="683"/>
      <c r="O172" s="683"/>
      <c r="P172" s="683"/>
      <c r="Q172" s="683"/>
      <c r="R172" s="683"/>
      <c r="S172" s="683"/>
      <c r="T172" s="683"/>
      <c r="U172" s="683"/>
      <c r="V172" s="683"/>
      <c r="W172" s="683"/>
      <c r="X172" s="683"/>
      <c r="Y172" s="683"/>
      <c r="Z172" s="683"/>
      <c r="AA172" s="683"/>
      <c r="AB172" s="683"/>
      <c r="AC172" s="683"/>
      <c r="AD172" s="683"/>
      <c r="AE172" s="683"/>
      <c r="AF172" s="683"/>
      <c r="AG172" s="683"/>
      <c r="AH172" s="683"/>
      <c r="AI172" s="683"/>
      <c r="AJ172" s="683"/>
      <c r="AK172" s="683"/>
      <c r="AL172" s="683"/>
      <c r="AM172" s="683"/>
      <c r="AN172" s="683"/>
      <c r="AO172" s="683"/>
      <c r="AP172" s="683"/>
      <c r="AQ172" s="683"/>
      <c r="AR172" s="683"/>
      <c r="AS172" s="683"/>
      <c r="AT172" s="683"/>
      <c r="AU172" s="683"/>
      <c r="AV172" s="683"/>
      <c r="AW172" s="683"/>
      <c r="AX172" s="683"/>
      <c r="AY172" s="683"/>
      <c r="AZ172" s="683"/>
      <c r="BA172" s="683"/>
      <c r="BB172" s="683"/>
      <c r="BC172" s="683"/>
      <c r="BD172" s="683"/>
      <c r="BE172" s="683"/>
      <c r="BF172" s="683"/>
      <c r="BG172" s="683"/>
      <c r="BH172" s="683"/>
      <c r="BI172" s="683"/>
      <c r="BJ172" s="683"/>
      <c r="BK172" s="683"/>
      <c r="BL172" s="683"/>
      <c r="BM172" s="683"/>
      <c r="BN172" s="683"/>
      <c r="BO172" s="683"/>
      <c r="BP172" s="683"/>
      <c r="BQ172" s="683"/>
      <c r="BR172" s="683"/>
      <c r="BS172" s="683"/>
      <c r="BT172" s="683"/>
      <c r="BU172" s="683"/>
      <c r="BV172" s="683"/>
      <c r="BW172" s="684"/>
      <c r="BX172" s="685" t="s">
        <v>274</v>
      </c>
      <c r="BY172" s="686"/>
      <c r="BZ172" s="686"/>
      <c r="CA172" s="686"/>
      <c r="CB172" s="686"/>
      <c r="CC172" s="687"/>
      <c r="CF172" s="119"/>
      <c r="CG172" s="120"/>
      <c r="CH172" s="121"/>
      <c r="CI172" s="121"/>
    </row>
    <row r="173" spans="1:87" s="118" customFormat="1" ht="44.25" customHeight="1" x14ac:dyDescent="0.25">
      <c r="A173" s="679" t="s">
        <v>281</v>
      </c>
      <c r="B173" s="680"/>
      <c r="C173" s="680"/>
      <c r="D173" s="681"/>
      <c r="E173" s="722" t="s">
        <v>411</v>
      </c>
      <c r="F173" s="723"/>
      <c r="G173" s="723"/>
      <c r="H173" s="723"/>
      <c r="I173" s="723"/>
      <c r="J173" s="723"/>
      <c r="K173" s="723"/>
      <c r="L173" s="723"/>
      <c r="M173" s="723"/>
      <c r="N173" s="723"/>
      <c r="O173" s="723"/>
      <c r="P173" s="723"/>
      <c r="Q173" s="723"/>
      <c r="R173" s="723"/>
      <c r="S173" s="723"/>
      <c r="T173" s="723"/>
      <c r="U173" s="723"/>
      <c r="V173" s="723"/>
      <c r="W173" s="723"/>
      <c r="X173" s="723"/>
      <c r="Y173" s="723"/>
      <c r="Z173" s="723"/>
      <c r="AA173" s="723"/>
      <c r="AB173" s="723"/>
      <c r="AC173" s="723"/>
      <c r="AD173" s="723"/>
      <c r="AE173" s="723"/>
      <c r="AF173" s="723"/>
      <c r="AG173" s="723"/>
      <c r="AH173" s="723"/>
      <c r="AI173" s="723"/>
      <c r="AJ173" s="723"/>
      <c r="AK173" s="723"/>
      <c r="AL173" s="723"/>
      <c r="AM173" s="723"/>
      <c r="AN173" s="723"/>
      <c r="AO173" s="723"/>
      <c r="AP173" s="723"/>
      <c r="AQ173" s="723"/>
      <c r="AR173" s="723"/>
      <c r="AS173" s="723"/>
      <c r="AT173" s="723"/>
      <c r="AU173" s="723"/>
      <c r="AV173" s="723"/>
      <c r="AW173" s="723"/>
      <c r="AX173" s="723"/>
      <c r="AY173" s="723"/>
      <c r="AZ173" s="723"/>
      <c r="BA173" s="723"/>
      <c r="BB173" s="723"/>
      <c r="BC173" s="723"/>
      <c r="BD173" s="723"/>
      <c r="BE173" s="723"/>
      <c r="BF173" s="723"/>
      <c r="BG173" s="723"/>
      <c r="BH173" s="723"/>
      <c r="BI173" s="723"/>
      <c r="BJ173" s="723"/>
      <c r="BK173" s="723"/>
      <c r="BL173" s="723"/>
      <c r="BM173" s="723"/>
      <c r="BN173" s="723"/>
      <c r="BO173" s="723"/>
      <c r="BP173" s="723"/>
      <c r="BQ173" s="723"/>
      <c r="BR173" s="723"/>
      <c r="BS173" s="723"/>
      <c r="BT173" s="723"/>
      <c r="BU173" s="723"/>
      <c r="BV173" s="723"/>
      <c r="BW173" s="724"/>
      <c r="BX173" s="728" t="s">
        <v>279</v>
      </c>
      <c r="BY173" s="729"/>
      <c r="BZ173" s="729"/>
      <c r="CA173" s="729"/>
      <c r="CB173" s="729"/>
      <c r="CC173" s="730"/>
      <c r="CF173" s="119"/>
      <c r="CG173" s="120"/>
      <c r="CH173" s="121"/>
      <c r="CI173" s="121"/>
    </row>
    <row r="174" spans="1:87" s="118" customFormat="1" ht="49.5" customHeight="1" x14ac:dyDescent="0.25">
      <c r="A174" s="679" t="s">
        <v>284</v>
      </c>
      <c r="B174" s="680"/>
      <c r="C174" s="680"/>
      <c r="D174" s="681"/>
      <c r="E174" s="722" t="s">
        <v>412</v>
      </c>
      <c r="F174" s="723"/>
      <c r="G174" s="723"/>
      <c r="H174" s="723"/>
      <c r="I174" s="723"/>
      <c r="J174" s="723"/>
      <c r="K174" s="723"/>
      <c r="L174" s="723"/>
      <c r="M174" s="723"/>
      <c r="N174" s="723"/>
      <c r="O174" s="723"/>
      <c r="P174" s="723"/>
      <c r="Q174" s="723"/>
      <c r="R174" s="723"/>
      <c r="S174" s="723"/>
      <c r="T174" s="723"/>
      <c r="U174" s="723"/>
      <c r="V174" s="723"/>
      <c r="W174" s="723"/>
      <c r="X174" s="723"/>
      <c r="Y174" s="723"/>
      <c r="Z174" s="723"/>
      <c r="AA174" s="723"/>
      <c r="AB174" s="723"/>
      <c r="AC174" s="723"/>
      <c r="AD174" s="723"/>
      <c r="AE174" s="723"/>
      <c r="AF174" s="723"/>
      <c r="AG174" s="723"/>
      <c r="AH174" s="723"/>
      <c r="AI174" s="723"/>
      <c r="AJ174" s="723"/>
      <c r="AK174" s="723"/>
      <c r="AL174" s="723"/>
      <c r="AM174" s="723"/>
      <c r="AN174" s="723"/>
      <c r="AO174" s="723"/>
      <c r="AP174" s="723"/>
      <c r="AQ174" s="723"/>
      <c r="AR174" s="723"/>
      <c r="AS174" s="723"/>
      <c r="AT174" s="723"/>
      <c r="AU174" s="723"/>
      <c r="AV174" s="723"/>
      <c r="AW174" s="723"/>
      <c r="AX174" s="723"/>
      <c r="AY174" s="723"/>
      <c r="AZ174" s="723"/>
      <c r="BA174" s="723"/>
      <c r="BB174" s="723"/>
      <c r="BC174" s="723"/>
      <c r="BD174" s="723"/>
      <c r="BE174" s="723"/>
      <c r="BF174" s="723"/>
      <c r="BG174" s="723"/>
      <c r="BH174" s="723"/>
      <c r="BI174" s="723"/>
      <c r="BJ174" s="723"/>
      <c r="BK174" s="723"/>
      <c r="BL174" s="723"/>
      <c r="BM174" s="723"/>
      <c r="BN174" s="723"/>
      <c r="BO174" s="723"/>
      <c r="BP174" s="723"/>
      <c r="BQ174" s="723"/>
      <c r="BR174" s="723"/>
      <c r="BS174" s="723"/>
      <c r="BT174" s="723"/>
      <c r="BU174" s="723"/>
      <c r="BV174" s="723"/>
      <c r="BW174" s="724"/>
      <c r="BX174" s="728" t="s">
        <v>282</v>
      </c>
      <c r="BY174" s="729"/>
      <c r="BZ174" s="729"/>
      <c r="CA174" s="729"/>
      <c r="CB174" s="729"/>
      <c r="CC174" s="730"/>
      <c r="CF174" s="119"/>
      <c r="CG174" s="120"/>
      <c r="CH174" s="121"/>
      <c r="CI174" s="121"/>
    </row>
    <row r="175" spans="1:87" s="118" customFormat="1" ht="45.75" customHeight="1" x14ac:dyDescent="0.25">
      <c r="A175" s="679" t="s">
        <v>287</v>
      </c>
      <c r="B175" s="680"/>
      <c r="C175" s="680"/>
      <c r="D175" s="681"/>
      <c r="E175" s="722" t="s">
        <v>413</v>
      </c>
      <c r="F175" s="723"/>
      <c r="G175" s="723"/>
      <c r="H175" s="723"/>
      <c r="I175" s="723"/>
      <c r="J175" s="723"/>
      <c r="K175" s="723"/>
      <c r="L175" s="723"/>
      <c r="M175" s="723"/>
      <c r="N175" s="723"/>
      <c r="O175" s="723"/>
      <c r="P175" s="723"/>
      <c r="Q175" s="723"/>
      <c r="R175" s="723"/>
      <c r="S175" s="723"/>
      <c r="T175" s="723"/>
      <c r="U175" s="723"/>
      <c r="V175" s="723"/>
      <c r="W175" s="723"/>
      <c r="X175" s="723"/>
      <c r="Y175" s="723"/>
      <c r="Z175" s="723"/>
      <c r="AA175" s="723"/>
      <c r="AB175" s="723"/>
      <c r="AC175" s="723"/>
      <c r="AD175" s="723"/>
      <c r="AE175" s="723"/>
      <c r="AF175" s="723"/>
      <c r="AG175" s="723"/>
      <c r="AH175" s="723"/>
      <c r="AI175" s="723"/>
      <c r="AJ175" s="723"/>
      <c r="AK175" s="723"/>
      <c r="AL175" s="723"/>
      <c r="AM175" s="723"/>
      <c r="AN175" s="723"/>
      <c r="AO175" s="723"/>
      <c r="AP175" s="723"/>
      <c r="AQ175" s="723"/>
      <c r="AR175" s="723"/>
      <c r="AS175" s="723"/>
      <c r="AT175" s="723"/>
      <c r="AU175" s="723"/>
      <c r="AV175" s="723"/>
      <c r="AW175" s="723"/>
      <c r="AX175" s="723"/>
      <c r="AY175" s="723"/>
      <c r="AZ175" s="723"/>
      <c r="BA175" s="723"/>
      <c r="BB175" s="723"/>
      <c r="BC175" s="723"/>
      <c r="BD175" s="723"/>
      <c r="BE175" s="723"/>
      <c r="BF175" s="723"/>
      <c r="BG175" s="723"/>
      <c r="BH175" s="723"/>
      <c r="BI175" s="723"/>
      <c r="BJ175" s="723"/>
      <c r="BK175" s="723"/>
      <c r="BL175" s="723"/>
      <c r="BM175" s="723"/>
      <c r="BN175" s="723"/>
      <c r="BO175" s="723"/>
      <c r="BP175" s="723"/>
      <c r="BQ175" s="723"/>
      <c r="BR175" s="723"/>
      <c r="BS175" s="723"/>
      <c r="BT175" s="723"/>
      <c r="BU175" s="723"/>
      <c r="BV175" s="723"/>
      <c r="BW175" s="724"/>
      <c r="BX175" s="728" t="s">
        <v>285</v>
      </c>
      <c r="BY175" s="729"/>
      <c r="BZ175" s="729"/>
      <c r="CA175" s="729"/>
      <c r="CB175" s="729"/>
      <c r="CC175" s="730"/>
      <c r="CF175" s="119"/>
      <c r="CG175" s="120"/>
      <c r="CH175" s="121"/>
      <c r="CI175" s="121"/>
    </row>
    <row r="176" spans="1:87" s="118" customFormat="1" ht="63.6" customHeight="1" x14ac:dyDescent="0.25">
      <c r="A176" s="679" t="s">
        <v>290</v>
      </c>
      <c r="B176" s="680"/>
      <c r="C176" s="680"/>
      <c r="D176" s="681"/>
      <c r="E176" s="725" t="s">
        <v>414</v>
      </c>
      <c r="F176" s="726"/>
      <c r="G176" s="726"/>
      <c r="H176" s="726"/>
      <c r="I176" s="726"/>
      <c r="J176" s="726"/>
      <c r="K176" s="726"/>
      <c r="L176" s="726"/>
      <c r="M176" s="726"/>
      <c r="N176" s="726"/>
      <c r="O176" s="726"/>
      <c r="P176" s="726"/>
      <c r="Q176" s="726"/>
      <c r="R176" s="726"/>
      <c r="S176" s="726"/>
      <c r="T176" s="726"/>
      <c r="U176" s="726"/>
      <c r="V176" s="726"/>
      <c r="W176" s="726"/>
      <c r="X176" s="726"/>
      <c r="Y176" s="726"/>
      <c r="Z176" s="726"/>
      <c r="AA176" s="726"/>
      <c r="AB176" s="726"/>
      <c r="AC176" s="726"/>
      <c r="AD176" s="726"/>
      <c r="AE176" s="726"/>
      <c r="AF176" s="726"/>
      <c r="AG176" s="726"/>
      <c r="AH176" s="726"/>
      <c r="AI176" s="726"/>
      <c r="AJ176" s="726"/>
      <c r="AK176" s="726"/>
      <c r="AL176" s="726"/>
      <c r="AM176" s="726"/>
      <c r="AN176" s="726"/>
      <c r="AO176" s="726"/>
      <c r="AP176" s="726"/>
      <c r="AQ176" s="726"/>
      <c r="AR176" s="726"/>
      <c r="AS176" s="726"/>
      <c r="AT176" s="726"/>
      <c r="AU176" s="726"/>
      <c r="AV176" s="726"/>
      <c r="AW176" s="726"/>
      <c r="AX176" s="726"/>
      <c r="AY176" s="726"/>
      <c r="AZ176" s="726"/>
      <c r="BA176" s="726"/>
      <c r="BB176" s="726"/>
      <c r="BC176" s="726"/>
      <c r="BD176" s="726"/>
      <c r="BE176" s="726"/>
      <c r="BF176" s="726"/>
      <c r="BG176" s="726"/>
      <c r="BH176" s="726"/>
      <c r="BI176" s="726"/>
      <c r="BJ176" s="726"/>
      <c r="BK176" s="726"/>
      <c r="BL176" s="726"/>
      <c r="BM176" s="726"/>
      <c r="BN176" s="726"/>
      <c r="BO176" s="726"/>
      <c r="BP176" s="726"/>
      <c r="BQ176" s="726"/>
      <c r="BR176" s="726"/>
      <c r="BS176" s="726"/>
      <c r="BT176" s="726"/>
      <c r="BU176" s="726"/>
      <c r="BV176" s="726"/>
      <c r="BW176" s="727"/>
      <c r="BX176" s="728" t="s">
        <v>288</v>
      </c>
      <c r="BY176" s="729"/>
      <c r="BZ176" s="729"/>
      <c r="CA176" s="729"/>
      <c r="CB176" s="729"/>
      <c r="CC176" s="730"/>
      <c r="CF176" s="119"/>
      <c r="CG176" s="120"/>
      <c r="CH176" s="121"/>
      <c r="CI176" s="121"/>
    </row>
    <row r="177" spans="1:87" s="118" customFormat="1" ht="71.400000000000006" customHeight="1" x14ac:dyDescent="0.25">
      <c r="A177" s="679" t="s">
        <v>292</v>
      </c>
      <c r="B177" s="680"/>
      <c r="C177" s="680"/>
      <c r="D177" s="681"/>
      <c r="E177" s="722" t="s">
        <v>415</v>
      </c>
      <c r="F177" s="723"/>
      <c r="G177" s="723"/>
      <c r="H177" s="723"/>
      <c r="I177" s="723"/>
      <c r="J177" s="723"/>
      <c r="K177" s="723"/>
      <c r="L177" s="723"/>
      <c r="M177" s="723"/>
      <c r="N177" s="723"/>
      <c r="O177" s="723"/>
      <c r="P177" s="723"/>
      <c r="Q177" s="723"/>
      <c r="R177" s="723"/>
      <c r="S177" s="723"/>
      <c r="T177" s="723"/>
      <c r="U177" s="723"/>
      <c r="V177" s="723"/>
      <c r="W177" s="723"/>
      <c r="X177" s="723"/>
      <c r="Y177" s="723"/>
      <c r="Z177" s="723"/>
      <c r="AA177" s="723"/>
      <c r="AB177" s="723"/>
      <c r="AC177" s="723"/>
      <c r="AD177" s="723"/>
      <c r="AE177" s="723"/>
      <c r="AF177" s="723"/>
      <c r="AG177" s="723"/>
      <c r="AH177" s="723"/>
      <c r="AI177" s="723"/>
      <c r="AJ177" s="723"/>
      <c r="AK177" s="723"/>
      <c r="AL177" s="723"/>
      <c r="AM177" s="723"/>
      <c r="AN177" s="723"/>
      <c r="AO177" s="723"/>
      <c r="AP177" s="723"/>
      <c r="AQ177" s="723"/>
      <c r="AR177" s="723"/>
      <c r="AS177" s="723"/>
      <c r="AT177" s="723"/>
      <c r="AU177" s="723"/>
      <c r="AV177" s="723"/>
      <c r="AW177" s="723"/>
      <c r="AX177" s="723"/>
      <c r="AY177" s="723"/>
      <c r="AZ177" s="723"/>
      <c r="BA177" s="723"/>
      <c r="BB177" s="723"/>
      <c r="BC177" s="723"/>
      <c r="BD177" s="723"/>
      <c r="BE177" s="723"/>
      <c r="BF177" s="723"/>
      <c r="BG177" s="723"/>
      <c r="BH177" s="723"/>
      <c r="BI177" s="723"/>
      <c r="BJ177" s="723"/>
      <c r="BK177" s="723"/>
      <c r="BL177" s="723"/>
      <c r="BM177" s="723"/>
      <c r="BN177" s="723"/>
      <c r="BO177" s="723"/>
      <c r="BP177" s="723"/>
      <c r="BQ177" s="723"/>
      <c r="BR177" s="723"/>
      <c r="BS177" s="723"/>
      <c r="BT177" s="723"/>
      <c r="BU177" s="723"/>
      <c r="BV177" s="723"/>
      <c r="BW177" s="724"/>
      <c r="BX177" s="728" t="s">
        <v>291</v>
      </c>
      <c r="BY177" s="729"/>
      <c r="BZ177" s="729"/>
      <c r="CA177" s="729"/>
      <c r="CB177" s="729"/>
      <c r="CC177" s="730"/>
      <c r="CF177" s="119"/>
      <c r="CG177" s="120"/>
      <c r="CH177" s="121"/>
      <c r="CI177" s="121"/>
    </row>
    <row r="178" spans="1:87" s="118" customFormat="1" ht="43.5" customHeight="1" x14ac:dyDescent="0.25">
      <c r="A178" s="679" t="s">
        <v>295</v>
      </c>
      <c r="B178" s="680"/>
      <c r="C178" s="680"/>
      <c r="D178" s="681"/>
      <c r="E178" s="725" t="s">
        <v>416</v>
      </c>
      <c r="F178" s="726"/>
      <c r="G178" s="726"/>
      <c r="H178" s="726"/>
      <c r="I178" s="726"/>
      <c r="J178" s="726"/>
      <c r="K178" s="726"/>
      <c r="L178" s="726"/>
      <c r="M178" s="726"/>
      <c r="N178" s="726"/>
      <c r="O178" s="726"/>
      <c r="P178" s="726"/>
      <c r="Q178" s="726"/>
      <c r="R178" s="726"/>
      <c r="S178" s="726"/>
      <c r="T178" s="726"/>
      <c r="U178" s="726"/>
      <c r="V178" s="726"/>
      <c r="W178" s="726"/>
      <c r="X178" s="726"/>
      <c r="Y178" s="726"/>
      <c r="Z178" s="726"/>
      <c r="AA178" s="726"/>
      <c r="AB178" s="726"/>
      <c r="AC178" s="726"/>
      <c r="AD178" s="726"/>
      <c r="AE178" s="726"/>
      <c r="AF178" s="726"/>
      <c r="AG178" s="726"/>
      <c r="AH178" s="726"/>
      <c r="AI178" s="726"/>
      <c r="AJ178" s="726"/>
      <c r="AK178" s="726"/>
      <c r="AL178" s="726"/>
      <c r="AM178" s="726"/>
      <c r="AN178" s="726"/>
      <c r="AO178" s="726"/>
      <c r="AP178" s="726"/>
      <c r="AQ178" s="726"/>
      <c r="AR178" s="726"/>
      <c r="AS178" s="726"/>
      <c r="AT178" s="726"/>
      <c r="AU178" s="726"/>
      <c r="AV178" s="726"/>
      <c r="AW178" s="726"/>
      <c r="AX178" s="726"/>
      <c r="AY178" s="726"/>
      <c r="AZ178" s="726"/>
      <c r="BA178" s="726"/>
      <c r="BB178" s="726"/>
      <c r="BC178" s="726"/>
      <c r="BD178" s="726"/>
      <c r="BE178" s="726"/>
      <c r="BF178" s="726"/>
      <c r="BG178" s="726"/>
      <c r="BH178" s="726"/>
      <c r="BI178" s="726"/>
      <c r="BJ178" s="726"/>
      <c r="BK178" s="726"/>
      <c r="BL178" s="726"/>
      <c r="BM178" s="726"/>
      <c r="BN178" s="726"/>
      <c r="BO178" s="726"/>
      <c r="BP178" s="726"/>
      <c r="BQ178" s="726"/>
      <c r="BR178" s="726"/>
      <c r="BS178" s="726"/>
      <c r="BT178" s="726"/>
      <c r="BU178" s="726"/>
      <c r="BV178" s="726"/>
      <c r="BW178" s="727"/>
      <c r="BX178" s="728" t="s">
        <v>293</v>
      </c>
      <c r="BY178" s="729"/>
      <c r="BZ178" s="729"/>
      <c r="CA178" s="729"/>
      <c r="CB178" s="729"/>
      <c r="CC178" s="730"/>
      <c r="CF178" s="119"/>
      <c r="CG178" s="120"/>
      <c r="CH178" s="121"/>
      <c r="CI178" s="121"/>
    </row>
    <row r="179" spans="1:87" s="2" customFormat="1" ht="42" customHeight="1" x14ac:dyDescent="0.25">
      <c r="A179" s="679" t="s">
        <v>231</v>
      </c>
      <c r="B179" s="680"/>
      <c r="C179" s="680"/>
      <c r="D179" s="681"/>
      <c r="E179" s="725" t="s">
        <v>417</v>
      </c>
      <c r="F179" s="726"/>
      <c r="G179" s="726"/>
      <c r="H179" s="726"/>
      <c r="I179" s="726"/>
      <c r="J179" s="726"/>
      <c r="K179" s="726"/>
      <c r="L179" s="726"/>
      <c r="M179" s="726"/>
      <c r="N179" s="726"/>
      <c r="O179" s="726"/>
      <c r="P179" s="726"/>
      <c r="Q179" s="726"/>
      <c r="R179" s="726"/>
      <c r="S179" s="726"/>
      <c r="T179" s="726"/>
      <c r="U179" s="726"/>
      <c r="V179" s="726"/>
      <c r="W179" s="726"/>
      <c r="X179" s="726"/>
      <c r="Y179" s="726"/>
      <c r="Z179" s="726"/>
      <c r="AA179" s="726"/>
      <c r="AB179" s="726"/>
      <c r="AC179" s="726"/>
      <c r="AD179" s="726"/>
      <c r="AE179" s="726"/>
      <c r="AF179" s="726"/>
      <c r="AG179" s="726"/>
      <c r="AH179" s="726"/>
      <c r="AI179" s="726"/>
      <c r="AJ179" s="726"/>
      <c r="AK179" s="726"/>
      <c r="AL179" s="726"/>
      <c r="AM179" s="726"/>
      <c r="AN179" s="726"/>
      <c r="AO179" s="726"/>
      <c r="AP179" s="726"/>
      <c r="AQ179" s="726"/>
      <c r="AR179" s="726"/>
      <c r="AS179" s="726"/>
      <c r="AT179" s="726"/>
      <c r="AU179" s="726"/>
      <c r="AV179" s="726"/>
      <c r="AW179" s="726"/>
      <c r="AX179" s="726"/>
      <c r="AY179" s="726"/>
      <c r="AZ179" s="726"/>
      <c r="BA179" s="726"/>
      <c r="BB179" s="726"/>
      <c r="BC179" s="726"/>
      <c r="BD179" s="726"/>
      <c r="BE179" s="726"/>
      <c r="BF179" s="726"/>
      <c r="BG179" s="726"/>
      <c r="BH179" s="726"/>
      <c r="BI179" s="726"/>
      <c r="BJ179" s="726"/>
      <c r="BK179" s="726"/>
      <c r="BL179" s="726"/>
      <c r="BM179" s="726"/>
      <c r="BN179" s="726"/>
      <c r="BO179" s="726"/>
      <c r="BP179" s="726"/>
      <c r="BQ179" s="726"/>
      <c r="BR179" s="726"/>
      <c r="BS179" s="726"/>
      <c r="BT179" s="726"/>
      <c r="BU179" s="726"/>
      <c r="BV179" s="726"/>
      <c r="BW179" s="727"/>
      <c r="BX179" s="685" t="s">
        <v>229</v>
      </c>
      <c r="BY179" s="686"/>
      <c r="BZ179" s="686"/>
      <c r="CA179" s="686"/>
      <c r="CB179" s="686"/>
      <c r="CC179" s="687"/>
      <c r="CF179" s="3"/>
      <c r="CG179" s="4"/>
      <c r="CH179" s="1"/>
      <c r="CI179" s="1"/>
    </row>
    <row r="180" spans="1:87" s="2" customFormat="1" ht="24" customHeight="1" x14ac:dyDescent="0.25">
      <c r="A180" s="679" t="s">
        <v>309</v>
      </c>
      <c r="B180" s="680"/>
      <c r="C180" s="680"/>
      <c r="D180" s="681"/>
      <c r="E180" s="688" t="s">
        <v>418</v>
      </c>
      <c r="F180" s="689"/>
      <c r="G180" s="689"/>
      <c r="H180" s="689"/>
      <c r="I180" s="689"/>
      <c r="J180" s="689"/>
      <c r="K180" s="689"/>
      <c r="L180" s="689"/>
      <c r="M180" s="689"/>
      <c r="N180" s="689"/>
      <c r="O180" s="689"/>
      <c r="P180" s="689"/>
      <c r="Q180" s="689"/>
      <c r="R180" s="689"/>
      <c r="S180" s="689"/>
      <c r="T180" s="689"/>
      <c r="U180" s="689"/>
      <c r="V180" s="689"/>
      <c r="W180" s="689"/>
      <c r="X180" s="689"/>
      <c r="Y180" s="689"/>
      <c r="Z180" s="689"/>
      <c r="AA180" s="689"/>
      <c r="AB180" s="689"/>
      <c r="AC180" s="689"/>
      <c r="AD180" s="689"/>
      <c r="AE180" s="689"/>
      <c r="AF180" s="689"/>
      <c r="AG180" s="689"/>
      <c r="AH180" s="689"/>
      <c r="AI180" s="689"/>
      <c r="AJ180" s="689"/>
      <c r="AK180" s="689"/>
      <c r="AL180" s="689"/>
      <c r="AM180" s="689"/>
      <c r="AN180" s="689"/>
      <c r="AO180" s="689"/>
      <c r="AP180" s="689"/>
      <c r="AQ180" s="689"/>
      <c r="AR180" s="689"/>
      <c r="AS180" s="689"/>
      <c r="AT180" s="689"/>
      <c r="AU180" s="689"/>
      <c r="AV180" s="689"/>
      <c r="AW180" s="689"/>
      <c r="AX180" s="689"/>
      <c r="AY180" s="689"/>
      <c r="AZ180" s="689"/>
      <c r="BA180" s="689"/>
      <c r="BB180" s="689"/>
      <c r="BC180" s="689"/>
      <c r="BD180" s="689"/>
      <c r="BE180" s="689"/>
      <c r="BF180" s="689"/>
      <c r="BG180" s="689"/>
      <c r="BH180" s="689"/>
      <c r="BI180" s="689"/>
      <c r="BJ180" s="689"/>
      <c r="BK180" s="689"/>
      <c r="BL180" s="689"/>
      <c r="BM180" s="689"/>
      <c r="BN180" s="689"/>
      <c r="BO180" s="689"/>
      <c r="BP180" s="689"/>
      <c r="BQ180" s="689"/>
      <c r="BR180" s="689"/>
      <c r="BS180" s="689"/>
      <c r="BT180" s="689"/>
      <c r="BU180" s="689"/>
      <c r="BV180" s="689"/>
      <c r="BW180" s="690"/>
      <c r="BX180" s="685" t="s">
        <v>419</v>
      </c>
      <c r="BY180" s="686"/>
      <c r="BZ180" s="686"/>
      <c r="CA180" s="686"/>
      <c r="CB180" s="686"/>
      <c r="CC180" s="687"/>
      <c r="CF180" s="3"/>
      <c r="CG180" s="4"/>
      <c r="CH180" s="1"/>
      <c r="CI180" s="1"/>
    </row>
    <row r="181" spans="1:87" s="2" customFormat="1" ht="22.5" customHeight="1" x14ac:dyDescent="0.25">
      <c r="A181" s="679" t="s">
        <v>312</v>
      </c>
      <c r="B181" s="680"/>
      <c r="C181" s="680"/>
      <c r="D181" s="681"/>
      <c r="E181" s="688" t="s">
        <v>420</v>
      </c>
      <c r="F181" s="689"/>
      <c r="G181" s="689"/>
      <c r="H181" s="689"/>
      <c r="I181" s="689"/>
      <c r="J181" s="689"/>
      <c r="K181" s="689"/>
      <c r="L181" s="689"/>
      <c r="M181" s="689"/>
      <c r="N181" s="689"/>
      <c r="O181" s="689"/>
      <c r="P181" s="689"/>
      <c r="Q181" s="689"/>
      <c r="R181" s="689"/>
      <c r="S181" s="689"/>
      <c r="T181" s="689"/>
      <c r="U181" s="689"/>
      <c r="V181" s="689"/>
      <c r="W181" s="689"/>
      <c r="X181" s="689"/>
      <c r="Y181" s="689"/>
      <c r="Z181" s="689"/>
      <c r="AA181" s="689"/>
      <c r="AB181" s="689"/>
      <c r="AC181" s="689"/>
      <c r="AD181" s="689"/>
      <c r="AE181" s="689"/>
      <c r="AF181" s="689"/>
      <c r="AG181" s="689"/>
      <c r="AH181" s="689"/>
      <c r="AI181" s="689"/>
      <c r="AJ181" s="689"/>
      <c r="AK181" s="689"/>
      <c r="AL181" s="689"/>
      <c r="AM181" s="689"/>
      <c r="AN181" s="689"/>
      <c r="AO181" s="689"/>
      <c r="AP181" s="689"/>
      <c r="AQ181" s="689"/>
      <c r="AR181" s="689"/>
      <c r="AS181" s="689"/>
      <c r="AT181" s="689"/>
      <c r="AU181" s="689"/>
      <c r="AV181" s="689"/>
      <c r="AW181" s="689"/>
      <c r="AX181" s="689"/>
      <c r="AY181" s="689"/>
      <c r="AZ181" s="689"/>
      <c r="BA181" s="689"/>
      <c r="BB181" s="689"/>
      <c r="BC181" s="689"/>
      <c r="BD181" s="689"/>
      <c r="BE181" s="689"/>
      <c r="BF181" s="689"/>
      <c r="BG181" s="689"/>
      <c r="BH181" s="689"/>
      <c r="BI181" s="689"/>
      <c r="BJ181" s="689"/>
      <c r="BK181" s="689"/>
      <c r="BL181" s="689"/>
      <c r="BM181" s="689"/>
      <c r="BN181" s="689"/>
      <c r="BO181" s="689"/>
      <c r="BP181" s="689"/>
      <c r="BQ181" s="689"/>
      <c r="BR181" s="689"/>
      <c r="BS181" s="689"/>
      <c r="BT181" s="689"/>
      <c r="BU181" s="689"/>
      <c r="BV181" s="689"/>
      <c r="BW181" s="690"/>
      <c r="BX181" s="685" t="s">
        <v>421</v>
      </c>
      <c r="BY181" s="686"/>
      <c r="BZ181" s="686"/>
      <c r="CA181" s="686"/>
      <c r="CB181" s="686"/>
      <c r="CC181" s="687"/>
      <c r="CF181" s="3"/>
      <c r="CG181" s="4"/>
      <c r="CH181" s="1"/>
      <c r="CI181" s="1"/>
    </row>
    <row r="182" spans="1:87" s="2" customFormat="1" ht="21.75" customHeight="1" x14ac:dyDescent="0.25">
      <c r="A182" s="679" t="s">
        <v>422</v>
      </c>
      <c r="B182" s="680"/>
      <c r="C182" s="680"/>
      <c r="D182" s="681"/>
      <c r="E182" s="688" t="s">
        <v>423</v>
      </c>
      <c r="F182" s="689"/>
      <c r="G182" s="689"/>
      <c r="H182" s="689"/>
      <c r="I182" s="689"/>
      <c r="J182" s="689"/>
      <c r="K182" s="689"/>
      <c r="L182" s="689"/>
      <c r="M182" s="689"/>
      <c r="N182" s="689"/>
      <c r="O182" s="689"/>
      <c r="P182" s="689"/>
      <c r="Q182" s="689"/>
      <c r="R182" s="689"/>
      <c r="S182" s="689"/>
      <c r="T182" s="689"/>
      <c r="U182" s="689"/>
      <c r="V182" s="689"/>
      <c r="W182" s="689"/>
      <c r="X182" s="689"/>
      <c r="Y182" s="689"/>
      <c r="Z182" s="689"/>
      <c r="AA182" s="689"/>
      <c r="AB182" s="689"/>
      <c r="AC182" s="689"/>
      <c r="AD182" s="689"/>
      <c r="AE182" s="689"/>
      <c r="AF182" s="689"/>
      <c r="AG182" s="689"/>
      <c r="AH182" s="689"/>
      <c r="AI182" s="689"/>
      <c r="AJ182" s="689"/>
      <c r="AK182" s="689"/>
      <c r="AL182" s="689"/>
      <c r="AM182" s="689"/>
      <c r="AN182" s="689"/>
      <c r="AO182" s="689"/>
      <c r="AP182" s="689"/>
      <c r="AQ182" s="689"/>
      <c r="AR182" s="689"/>
      <c r="AS182" s="689"/>
      <c r="AT182" s="689"/>
      <c r="AU182" s="689"/>
      <c r="AV182" s="689"/>
      <c r="AW182" s="689"/>
      <c r="AX182" s="689"/>
      <c r="AY182" s="689"/>
      <c r="AZ182" s="689"/>
      <c r="BA182" s="689"/>
      <c r="BB182" s="689"/>
      <c r="BC182" s="689"/>
      <c r="BD182" s="689"/>
      <c r="BE182" s="689"/>
      <c r="BF182" s="689"/>
      <c r="BG182" s="689"/>
      <c r="BH182" s="689"/>
      <c r="BI182" s="689"/>
      <c r="BJ182" s="689"/>
      <c r="BK182" s="689"/>
      <c r="BL182" s="689"/>
      <c r="BM182" s="689"/>
      <c r="BN182" s="689"/>
      <c r="BO182" s="689"/>
      <c r="BP182" s="689"/>
      <c r="BQ182" s="689"/>
      <c r="BR182" s="689"/>
      <c r="BS182" s="689"/>
      <c r="BT182" s="689"/>
      <c r="BU182" s="689"/>
      <c r="BV182" s="689"/>
      <c r="BW182" s="690"/>
      <c r="BX182" s="685" t="s">
        <v>235</v>
      </c>
      <c r="BY182" s="686"/>
      <c r="BZ182" s="686"/>
      <c r="CA182" s="686"/>
      <c r="CB182" s="686"/>
      <c r="CC182" s="687"/>
      <c r="CF182" s="3"/>
      <c r="CG182" s="4"/>
      <c r="CH182" s="1"/>
      <c r="CI182" s="1"/>
    </row>
    <row r="183" spans="1:87" s="2" customFormat="1" ht="23.25" customHeight="1" x14ac:dyDescent="0.25">
      <c r="A183" s="679" t="s">
        <v>424</v>
      </c>
      <c r="B183" s="680"/>
      <c r="C183" s="680"/>
      <c r="D183" s="681"/>
      <c r="E183" s="682" t="s">
        <v>425</v>
      </c>
      <c r="F183" s="683"/>
      <c r="G183" s="683"/>
      <c r="H183" s="683"/>
      <c r="I183" s="683"/>
      <c r="J183" s="683"/>
      <c r="K183" s="683"/>
      <c r="L183" s="683"/>
      <c r="M183" s="683"/>
      <c r="N183" s="683"/>
      <c r="O183" s="683"/>
      <c r="P183" s="683"/>
      <c r="Q183" s="683"/>
      <c r="R183" s="683"/>
      <c r="S183" s="683"/>
      <c r="T183" s="683"/>
      <c r="U183" s="683"/>
      <c r="V183" s="683"/>
      <c r="W183" s="683"/>
      <c r="X183" s="683"/>
      <c r="Y183" s="683"/>
      <c r="Z183" s="683"/>
      <c r="AA183" s="683"/>
      <c r="AB183" s="683"/>
      <c r="AC183" s="683"/>
      <c r="AD183" s="683"/>
      <c r="AE183" s="683"/>
      <c r="AF183" s="683"/>
      <c r="AG183" s="683"/>
      <c r="AH183" s="683"/>
      <c r="AI183" s="683"/>
      <c r="AJ183" s="683"/>
      <c r="AK183" s="683"/>
      <c r="AL183" s="683"/>
      <c r="AM183" s="683"/>
      <c r="AN183" s="683"/>
      <c r="AO183" s="683"/>
      <c r="AP183" s="683"/>
      <c r="AQ183" s="683"/>
      <c r="AR183" s="683"/>
      <c r="AS183" s="683"/>
      <c r="AT183" s="683"/>
      <c r="AU183" s="683"/>
      <c r="AV183" s="683"/>
      <c r="AW183" s="683"/>
      <c r="AX183" s="683"/>
      <c r="AY183" s="683"/>
      <c r="AZ183" s="683"/>
      <c r="BA183" s="683"/>
      <c r="BB183" s="683"/>
      <c r="BC183" s="683"/>
      <c r="BD183" s="683"/>
      <c r="BE183" s="683"/>
      <c r="BF183" s="683"/>
      <c r="BG183" s="683"/>
      <c r="BH183" s="683"/>
      <c r="BI183" s="683"/>
      <c r="BJ183" s="683"/>
      <c r="BK183" s="683"/>
      <c r="BL183" s="683"/>
      <c r="BM183" s="683"/>
      <c r="BN183" s="683"/>
      <c r="BO183" s="683"/>
      <c r="BP183" s="683"/>
      <c r="BQ183" s="683"/>
      <c r="BR183" s="683"/>
      <c r="BS183" s="683"/>
      <c r="BT183" s="683"/>
      <c r="BU183" s="683"/>
      <c r="BV183" s="683"/>
      <c r="BW183" s="684"/>
      <c r="BX183" s="685" t="s">
        <v>235</v>
      </c>
      <c r="BY183" s="686"/>
      <c r="BZ183" s="686"/>
      <c r="CA183" s="686"/>
      <c r="CB183" s="686"/>
      <c r="CC183" s="687"/>
      <c r="CF183" s="3"/>
      <c r="CG183" s="4"/>
      <c r="CH183" s="1"/>
      <c r="CI183" s="1"/>
    </row>
    <row r="184" spans="1:87" s="2" customFormat="1" ht="43.5" customHeight="1" x14ac:dyDescent="0.25">
      <c r="A184" s="679" t="s">
        <v>249</v>
      </c>
      <c r="B184" s="680"/>
      <c r="C184" s="680"/>
      <c r="D184" s="681"/>
      <c r="E184" s="682" t="s">
        <v>426</v>
      </c>
      <c r="F184" s="683"/>
      <c r="G184" s="683"/>
      <c r="H184" s="683"/>
      <c r="I184" s="683"/>
      <c r="J184" s="683"/>
      <c r="K184" s="683"/>
      <c r="L184" s="683"/>
      <c r="M184" s="683"/>
      <c r="N184" s="683"/>
      <c r="O184" s="683"/>
      <c r="P184" s="683"/>
      <c r="Q184" s="683"/>
      <c r="R184" s="683"/>
      <c r="S184" s="683"/>
      <c r="T184" s="683"/>
      <c r="U184" s="683"/>
      <c r="V184" s="683"/>
      <c r="W184" s="683"/>
      <c r="X184" s="683"/>
      <c r="Y184" s="683"/>
      <c r="Z184" s="683"/>
      <c r="AA184" s="683"/>
      <c r="AB184" s="683"/>
      <c r="AC184" s="683"/>
      <c r="AD184" s="683"/>
      <c r="AE184" s="683"/>
      <c r="AF184" s="683"/>
      <c r="AG184" s="683"/>
      <c r="AH184" s="683"/>
      <c r="AI184" s="683"/>
      <c r="AJ184" s="683"/>
      <c r="AK184" s="683"/>
      <c r="AL184" s="683"/>
      <c r="AM184" s="683"/>
      <c r="AN184" s="683"/>
      <c r="AO184" s="683"/>
      <c r="AP184" s="683"/>
      <c r="AQ184" s="683"/>
      <c r="AR184" s="683"/>
      <c r="AS184" s="683"/>
      <c r="AT184" s="683"/>
      <c r="AU184" s="683"/>
      <c r="AV184" s="683"/>
      <c r="AW184" s="683"/>
      <c r="AX184" s="683"/>
      <c r="AY184" s="683"/>
      <c r="AZ184" s="683"/>
      <c r="BA184" s="683"/>
      <c r="BB184" s="683"/>
      <c r="BC184" s="683"/>
      <c r="BD184" s="683"/>
      <c r="BE184" s="683"/>
      <c r="BF184" s="683"/>
      <c r="BG184" s="683"/>
      <c r="BH184" s="683"/>
      <c r="BI184" s="683"/>
      <c r="BJ184" s="683"/>
      <c r="BK184" s="683"/>
      <c r="BL184" s="683"/>
      <c r="BM184" s="683"/>
      <c r="BN184" s="683"/>
      <c r="BO184" s="683"/>
      <c r="BP184" s="683"/>
      <c r="BQ184" s="683"/>
      <c r="BR184" s="683"/>
      <c r="BS184" s="683"/>
      <c r="BT184" s="683"/>
      <c r="BU184" s="683"/>
      <c r="BV184" s="683"/>
      <c r="BW184" s="684"/>
      <c r="BX184" s="685" t="s">
        <v>247</v>
      </c>
      <c r="BY184" s="686"/>
      <c r="BZ184" s="686"/>
      <c r="CA184" s="686"/>
      <c r="CB184" s="686"/>
      <c r="CC184" s="687"/>
      <c r="CF184" s="3"/>
      <c r="CG184" s="4"/>
      <c r="CH184" s="1"/>
      <c r="CI184" s="1"/>
    </row>
    <row r="185" spans="1:87" s="2" customFormat="1" ht="21" customHeight="1" x14ac:dyDescent="0.25">
      <c r="A185" s="679" t="s">
        <v>258</v>
      </c>
      <c r="B185" s="680"/>
      <c r="C185" s="680"/>
      <c r="D185" s="681"/>
      <c r="E185" s="731" t="s">
        <v>427</v>
      </c>
      <c r="F185" s="732"/>
      <c r="G185" s="732"/>
      <c r="H185" s="732"/>
      <c r="I185" s="732"/>
      <c r="J185" s="732"/>
      <c r="K185" s="732"/>
      <c r="L185" s="732"/>
      <c r="M185" s="732"/>
      <c r="N185" s="732"/>
      <c r="O185" s="732"/>
      <c r="P185" s="732"/>
      <c r="Q185" s="732"/>
      <c r="R185" s="732"/>
      <c r="S185" s="732"/>
      <c r="T185" s="732"/>
      <c r="U185" s="732"/>
      <c r="V185" s="732"/>
      <c r="W185" s="732"/>
      <c r="X185" s="732"/>
      <c r="Y185" s="732"/>
      <c r="Z185" s="732"/>
      <c r="AA185" s="732"/>
      <c r="AB185" s="732"/>
      <c r="AC185" s="732"/>
      <c r="AD185" s="732"/>
      <c r="AE185" s="732"/>
      <c r="AF185" s="732"/>
      <c r="AG185" s="732"/>
      <c r="AH185" s="732"/>
      <c r="AI185" s="732"/>
      <c r="AJ185" s="732"/>
      <c r="AK185" s="732"/>
      <c r="AL185" s="732"/>
      <c r="AM185" s="732"/>
      <c r="AN185" s="732"/>
      <c r="AO185" s="732"/>
      <c r="AP185" s="732"/>
      <c r="AQ185" s="732"/>
      <c r="AR185" s="732"/>
      <c r="AS185" s="732"/>
      <c r="AT185" s="732"/>
      <c r="AU185" s="732"/>
      <c r="AV185" s="732"/>
      <c r="AW185" s="732"/>
      <c r="AX185" s="732"/>
      <c r="AY185" s="732"/>
      <c r="AZ185" s="732"/>
      <c r="BA185" s="732"/>
      <c r="BB185" s="732"/>
      <c r="BC185" s="732"/>
      <c r="BD185" s="732"/>
      <c r="BE185" s="732"/>
      <c r="BF185" s="732"/>
      <c r="BG185" s="732"/>
      <c r="BH185" s="732"/>
      <c r="BI185" s="732"/>
      <c r="BJ185" s="732"/>
      <c r="BK185" s="732"/>
      <c r="BL185" s="732"/>
      <c r="BM185" s="732"/>
      <c r="BN185" s="732"/>
      <c r="BO185" s="732"/>
      <c r="BP185" s="732"/>
      <c r="BQ185" s="732"/>
      <c r="BR185" s="732"/>
      <c r="BS185" s="732"/>
      <c r="BT185" s="732"/>
      <c r="BU185" s="732"/>
      <c r="BV185" s="732"/>
      <c r="BW185" s="733"/>
      <c r="BX185" s="685" t="s">
        <v>256</v>
      </c>
      <c r="BY185" s="686"/>
      <c r="BZ185" s="686"/>
      <c r="CA185" s="686"/>
      <c r="CB185" s="686"/>
      <c r="CC185" s="687"/>
      <c r="CF185" s="3"/>
      <c r="CG185" s="4"/>
      <c r="CH185" s="1"/>
      <c r="CI185" s="1"/>
    </row>
    <row r="186" spans="1:87" s="122" customFormat="1" ht="27" customHeight="1" x14ac:dyDescent="0.25">
      <c r="A186" s="679" t="s">
        <v>428</v>
      </c>
      <c r="B186" s="680"/>
      <c r="C186" s="680"/>
      <c r="D186" s="681"/>
      <c r="E186" s="722" t="s">
        <v>429</v>
      </c>
      <c r="F186" s="723"/>
      <c r="G186" s="723"/>
      <c r="H186" s="723"/>
      <c r="I186" s="723"/>
      <c r="J186" s="723"/>
      <c r="K186" s="723"/>
      <c r="L186" s="723"/>
      <c r="M186" s="723"/>
      <c r="N186" s="723"/>
      <c r="O186" s="723"/>
      <c r="P186" s="723"/>
      <c r="Q186" s="723"/>
      <c r="R186" s="723"/>
      <c r="S186" s="723"/>
      <c r="T186" s="723"/>
      <c r="U186" s="723"/>
      <c r="V186" s="723"/>
      <c r="W186" s="723"/>
      <c r="X186" s="723"/>
      <c r="Y186" s="723"/>
      <c r="Z186" s="723"/>
      <c r="AA186" s="723"/>
      <c r="AB186" s="723"/>
      <c r="AC186" s="723"/>
      <c r="AD186" s="723"/>
      <c r="AE186" s="723"/>
      <c r="AF186" s="723"/>
      <c r="AG186" s="723"/>
      <c r="AH186" s="723"/>
      <c r="AI186" s="723"/>
      <c r="AJ186" s="723"/>
      <c r="AK186" s="723"/>
      <c r="AL186" s="723"/>
      <c r="AM186" s="723"/>
      <c r="AN186" s="723"/>
      <c r="AO186" s="723"/>
      <c r="AP186" s="723"/>
      <c r="AQ186" s="723"/>
      <c r="AR186" s="723"/>
      <c r="AS186" s="723"/>
      <c r="AT186" s="723"/>
      <c r="AU186" s="723"/>
      <c r="AV186" s="723"/>
      <c r="AW186" s="723"/>
      <c r="AX186" s="723"/>
      <c r="AY186" s="723"/>
      <c r="AZ186" s="723"/>
      <c r="BA186" s="723"/>
      <c r="BB186" s="723"/>
      <c r="BC186" s="723"/>
      <c r="BD186" s="723"/>
      <c r="BE186" s="723"/>
      <c r="BF186" s="723"/>
      <c r="BG186" s="723"/>
      <c r="BH186" s="723"/>
      <c r="BI186" s="723"/>
      <c r="BJ186" s="723"/>
      <c r="BK186" s="723"/>
      <c r="BL186" s="723"/>
      <c r="BM186" s="723"/>
      <c r="BN186" s="723"/>
      <c r="BO186" s="723"/>
      <c r="BP186" s="723"/>
      <c r="BQ186" s="723"/>
      <c r="BR186" s="723"/>
      <c r="BS186" s="723"/>
      <c r="BT186" s="723"/>
      <c r="BU186" s="723"/>
      <c r="BV186" s="723"/>
      <c r="BW186" s="724"/>
      <c r="BX186" s="685" t="s">
        <v>250</v>
      </c>
      <c r="BY186" s="686"/>
      <c r="BZ186" s="686"/>
      <c r="CA186" s="686"/>
      <c r="CB186" s="686"/>
      <c r="CC186" s="687"/>
      <c r="CF186" s="123"/>
      <c r="CG186" s="124"/>
      <c r="CH186" s="125"/>
      <c r="CI186" s="125"/>
    </row>
    <row r="187" spans="1:87" s="122" customFormat="1" ht="27" customHeight="1" x14ac:dyDescent="0.25">
      <c r="A187" s="679" t="s">
        <v>261</v>
      </c>
      <c r="B187" s="680"/>
      <c r="C187" s="680"/>
      <c r="D187" s="681"/>
      <c r="E187" s="722" t="s">
        <v>430</v>
      </c>
      <c r="F187" s="723"/>
      <c r="G187" s="723"/>
      <c r="H187" s="723"/>
      <c r="I187" s="723"/>
      <c r="J187" s="723"/>
      <c r="K187" s="723"/>
      <c r="L187" s="723"/>
      <c r="M187" s="723"/>
      <c r="N187" s="723"/>
      <c r="O187" s="723"/>
      <c r="P187" s="723"/>
      <c r="Q187" s="723"/>
      <c r="R187" s="723"/>
      <c r="S187" s="723"/>
      <c r="T187" s="723"/>
      <c r="U187" s="723"/>
      <c r="V187" s="723"/>
      <c r="W187" s="723"/>
      <c r="X187" s="723"/>
      <c r="Y187" s="723"/>
      <c r="Z187" s="723"/>
      <c r="AA187" s="723"/>
      <c r="AB187" s="723"/>
      <c r="AC187" s="723"/>
      <c r="AD187" s="723"/>
      <c r="AE187" s="723"/>
      <c r="AF187" s="723"/>
      <c r="AG187" s="723"/>
      <c r="AH187" s="723"/>
      <c r="AI187" s="723"/>
      <c r="AJ187" s="723"/>
      <c r="AK187" s="723"/>
      <c r="AL187" s="723"/>
      <c r="AM187" s="723"/>
      <c r="AN187" s="723"/>
      <c r="AO187" s="723"/>
      <c r="AP187" s="723"/>
      <c r="AQ187" s="723"/>
      <c r="AR187" s="723"/>
      <c r="AS187" s="723"/>
      <c r="AT187" s="723"/>
      <c r="AU187" s="723"/>
      <c r="AV187" s="723"/>
      <c r="AW187" s="723"/>
      <c r="AX187" s="723"/>
      <c r="AY187" s="723"/>
      <c r="AZ187" s="723"/>
      <c r="BA187" s="723"/>
      <c r="BB187" s="723"/>
      <c r="BC187" s="723"/>
      <c r="BD187" s="723"/>
      <c r="BE187" s="723"/>
      <c r="BF187" s="723"/>
      <c r="BG187" s="723"/>
      <c r="BH187" s="723"/>
      <c r="BI187" s="723"/>
      <c r="BJ187" s="723"/>
      <c r="BK187" s="723"/>
      <c r="BL187" s="723"/>
      <c r="BM187" s="723"/>
      <c r="BN187" s="723"/>
      <c r="BO187" s="723"/>
      <c r="BP187" s="723"/>
      <c r="BQ187" s="723"/>
      <c r="BR187" s="723"/>
      <c r="BS187" s="723"/>
      <c r="BT187" s="723"/>
      <c r="BU187" s="723"/>
      <c r="BV187" s="723"/>
      <c r="BW187" s="724"/>
      <c r="BX187" s="685" t="s">
        <v>259</v>
      </c>
      <c r="BY187" s="686"/>
      <c r="BZ187" s="686"/>
      <c r="CA187" s="686"/>
      <c r="CB187" s="686"/>
      <c r="CC187" s="687"/>
      <c r="CF187" s="123"/>
      <c r="CG187" s="124"/>
      <c r="CH187" s="125"/>
      <c r="CI187" s="125"/>
    </row>
    <row r="188" spans="1:87" s="122" customFormat="1" ht="24" customHeight="1" x14ac:dyDescent="0.25">
      <c r="A188" s="679" t="s">
        <v>431</v>
      </c>
      <c r="B188" s="680"/>
      <c r="C188" s="680"/>
      <c r="D188" s="681"/>
      <c r="E188" s="722" t="s">
        <v>432</v>
      </c>
      <c r="F188" s="723"/>
      <c r="G188" s="723"/>
      <c r="H188" s="723"/>
      <c r="I188" s="723"/>
      <c r="J188" s="723"/>
      <c r="K188" s="723"/>
      <c r="L188" s="723"/>
      <c r="M188" s="723"/>
      <c r="N188" s="723"/>
      <c r="O188" s="723"/>
      <c r="P188" s="723"/>
      <c r="Q188" s="723"/>
      <c r="R188" s="723"/>
      <c r="S188" s="723"/>
      <c r="T188" s="723"/>
      <c r="U188" s="723"/>
      <c r="V188" s="723"/>
      <c r="W188" s="723"/>
      <c r="X188" s="723"/>
      <c r="Y188" s="723"/>
      <c r="Z188" s="723"/>
      <c r="AA188" s="723"/>
      <c r="AB188" s="723"/>
      <c r="AC188" s="723"/>
      <c r="AD188" s="723"/>
      <c r="AE188" s="723"/>
      <c r="AF188" s="723"/>
      <c r="AG188" s="723"/>
      <c r="AH188" s="723"/>
      <c r="AI188" s="723"/>
      <c r="AJ188" s="723"/>
      <c r="AK188" s="723"/>
      <c r="AL188" s="723"/>
      <c r="AM188" s="723"/>
      <c r="AN188" s="723"/>
      <c r="AO188" s="723"/>
      <c r="AP188" s="723"/>
      <c r="AQ188" s="723"/>
      <c r="AR188" s="723"/>
      <c r="AS188" s="723"/>
      <c r="AT188" s="723"/>
      <c r="AU188" s="723"/>
      <c r="AV188" s="723"/>
      <c r="AW188" s="723"/>
      <c r="AX188" s="723"/>
      <c r="AY188" s="723"/>
      <c r="AZ188" s="723"/>
      <c r="BA188" s="723"/>
      <c r="BB188" s="723"/>
      <c r="BC188" s="723"/>
      <c r="BD188" s="723"/>
      <c r="BE188" s="723"/>
      <c r="BF188" s="723"/>
      <c r="BG188" s="723"/>
      <c r="BH188" s="723"/>
      <c r="BI188" s="723"/>
      <c r="BJ188" s="723"/>
      <c r="BK188" s="723"/>
      <c r="BL188" s="723"/>
      <c r="BM188" s="723"/>
      <c r="BN188" s="723"/>
      <c r="BO188" s="723"/>
      <c r="BP188" s="723"/>
      <c r="BQ188" s="723"/>
      <c r="BR188" s="723"/>
      <c r="BS188" s="723"/>
      <c r="BT188" s="723"/>
      <c r="BU188" s="723"/>
      <c r="BV188" s="723"/>
      <c r="BW188" s="724"/>
      <c r="BX188" s="685" t="s">
        <v>235</v>
      </c>
      <c r="BY188" s="686"/>
      <c r="BZ188" s="686"/>
      <c r="CA188" s="686"/>
      <c r="CB188" s="686"/>
      <c r="CC188" s="687"/>
      <c r="CF188" s="123"/>
      <c r="CG188" s="124"/>
      <c r="CH188" s="125"/>
      <c r="CI188" s="125"/>
    </row>
    <row r="189" spans="1:87" s="122" customFormat="1" ht="45" customHeight="1" x14ac:dyDescent="0.25">
      <c r="A189" s="679" t="s">
        <v>334</v>
      </c>
      <c r="B189" s="680"/>
      <c r="C189" s="680"/>
      <c r="D189" s="681"/>
      <c r="E189" s="722" t="s">
        <v>433</v>
      </c>
      <c r="F189" s="723"/>
      <c r="G189" s="723"/>
      <c r="H189" s="723"/>
      <c r="I189" s="723"/>
      <c r="J189" s="723"/>
      <c r="K189" s="723"/>
      <c r="L189" s="723"/>
      <c r="M189" s="723"/>
      <c r="N189" s="723"/>
      <c r="O189" s="723"/>
      <c r="P189" s="723"/>
      <c r="Q189" s="723"/>
      <c r="R189" s="723"/>
      <c r="S189" s="723"/>
      <c r="T189" s="723"/>
      <c r="U189" s="723"/>
      <c r="V189" s="723"/>
      <c r="W189" s="723"/>
      <c r="X189" s="723"/>
      <c r="Y189" s="723"/>
      <c r="Z189" s="723"/>
      <c r="AA189" s="723"/>
      <c r="AB189" s="723"/>
      <c r="AC189" s="723"/>
      <c r="AD189" s="723"/>
      <c r="AE189" s="723"/>
      <c r="AF189" s="723"/>
      <c r="AG189" s="723"/>
      <c r="AH189" s="723"/>
      <c r="AI189" s="723"/>
      <c r="AJ189" s="723"/>
      <c r="AK189" s="723"/>
      <c r="AL189" s="723"/>
      <c r="AM189" s="723"/>
      <c r="AN189" s="723"/>
      <c r="AO189" s="723"/>
      <c r="AP189" s="723"/>
      <c r="AQ189" s="723"/>
      <c r="AR189" s="723"/>
      <c r="AS189" s="723"/>
      <c r="AT189" s="723"/>
      <c r="AU189" s="723"/>
      <c r="AV189" s="723"/>
      <c r="AW189" s="723"/>
      <c r="AX189" s="723"/>
      <c r="AY189" s="723"/>
      <c r="AZ189" s="723"/>
      <c r="BA189" s="723"/>
      <c r="BB189" s="723"/>
      <c r="BC189" s="723"/>
      <c r="BD189" s="723"/>
      <c r="BE189" s="723"/>
      <c r="BF189" s="723"/>
      <c r="BG189" s="723"/>
      <c r="BH189" s="723"/>
      <c r="BI189" s="723"/>
      <c r="BJ189" s="723"/>
      <c r="BK189" s="723"/>
      <c r="BL189" s="723"/>
      <c r="BM189" s="723"/>
      <c r="BN189" s="723"/>
      <c r="BO189" s="723"/>
      <c r="BP189" s="723"/>
      <c r="BQ189" s="723"/>
      <c r="BR189" s="723"/>
      <c r="BS189" s="723"/>
      <c r="BT189" s="723"/>
      <c r="BU189" s="723"/>
      <c r="BV189" s="723"/>
      <c r="BW189" s="724"/>
      <c r="BX189" s="685" t="s">
        <v>315</v>
      </c>
      <c r="BY189" s="686"/>
      <c r="BZ189" s="686"/>
      <c r="CA189" s="686"/>
      <c r="CB189" s="686"/>
      <c r="CC189" s="687"/>
      <c r="CF189" s="123"/>
      <c r="CG189" s="124"/>
      <c r="CH189" s="125"/>
      <c r="CI189" s="125"/>
    </row>
    <row r="190" spans="1:87" s="93" customFormat="1" ht="21.75" customHeight="1" x14ac:dyDescent="0.25">
      <c r="A190" s="737" t="s">
        <v>265</v>
      </c>
      <c r="B190" s="738"/>
      <c r="C190" s="738"/>
      <c r="D190" s="739"/>
      <c r="E190" s="752" t="s">
        <v>434</v>
      </c>
      <c r="F190" s="753"/>
      <c r="G190" s="753"/>
      <c r="H190" s="753"/>
      <c r="I190" s="753"/>
      <c r="J190" s="753"/>
      <c r="K190" s="753"/>
      <c r="L190" s="753"/>
      <c r="M190" s="753"/>
      <c r="N190" s="753"/>
      <c r="O190" s="753"/>
      <c r="P190" s="753"/>
      <c r="Q190" s="753"/>
      <c r="R190" s="753"/>
      <c r="S190" s="753"/>
      <c r="T190" s="753"/>
      <c r="U190" s="753"/>
      <c r="V190" s="753"/>
      <c r="W190" s="753"/>
      <c r="X190" s="753"/>
      <c r="Y190" s="753"/>
      <c r="Z190" s="753"/>
      <c r="AA190" s="753"/>
      <c r="AB190" s="753"/>
      <c r="AC190" s="753"/>
      <c r="AD190" s="753"/>
      <c r="AE190" s="753"/>
      <c r="AF190" s="753"/>
      <c r="AG190" s="753"/>
      <c r="AH190" s="753"/>
      <c r="AI190" s="753"/>
      <c r="AJ190" s="753"/>
      <c r="AK190" s="753"/>
      <c r="AL190" s="753"/>
      <c r="AM190" s="753"/>
      <c r="AN190" s="753"/>
      <c r="AO190" s="753"/>
      <c r="AP190" s="753"/>
      <c r="AQ190" s="753"/>
      <c r="AR190" s="753"/>
      <c r="AS190" s="753"/>
      <c r="AT190" s="753"/>
      <c r="AU190" s="753"/>
      <c r="AV190" s="753"/>
      <c r="AW190" s="753"/>
      <c r="AX190" s="753"/>
      <c r="AY190" s="753"/>
      <c r="AZ190" s="753"/>
      <c r="BA190" s="753"/>
      <c r="BB190" s="753"/>
      <c r="BC190" s="753"/>
      <c r="BD190" s="753"/>
      <c r="BE190" s="753"/>
      <c r="BF190" s="753"/>
      <c r="BG190" s="753"/>
      <c r="BH190" s="753"/>
      <c r="BI190" s="753"/>
      <c r="BJ190" s="753"/>
      <c r="BK190" s="753"/>
      <c r="BL190" s="753"/>
      <c r="BM190" s="753"/>
      <c r="BN190" s="753"/>
      <c r="BO190" s="753"/>
      <c r="BP190" s="753"/>
      <c r="BQ190" s="753"/>
      <c r="BR190" s="753"/>
      <c r="BS190" s="753"/>
      <c r="BT190" s="753"/>
      <c r="BU190" s="753"/>
      <c r="BV190" s="753"/>
      <c r="BW190" s="754"/>
      <c r="BX190" s="728" t="s">
        <v>262</v>
      </c>
      <c r="BY190" s="729"/>
      <c r="BZ190" s="729"/>
      <c r="CA190" s="729"/>
      <c r="CB190" s="729"/>
      <c r="CC190" s="730"/>
      <c r="CF190" s="94"/>
      <c r="CG190" s="91"/>
      <c r="CH190" s="41"/>
      <c r="CI190" s="41"/>
    </row>
    <row r="191" spans="1:87" s="93" customFormat="1" ht="26.25" customHeight="1" x14ac:dyDescent="0.25">
      <c r="A191" s="737" t="s">
        <v>268</v>
      </c>
      <c r="B191" s="738"/>
      <c r="C191" s="738"/>
      <c r="D191" s="739"/>
      <c r="E191" s="752" t="s">
        <v>435</v>
      </c>
      <c r="F191" s="753"/>
      <c r="G191" s="753"/>
      <c r="H191" s="753"/>
      <c r="I191" s="753"/>
      <c r="J191" s="753"/>
      <c r="K191" s="753"/>
      <c r="L191" s="753"/>
      <c r="M191" s="753"/>
      <c r="N191" s="753"/>
      <c r="O191" s="753"/>
      <c r="P191" s="753"/>
      <c r="Q191" s="753"/>
      <c r="R191" s="753"/>
      <c r="S191" s="753"/>
      <c r="T191" s="753"/>
      <c r="U191" s="753"/>
      <c r="V191" s="753"/>
      <c r="W191" s="753"/>
      <c r="X191" s="753"/>
      <c r="Y191" s="753"/>
      <c r="Z191" s="753"/>
      <c r="AA191" s="753"/>
      <c r="AB191" s="753"/>
      <c r="AC191" s="753"/>
      <c r="AD191" s="753"/>
      <c r="AE191" s="753"/>
      <c r="AF191" s="753"/>
      <c r="AG191" s="753"/>
      <c r="AH191" s="753"/>
      <c r="AI191" s="753"/>
      <c r="AJ191" s="753"/>
      <c r="AK191" s="753"/>
      <c r="AL191" s="753"/>
      <c r="AM191" s="753"/>
      <c r="AN191" s="753"/>
      <c r="AO191" s="753"/>
      <c r="AP191" s="753"/>
      <c r="AQ191" s="753"/>
      <c r="AR191" s="753"/>
      <c r="AS191" s="753"/>
      <c r="AT191" s="753"/>
      <c r="AU191" s="753"/>
      <c r="AV191" s="753"/>
      <c r="AW191" s="753"/>
      <c r="AX191" s="753"/>
      <c r="AY191" s="753"/>
      <c r="AZ191" s="753"/>
      <c r="BA191" s="753"/>
      <c r="BB191" s="753"/>
      <c r="BC191" s="753"/>
      <c r="BD191" s="753"/>
      <c r="BE191" s="753"/>
      <c r="BF191" s="753"/>
      <c r="BG191" s="753"/>
      <c r="BH191" s="753"/>
      <c r="BI191" s="753"/>
      <c r="BJ191" s="753"/>
      <c r="BK191" s="753"/>
      <c r="BL191" s="753"/>
      <c r="BM191" s="753"/>
      <c r="BN191" s="753"/>
      <c r="BO191" s="753"/>
      <c r="BP191" s="753"/>
      <c r="BQ191" s="753"/>
      <c r="BR191" s="753"/>
      <c r="BS191" s="753"/>
      <c r="BT191" s="753"/>
      <c r="BU191" s="753"/>
      <c r="BV191" s="753"/>
      <c r="BW191" s="754"/>
      <c r="BX191" s="728" t="s">
        <v>266</v>
      </c>
      <c r="BY191" s="729"/>
      <c r="BZ191" s="729"/>
      <c r="CA191" s="729"/>
      <c r="CB191" s="729"/>
      <c r="CC191" s="730"/>
      <c r="CF191" s="94"/>
      <c r="CG191" s="91"/>
      <c r="CH191" s="41"/>
      <c r="CI191" s="41"/>
    </row>
    <row r="192" spans="1:87" s="93" customFormat="1" ht="42.75" customHeight="1" x14ac:dyDescent="0.25">
      <c r="A192" s="737" t="s">
        <v>303</v>
      </c>
      <c r="B192" s="738"/>
      <c r="C192" s="738"/>
      <c r="D192" s="739"/>
      <c r="E192" s="740" t="s">
        <v>436</v>
      </c>
      <c r="F192" s="741"/>
      <c r="G192" s="741"/>
      <c r="H192" s="741"/>
      <c r="I192" s="741"/>
      <c r="J192" s="741"/>
      <c r="K192" s="741"/>
      <c r="L192" s="741"/>
      <c r="M192" s="741"/>
      <c r="N192" s="741"/>
      <c r="O192" s="741"/>
      <c r="P192" s="741"/>
      <c r="Q192" s="741"/>
      <c r="R192" s="741"/>
      <c r="S192" s="741"/>
      <c r="T192" s="741"/>
      <c r="U192" s="741"/>
      <c r="V192" s="741"/>
      <c r="W192" s="741"/>
      <c r="X192" s="741"/>
      <c r="Y192" s="741"/>
      <c r="Z192" s="741"/>
      <c r="AA192" s="741"/>
      <c r="AB192" s="741"/>
      <c r="AC192" s="741"/>
      <c r="AD192" s="741"/>
      <c r="AE192" s="741"/>
      <c r="AF192" s="741"/>
      <c r="AG192" s="741"/>
      <c r="AH192" s="741"/>
      <c r="AI192" s="741"/>
      <c r="AJ192" s="741"/>
      <c r="AK192" s="741"/>
      <c r="AL192" s="741"/>
      <c r="AM192" s="741"/>
      <c r="AN192" s="741"/>
      <c r="AO192" s="741"/>
      <c r="AP192" s="741"/>
      <c r="AQ192" s="741"/>
      <c r="AR192" s="741"/>
      <c r="AS192" s="741"/>
      <c r="AT192" s="741"/>
      <c r="AU192" s="741"/>
      <c r="AV192" s="741"/>
      <c r="AW192" s="741"/>
      <c r="AX192" s="741"/>
      <c r="AY192" s="741"/>
      <c r="AZ192" s="741"/>
      <c r="BA192" s="741"/>
      <c r="BB192" s="741"/>
      <c r="BC192" s="741"/>
      <c r="BD192" s="741"/>
      <c r="BE192" s="741"/>
      <c r="BF192" s="741"/>
      <c r="BG192" s="741"/>
      <c r="BH192" s="741"/>
      <c r="BI192" s="741"/>
      <c r="BJ192" s="741"/>
      <c r="BK192" s="741"/>
      <c r="BL192" s="741"/>
      <c r="BM192" s="741"/>
      <c r="BN192" s="741"/>
      <c r="BO192" s="741"/>
      <c r="BP192" s="741"/>
      <c r="BQ192" s="741"/>
      <c r="BR192" s="741"/>
      <c r="BS192" s="741"/>
      <c r="BT192" s="741"/>
      <c r="BU192" s="741"/>
      <c r="BV192" s="741"/>
      <c r="BW192" s="742"/>
      <c r="BX192" s="728" t="s">
        <v>437</v>
      </c>
      <c r="BY192" s="729"/>
      <c r="BZ192" s="729"/>
      <c r="CA192" s="729"/>
      <c r="CB192" s="729"/>
      <c r="CC192" s="730"/>
      <c r="CF192" s="94"/>
      <c r="CG192" s="91"/>
      <c r="CH192" s="41"/>
      <c r="CI192" s="41"/>
    </row>
    <row r="193" spans="1:87" s="93" customFormat="1" ht="27.75" customHeight="1" thickBot="1" x14ac:dyDescent="0.3">
      <c r="A193" s="743" t="s">
        <v>192</v>
      </c>
      <c r="B193" s="744"/>
      <c r="C193" s="744"/>
      <c r="D193" s="745"/>
      <c r="E193" s="746" t="s">
        <v>438</v>
      </c>
      <c r="F193" s="747"/>
      <c r="G193" s="747"/>
      <c r="H193" s="747"/>
      <c r="I193" s="747"/>
      <c r="J193" s="747"/>
      <c r="K193" s="747"/>
      <c r="L193" s="747"/>
      <c r="M193" s="747"/>
      <c r="N193" s="747"/>
      <c r="O193" s="747"/>
      <c r="P193" s="747"/>
      <c r="Q193" s="747"/>
      <c r="R193" s="747"/>
      <c r="S193" s="747"/>
      <c r="T193" s="747"/>
      <c r="U193" s="747"/>
      <c r="V193" s="747"/>
      <c r="W193" s="747"/>
      <c r="X193" s="747"/>
      <c r="Y193" s="747"/>
      <c r="Z193" s="747"/>
      <c r="AA193" s="747"/>
      <c r="AB193" s="747"/>
      <c r="AC193" s="747"/>
      <c r="AD193" s="747"/>
      <c r="AE193" s="747"/>
      <c r="AF193" s="747"/>
      <c r="AG193" s="747"/>
      <c r="AH193" s="747"/>
      <c r="AI193" s="747"/>
      <c r="AJ193" s="747"/>
      <c r="AK193" s="747"/>
      <c r="AL193" s="747"/>
      <c r="AM193" s="747"/>
      <c r="AN193" s="747"/>
      <c r="AO193" s="747"/>
      <c r="AP193" s="747"/>
      <c r="AQ193" s="747"/>
      <c r="AR193" s="747"/>
      <c r="AS193" s="747"/>
      <c r="AT193" s="747"/>
      <c r="AU193" s="747"/>
      <c r="AV193" s="747"/>
      <c r="AW193" s="747"/>
      <c r="AX193" s="747"/>
      <c r="AY193" s="747"/>
      <c r="AZ193" s="747"/>
      <c r="BA193" s="747"/>
      <c r="BB193" s="747"/>
      <c r="BC193" s="747"/>
      <c r="BD193" s="747"/>
      <c r="BE193" s="747"/>
      <c r="BF193" s="747"/>
      <c r="BG193" s="747"/>
      <c r="BH193" s="747"/>
      <c r="BI193" s="747"/>
      <c r="BJ193" s="747"/>
      <c r="BK193" s="747"/>
      <c r="BL193" s="747"/>
      <c r="BM193" s="747"/>
      <c r="BN193" s="747"/>
      <c r="BO193" s="747"/>
      <c r="BP193" s="747"/>
      <c r="BQ193" s="747"/>
      <c r="BR193" s="747"/>
      <c r="BS193" s="747"/>
      <c r="BT193" s="747"/>
      <c r="BU193" s="747"/>
      <c r="BV193" s="747"/>
      <c r="BW193" s="748"/>
      <c r="BX193" s="749" t="s">
        <v>190</v>
      </c>
      <c r="BY193" s="750"/>
      <c r="BZ193" s="750"/>
      <c r="CA193" s="750"/>
      <c r="CB193" s="750"/>
      <c r="CC193" s="751"/>
      <c r="CF193" s="94"/>
      <c r="CG193" s="91"/>
      <c r="CH193" s="41"/>
      <c r="CI193" s="41"/>
    </row>
    <row r="194" spans="1:87" s="127" customFormat="1" ht="38.25" customHeight="1" x14ac:dyDescent="0.45">
      <c r="A194" s="126" t="s">
        <v>463</v>
      </c>
      <c r="B194" s="126"/>
      <c r="C194" s="126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  <c r="AD194" s="126"/>
      <c r="AE194" s="126"/>
      <c r="AF194" s="126"/>
      <c r="AG194" s="126"/>
      <c r="AH194" s="126"/>
      <c r="AI194" s="126"/>
      <c r="AJ194" s="126"/>
      <c r="AK194" s="126"/>
      <c r="AL194" s="126"/>
      <c r="AM194" s="126"/>
      <c r="AN194" s="126"/>
      <c r="AO194" s="126"/>
      <c r="AP194" s="126"/>
      <c r="AQ194" s="126"/>
      <c r="AR194" s="126"/>
      <c r="AS194" s="126"/>
      <c r="AT194" s="126"/>
      <c r="AU194" s="126"/>
      <c r="AV194" s="126"/>
      <c r="AW194" s="126"/>
      <c r="AX194" s="126"/>
      <c r="AY194" s="126"/>
      <c r="AZ194" s="126"/>
      <c r="BA194" s="126"/>
      <c r="BB194" s="126"/>
      <c r="BC194" s="126"/>
      <c r="BD194" s="126"/>
      <c r="BE194" s="126"/>
      <c r="BF194" s="126"/>
      <c r="BG194" s="126"/>
      <c r="BH194" s="126"/>
      <c r="BI194" s="126"/>
      <c r="BJ194" s="126"/>
      <c r="BK194" s="72"/>
      <c r="BL194" s="72"/>
      <c r="CD194" s="128"/>
      <c r="CE194" s="128"/>
      <c r="CF194" s="128"/>
      <c r="CG194" s="112"/>
    </row>
    <row r="195" spans="1:87" s="130" customFormat="1" ht="31.5" customHeight="1" x14ac:dyDescent="0.35">
      <c r="A195" s="734" t="s">
        <v>439</v>
      </c>
      <c r="B195" s="734"/>
      <c r="C195" s="734"/>
      <c r="D195" s="734"/>
      <c r="E195" s="734"/>
      <c r="F195" s="734"/>
      <c r="G195" s="734"/>
      <c r="H195" s="734"/>
      <c r="I195" s="734"/>
      <c r="J195" s="734"/>
      <c r="K195" s="734"/>
      <c r="L195" s="734"/>
      <c r="M195" s="734"/>
      <c r="N195" s="734"/>
      <c r="O195" s="734"/>
      <c r="P195" s="734"/>
      <c r="Q195" s="734"/>
      <c r="R195" s="734"/>
      <c r="S195" s="734"/>
      <c r="T195" s="734"/>
      <c r="U195" s="734"/>
      <c r="V195" s="734"/>
      <c r="W195" s="734"/>
      <c r="X195" s="734"/>
      <c r="Y195" s="734"/>
      <c r="Z195" s="734"/>
      <c r="AA195" s="734"/>
      <c r="AB195" s="734"/>
      <c r="AC195" s="734"/>
      <c r="AD195" s="734"/>
      <c r="AE195" s="734"/>
      <c r="AF195" s="734"/>
      <c r="AG195" s="734"/>
      <c r="AH195" s="734"/>
      <c r="AI195" s="734"/>
      <c r="AJ195" s="734"/>
      <c r="AK195" s="734"/>
      <c r="AL195" s="734"/>
      <c r="AM195" s="734"/>
      <c r="AN195" s="734"/>
      <c r="AO195" s="734"/>
      <c r="AP195" s="734"/>
      <c r="AQ195" s="734"/>
      <c r="AR195" s="734"/>
      <c r="AS195" s="734"/>
      <c r="AT195" s="734"/>
      <c r="AU195" s="734"/>
      <c r="AV195" s="734"/>
      <c r="AW195" s="734"/>
      <c r="AX195" s="734"/>
      <c r="AY195" s="734"/>
      <c r="AZ195" s="734"/>
      <c r="BA195" s="734"/>
      <c r="BB195" s="734"/>
      <c r="BC195" s="734"/>
      <c r="BD195" s="734"/>
      <c r="BE195" s="734"/>
      <c r="BF195" s="734"/>
      <c r="BG195" s="734"/>
      <c r="BH195" s="734"/>
      <c r="BI195" s="734"/>
      <c r="BJ195" s="734"/>
      <c r="BK195" s="734"/>
      <c r="BL195" s="734"/>
      <c r="BM195" s="734"/>
      <c r="BN195" s="734"/>
      <c r="BO195" s="734"/>
      <c r="BP195" s="734"/>
      <c r="BQ195" s="734"/>
      <c r="BR195" s="734"/>
      <c r="BS195" s="734"/>
      <c r="BT195" s="734"/>
      <c r="BU195" s="734"/>
      <c r="BV195" s="734"/>
      <c r="BW195" s="734"/>
      <c r="BX195" s="734"/>
      <c r="BY195" s="734"/>
      <c r="BZ195" s="734"/>
      <c r="CA195" s="734"/>
      <c r="CB195" s="734"/>
      <c r="CC195" s="734"/>
      <c r="CD195" s="3"/>
      <c r="CE195" s="3"/>
      <c r="CF195" s="3"/>
      <c r="CG195" s="129"/>
    </row>
    <row r="196" spans="1:87" s="130" customFormat="1" x14ac:dyDescent="0.35">
      <c r="A196" s="130" t="s">
        <v>440</v>
      </c>
      <c r="B196" s="131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  <c r="AA196" s="132"/>
      <c r="AB196" s="132"/>
      <c r="AC196" s="132"/>
      <c r="AD196" s="133"/>
      <c r="AE196" s="134"/>
      <c r="AF196" s="133"/>
      <c r="AG196" s="134"/>
      <c r="AH196" s="134"/>
      <c r="AI196" s="134"/>
      <c r="AJ196" s="133"/>
      <c r="AK196" s="134"/>
      <c r="AL196" s="133"/>
      <c r="AM196" s="134"/>
      <c r="AN196" s="134"/>
      <c r="AO196" s="134"/>
      <c r="AP196" s="133"/>
      <c r="AQ196" s="134"/>
      <c r="AR196" s="133"/>
      <c r="AS196" s="134"/>
      <c r="AT196" s="134"/>
      <c r="AU196" s="134"/>
      <c r="AV196" s="133"/>
      <c r="AW196" s="134"/>
      <c r="AX196" s="133"/>
      <c r="AY196" s="134"/>
      <c r="AZ196" s="134"/>
      <c r="BA196" s="134"/>
      <c r="BB196" s="135"/>
      <c r="BC196" s="136"/>
      <c r="BD196" s="135"/>
      <c r="BE196" s="136"/>
      <c r="BF196" s="136"/>
      <c r="BG196" s="136"/>
      <c r="BH196" s="135"/>
      <c r="BI196" s="136"/>
      <c r="BJ196" s="135"/>
      <c r="BK196" s="136"/>
      <c r="BL196" s="136"/>
      <c r="BM196" s="136"/>
      <c r="BN196" s="134"/>
      <c r="BO196" s="134"/>
      <c r="BP196" s="134"/>
      <c r="BQ196" s="134"/>
      <c r="BR196" s="134"/>
      <c r="BS196" s="134"/>
      <c r="BT196" s="134"/>
      <c r="BU196" s="134"/>
      <c r="BV196" s="134"/>
      <c r="BW196" s="134"/>
      <c r="BX196" s="134"/>
      <c r="BY196" s="134"/>
      <c r="BZ196" s="137"/>
      <c r="CA196" s="137"/>
      <c r="CD196" s="3"/>
      <c r="CE196" s="3"/>
      <c r="CF196" s="3"/>
      <c r="CG196" s="129"/>
    </row>
    <row r="197" spans="1:87" s="130" customFormat="1" ht="45" customHeight="1" x14ac:dyDescent="0.35">
      <c r="A197" s="735" t="s">
        <v>441</v>
      </c>
      <c r="B197" s="735"/>
      <c r="C197" s="735"/>
      <c r="D197" s="735"/>
      <c r="E197" s="735"/>
      <c r="F197" s="735"/>
      <c r="G197" s="735"/>
      <c r="H197" s="735"/>
      <c r="I197" s="735"/>
      <c r="J197" s="735"/>
      <c r="K197" s="735"/>
      <c r="L197" s="735"/>
      <c r="M197" s="735"/>
      <c r="N197" s="735"/>
      <c r="O197" s="735"/>
      <c r="P197" s="735"/>
      <c r="Q197" s="735"/>
      <c r="R197" s="735"/>
      <c r="S197" s="735"/>
      <c r="T197" s="735"/>
      <c r="U197" s="735"/>
      <c r="V197" s="735"/>
      <c r="W197" s="735"/>
      <c r="X197" s="735"/>
      <c r="Y197" s="735"/>
      <c r="Z197" s="735"/>
      <c r="AA197" s="735"/>
      <c r="AB197" s="735"/>
      <c r="AC197" s="735"/>
      <c r="AD197" s="735"/>
      <c r="AE197" s="735"/>
      <c r="AF197" s="735"/>
      <c r="AG197" s="735"/>
      <c r="AH197" s="735"/>
      <c r="AI197" s="735"/>
      <c r="AJ197" s="735"/>
      <c r="AK197" s="735"/>
      <c r="AL197" s="735"/>
      <c r="AM197" s="735"/>
      <c r="AN197" s="735"/>
      <c r="AO197" s="735"/>
      <c r="AP197" s="735"/>
      <c r="AQ197" s="735"/>
      <c r="AR197" s="735"/>
      <c r="AS197" s="735"/>
      <c r="AT197" s="735"/>
      <c r="AU197" s="735"/>
      <c r="AV197" s="735"/>
      <c r="AW197" s="735"/>
      <c r="AX197" s="735"/>
      <c r="AY197" s="735"/>
      <c r="AZ197" s="735"/>
      <c r="BA197" s="735"/>
      <c r="BB197" s="735"/>
      <c r="BC197" s="735"/>
      <c r="BD197" s="735"/>
      <c r="BE197" s="735"/>
      <c r="BF197" s="735"/>
      <c r="BG197" s="735"/>
      <c r="BH197" s="735"/>
      <c r="BI197" s="735"/>
      <c r="BJ197" s="735"/>
      <c r="BK197" s="735"/>
      <c r="BL197" s="735"/>
      <c r="BM197" s="735"/>
      <c r="BN197" s="735"/>
      <c r="BO197" s="735"/>
      <c r="BP197" s="735"/>
      <c r="BQ197" s="735"/>
      <c r="BR197" s="735"/>
      <c r="BS197" s="735"/>
      <c r="BT197" s="735"/>
      <c r="BU197" s="735"/>
      <c r="BV197" s="735"/>
      <c r="BW197" s="735"/>
      <c r="BX197" s="735"/>
      <c r="BY197" s="735"/>
      <c r="BZ197" s="735"/>
      <c r="CA197" s="735"/>
      <c r="CB197" s="735"/>
      <c r="CC197" s="735"/>
      <c r="CD197" s="3"/>
      <c r="CE197" s="3"/>
      <c r="CF197" s="3"/>
      <c r="CG197" s="129"/>
    </row>
    <row r="198" spans="1:87" s="130" customFormat="1" x14ac:dyDescent="0.35">
      <c r="A198" s="130" t="s">
        <v>442</v>
      </c>
      <c r="B198" s="131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  <c r="AA198" s="132"/>
      <c r="AB198" s="132"/>
      <c r="AC198" s="132"/>
      <c r="AD198" s="133"/>
      <c r="AE198" s="134"/>
      <c r="AF198" s="133"/>
      <c r="AG198" s="134"/>
      <c r="AH198" s="134"/>
      <c r="AI198" s="134"/>
      <c r="AJ198" s="133"/>
      <c r="AK198" s="134"/>
      <c r="AL198" s="133"/>
      <c r="AM198" s="134"/>
      <c r="AN198" s="134"/>
      <c r="AO198" s="134"/>
      <c r="AP198" s="133"/>
      <c r="AQ198" s="134"/>
      <c r="AR198" s="133"/>
      <c r="AS198" s="134"/>
      <c r="AT198" s="134"/>
      <c r="AU198" s="134"/>
      <c r="AV198" s="133"/>
      <c r="AW198" s="134"/>
      <c r="AX198" s="133"/>
      <c r="AY198" s="134"/>
      <c r="AZ198" s="134"/>
      <c r="BA198" s="134"/>
      <c r="BB198" s="135"/>
      <c r="BC198" s="136"/>
      <c r="BD198" s="135"/>
      <c r="BE198" s="136"/>
      <c r="BF198" s="136"/>
      <c r="BG198" s="136"/>
      <c r="BH198" s="135"/>
      <c r="BI198" s="136"/>
      <c r="BJ198" s="135"/>
      <c r="BK198" s="136"/>
      <c r="BL198" s="136"/>
      <c r="CD198" s="3"/>
      <c r="CE198" s="3"/>
      <c r="CF198" s="3"/>
      <c r="CG198" s="129"/>
    </row>
    <row r="199" spans="1:87" s="130" customFormat="1" ht="29.25" customHeight="1" x14ac:dyDescent="0.35">
      <c r="A199" s="735" t="s">
        <v>443</v>
      </c>
      <c r="B199" s="735"/>
      <c r="C199" s="735"/>
      <c r="D199" s="735"/>
      <c r="E199" s="735"/>
      <c r="F199" s="735"/>
      <c r="G199" s="735"/>
      <c r="H199" s="735"/>
      <c r="I199" s="735"/>
      <c r="J199" s="735"/>
      <c r="K199" s="735"/>
      <c r="L199" s="735"/>
      <c r="M199" s="735"/>
      <c r="N199" s="735"/>
      <c r="O199" s="735"/>
      <c r="P199" s="735"/>
      <c r="Q199" s="735"/>
      <c r="R199" s="735"/>
      <c r="S199" s="735"/>
      <c r="T199" s="735"/>
      <c r="U199" s="735"/>
      <c r="V199" s="735"/>
      <c r="W199" s="735"/>
      <c r="X199" s="735"/>
      <c r="Y199" s="735"/>
      <c r="Z199" s="735"/>
      <c r="AA199" s="735"/>
      <c r="AB199" s="735"/>
      <c r="AC199" s="735"/>
      <c r="AD199" s="735"/>
      <c r="AE199" s="735"/>
      <c r="AF199" s="735"/>
      <c r="AG199" s="735"/>
      <c r="AH199" s="735"/>
      <c r="AI199" s="735"/>
      <c r="AJ199" s="735"/>
      <c r="AK199" s="735"/>
      <c r="AL199" s="735"/>
      <c r="AM199" s="735"/>
      <c r="AN199" s="735"/>
      <c r="AO199" s="735"/>
      <c r="AP199" s="735"/>
      <c r="AQ199" s="735"/>
      <c r="AR199" s="735"/>
      <c r="AS199" s="735"/>
      <c r="AT199" s="735"/>
      <c r="AU199" s="735"/>
      <c r="AV199" s="735"/>
      <c r="AW199" s="735"/>
      <c r="AX199" s="735"/>
      <c r="AY199" s="735"/>
      <c r="AZ199" s="735"/>
      <c r="BA199" s="735"/>
      <c r="BB199" s="735"/>
      <c r="BC199" s="735"/>
      <c r="BD199" s="735"/>
      <c r="BE199" s="735"/>
      <c r="BF199" s="735"/>
      <c r="BG199" s="735"/>
      <c r="BH199" s="735"/>
      <c r="BI199" s="735"/>
      <c r="BJ199" s="735"/>
      <c r="BK199" s="735"/>
      <c r="BL199" s="735"/>
      <c r="BM199" s="735"/>
      <c r="BN199" s="735"/>
      <c r="BO199" s="735"/>
      <c r="BP199" s="735"/>
      <c r="BQ199" s="735"/>
      <c r="BR199" s="735"/>
      <c r="BS199" s="735"/>
      <c r="BT199" s="735"/>
      <c r="BU199" s="735"/>
      <c r="BV199" s="735"/>
      <c r="BW199" s="735"/>
      <c r="BX199" s="735"/>
      <c r="BY199" s="735"/>
      <c r="BZ199" s="735"/>
      <c r="CA199" s="735"/>
      <c r="CB199" s="735"/>
      <c r="CC199" s="735"/>
      <c r="CD199" s="3"/>
      <c r="CE199" s="3"/>
      <c r="CF199" s="3"/>
      <c r="CG199" s="129"/>
    </row>
    <row r="200" spans="1:87" s="142" customFormat="1" ht="44.25" customHeight="1" x14ac:dyDescent="0.35">
      <c r="A200" s="755" t="s">
        <v>454</v>
      </c>
      <c r="B200" s="755"/>
      <c r="C200" s="755"/>
      <c r="D200" s="755"/>
      <c r="E200" s="755"/>
      <c r="F200" s="755"/>
      <c r="G200" s="755"/>
      <c r="H200" s="755"/>
      <c r="I200" s="755"/>
      <c r="J200" s="755"/>
      <c r="K200" s="755"/>
      <c r="L200" s="755"/>
      <c r="M200" s="755"/>
      <c r="N200" s="755"/>
      <c r="O200" s="755"/>
      <c r="P200" s="755"/>
      <c r="Q200" s="755"/>
      <c r="R200" s="755"/>
      <c r="S200" s="755"/>
      <c r="T200" s="755"/>
      <c r="U200" s="755"/>
      <c r="V200" s="755"/>
      <c r="W200" s="755"/>
      <c r="X200" s="755"/>
      <c r="Y200" s="755"/>
      <c r="Z200" s="755"/>
      <c r="AA200" s="755"/>
      <c r="AB200" s="755"/>
      <c r="AC200" s="755"/>
      <c r="AD200" s="755"/>
      <c r="AE200" s="755"/>
      <c r="AF200" s="755"/>
      <c r="AG200" s="755"/>
      <c r="AH200" s="755"/>
      <c r="AI200" s="755"/>
      <c r="AJ200" s="755"/>
      <c r="AK200" s="755"/>
      <c r="AL200" s="755"/>
      <c r="AM200" s="755"/>
      <c r="AN200" s="755"/>
      <c r="AO200" s="755"/>
      <c r="AP200" s="755"/>
      <c r="AQ200" s="755"/>
      <c r="AR200" s="755"/>
      <c r="AS200" s="755"/>
      <c r="AT200" s="755"/>
      <c r="AU200" s="755"/>
      <c r="AV200" s="755"/>
      <c r="AW200" s="755"/>
      <c r="AX200" s="755"/>
      <c r="AY200" s="755"/>
      <c r="AZ200" s="755"/>
      <c r="BA200" s="755"/>
      <c r="BB200" s="755"/>
      <c r="BC200" s="755"/>
      <c r="BD200" s="755"/>
      <c r="BE200" s="755"/>
      <c r="BF200" s="755"/>
      <c r="BG200" s="755"/>
      <c r="BH200" s="755"/>
      <c r="BI200" s="755"/>
      <c r="BJ200" s="755"/>
      <c r="BK200" s="755"/>
      <c r="BL200" s="755"/>
      <c r="BM200" s="755"/>
      <c r="BN200" s="755"/>
      <c r="BO200" s="755"/>
      <c r="BP200" s="755"/>
      <c r="BQ200" s="755"/>
      <c r="BR200" s="755"/>
      <c r="BS200" s="755"/>
      <c r="BT200" s="755"/>
      <c r="BU200" s="755"/>
      <c r="BV200" s="755"/>
      <c r="BW200" s="755"/>
      <c r="BX200" s="755"/>
      <c r="BY200" s="755"/>
      <c r="BZ200" s="755"/>
      <c r="CA200" s="755"/>
      <c r="CB200" s="755"/>
      <c r="CC200" s="755"/>
      <c r="CD200" s="3"/>
      <c r="CE200" s="3"/>
      <c r="CF200" s="3"/>
      <c r="CG200" s="129"/>
    </row>
    <row r="201" spans="1:87" s="148" customFormat="1" ht="29.25" customHeight="1" x14ac:dyDescent="0.35">
      <c r="A201" s="755" t="s">
        <v>455</v>
      </c>
      <c r="B201" s="755"/>
      <c r="C201" s="755"/>
      <c r="D201" s="755"/>
      <c r="E201" s="755"/>
      <c r="F201" s="755"/>
      <c r="G201" s="755"/>
      <c r="H201" s="755"/>
      <c r="I201" s="755"/>
      <c r="J201" s="755"/>
      <c r="K201" s="755"/>
      <c r="L201" s="755"/>
      <c r="M201" s="755"/>
      <c r="N201" s="755"/>
      <c r="O201" s="755"/>
      <c r="P201" s="755"/>
      <c r="Q201" s="755"/>
      <c r="R201" s="755"/>
      <c r="S201" s="755"/>
      <c r="T201" s="755"/>
      <c r="U201" s="755"/>
      <c r="V201" s="755"/>
      <c r="W201" s="755"/>
      <c r="X201" s="755"/>
      <c r="Y201" s="755"/>
      <c r="Z201" s="755"/>
      <c r="AA201" s="755"/>
      <c r="AB201" s="755"/>
      <c r="AC201" s="755"/>
      <c r="AD201" s="755"/>
      <c r="AE201" s="755"/>
      <c r="AF201" s="755"/>
      <c r="AG201" s="755"/>
      <c r="AH201" s="755"/>
      <c r="AI201" s="755"/>
      <c r="AJ201" s="755"/>
      <c r="AK201" s="755"/>
      <c r="AL201" s="755"/>
      <c r="AM201" s="755"/>
      <c r="AN201" s="755"/>
      <c r="AO201" s="755"/>
      <c r="AP201" s="755"/>
      <c r="AQ201" s="755"/>
      <c r="AR201" s="755"/>
      <c r="AS201" s="755"/>
      <c r="AT201" s="755"/>
      <c r="AU201" s="755"/>
      <c r="AV201" s="755"/>
      <c r="AW201" s="755"/>
      <c r="AX201" s="755"/>
      <c r="AY201" s="755"/>
      <c r="AZ201" s="755"/>
      <c r="BA201" s="755"/>
      <c r="BB201" s="755"/>
      <c r="BC201" s="755"/>
      <c r="BD201" s="755"/>
      <c r="BE201" s="755"/>
      <c r="BF201" s="755"/>
      <c r="BG201" s="755"/>
      <c r="BH201" s="755"/>
      <c r="BI201" s="755"/>
      <c r="BJ201" s="755"/>
      <c r="BK201" s="755"/>
      <c r="BL201" s="755"/>
      <c r="BM201" s="755"/>
      <c r="BN201" s="755"/>
      <c r="BO201" s="755"/>
      <c r="BP201" s="755"/>
      <c r="BQ201" s="755"/>
      <c r="BR201" s="755"/>
      <c r="BS201" s="755"/>
      <c r="BT201" s="755"/>
      <c r="BU201" s="755"/>
      <c r="BV201" s="755"/>
      <c r="BW201" s="755"/>
      <c r="BX201" s="755"/>
      <c r="BY201" s="755"/>
      <c r="BZ201" s="755"/>
      <c r="CA201" s="755"/>
      <c r="CB201" s="755"/>
      <c r="CC201" s="755"/>
      <c r="CD201" s="3"/>
      <c r="CE201" s="3"/>
      <c r="CF201" s="3"/>
      <c r="CG201" s="129"/>
    </row>
    <row r="202" spans="1:87" s="68" customFormat="1" ht="51.75" customHeight="1" x14ac:dyDescent="0.45">
      <c r="A202" s="66" t="s">
        <v>238</v>
      </c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67"/>
      <c r="AH202" s="42"/>
      <c r="AI202" s="42"/>
      <c r="AJ202" s="42"/>
      <c r="AK202" s="66" t="s">
        <v>238</v>
      </c>
      <c r="BA202" s="42"/>
      <c r="CD202" s="111"/>
      <c r="CE202" s="111"/>
      <c r="CF202" s="111"/>
      <c r="CG202" s="112"/>
    </row>
    <row r="203" spans="1:87" s="71" customFormat="1" ht="48.75" customHeight="1" x14ac:dyDescent="0.45">
      <c r="A203" s="736" t="s">
        <v>239</v>
      </c>
      <c r="B203" s="736"/>
      <c r="C203" s="736"/>
      <c r="D203" s="736"/>
      <c r="E203" s="736"/>
      <c r="F203" s="736"/>
      <c r="G203" s="736"/>
      <c r="H203" s="736"/>
      <c r="I203" s="736"/>
      <c r="J203" s="736"/>
      <c r="K203" s="736"/>
      <c r="L203" s="736"/>
      <c r="M203" s="736"/>
      <c r="N203" s="736"/>
      <c r="O203" s="736"/>
      <c r="P203" s="736"/>
      <c r="Q203" s="736"/>
      <c r="R203" s="736"/>
      <c r="S203" s="736"/>
      <c r="T203" s="736"/>
      <c r="U203" s="736"/>
      <c r="V203" s="736"/>
      <c r="W203" s="736"/>
      <c r="X203" s="736"/>
      <c r="Y203" s="736"/>
      <c r="Z203" s="736"/>
      <c r="AA203" s="736"/>
      <c r="AB203" s="736"/>
      <c r="AC203" s="736"/>
      <c r="AD203" s="736"/>
      <c r="AE203" s="736"/>
      <c r="AF203" s="736"/>
      <c r="AG203" s="69"/>
      <c r="AH203" s="69"/>
      <c r="AI203" s="69"/>
      <c r="AJ203" s="69"/>
      <c r="AK203" s="472" t="s">
        <v>240</v>
      </c>
      <c r="AL203" s="472"/>
      <c r="AM203" s="472"/>
      <c r="AN203" s="472"/>
      <c r="AO203" s="472"/>
      <c r="AP203" s="472"/>
      <c r="AQ203" s="472"/>
      <c r="AR203" s="472"/>
      <c r="AS203" s="472"/>
      <c r="AT203" s="472"/>
      <c r="AU203" s="472"/>
      <c r="AV203" s="472"/>
      <c r="AW203" s="472"/>
      <c r="AX203" s="472"/>
      <c r="AY203" s="472"/>
      <c r="AZ203" s="472"/>
      <c r="BA203" s="472"/>
      <c r="BB203" s="472"/>
      <c r="BC203" s="472"/>
      <c r="BD203" s="472"/>
      <c r="BE203" s="472"/>
      <c r="BF203" s="472"/>
      <c r="BG203" s="472"/>
      <c r="BH203" s="472"/>
      <c r="BI203" s="472"/>
      <c r="BJ203" s="472"/>
      <c r="BK203" s="472"/>
      <c r="BL203" s="472"/>
      <c r="BM203" s="72"/>
      <c r="BN203" s="72"/>
      <c r="BO203" s="72"/>
      <c r="BP203" s="72"/>
      <c r="BQ203" s="72"/>
      <c r="BR203" s="73"/>
      <c r="BS203" s="73"/>
      <c r="BT203" s="73"/>
      <c r="BU203" s="73"/>
      <c r="CD203" s="113"/>
      <c r="CE203" s="113"/>
      <c r="CF203" s="113"/>
      <c r="CG203" s="114"/>
    </row>
    <row r="204" spans="1:87" s="71" customFormat="1" ht="33.75" customHeight="1" x14ac:dyDescent="0.45">
      <c r="A204" s="69" t="s">
        <v>241</v>
      </c>
      <c r="B204" s="70"/>
      <c r="C204" s="70"/>
      <c r="D204" s="70"/>
      <c r="E204" s="70"/>
      <c r="F204" s="70"/>
      <c r="G204" s="70"/>
      <c r="H204" s="74" t="s">
        <v>242</v>
      </c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U204" s="70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  <c r="AK204" s="69" t="s">
        <v>241</v>
      </c>
      <c r="AR204" s="74" t="s">
        <v>243</v>
      </c>
      <c r="AY204" s="72"/>
      <c r="AZ204" s="72"/>
      <c r="BA204" s="72"/>
      <c r="BB204" s="72"/>
      <c r="BC204" s="72"/>
      <c r="BD204" s="72"/>
      <c r="BE204" s="72"/>
      <c r="BF204" s="72"/>
      <c r="BG204" s="72"/>
      <c r="BH204" s="72"/>
      <c r="BI204" s="72"/>
      <c r="BJ204" s="72"/>
      <c r="BK204" s="72"/>
      <c r="BL204" s="72"/>
      <c r="BM204" s="72"/>
      <c r="BN204" s="72"/>
      <c r="BO204" s="72"/>
      <c r="BP204" s="72"/>
      <c r="BQ204" s="72"/>
      <c r="BR204" s="73"/>
      <c r="BS204" s="73"/>
      <c r="BT204" s="73"/>
      <c r="BU204" s="73"/>
      <c r="CD204" s="113"/>
      <c r="CE204" s="113"/>
      <c r="CF204" s="113"/>
      <c r="CG204" s="114"/>
    </row>
    <row r="205" spans="1:87" s="71" customFormat="1" ht="23.4" x14ac:dyDescent="0.45">
      <c r="A205" s="69" t="s">
        <v>244</v>
      </c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  <c r="AK205" s="69" t="s">
        <v>244</v>
      </c>
      <c r="AY205" s="72"/>
      <c r="AZ205" s="72"/>
      <c r="BA205" s="72"/>
      <c r="BB205" s="72"/>
      <c r="BC205" s="72"/>
      <c r="BD205" s="72"/>
      <c r="BE205" s="72"/>
      <c r="BF205" s="72"/>
      <c r="BG205" s="72"/>
      <c r="BH205" s="72"/>
      <c r="BI205" s="72"/>
      <c r="BJ205" s="72"/>
      <c r="BK205" s="72"/>
      <c r="BL205" s="72"/>
      <c r="BM205" s="72"/>
      <c r="BN205" s="72"/>
      <c r="BO205" s="72"/>
      <c r="BP205" s="72"/>
      <c r="BQ205" s="72"/>
      <c r="BR205" s="73"/>
      <c r="BS205" s="73"/>
      <c r="BT205" s="73"/>
      <c r="BU205" s="73"/>
      <c r="CD205" s="113"/>
      <c r="CE205" s="113"/>
      <c r="CF205" s="113"/>
      <c r="CG205" s="114"/>
    </row>
    <row r="206" spans="1:87" s="71" customFormat="1" ht="41.25" customHeight="1" x14ac:dyDescent="0.45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  <c r="AK206" s="69"/>
      <c r="AY206" s="72"/>
      <c r="AZ206" s="72"/>
      <c r="BA206" s="72"/>
      <c r="BB206" s="72"/>
      <c r="BC206" s="72"/>
      <c r="BD206" s="72"/>
      <c r="BE206" s="72"/>
      <c r="BF206" s="72"/>
      <c r="BG206" s="72"/>
      <c r="BH206" s="72"/>
      <c r="BI206" s="72"/>
      <c r="BJ206" s="72"/>
      <c r="BK206" s="72"/>
      <c r="BL206" s="72"/>
      <c r="BM206" s="72"/>
      <c r="BN206" s="72"/>
      <c r="BO206" s="72"/>
      <c r="BP206" s="72"/>
      <c r="BQ206" s="72"/>
      <c r="BR206" s="73"/>
      <c r="BS206" s="73"/>
      <c r="BT206" s="73"/>
      <c r="BU206" s="73"/>
      <c r="CD206" s="113"/>
      <c r="CE206" s="113"/>
      <c r="CF206" s="113"/>
      <c r="CG206" s="114"/>
    </row>
    <row r="207" spans="1:87" s="71" customFormat="1" ht="48.75" customHeight="1" x14ac:dyDescent="0.45">
      <c r="A207" s="736" t="s">
        <v>444</v>
      </c>
      <c r="B207" s="736"/>
      <c r="C207" s="736"/>
      <c r="D207" s="736"/>
      <c r="E207" s="736"/>
      <c r="F207" s="736"/>
      <c r="G207" s="736"/>
      <c r="H207" s="736"/>
      <c r="I207" s="736"/>
      <c r="J207" s="736"/>
      <c r="K207" s="736"/>
      <c r="L207" s="736"/>
      <c r="M207" s="736"/>
      <c r="N207" s="736"/>
      <c r="O207" s="736"/>
      <c r="P207" s="736"/>
      <c r="Q207" s="736"/>
      <c r="R207" s="736"/>
      <c r="S207" s="736"/>
      <c r="T207" s="736"/>
      <c r="U207" s="736"/>
      <c r="V207" s="736"/>
      <c r="W207" s="736"/>
      <c r="X207" s="736"/>
      <c r="Y207" s="736"/>
      <c r="Z207" s="736"/>
      <c r="AA207" s="736"/>
      <c r="AB207" s="736"/>
      <c r="AC207" s="736"/>
      <c r="AD207" s="736"/>
      <c r="AE207" s="736"/>
      <c r="AF207" s="736"/>
      <c r="AG207" s="736"/>
      <c r="AH207" s="736"/>
      <c r="AI207" s="69"/>
      <c r="AJ207" s="69"/>
      <c r="AK207" s="472" t="s">
        <v>445</v>
      </c>
      <c r="AL207" s="472"/>
      <c r="AM207" s="472"/>
      <c r="AN207" s="472"/>
      <c r="AO207" s="472"/>
      <c r="AP207" s="472"/>
      <c r="AQ207" s="472"/>
      <c r="AR207" s="472"/>
      <c r="AS207" s="472"/>
      <c r="AT207" s="472"/>
      <c r="AU207" s="472"/>
      <c r="AV207" s="472"/>
      <c r="AW207" s="472"/>
      <c r="AX207" s="472"/>
      <c r="AY207" s="472"/>
      <c r="AZ207" s="472"/>
      <c r="BA207" s="472"/>
      <c r="BB207" s="472"/>
      <c r="BC207" s="472"/>
      <c r="BD207" s="472"/>
      <c r="BE207" s="472"/>
      <c r="BF207" s="472"/>
      <c r="BG207" s="472"/>
      <c r="BH207" s="472"/>
      <c r="BI207" s="472"/>
      <c r="BJ207" s="472"/>
      <c r="BK207" s="472"/>
      <c r="BL207" s="472"/>
      <c r="BM207" s="472"/>
      <c r="BN207" s="472"/>
      <c r="BO207" s="472"/>
      <c r="BP207" s="472"/>
      <c r="BQ207" s="472"/>
      <c r="BR207" s="472"/>
      <c r="BS207" s="73"/>
      <c r="BT207" s="73"/>
      <c r="BU207" s="73"/>
      <c r="CD207" s="113"/>
      <c r="CE207" s="113"/>
      <c r="CF207" s="113"/>
      <c r="CG207" s="114"/>
    </row>
    <row r="208" spans="1:87" s="71" customFormat="1" ht="38.25" customHeight="1" x14ac:dyDescent="0.45">
      <c r="A208" s="69" t="s">
        <v>241</v>
      </c>
      <c r="B208" s="69"/>
      <c r="C208" s="69"/>
      <c r="D208" s="69"/>
      <c r="E208" s="69"/>
      <c r="F208" s="69"/>
      <c r="G208" s="69"/>
      <c r="H208" s="69" t="s">
        <v>446</v>
      </c>
      <c r="I208" s="69"/>
      <c r="J208" s="69"/>
      <c r="K208" s="69"/>
      <c r="L208" s="69"/>
      <c r="M208" s="69"/>
      <c r="N208" s="69"/>
      <c r="O208" s="69"/>
      <c r="P208" s="69"/>
      <c r="Q208" s="70"/>
      <c r="R208" s="70"/>
      <c r="S208" s="70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  <c r="AK208" s="69" t="s">
        <v>241</v>
      </c>
      <c r="AR208" s="74" t="s">
        <v>447</v>
      </c>
      <c r="AY208" s="72"/>
      <c r="AZ208" s="72"/>
      <c r="BA208" s="72"/>
      <c r="BB208" s="72"/>
      <c r="BC208" s="72"/>
      <c r="BD208" s="72"/>
      <c r="BE208" s="72"/>
      <c r="BF208" s="72"/>
      <c r="BG208" s="72"/>
      <c r="BH208" s="72"/>
      <c r="BI208" s="72"/>
      <c r="BJ208" s="72"/>
      <c r="BK208" s="72"/>
      <c r="BL208" s="72"/>
      <c r="BM208" s="72"/>
      <c r="BN208" s="72"/>
      <c r="BO208" s="72"/>
      <c r="BP208" s="72"/>
      <c r="BQ208" s="72"/>
      <c r="BR208" s="73"/>
      <c r="BS208" s="73"/>
      <c r="BT208" s="73"/>
      <c r="BU208" s="73"/>
      <c r="CD208" s="113"/>
      <c r="CE208" s="113"/>
      <c r="CF208" s="113"/>
      <c r="CG208" s="114"/>
    </row>
    <row r="209" spans="1:85" s="71" customFormat="1" ht="29.25" customHeight="1" x14ac:dyDescent="0.45">
      <c r="A209" s="69" t="s">
        <v>244</v>
      </c>
      <c r="B209" s="70"/>
      <c r="C209" s="70"/>
      <c r="D209" s="70"/>
      <c r="E209" s="70"/>
      <c r="F209" s="70"/>
      <c r="G209" s="70"/>
      <c r="H209" s="70"/>
      <c r="I209" s="69"/>
      <c r="J209" s="70"/>
      <c r="K209" s="69"/>
      <c r="L209" s="69"/>
      <c r="M209" s="69"/>
      <c r="N209" s="69"/>
      <c r="O209" s="69"/>
      <c r="P209" s="69"/>
      <c r="Q209" s="70"/>
      <c r="R209" s="70"/>
      <c r="S209" s="70"/>
      <c r="U209" s="69"/>
      <c r="V209" s="69"/>
      <c r="W209" s="69"/>
      <c r="X209" s="69"/>
      <c r="Y209" s="69"/>
      <c r="Z209" s="69"/>
      <c r="AA209" s="70"/>
      <c r="AB209" s="70"/>
      <c r="AC209" s="70"/>
      <c r="AD209" s="70"/>
      <c r="AE209" s="70"/>
      <c r="AF209" s="70"/>
      <c r="AG209" s="69"/>
      <c r="AH209" s="69"/>
      <c r="AI209" s="69"/>
      <c r="AJ209" s="69"/>
      <c r="AK209" s="69" t="s">
        <v>244</v>
      </c>
      <c r="AY209" s="72"/>
      <c r="AZ209" s="72"/>
      <c r="BA209" s="72"/>
      <c r="BB209" s="72"/>
      <c r="BC209" s="72"/>
      <c r="BD209" s="72"/>
      <c r="BE209" s="72"/>
      <c r="BF209" s="72"/>
      <c r="BG209" s="72"/>
      <c r="BH209" s="72"/>
      <c r="BI209" s="72"/>
      <c r="BJ209" s="72"/>
      <c r="BK209" s="72"/>
      <c r="BL209" s="72"/>
      <c r="BM209" s="72"/>
      <c r="BN209" s="72"/>
      <c r="BO209" s="72"/>
      <c r="BP209" s="72"/>
      <c r="BQ209" s="72"/>
      <c r="BR209" s="73"/>
      <c r="BS209" s="73"/>
      <c r="BT209" s="73"/>
      <c r="BU209" s="73"/>
      <c r="CD209" s="113"/>
      <c r="CE209" s="113"/>
      <c r="CF209" s="113"/>
      <c r="CG209" s="114"/>
    </row>
    <row r="210" spans="1:85" s="71" customFormat="1" ht="32.25" customHeight="1" x14ac:dyDescent="0.45">
      <c r="A210" s="69"/>
      <c r="B210" s="138"/>
      <c r="C210" s="138"/>
      <c r="D210" s="138"/>
      <c r="E210" s="138"/>
      <c r="F210" s="138"/>
      <c r="G210" s="138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70"/>
      <c r="AF210" s="69"/>
      <c r="AG210" s="69"/>
      <c r="AH210" s="70"/>
      <c r="AI210" s="70"/>
      <c r="AJ210" s="70"/>
      <c r="AK210" s="70"/>
      <c r="AL210" s="70"/>
      <c r="AM210" s="70"/>
      <c r="AN210" s="70"/>
      <c r="AO210" s="70"/>
      <c r="AP210" s="70"/>
      <c r="AQ210" s="70"/>
      <c r="AR210" s="70"/>
      <c r="AS210" s="70"/>
      <c r="AT210" s="70"/>
      <c r="AU210" s="70"/>
      <c r="AV210" s="70"/>
      <c r="AW210" s="70"/>
      <c r="AX210" s="70"/>
      <c r="AY210" s="72"/>
      <c r="AZ210" s="72"/>
      <c r="BA210" s="72"/>
      <c r="BB210" s="72"/>
      <c r="BC210" s="72"/>
      <c r="BD210" s="72"/>
      <c r="BE210" s="72"/>
      <c r="BF210" s="72"/>
      <c r="BG210" s="72"/>
      <c r="BH210" s="72"/>
      <c r="BI210" s="72"/>
      <c r="BJ210" s="72"/>
      <c r="BK210" s="72"/>
      <c r="BL210" s="72"/>
      <c r="BM210" s="72"/>
      <c r="BN210" s="72"/>
      <c r="BO210" s="72"/>
      <c r="BP210" s="72"/>
      <c r="BQ210" s="72"/>
      <c r="BR210" s="73"/>
      <c r="BS210" s="73"/>
      <c r="BT210" s="73"/>
      <c r="BU210" s="73"/>
      <c r="CD210" s="113"/>
      <c r="CE210" s="113"/>
      <c r="CF210" s="113"/>
      <c r="CG210" s="114"/>
    </row>
    <row r="211" spans="1:85" s="71" customFormat="1" ht="32.25" customHeight="1" x14ac:dyDescent="0.45">
      <c r="A211" s="69"/>
      <c r="B211" s="138"/>
      <c r="C211" s="138"/>
      <c r="D211" s="138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70"/>
      <c r="AF211" s="69"/>
      <c r="AG211" s="69"/>
      <c r="AH211" s="70"/>
      <c r="AI211" s="70"/>
      <c r="AJ211" s="70"/>
      <c r="AK211" s="472" t="s">
        <v>448</v>
      </c>
      <c r="AL211" s="472"/>
      <c r="AM211" s="472"/>
      <c r="AN211" s="472"/>
      <c r="AO211" s="472"/>
      <c r="AP211" s="472"/>
      <c r="AQ211" s="472"/>
      <c r="AR211" s="472"/>
      <c r="AS211" s="472"/>
      <c r="AT211" s="472"/>
      <c r="AU211" s="472"/>
      <c r="AV211" s="472"/>
      <c r="AW211" s="472"/>
      <c r="AX211" s="472"/>
      <c r="AY211" s="472"/>
      <c r="AZ211" s="472"/>
      <c r="BA211" s="472"/>
      <c r="BB211" s="472"/>
      <c r="BC211" s="472"/>
      <c r="BD211" s="472"/>
      <c r="BE211" s="472"/>
      <c r="BF211" s="472"/>
      <c r="BG211" s="472"/>
      <c r="BH211" s="472"/>
      <c r="BI211" s="472"/>
      <c r="BJ211" s="472"/>
      <c r="BK211" s="472"/>
      <c r="BL211" s="472"/>
      <c r="BM211" s="72"/>
      <c r="BN211" s="72"/>
      <c r="BO211" s="72"/>
      <c r="BP211" s="72"/>
      <c r="BQ211" s="72"/>
      <c r="BR211" s="73"/>
      <c r="BS211" s="73"/>
      <c r="BT211" s="73"/>
      <c r="BU211" s="73"/>
      <c r="CD211" s="113"/>
      <c r="CE211" s="113"/>
      <c r="CF211" s="113"/>
      <c r="CG211" s="114"/>
    </row>
    <row r="212" spans="1:85" s="71" customFormat="1" ht="42.75" customHeight="1" x14ac:dyDescent="0.45">
      <c r="A212" s="69" t="s">
        <v>449</v>
      </c>
      <c r="B212" s="138"/>
      <c r="C212" s="138"/>
      <c r="D212" s="138"/>
      <c r="E212" s="138"/>
      <c r="F212" s="138"/>
      <c r="G212" s="138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70"/>
      <c r="AF212" s="69"/>
      <c r="AG212" s="69"/>
      <c r="AH212" s="70"/>
      <c r="AI212" s="70"/>
      <c r="AJ212" s="70"/>
      <c r="AK212" s="69" t="s">
        <v>241</v>
      </c>
      <c r="AL212" s="70"/>
      <c r="AM212" s="70"/>
      <c r="AN212" s="70"/>
      <c r="AO212" s="70"/>
      <c r="AP212" s="70"/>
      <c r="AQ212" s="70"/>
      <c r="AR212" s="74"/>
      <c r="AS212" s="70"/>
      <c r="AT212" s="70"/>
      <c r="AU212" s="70"/>
      <c r="AV212" s="70"/>
      <c r="AW212" s="70"/>
      <c r="AX212" s="70"/>
      <c r="AY212" s="72"/>
      <c r="AZ212" s="72"/>
      <c r="BA212" s="72"/>
      <c r="BB212" s="72"/>
      <c r="BC212" s="72"/>
      <c r="BD212" s="72"/>
      <c r="BE212" s="72"/>
      <c r="BF212" s="72"/>
      <c r="BG212" s="72"/>
      <c r="BH212" s="72"/>
      <c r="BI212" s="72"/>
      <c r="BJ212" s="72"/>
      <c r="BK212" s="72"/>
      <c r="BL212" s="72"/>
      <c r="BM212" s="72"/>
      <c r="BN212" s="72"/>
      <c r="BO212" s="72"/>
      <c r="BP212" s="72"/>
      <c r="BQ212" s="72"/>
      <c r="BR212" s="73"/>
      <c r="BS212" s="73"/>
      <c r="BT212" s="73"/>
      <c r="BU212" s="73"/>
      <c r="CD212" s="113"/>
      <c r="CE212" s="113"/>
      <c r="CF212" s="113"/>
      <c r="CG212" s="114"/>
    </row>
    <row r="213" spans="1:85" s="71" customFormat="1" ht="26.25" customHeight="1" x14ac:dyDescent="0.45">
      <c r="A213" s="69" t="s">
        <v>450</v>
      </c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70"/>
      <c r="AF213" s="69"/>
      <c r="AG213" s="69"/>
      <c r="AH213" s="69"/>
      <c r="AI213" s="69"/>
      <c r="AJ213" s="69"/>
      <c r="AK213" s="69" t="s">
        <v>244</v>
      </c>
      <c r="AL213" s="72"/>
      <c r="AM213" s="72"/>
      <c r="AN213" s="72"/>
      <c r="AO213" s="72"/>
      <c r="AP213" s="72"/>
      <c r="AQ213" s="72"/>
      <c r="AR213" s="72"/>
      <c r="AS213" s="72"/>
      <c r="AT213" s="72"/>
      <c r="AU213" s="72"/>
      <c r="AV213" s="72"/>
      <c r="AW213" s="72"/>
      <c r="AX213" s="72"/>
      <c r="AY213" s="1"/>
      <c r="AZ213" s="1"/>
      <c r="BA213" s="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1"/>
      <c r="BO213" s="1"/>
      <c r="BP213" s="1"/>
      <c r="BQ213" s="1"/>
      <c r="BR213" s="73"/>
      <c r="BS213" s="73"/>
      <c r="BT213" s="73"/>
      <c r="BU213" s="73"/>
      <c r="CD213" s="113"/>
      <c r="CE213" s="113"/>
      <c r="CF213" s="113"/>
      <c r="CG213" s="114"/>
    </row>
    <row r="214" spans="1:85" s="71" customFormat="1" ht="23.4" x14ac:dyDescent="0.45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70"/>
      <c r="AF214" s="69"/>
      <c r="AG214" s="69"/>
      <c r="AH214" s="69"/>
      <c r="AI214" s="69"/>
      <c r="AJ214" s="69"/>
      <c r="AK214" s="69"/>
      <c r="AL214" s="72"/>
      <c r="AM214" s="72"/>
      <c r="AN214" s="72"/>
      <c r="AO214" s="72"/>
      <c r="AP214" s="72"/>
      <c r="AQ214" s="72"/>
      <c r="AR214" s="72"/>
      <c r="AS214" s="72"/>
      <c r="AT214" s="72"/>
      <c r="AU214" s="72"/>
      <c r="AV214" s="72"/>
      <c r="AW214" s="72"/>
      <c r="AX214" s="72"/>
      <c r="AY214" s="1"/>
      <c r="AZ214" s="1"/>
      <c r="BA214" s="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1"/>
      <c r="BO214" s="1"/>
      <c r="BP214" s="1"/>
      <c r="BQ214" s="1"/>
      <c r="BR214" s="73"/>
      <c r="BS214" s="73"/>
      <c r="BT214" s="73"/>
      <c r="BU214" s="73"/>
      <c r="CD214" s="113"/>
      <c r="CE214" s="113"/>
      <c r="CF214" s="113"/>
      <c r="CG214" s="114"/>
    </row>
    <row r="215" spans="1:85" s="71" customFormat="1" ht="29.25" customHeight="1" x14ac:dyDescent="0.45">
      <c r="A215" s="70"/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70"/>
      <c r="AF215" s="69"/>
      <c r="AG215" s="69"/>
      <c r="AH215" s="69"/>
      <c r="AI215" s="69"/>
      <c r="AJ215" s="69"/>
      <c r="AK215" s="69"/>
      <c r="AL215" s="72"/>
      <c r="AM215" s="72"/>
      <c r="AN215" s="72"/>
      <c r="AO215" s="72"/>
      <c r="AP215" s="72"/>
      <c r="AQ215" s="72"/>
      <c r="AR215" s="72"/>
      <c r="AS215" s="72"/>
      <c r="AT215" s="72"/>
      <c r="AU215" s="72"/>
      <c r="AV215" s="72"/>
      <c r="AW215" s="72"/>
      <c r="AX215" s="72"/>
      <c r="AY215" s="1"/>
      <c r="AZ215" s="1"/>
      <c r="BA215" s="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1"/>
      <c r="BO215" s="1"/>
      <c r="BP215" s="1"/>
      <c r="BQ215" s="1"/>
      <c r="BR215" s="73"/>
      <c r="BS215" s="73"/>
      <c r="BT215" s="73"/>
      <c r="BU215" s="73"/>
      <c r="CD215" s="113"/>
      <c r="CE215" s="113"/>
      <c r="CF215" s="113"/>
      <c r="CG215" s="114"/>
    </row>
    <row r="216" spans="1:85" s="71" customFormat="1" ht="33.75" customHeight="1" x14ac:dyDescent="0.45">
      <c r="A216" s="138"/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70"/>
      <c r="AF216" s="69"/>
      <c r="AG216" s="69"/>
      <c r="AH216" s="69"/>
      <c r="AI216" s="69"/>
      <c r="AJ216" s="69"/>
      <c r="AK216" s="69"/>
      <c r="AL216" s="72"/>
      <c r="AM216" s="72"/>
      <c r="AN216" s="72"/>
      <c r="AO216" s="72"/>
      <c r="AP216" s="72"/>
      <c r="AQ216" s="72"/>
      <c r="AR216" s="72"/>
      <c r="AS216" s="72"/>
      <c r="AT216" s="72"/>
      <c r="AU216" s="72"/>
      <c r="AV216" s="72"/>
      <c r="AW216" s="72"/>
      <c r="AX216" s="72"/>
      <c r="AY216" s="1"/>
      <c r="AZ216" s="1"/>
      <c r="BA216" s="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1"/>
      <c r="BO216" s="1"/>
      <c r="BP216" s="1"/>
      <c r="BQ216" s="1"/>
      <c r="BR216" s="73"/>
      <c r="BS216" s="73"/>
      <c r="BT216" s="73"/>
      <c r="BU216" s="73"/>
      <c r="CD216" s="113"/>
      <c r="CE216" s="113"/>
      <c r="CF216" s="113"/>
      <c r="CG216" s="114"/>
    </row>
    <row r="217" spans="1:85" s="71" customFormat="1" ht="23.4" x14ac:dyDescent="0.45">
      <c r="A217" s="138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70"/>
      <c r="AF217" s="69"/>
      <c r="AG217" s="69"/>
      <c r="AH217" s="69"/>
      <c r="AI217" s="69"/>
      <c r="AJ217" s="69"/>
      <c r="AK217" s="69"/>
      <c r="AL217" s="72"/>
      <c r="AM217" s="72"/>
      <c r="AN217" s="72"/>
      <c r="AO217" s="72"/>
      <c r="AP217" s="72"/>
      <c r="AQ217" s="72"/>
      <c r="AR217" s="72"/>
      <c r="AS217" s="72"/>
      <c r="AT217" s="72"/>
      <c r="AU217" s="72"/>
      <c r="AV217" s="72"/>
      <c r="AW217" s="72"/>
      <c r="AX217" s="72"/>
      <c r="AY217" s="1"/>
      <c r="AZ217" s="1"/>
      <c r="BA217" s="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1"/>
      <c r="BO217" s="1"/>
      <c r="BP217" s="1"/>
      <c r="BQ217" s="1"/>
      <c r="BR217" s="73"/>
      <c r="BS217" s="73"/>
      <c r="BT217" s="73"/>
      <c r="BU217" s="73"/>
      <c r="CD217" s="113"/>
      <c r="CE217" s="113"/>
      <c r="CF217" s="113"/>
      <c r="CG217" s="114"/>
    </row>
    <row r="218" spans="1:85" s="71" customFormat="1" ht="23.4" x14ac:dyDescent="0.45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70"/>
      <c r="AF218" s="69"/>
      <c r="AG218" s="69"/>
      <c r="AH218" s="69"/>
      <c r="AI218" s="69"/>
      <c r="AJ218" s="69"/>
      <c r="AK218" s="69"/>
      <c r="AL218" s="72"/>
      <c r="AM218" s="72"/>
      <c r="AN218" s="72"/>
      <c r="AO218" s="72"/>
      <c r="AP218" s="72"/>
      <c r="AQ218" s="72"/>
      <c r="AR218" s="72"/>
      <c r="AS218" s="72"/>
      <c r="AT218" s="72"/>
      <c r="AU218" s="72"/>
      <c r="AV218" s="72"/>
      <c r="AW218" s="72"/>
      <c r="AX218" s="72"/>
      <c r="AY218" s="1"/>
      <c r="AZ218" s="1"/>
      <c r="BA218" s="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1"/>
      <c r="BO218" s="1"/>
      <c r="BP218" s="1"/>
      <c r="BQ218" s="1"/>
      <c r="BR218" s="73"/>
      <c r="BS218" s="73"/>
      <c r="BT218" s="73"/>
      <c r="BU218" s="73"/>
      <c r="CD218" s="113"/>
      <c r="CE218" s="113"/>
      <c r="CF218" s="113"/>
      <c r="CG218" s="114"/>
    </row>
    <row r="219" spans="1:85" s="140" customFormat="1" ht="23.4" x14ac:dyDescent="0.45">
      <c r="A219" s="70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  <c r="AK219" s="69"/>
      <c r="AL219" s="72"/>
      <c r="AM219" s="72"/>
      <c r="AN219" s="72"/>
      <c r="AO219" s="72"/>
      <c r="AP219" s="72"/>
      <c r="AQ219" s="72"/>
      <c r="AR219" s="72"/>
      <c r="AS219" s="72"/>
      <c r="AT219" s="72"/>
      <c r="AU219" s="72"/>
      <c r="AV219" s="72"/>
      <c r="AW219" s="72"/>
      <c r="AX219" s="72"/>
      <c r="AY219" s="1"/>
      <c r="AZ219" s="1"/>
      <c r="BA219" s="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1"/>
      <c r="BO219" s="1"/>
      <c r="BP219" s="1"/>
      <c r="BQ219" s="1"/>
      <c r="BR219" s="139"/>
      <c r="BS219" s="139"/>
      <c r="BT219" s="139"/>
      <c r="BU219" s="40"/>
      <c r="CD219" s="141"/>
      <c r="CE219" s="141"/>
      <c r="CF219" s="113"/>
      <c r="CG219" s="114"/>
    </row>
    <row r="220" spans="1:85" ht="19.5" customHeight="1" x14ac:dyDescent="0.45"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72"/>
      <c r="AM220" s="72"/>
      <c r="AN220" s="72"/>
      <c r="AO220" s="72"/>
      <c r="AP220" s="72"/>
      <c r="AQ220" s="72"/>
      <c r="AR220" s="72"/>
      <c r="AS220" s="72"/>
      <c r="AT220" s="72"/>
      <c r="AU220" s="72"/>
      <c r="AV220" s="72"/>
      <c r="AW220" s="72"/>
      <c r="AX220" s="72"/>
      <c r="BR220" s="40"/>
      <c r="BS220" s="40"/>
      <c r="BT220" s="40"/>
      <c r="BU220" s="40"/>
    </row>
    <row r="221" spans="1:85" ht="23.4" x14ac:dyDescent="0.45"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  <c r="AK221" s="69"/>
      <c r="AL221" s="72"/>
      <c r="AM221" s="72"/>
      <c r="AN221" s="72"/>
      <c r="AO221" s="72"/>
      <c r="AP221" s="72"/>
      <c r="AQ221" s="72"/>
      <c r="AR221" s="72"/>
      <c r="AS221" s="72"/>
      <c r="AT221" s="72"/>
      <c r="AU221" s="72"/>
      <c r="AV221" s="72"/>
      <c r="AW221" s="72"/>
      <c r="AX221" s="72"/>
      <c r="BR221" s="40"/>
      <c r="BS221" s="40"/>
      <c r="BT221" s="40"/>
      <c r="BU221" s="40"/>
    </row>
  </sheetData>
  <autoFilter ref="A20:CI104"/>
  <mergeCells count="3333">
    <mergeCell ref="AK211:BL211"/>
    <mergeCell ref="A195:CC195"/>
    <mergeCell ref="A197:CC197"/>
    <mergeCell ref="A199:CC199"/>
    <mergeCell ref="A203:AF203"/>
    <mergeCell ref="AK203:BL203"/>
    <mergeCell ref="A207:AH207"/>
    <mergeCell ref="AK207:BR207"/>
    <mergeCell ref="A192:D192"/>
    <mergeCell ref="E192:BW192"/>
    <mergeCell ref="BX192:CC192"/>
    <mergeCell ref="A193:D193"/>
    <mergeCell ref="E193:BW193"/>
    <mergeCell ref="BX193:CC193"/>
    <mergeCell ref="A190:D190"/>
    <mergeCell ref="E190:BW190"/>
    <mergeCell ref="BX190:CC190"/>
    <mergeCell ref="A191:D191"/>
    <mergeCell ref="E191:BW191"/>
    <mergeCell ref="BX191:CC191"/>
    <mergeCell ref="A200:CC200"/>
    <mergeCell ref="A201:CC201"/>
    <mergeCell ref="A188:D188"/>
    <mergeCell ref="E188:BW188"/>
    <mergeCell ref="BX188:CC188"/>
    <mergeCell ref="A189:D189"/>
    <mergeCell ref="E189:BW189"/>
    <mergeCell ref="BX189:CC189"/>
    <mergeCell ref="A186:D186"/>
    <mergeCell ref="E186:BW186"/>
    <mergeCell ref="BX186:CC186"/>
    <mergeCell ref="A187:D187"/>
    <mergeCell ref="E187:BW187"/>
    <mergeCell ref="BX187:CC187"/>
    <mergeCell ref="A184:D184"/>
    <mergeCell ref="E184:BW184"/>
    <mergeCell ref="BX184:CC184"/>
    <mergeCell ref="A185:D185"/>
    <mergeCell ref="E185:BW185"/>
    <mergeCell ref="BX185:CC185"/>
    <mergeCell ref="A182:D182"/>
    <mergeCell ref="E182:BW182"/>
    <mergeCell ref="BX182:CC182"/>
    <mergeCell ref="A183:D183"/>
    <mergeCell ref="E183:BW183"/>
    <mergeCell ref="BX183:CC183"/>
    <mergeCell ref="A180:D180"/>
    <mergeCell ref="E180:BW180"/>
    <mergeCell ref="BX180:CC180"/>
    <mergeCell ref="A181:D181"/>
    <mergeCell ref="E181:BW181"/>
    <mergeCell ref="BX181:CC181"/>
    <mergeCell ref="A178:D178"/>
    <mergeCell ref="E178:BW178"/>
    <mergeCell ref="BX178:CC178"/>
    <mergeCell ref="A179:D179"/>
    <mergeCell ref="E179:BW179"/>
    <mergeCell ref="BX179:CC179"/>
    <mergeCell ref="A176:D176"/>
    <mergeCell ref="E176:BW176"/>
    <mergeCell ref="BX176:CC176"/>
    <mergeCell ref="A177:D177"/>
    <mergeCell ref="E177:BW177"/>
    <mergeCell ref="BX177:CC177"/>
    <mergeCell ref="A174:D174"/>
    <mergeCell ref="E174:BW174"/>
    <mergeCell ref="BX174:CC174"/>
    <mergeCell ref="A175:D175"/>
    <mergeCell ref="E175:BW175"/>
    <mergeCell ref="BX175:CC175"/>
    <mergeCell ref="A172:D172"/>
    <mergeCell ref="E172:BW172"/>
    <mergeCell ref="BX172:CC172"/>
    <mergeCell ref="A173:D173"/>
    <mergeCell ref="E173:BW173"/>
    <mergeCell ref="BX173:CC173"/>
    <mergeCell ref="A170:D170"/>
    <mergeCell ref="E170:BW170"/>
    <mergeCell ref="BX170:CC170"/>
    <mergeCell ref="A171:D171"/>
    <mergeCell ref="E171:BW171"/>
    <mergeCell ref="BX171:CC171"/>
    <mergeCell ref="A168:D168"/>
    <mergeCell ref="E168:BW168"/>
    <mergeCell ref="BX168:CC168"/>
    <mergeCell ref="A169:D169"/>
    <mergeCell ref="E169:BW169"/>
    <mergeCell ref="BX169:CC169"/>
    <mergeCell ref="A166:D166"/>
    <mergeCell ref="E166:BW166"/>
    <mergeCell ref="BX166:CC166"/>
    <mergeCell ref="A167:D167"/>
    <mergeCell ref="E167:BW167"/>
    <mergeCell ref="BX167:CC167"/>
    <mergeCell ref="A164:D164"/>
    <mergeCell ref="E164:BW164"/>
    <mergeCell ref="BX164:CC164"/>
    <mergeCell ref="A165:D165"/>
    <mergeCell ref="E165:BW165"/>
    <mergeCell ref="BX165:CC165"/>
    <mergeCell ref="A162:D162"/>
    <mergeCell ref="E162:BW162"/>
    <mergeCell ref="BX162:CC162"/>
    <mergeCell ref="A163:D163"/>
    <mergeCell ref="E163:BW163"/>
    <mergeCell ref="BX163:CC163"/>
    <mergeCell ref="A160:D160"/>
    <mergeCell ref="E160:BW160"/>
    <mergeCell ref="BX160:CC160"/>
    <mergeCell ref="A161:D161"/>
    <mergeCell ref="E161:BW161"/>
    <mergeCell ref="BX161:CC161"/>
    <mergeCell ref="A158:D158"/>
    <mergeCell ref="E158:BW158"/>
    <mergeCell ref="BX158:CC158"/>
    <mergeCell ref="A159:D159"/>
    <mergeCell ref="E159:BW159"/>
    <mergeCell ref="BX159:CC159"/>
    <mergeCell ref="A156:D156"/>
    <mergeCell ref="E156:BW156"/>
    <mergeCell ref="BX156:CC156"/>
    <mergeCell ref="A157:D157"/>
    <mergeCell ref="E157:BW157"/>
    <mergeCell ref="BX157:CC157"/>
    <mergeCell ref="A154:D154"/>
    <mergeCell ref="E154:BW154"/>
    <mergeCell ref="BX154:CC154"/>
    <mergeCell ref="A155:D155"/>
    <mergeCell ref="E155:BW155"/>
    <mergeCell ref="BX155:CC155"/>
    <mergeCell ref="A152:D152"/>
    <mergeCell ref="E152:BW152"/>
    <mergeCell ref="BX152:CC152"/>
    <mergeCell ref="A153:D153"/>
    <mergeCell ref="E153:BW153"/>
    <mergeCell ref="BX153:CC153"/>
    <mergeCell ref="A150:D150"/>
    <mergeCell ref="E150:BW150"/>
    <mergeCell ref="BX150:CC150"/>
    <mergeCell ref="A151:D151"/>
    <mergeCell ref="E151:BW151"/>
    <mergeCell ref="BX151:CC151"/>
    <mergeCell ref="A148:D148"/>
    <mergeCell ref="E148:BW148"/>
    <mergeCell ref="BX148:CC148"/>
    <mergeCell ref="A149:D149"/>
    <mergeCell ref="E149:BW149"/>
    <mergeCell ref="BX149:CC149"/>
    <mergeCell ref="AK142:BL142"/>
    <mergeCell ref="A146:D146"/>
    <mergeCell ref="E146:BW146"/>
    <mergeCell ref="BX146:CC146"/>
    <mergeCell ref="A147:D147"/>
    <mergeCell ref="E147:BW147"/>
    <mergeCell ref="BX147:CC147"/>
    <mergeCell ref="A139:D139"/>
    <mergeCell ref="E139:BW139"/>
    <mergeCell ref="BX139:CC139"/>
    <mergeCell ref="A140:D140"/>
    <mergeCell ref="E140:BW140"/>
    <mergeCell ref="BX140:CC140"/>
    <mergeCell ref="A137:D137"/>
    <mergeCell ref="E137:BW137"/>
    <mergeCell ref="BX137:CC137"/>
    <mergeCell ref="A138:D138"/>
    <mergeCell ref="E138:BW138"/>
    <mergeCell ref="BX138:CC138"/>
    <mergeCell ref="A135:D135"/>
    <mergeCell ref="E135:BW135"/>
    <mergeCell ref="BX135:CC135"/>
    <mergeCell ref="A136:D136"/>
    <mergeCell ref="E136:BW136"/>
    <mergeCell ref="BX136:CC136"/>
    <mergeCell ref="A133:D133"/>
    <mergeCell ref="E133:BW133"/>
    <mergeCell ref="BX133:CC133"/>
    <mergeCell ref="A134:D134"/>
    <mergeCell ref="E134:BW134"/>
    <mergeCell ref="BX134:CC134"/>
    <mergeCell ref="A131:D131"/>
    <mergeCell ref="E131:BW131"/>
    <mergeCell ref="BX131:CC131"/>
    <mergeCell ref="A132:D132"/>
    <mergeCell ref="E132:BW132"/>
    <mergeCell ref="BX132:CC132"/>
    <mergeCell ref="U120:AO120"/>
    <mergeCell ref="AP120:AR120"/>
    <mergeCell ref="U118:AO119"/>
    <mergeCell ref="AP118:AR119"/>
    <mergeCell ref="AS118:AU119"/>
    <mergeCell ref="AV118:AY119"/>
    <mergeCell ref="A119:J119"/>
    <mergeCell ref="K119:M119"/>
    <mergeCell ref="N119:P119"/>
    <mergeCell ref="Q119:T119"/>
    <mergeCell ref="A129:D129"/>
    <mergeCell ref="E129:BW129"/>
    <mergeCell ref="BX129:CC129"/>
    <mergeCell ref="A130:D130"/>
    <mergeCell ref="E130:BW130"/>
    <mergeCell ref="BX130:CC130"/>
    <mergeCell ref="A127:D127"/>
    <mergeCell ref="E127:BW127"/>
    <mergeCell ref="BX127:CC127"/>
    <mergeCell ref="A128:D128"/>
    <mergeCell ref="E128:BW128"/>
    <mergeCell ref="BX128:CC128"/>
    <mergeCell ref="A122:J122"/>
    <mergeCell ref="K122:M122"/>
    <mergeCell ref="N122:P122"/>
    <mergeCell ref="Q122:T122"/>
    <mergeCell ref="A124:CC124"/>
    <mergeCell ref="A126:D126"/>
    <mergeCell ref="E126:BW126"/>
    <mergeCell ref="BX126:CC126"/>
    <mergeCell ref="A117:J117"/>
    <mergeCell ref="K117:M117"/>
    <mergeCell ref="N117:P117"/>
    <mergeCell ref="Q117:T117"/>
    <mergeCell ref="A118:J118"/>
    <mergeCell ref="K118:M118"/>
    <mergeCell ref="N118:P118"/>
    <mergeCell ref="Q118:T118"/>
    <mergeCell ref="AV115:AY115"/>
    <mergeCell ref="AZ115:CC122"/>
    <mergeCell ref="A116:J116"/>
    <mergeCell ref="K116:M116"/>
    <mergeCell ref="N116:P116"/>
    <mergeCell ref="Q116:T116"/>
    <mergeCell ref="U116:AO117"/>
    <mergeCell ref="AP116:AR117"/>
    <mergeCell ref="AS116:AU117"/>
    <mergeCell ref="AV116:AY117"/>
    <mergeCell ref="AS120:AU120"/>
    <mergeCell ref="AV120:AY120"/>
    <mergeCell ref="A121:J121"/>
    <mergeCell ref="K121:M121"/>
    <mergeCell ref="N121:P121"/>
    <mergeCell ref="Q121:T121"/>
    <mergeCell ref="U121:AO122"/>
    <mergeCell ref="AP121:AR122"/>
    <mergeCell ref="AS121:AU122"/>
    <mergeCell ref="AV121:AY122"/>
    <mergeCell ref="A120:J120"/>
    <mergeCell ref="K120:M120"/>
    <mergeCell ref="N120:P120"/>
    <mergeCell ref="Q120:T120"/>
    <mergeCell ref="A114:T114"/>
    <mergeCell ref="U114:AY114"/>
    <mergeCell ref="AZ114:CC114"/>
    <mergeCell ref="A115:J115"/>
    <mergeCell ref="K115:M115"/>
    <mergeCell ref="N115:P115"/>
    <mergeCell ref="Q115:T115"/>
    <mergeCell ref="U115:AO115"/>
    <mergeCell ref="AP115:AR115"/>
    <mergeCell ref="AS115:AU115"/>
    <mergeCell ref="BH112:BM112"/>
    <mergeCell ref="BN112:BS112"/>
    <mergeCell ref="BT112:BY112"/>
    <mergeCell ref="BZ112:CA112"/>
    <mergeCell ref="CB112:CC112"/>
    <mergeCell ref="AD113:AO113"/>
    <mergeCell ref="AP113:BA113"/>
    <mergeCell ref="BB113:BM113"/>
    <mergeCell ref="BN113:BY113"/>
    <mergeCell ref="BZ113:CA113"/>
    <mergeCell ref="AB112:AC112"/>
    <mergeCell ref="AD112:AI112"/>
    <mergeCell ref="AJ112:AO112"/>
    <mergeCell ref="AP112:AU112"/>
    <mergeCell ref="AV112:BA112"/>
    <mergeCell ref="BB112:BG112"/>
    <mergeCell ref="A112:Q112"/>
    <mergeCell ref="R112:S112"/>
    <mergeCell ref="T112:U112"/>
    <mergeCell ref="V112:W112"/>
    <mergeCell ref="X112:Y112"/>
    <mergeCell ref="Z112:AA112"/>
    <mergeCell ref="BZ109:CA109"/>
    <mergeCell ref="CB109:CC109"/>
    <mergeCell ref="A110:Q110"/>
    <mergeCell ref="R110:S110"/>
    <mergeCell ref="T110:U110"/>
    <mergeCell ref="V110:W110"/>
    <mergeCell ref="X110:Y110"/>
    <mergeCell ref="Z110:AA110"/>
    <mergeCell ref="AD109:AI109"/>
    <mergeCell ref="AJ109:AO109"/>
    <mergeCell ref="AP109:AU109"/>
    <mergeCell ref="AV109:BA109"/>
    <mergeCell ref="BB109:BG109"/>
    <mergeCell ref="BH109:BM109"/>
    <mergeCell ref="BB111:BG111"/>
    <mergeCell ref="BH111:BM111"/>
    <mergeCell ref="BN111:BS111"/>
    <mergeCell ref="BT111:BY111"/>
    <mergeCell ref="BZ111:CA111"/>
    <mergeCell ref="CB111:CC111"/>
    <mergeCell ref="Z111:AA111"/>
    <mergeCell ref="AB111:AC111"/>
    <mergeCell ref="AD111:AI111"/>
    <mergeCell ref="AJ111:AO111"/>
    <mergeCell ref="AP111:AU111"/>
    <mergeCell ref="AV111:BA111"/>
    <mergeCell ref="BH110:BM110"/>
    <mergeCell ref="BN110:BS110"/>
    <mergeCell ref="BT110:BY110"/>
    <mergeCell ref="BZ110:CA110"/>
    <mergeCell ref="CB110:CC110"/>
    <mergeCell ref="A111:Q111"/>
    <mergeCell ref="R111:S111"/>
    <mergeCell ref="T111:U111"/>
    <mergeCell ref="V111:W111"/>
    <mergeCell ref="X111:Y111"/>
    <mergeCell ref="AB110:AC110"/>
    <mergeCell ref="AD110:AI110"/>
    <mergeCell ref="AJ110:AO110"/>
    <mergeCell ref="AP110:AU110"/>
    <mergeCell ref="AV110:BA110"/>
    <mergeCell ref="BB110:BG110"/>
    <mergeCell ref="BN109:BS109"/>
    <mergeCell ref="BT109:BY109"/>
    <mergeCell ref="AF107:AG107"/>
    <mergeCell ref="AH107:AI107"/>
    <mergeCell ref="AJ107:AK107"/>
    <mergeCell ref="AL107:AM107"/>
    <mergeCell ref="AN107:AO107"/>
    <mergeCell ref="BT108:BY108"/>
    <mergeCell ref="AB107:AC107"/>
    <mergeCell ref="AP107:AQ107"/>
    <mergeCell ref="AR107:AS107"/>
    <mergeCell ref="AD107:AE107"/>
    <mergeCell ref="A109:Q109"/>
    <mergeCell ref="R109:S109"/>
    <mergeCell ref="T109:U109"/>
    <mergeCell ref="V109:W109"/>
    <mergeCell ref="X109:Y109"/>
    <mergeCell ref="Z109:AA109"/>
    <mergeCell ref="AB109:AC109"/>
    <mergeCell ref="AJ108:AO108"/>
    <mergeCell ref="AP108:AU108"/>
    <mergeCell ref="AV108:BA108"/>
    <mergeCell ref="BB108:BG108"/>
    <mergeCell ref="BH108:BM108"/>
    <mergeCell ref="BN108:BS108"/>
    <mergeCell ref="BZ107:CA107"/>
    <mergeCell ref="CB107:CC107"/>
    <mergeCell ref="A108:Q108"/>
    <mergeCell ref="R108:S108"/>
    <mergeCell ref="T108:U108"/>
    <mergeCell ref="V108:W108"/>
    <mergeCell ref="X108:Y108"/>
    <mergeCell ref="Z108:AA108"/>
    <mergeCell ref="AB108:AC108"/>
    <mergeCell ref="AD108:AI108"/>
    <mergeCell ref="BN107:BO107"/>
    <mergeCell ref="A107:Q107"/>
    <mergeCell ref="R107:S107"/>
    <mergeCell ref="T107:U107"/>
    <mergeCell ref="V107:W107"/>
    <mergeCell ref="X107:Y107"/>
    <mergeCell ref="Z107:AA107"/>
    <mergeCell ref="BP107:BQ107"/>
    <mergeCell ref="BR107:BS107"/>
    <mergeCell ref="AV106:AW106"/>
    <mergeCell ref="AX106:AY106"/>
    <mergeCell ref="AZ106:BA106"/>
    <mergeCell ref="BB106:BC106"/>
    <mergeCell ref="BD106:BE106"/>
    <mergeCell ref="BB107:BC107"/>
    <mergeCell ref="BD107:BE107"/>
    <mergeCell ref="BF107:BG107"/>
    <mergeCell ref="BH107:BI107"/>
    <mergeCell ref="BJ107:BK107"/>
    <mergeCell ref="BL107:BM107"/>
    <mergeCell ref="AT107:AU107"/>
    <mergeCell ref="AV107:AW107"/>
    <mergeCell ref="AX107:AY107"/>
    <mergeCell ref="AZ107:BA107"/>
    <mergeCell ref="BZ108:CA108"/>
    <mergeCell ref="CB108:CC108"/>
    <mergeCell ref="BT107:BU107"/>
    <mergeCell ref="BV107:BW107"/>
    <mergeCell ref="BX107:BY107"/>
    <mergeCell ref="BT105:BU105"/>
    <mergeCell ref="BV105:BW105"/>
    <mergeCell ref="AD106:AE106"/>
    <mergeCell ref="AF106:AG106"/>
    <mergeCell ref="AH106:AI106"/>
    <mergeCell ref="AJ106:AK106"/>
    <mergeCell ref="AL106:AM106"/>
    <mergeCell ref="AN106:AO106"/>
    <mergeCell ref="AP106:AQ106"/>
    <mergeCell ref="AR106:AS106"/>
    <mergeCell ref="BH105:BI105"/>
    <mergeCell ref="BJ105:BK105"/>
    <mergeCell ref="BL105:BM105"/>
    <mergeCell ref="BN105:BO105"/>
    <mergeCell ref="BP105:BQ105"/>
    <mergeCell ref="BR105:BS105"/>
    <mergeCell ref="AV105:AW105"/>
    <mergeCell ref="AX105:AY105"/>
    <mergeCell ref="AZ105:BA105"/>
    <mergeCell ref="BB105:BC105"/>
    <mergeCell ref="BD105:BE105"/>
    <mergeCell ref="BF105:BG105"/>
    <mergeCell ref="BR106:BS106"/>
    <mergeCell ref="BT106:BU106"/>
    <mergeCell ref="BV106:BW106"/>
    <mergeCell ref="BF106:BG106"/>
    <mergeCell ref="BH106:BI106"/>
    <mergeCell ref="BJ106:BK106"/>
    <mergeCell ref="BL106:BM106"/>
    <mergeCell ref="BN106:BO106"/>
    <mergeCell ref="BP106:BQ106"/>
    <mergeCell ref="AT106:AU106"/>
    <mergeCell ref="CB104:CC104"/>
    <mergeCell ref="AD105:AE105"/>
    <mergeCell ref="AF105:AG105"/>
    <mergeCell ref="AH105:AI105"/>
    <mergeCell ref="AJ105:AK105"/>
    <mergeCell ref="AL105:AM105"/>
    <mergeCell ref="AN105:AO105"/>
    <mergeCell ref="AP105:AQ105"/>
    <mergeCell ref="AR105:AS105"/>
    <mergeCell ref="AT105:AU105"/>
    <mergeCell ref="BP104:BQ104"/>
    <mergeCell ref="BR104:BS104"/>
    <mergeCell ref="BT104:BU104"/>
    <mergeCell ref="BV104:BW104"/>
    <mergeCell ref="BX104:BY104"/>
    <mergeCell ref="BZ104:CA104"/>
    <mergeCell ref="BD104:BE104"/>
    <mergeCell ref="BF104:BG104"/>
    <mergeCell ref="BH104:BI104"/>
    <mergeCell ref="BJ104:BK104"/>
    <mergeCell ref="BL104:BM104"/>
    <mergeCell ref="BN104:BO104"/>
    <mergeCell ref="AR104:AS104"/>
    <mergeCell ref="AT104:AU104"/>
    <mergeCell ref="AV104:AW104"/>
    <mergeCell ref="AX104:AY104"/>
    <mergeCell ref="AZ104:BA104"/>
    <mergeCell ref="BB104:BC104"/>
    <mergeCell ref="AF104:AG104"/>
    <mergeCell ref="AH104:AI104"/>
    <mergeCell ref="AJ104:AK104"/>
    <mergeCell ref="AL104:AM104"/>
    <mergeCell ref="AN104:AO104"/>
    <mergeCell ref="AP104:AQ104"/>
    <mergeCell ref="T104:U104"/>
    <mergeCell ref="V104:W104"/>
    <mergeCell ref="X104:Y104"/>
    <mergeCell ref="Z104:AA104"/>
    <mergeCell ref="AB104:AC104"/>
    <mergeCell ref="AD104:AE104"/>
    <mergeCell ref="BT103:BU103"/>
    <mergeCell ref="BV103:BW103"/>
    <mergeCell ref="BX103:BY103"/>
    <mergeCell ref="BZ103:CA103"/>
    <mergeCell ref="CB103:CC103"/>
    <mergeCell ref="A104:B104"/>
    <mergeCell ref="C104:M104"/>
    <mergeCell ref="N104:O104"/>
    <mergeCell ref="P104:Q104"/>
    <mergeCell ref="R104:S104"/>
    <mergeCell ref="BH103:BI103"/>
    <mergeCell ref="BJ103:BK103"/>
    <mergeCell ref="BL103:BM103"/>
    <mergeCell ref="BN103:BO103"/>
    <mergeCell ref="BP103:BQ103"/>
    <mergeCell ref="BR103:BS103"/>
    <mergeCell ref="AV103:AW103"/>
    <mergeCell ref="AX103:AY103"/>
    <mergeCell ref="AZ103:BA103"/>
    <mergeCell ref="BB103:BC103"/>
    <mergeCell ref="BD103:BE103"/>
    <mergeCell ref="BF103:BG103"/>
    <mergeCell ref="AJ103:AK103"/>
    <mergeCell ref="AL103:AM103"/>
    <mergeCell ref="AN103:AO103"/>
    <mergeCell ref="AP103:AQ103"/>
    <mergeCell ref="AR103:AS103"/>
    <mergeCell ref="AT103:AU103"/>
    <mergeCell ref="X103:Y103"/>
    <mergeCell ref="Z103:AA103"/>
    <mergeCell ref="AB103:AC103"/>
    <mergeCell ref="AD103:AE103"/>
    <mergeCell ref="AF103:AG103"/>
    <mergeCell ref="AH103:AI103"/>
    <mergeCell ref="BX102:BY102"/>
    <mergeCell ref="BZ102:CA102"/>
    <mergeCell ref="CB102:CC102"/>
    <mergeCell ref="A103:B103"/>
    <mergeCell ref="C103:M103"/>
    <mergeCell ref="N103:O103"/>
    <mergeCell ref="P103:Q103"/>
    <mergeCell ref="R103:S103"/>
    <mergeCell ref="T103:U103"/>
    <mergeCell ref="V103:W103"/>
    <mergeCell ref="BL102:BM102"/>
    <mergeCell ref="BN102:BO102"/>
    <mergeCell ref="BP102:BQ102"/>
    <mergeCell ref="BR102:BS102"/>
    <mergeCell ref="BT102:BU102"/>
    <mergeCell ref="BV102:BW102"/>
    <mergeCell ref="AZ102:BA102"/>
    <mergeCell ref="BB102:BC102"/>
    <mergeCell ref="BD102:BE102"/>
    <mergeCell ref="BF102:BG102"/>
    <mergeCell ref="BH102:BI102"/>
    <mergeCell ref="BJ102:BK102"/>
    <mergeCell ref="AN102:AO102"/>
    <mergeCell ref="AP102:AQ102"/>
    <mergeCell ref="AR102:AS102"/>
    <mergeCell ref="AT102:AU102"/>
    <mergeCell ref="AV102:AW102"/>
    <mergeCell ref="AX102:AY102"/>
    <mergeCell ref="AB102:AC102"/>
    <mergeCell ref="AD102:AE102"/>
    <mergeCell ref="AF102:AG102"/>
    <mergeCell ref="AH102:AI102"/>
    <mergeCell ref="AJ102:AK102"/>
    <mergeCell ref="AL102:AM102"/>
    <mergeCell ref="CB101:CC101"/>
    <mergeCell ref="A102:B102"/>
    <mergeCell ref="C102:M102"/>
    <mergeCell ref="N102:O102"/>
    <mergeCell ref="P102:Q102"/>
    <mergeCell ref="R102:S102"/>
    <mergeCell ref="T102:U102"/>
    <mergeCell ref="V102:W102"/>
    <mergeCell ref="X102:Y102"/>
    <mergeCell ref="Z102:AA102"/>
    <mergeCell ref="BP101:BQ101"/>
    <mergeCell ref="BR101:BS101"/>
    <mergeCell ref="BT101:BU101"/>
    <mergeCell ref="BV101:BW101"/>
    <mergeCell ref="BX101:BY101"/>
    <mergeCell ref="BZ101:CA101"/>
    <mergeCell ref="BD101:BE101"/>
    <mergeCell ref="BF101:BG101"/>
    <mergeCell ref="BH101:BI101"/>
    <mergeCell ref="BJ101:BK101"/>
    <mergeCell ref="BL101:BM101"/>
    <mergeCell ref="BN101:BO101"/>
    <mergeCell ref="AR101:AS101"/>
    <mergeCell ref="AT101:AU101"/>
    <mergeCell ref="AV101:AW101"/>
    <mergeCell ref="AX101:AY101"/>
    <mergeCell ref="AZ101:BA101"/>
    <mergeCell ref="BB101:BC101"/>
    <mergeCell ref="AF101:AG101"/>
    <mergeCell ref="AH101:AI101"/>
    <mergeCell ref="AJ101:AK101"/>
    <mergeCell ref="AL101:AM101"/>
    <mergeCell ref="AN101:AO101"/>
    <mergeCell ref="AP101:AQ101"/>
    <mergeCell ref="T101:U101"/>
    <mergeCell ref="V101:W101"/>
    <mergeCell ref="X101:Y101"/>
    <mergeCell ref="Z101:AA101"/>
    <mergeCell ref="AB101:AC101"/>
    <mergeCell ref="AD101:AE101"/>
    <mergeCell ref="BT100:BU100"/>
    <mergeCell ref="BV100:BW100"/>
    <mergeCell ref="BX100:BY100"/>
    <mergeCell ref="BZ100:CA100"/>
    <mergeCell ref="CB100:CC100"/>
    <mergeCell ref="A101:B101"/>
    <mergeCell ref="C101:M101"/>
    <mergeCell ref="N101:O101"/>
    <mergeCell ref="P101:Q101"/>
    <mergeCell ref="R101:S101"/>
    <mergeCell ref="BH100:BI100"/>
    <mergeCell ref="BJ100:BK100"/>
    <mergeCell ref="BL100:BM100"/>
    <mergeCell ref="BN100:BO100"/>
    <mergeCell ref="BP100:BQ100"/>
    <mergeCell ref="BR100:BS100"/>
    <mergeCell ref="AV100:AW100"/>
    <mergeCell ref="AX100:AY100"/>
    <mergeCell ref="AZ100:BA100"/>
    <mergeCell ref="BB100:BC100"/>
    <mergeCell ref="BD100:BE100"/>
    <mergeCell ref="BF100:BG100"/>
    <mergeCell ref="AF100:AG100"/>
    <mergeCell ref="AH100:AI100"/>
    <mergeCell ref="AJ100:AK100"/>
    <mergeCell ref="AL100:AM100"/>
    <mergeCell ref="AN100:AO100"/>
    <mergeCell ref="AT100:AU100"/>
    <mergeCell ref="T100:U100"/>
    <mergeCell ref="V100:W100"/>
    <mergeCell ref="X100:Y100"/>
    <mergeCell ref="Z100:AA100"/>
    <mergeCell ref="AB100:AC100"/>
    <mergeCell ref="AD100:AE100"/>
    <mergeCell ref="BT99:BU99"/>
    <mergeCell ref="BV99:BW99"/>
    <mergeCell ref="BX99:BY99"/>
    <mergeCell ref="BZ99:CA99"/>
    <mergeCell ref="CB99:CC99"/>
    <mergeCell ref="A100:B100"/>
    <mergeCell ref="C100:M100"/>
    <mergeCell ref="N100:O100"/>
    <mergeCell ref="P100:Q100"/>
    <mergeCell ref="R100:S100"/>
    <mergeCell ref="BH99:BI99"/>
    <mergeCell ref="BJ99:BK99"/>
    <mergeCell ref="BL99:BM99"/>
    <mergeCell ref="BN99:BO99"/>
    <mergeCell ref="BP99:BQ99"/>
    <mergeCell ref="BR99:BS99"/>
    <mergeCell ref="AV99:AW99"/>
    <mergeCell ref="AX99:AY99"/>
    <mergeCell ref="AZ99:BA99"/>
    <mergeCell ref="BB99:BC99"/>
    <mergeCell ref="BD99:BE99"/>
    <mergeCell ref="BF99:BG99"/>
    <mergeCell ref="AJ99:AK99"/>
    <mergeCell ref="AL99:AM99"/>
    <mergeCell ref="AN99:AO99"/>
    <mergeCell ref="AP99:AQ99"/>
    <mergeCell ref="AR99:AS99"/>
    <mergeCell ref="AT99:AU99"/>
    <mergeCell ref="X99:Y99"/>
    <mergeCell ref="Z99:AA99"/>
    <mergeCell ref="BX98:BY98"/>
    <mergeCell ref="BZ98:CA98"/>
    <mergeCell ref="CB98:CC98"/>
    <mergeCell ref="A99:B99"/>
    <mergeCell ref="C99:M99"/>
    <mergeCell ref="N99:O99"/>
    <mergeCell ref="P99:Q99"/>
    <mergeCell ref="R99:S99"/>
    <mergeCell ref="T99:U99"/>
    <mergeCell ref="V99:W99"/>
    <mergeCell ref="BL98:BM98"/>
    <mergeCell ref="BN98:BO98"/>
    <mergeCell ref="BP98:BQ98"/>
    <mergeCell ref="BR98:BS98"/>
    <mergeCell ref="BT98:BU98"/>
    <mergeCell ref="BV98:BW98"/>
    <mergeCell ref="AZ98:BA98"/>
    <mergeCell ref="BB98:BC98"/>
    <mergeCell ref="BD98:BE98"/>
    <mergeCell ref="BF98:BG98"/>
    <mergeCell ref="BH98:BI98"/>
    <mergeCell ref="BJ98:BK98"/>
    <mergeCell ref="AN98:AO98"/>
    <mergeCell ref="AP98:AQ98"/>
    <mergeCell ref="AR98:AS98"/>
    <mergeCell ref="AT98:AU98"/>
    <mergeCell ref="AV98:AW98"/>
    <mergeCell ref="AX98:AY98"/>
    <mergeCell ref="BN97:BO97"/>
    <mergeCell ref="AR97:AS97"/>
    <mergeCell ref="AT97:AU97"/>
    <mergeCell ref="AV97:AW97"/>
    <mergeCell ref="AX97:AY97"/>
    <mergeCell ref="BB97:BC97"/>
    <mergeCell ref="AF97:AG97"/>
    <mergeCell ref="AH97:AI97"/>
    <mergeCell ref="AJ97:AK97"/>
    <mergeCell ref="AL97:AM97"/>
    <mergeCell ref="AN97:AO97"/>
    <mergeCell ref="T97:U97"/>
    <mergeCell ref="AB99:AC99"/>
    <mergeCell ref="AD99:AE99"/>
    <mergeCell ref="AF99:AG99"/>
    <mergeCell ref="AH99:AI99"/>
    <mergeCell ref="X97:Y97"/>
    <mergeCell ref="Z97:AA97"/>
    <mergeCell ref="AB97:AC97"/>
    <mergeCell ref="AD97:AE97"/>
    <mergeCell ref="BT96:BU96"/>
    <mergeCell ref="BV96:BW96"/>
    <mergeCell ref="BX96:BY96"/>
    <mergeCell ref="AB98:AC98"/>
    <mergeCell ref="AD98:AE98"/>
    <mergeCell ref="AF98:AG98"/>
    <mergeCell ref="AH98:AI98"/>
    <mergeCell ref="AJ98:AK98"/>
    <mergeCell ref="AL98:AM98"/>
    <mergeCell ref="BZ96:CA96"/>
    <mergeCell ref="CB97:CC97"/>
    <mergeCell ref="CB96:CC96"/>
    <mergeCell ref="A98:B98"/>
    <mergeCell ref="C98:M98"/>
    <mergeCell ref="N98:O98"/>
    <mergeCell ref="P98:Q98"/>
    <mergeCell ref="R98:S98"/>
    <mergeCell ref="T98:U98"/>
    <mergeCell ref="V98:W98"/>
    <mergeCell ref="X98:Y98"/>
    <mergeCell ref="Z98:AA98"/>
    <mergeCell ref="BP97:BQ97"/>
    <mergeCell ref="BR97:BS97"/>
    <mergeCell ref="BT97:BU97"/>
    <mergeCell ref="BV97:BW97"/>
    <mergeCell ref="BX97:BY97"/>
    <mergeCell ref="BZ97:CA97"/>
    <mergeCell ref="BD97:BE97"/>
    <mergeCell ref="A97:B97"/>
    <mergeCell ref="C97:M97"/>
    <mergeCell ref="N97:O97"/>
    <mergeCell ref="P97:Q97"/>
    <mergeCell ref="R97:S97"/>
    <mergeCell ref="BH96:BI96"/>
    <mergeCell ref="BJ96:BK96"/>
    <mergeCell ref="BL96:BM96"/>
    <mergeCell ref="BN96:BO96"/>
    <mergeCell ref="BP96:BQ96"/>
    <mergeCell ref="BR96:BS96"/>
    <mergeCell ref="AV96:AW96"/>
    <mergeCell ref="AX96:AY96"/>
    <mergeCell ref="AZ96:BA96"/>
    <mergeCell ref="BB96:BC96"/>
    <mergeCell ref="BD96:BE96"/>
    <mergeCell ref="BF96:BG96"/>
    <mergeCell ref="AJ96:AK96"/>
    <mergeCell ref="AL96:AM96"/>
    <mergeCell ref="AN96:AO96"/>
    <mergeCell ref="AP96:AQ96"/>
    <mergeCell ref="AR96:AS96"/>
    <mergeCell ref="AT96:AU96"/>
    <mergeCell ref="X96:Y96"/>
    <mergeCell ref="Z96:AA96"/>
    <mergeCell ref="AB96:AC96"/>
    <mergeCell ref="AD96:AE96"/>
    <mergeCell ref="AF96:AG96"/>
    <mergeCell ref="AH96:AI96"/>
    <mergeCell ref="AZ97:BA97"/>
    <mergeCell ref="AP97:AQ97"/>
    <mergeCell ref="V97:W97"/>
    <mergeCell ref="BF97:BG97"/>
    <mergeCell ref="BH97:BI97"/>
    <mergeCell ref="BJ97:BK97"/>
    <mergeCell ref="BL97:BM97"/>
    <mergeCell ref="BX95:BY95"/>
    <mergeCell ref="BZ95:CA95"/>
    <mergeCell ref="CB95:CC95"/>
    <mergeCell ref="A96:B96"/>
    <mergeCell ref="C96:M96"/>
    <mergeCell ref="N96:O96"/>
    <mergeCell ref="P96:Q96"/>
    <mergeCell ref="R96:S96"/>
    <mergeCell ref="T96:U96"/>
    <mergeCell ref="V96:W96"/>
    <mergeCell ref="BL95:BM95"/>
    <mergeCell ref="BN95:BO95"/>
    <mergeCell ref="BP95:BQ95"/>
    <mergeCell ref="BR95:BS95"/>
    <mergeCell ref="BT95:BU95"/>
    <mergeCell ref="BV95:BW95"/>
    <mergeCell ref="AZ95:BA95"/>
    <mergeCell ref="BB95:BC95"/>
    <mergeCell ref="BD95:BE95"/>
    <mergeCell ref="BF95:BG95"/>
    <mergeCell ref="BH95:BI95"/>
    <mergeCell ref="BJ95:BK95"/>
    <mergeCell ref="AN95:AO95"/>
    <mergeCell ref="AP95:AQ95"/>
    <mergeCell ref="AR95:AS95"/>
    <mergeCell ref="AT95:AU95"/>
    <mergeCell ref="AV95:AW95"/>
    <mergeCell ref="AX95:AY95"/>
    <mergeCell ref="AB95:AC95"/>
    <mergeCell ref="AD95:AE95"/>
    <mergeCell ref="AF95:AG95"/>
    <mergeCell ref="AH95:AI95"/>
    <mergeCell ref="AJ95:AK95"/>
    <mergeCell ref="AL95:AM95"/>
    <mergeCell ref="CB94:CC94"/>
    <mergeCell ref="A95:B95"/>
    <mergeCell ref="C95:M95"/>
    <mergeCell ref="N95:O95"/>
    <mergeCell ref="P95:Q95"/>
    <mergeCell ref="R95:S95"/>
    <mergeCell ref="T95:U95"/>
    <mergeCell ref="V95:W95"/>
    <mergeCell ref="X95:Y95"/>
    <mergeCell ref="Z95:AA95"/>
    <mergeCell ref="BP94:BQ94"/>
    <mergeCell ref="BR94:BS94"/>
    <mergeCell ref="BT94:BU94"/>
    <mergeCell ref="BV94:BW94"/>
    <mergeCell ref="BX94:BY94"/>
    <mergeCell ref="BZ94:CA94"/>
    <mergeCell ref="BD94:BE94"/>
    <mergeCell ref="BF94:BG94"/>
    <mergeCell ref="BH94:BI94"/>
    <mergeCell ref="BJ94:BK94"/>
    <mergeCell ref="BL94:BM94"/>
    <mergeCell ref="BN94:BO94"/>
    <mergeCell ref="AR94:AS94"/>
    <mergeCell ref="AT94:AU94"/>
    <mergeCell ref="AV94:AW94"/>
    <mergeCell ref="AX94:AY94"/>
    <mergeCell ref="AZ94:BA94"/>
    <mergeCell ref="BB94:BC94"/>
    <mergeCell ref="AF94:AG94"/>
    <mergeCell ref="AH94:AI94"/>
    <mergeCell ref="AJ94:AK94"/>
    <mergeCell ref="AL94:AM94"/>
    <mergeCell ref="AN94:AO94"/>
    <mergeCell ref="AP94:AQ94"/>
    <mergeCell ref="T94:U94"/>
    <mergeCell ref="V94:W94"/>
    <mergeCell ref="X94:Y94"/>
    <mergeCell ref="Z94:AA94"/>
    <mergeCell ref="AB94:AC94"/>
    <mergeCell ref="AD94:AE94"/>
    <mergeCell ref="BT93:BU93"/>
    <mergeCell ref="BV93:BW93"/>
    <mergeCell ref="BX93:BY93"/>
    <mergeCell ref="BZ93:CA93"/>
    <mergeCell ref="CB93:CC93"/>
    <mergeCell ref="A94:B94"/>
    <mergeCell ref="C94:M94"/>
    <mergeCell ref="N94:O94"/>
    <mergeCell ref="P94:Q94"/>
    <mergeCell ref="R94:S94"/>
    <mergeCell ref="BH93:BI93"/>
    <mergeCell ref="BJ93:BK93"/>
    <mergeCell ref="BL93:BM93"/>
    <mergeCell ref="BN93:BO93"/>
    <mergeCell ref="BP93:BQ93"/>
    <mergeCell ref="BR93:BS93"/>
    <mergeCell ref="AV93:AW93"/>
    <mergeCell ref="AX93:AY93"/>
    <mergeCell ref="AZ93:BA93"/>
    <mergeCell ref="BB93:BC93"/>
    <mergeCell ref="BD93:BE93"/>
    <mergeCell ref="BF93:BG93"/>
    <mergeCell ref="AJ93:AK93"/>
    <mergeCell ref="AL93:AM93"/>
    <mergeCell ref="AN93:AO93"/>
    <mergeCell ref="AP93:AQ93"/>
    <mergeCell ref="AR93:AS93"/>
    <mergeCell ref="AT93:AU93"/>
    <mergeCell ref="X93:Y93"/>
    <mergeCell ref="Z93:AA93"/>
    <mergeCell ref="AB93:AC93"/>
    <mergeCell ref="AD93:AE93"/>
    <mergeCell ref="AF93:AG93"/>
    <mergeCell ref="AH93:AI93"/>
    <mergeCell ref="BX92:BY92"/>
    <mergeCell ref="BZ92:CA92"/>
    <mergeCell ref="CB92:CC92"/>
    <mergeCell ref="A93:B93"/>
    <mergeCell ref="C93:M93"/>
    <mergeCell ref="N93:O93"/>
    <mergeCell ref="P93:Q93"/>
    <mergeCell ref="R93:S93"/>
    <mergeCell ref="T93:U93"/>
    <mergeCell ref="V93:W93"/>
    <mergeCell ref="BL92:BM92"/>
    <mergeCell ref="BN92:BO92"/>
    <mergeCell ref="BP92:BQ92"/>
    <mergeCell ref="BR92:BS92"/>
    <mergeCell ref="BT92:BU92"/>
    <mergeCell ref="BV92:BW92"/>
    <mergeCell ref="AZ92:BA92"/>
    <mergeCell ref="BB92:BC92"/>
    <mergeCell ref="BD92:BE92"/>
    <mergeCell ref="BF92:BG92"/>
    <mergeCell ref="A92:B92"/>
    <mergeCell ref="C92:M92"/>
    <mergeCell ref="N92:O92"/>
    <mergeCell ref="P92:Q92"/>
    <mergeCell ref="R92:S92"/>
    <mergeCell ref="T92:U92"/>
    <mergeCell ref="V92:W92"/>
    <mergeCell ref="X92:Y92"/>
    <mergeCell ref="Z92:AA92"/>
    <mergeCell ref="BP91:BQ91"/>
    <mergeCell ref="BR91:BS91"/>
    <mergeCell ref="BT91:BU91"/>
    <mergeCell ref="BV91:BW91"/>
    <mergeCell ref="BX91:BY91"/>
    <mergeCell ref="BZ91:CA91"/>
    <mergeCell ref="BD91:BE91"/>
    <mergeCell ref="BF91:BG91"/>
    <mergeCell ref="T91:U91"/>
    <mergeCell ref="V91:W91"/>
    <mergeCell ref="X91:Y91"/>
    <mergeCell ref="Z91:AA91"/>
    <mergeCell ref="AB91:AC91"/>
    <mergeCell ref="AD91:AE91"/>
    <mergeCell ref="BH92:BI92"/>
    <mergeCell ref="BJ92:BK92"/>
    <mergeCell ref="AN92:AO92"/>
    <mergeCell ref="AP92:AQ92"/>
    <mergeCell ref="AR92:AS92"/>
    <mergeCell ref="AT92:AU92"/>
    <mergeCell ref="AV92:AW92"/>
    <mergeCell ref="AX92:AY92"/>
    <mergeCell ref="AB92:AC92"/>
    <mergeCell ref="AD92:AE92"/>
    <mergeCell ref="AF92:AG92"/>
    <mergeCell ref="AH92:AI92"/>
    <mergeCell ref="AJ92:AK92"/>
    <mergeCell ref="AL92:AM92"/>
    <mergeCell ref="X90:Y90"/>
    <mergeCell ref="Z90:AA90"/>
    <mergeCell ref="AB90:AC90"/>
    <mergeCell ref="AD90:AE90"/>
    <mergeCell ref="BH91:BI91"/>
    <mergeCell ref="BJ91:BK91"/>
    <mergeCell ref="BL91:BM91"/>
    <mergeCell ref="BN91:BO91"/>
    <mergeCell ref="AR91:AS91"/>
    <mergeCell ref="AT91:AU91"/>
    <mergeCell ref="AV91:AW91"/>
    <mergeCell ref="AX91:AY91"/>
    <mergeCell ref="AZ91:BA91"/>
    <mergeCell ref="BB91:BC91"/>
    <mergeCell ref="AF91:AG91"/>
    <mergeCell ref="AH91:AI91"/>
    <mergeCell ref="AJ91:AK91"/>
    <mergeCell ref="AL91:AM91"/>
    <mergeCell ref="AN91:AO91"/>
    <mergeCell ref="AP91:AQ91"/>
    <mergeCell ref="AF90:AG90"/>
    <mergeCell ref="AH90:AI90"/>
    <mergeCell ref="BT90:BU90"/>
    <mergeCell ref="BV90:BW90"/>
    <mergeCell ref="BX90:BY90"/>
    <mergeCell ref="BZ90:CA90"/>
    <mergeCell ref="CB90:CC90"/>
    <mergeCell ref="A91:B91"/>
    <mergeCell ref="C91:M91"/>
    <mergeCell ref="N91:O91"/>
    <mergeCell ref="P91:Q91"/>
    <mergeCell ref="R91:S91"/>
    <mergeCell ref="BH90:BI90"/>
    <mergeCell ref="BJ90:BK90"/>
    <mergeCell ref="BL90:BM90"/>
    <mergeCell ref="BN90:BO90"/>
    <mergeCell ref="BP90:BQ90"/>
    <mergeCell ref="BR90:BS90"/>
    <mergeCell ref="AV90:AW90"/>
    <mergeCell ref="AX90:AY90"/>
    <mergeCell ref="AZ90:BA90"/>
    <mergeCell ref="BB90:BC90"/>
    <mergeCell ref="BD90:BE90"/>
    <mergeCell ref="BF90:BG90"/>
    <mergeCell ref="AJ90:AK90"/>
    <mergeCell ref="AL90:AM90"/>
    <mergeCell ref="AN90:AO90"/>
    <mergeCell ref="AP90:AQ90"/>
    <mergeCell ref="AR90:AS90"/>
    <mergeCell ref="AT90:AU90"/>
    <mergeCell ref="CB91:CC91"/>
    <mergeCell ref="BX89:BY89"/>
    <mergeCell ref="BZ89:CA89"/>
    <mergeCell ref="CB89:CC89"/>
    <mergeCell ref="A90:B90"/>
    <mergeCell ref="C90:M90"/>
    <mergeCell ref="N90:O90"/>
    <mergeCell ref="P90:Q90"/>
    <mergeCell ref="R90:S90"/>
    <mergeCell ref="T90:U90"/>
    <mergeCell ref="V90:W90"/>
    <mergeCell ref="BL89:BM89"/>
    <mergeCell ref="BN89:BO89"/>
    <mergeCell ref="BP89:BQ89"/>
    <mergeCell ref="BR89:BS89"/>
    <mergeCell ref="BT89:BU89"/>
    <mergeCell ref="BV89:BW89"/>
    <mergeCell ref="AZ89:BA89"/>
    <mergeCell ref="BB89:BC89"/>
    <mergeCell ref="BD89:BE89"/>
    <mergeCell ref="BF89:BG89"/>
    <mergeCell ref="BH89:BI89"/>
    <mergeCell ref="BJ89:BK89"/>
    <mergeCell ref="AN89:AO89"/>
    <mergeCell ref="AP89:AQ89"/>
    <mergeCell ref="AR89:AS89"/>
    <mergeCell ref="AT89:AU89"/>
    <mergeCell ref="A89:B89"/>
    <mergeCell ref="C89:M89"/>
    <mergeCell ref="AV89:AW89"/>
    <mergeCell ref="AX89:AY89"/>
    <mergeCell ref="AB89:AC89"/>
    <mergeCell ref="AD89:AE89"/>
    <mergeCell ref="CB88:CC88"/>
    <mergeCell ref="A88:B88"/>
    <mergeCell ref="C88:M88"/>
    <mergeCell ref="N88:O88"/>
    <mergeCell ref="P88:Q88"/>
    <mergeCell ref="R88:S88"/>
    <mergeCell ref="BH87:BI87"/>
    <mergeCell ref="BJ87:BK87"/>
    <mergeCell ref="BL87:BM87"/>
    <mergeCell ref="BN87:BO87"/>
    <mergeCell ref="BP87:BQ87"/>
    <mergeCell ref="BR87:BS87"/>
    <mergeCell ref="AV87:AW87"/>
    <mergeCell ref="AX87:AY87"/>
    <mergeCell ref="AZ87:BA87"/>
    <mergeCell ref="BB87:BC87"/>
    <mergeCell ref="BD87:BE87"/>
    <mergeCell ref="BF87:BG87"/>
    <mergeCell ref="AJ87:AK87"/>
    <mergeCell ref="BF88:BG88"/>
    <mergeCell ref="BH88:BI88"/>
    <mergeCell ref="BJ88:BK88"/>
    <mergeCell ref="BL88:BM88"/>
    <mergeCell ref="BN88:BO88"/>
    <mergeCell ref="AR88:AS88"/>
    <mergeCell ref="AT88:AU88"/>
    <mergeCell ref="AV88:AW88"/>
    <mergeCell ref="AX88:AY88"/>
    <mergeCell ref="AZ88:BA88"/>
    <mergeCell ref="BB88:BC88"/>
    <mergeCell ref="AL88:AM88"/>
    <mergeCell ref="AN88:AO88"/>
    <mergeCell ref="BN86:BO86"/>
    <mergeCell ref="BP86:BQ86"/>
    <mergeCell ref="N89:O89"/>
    <mergeCell ref="P89:Q89"/>
    <mergeCell ref="R89:S89"/>
    <mergeCell ref="T89:U89"/>
    <mergeCell ref="V89:W89"/>
    <mergeCell ref="X89:Y89"/>
    <mergeCell ref="Z89:AA89"/>
    <mergeCell ref="AN87:AO87"/>
    <mergeCell ref="AP87:AQ87"/>
    <mergeCell ref="AR87:AS87"/>
    <mergeCell ref="AT87:AU87"/>
    <mergeCell ref="X87:Y87"/>
    <mergeCell ref="Z87:AA87"/>
    <mergeCell ref="AB87:AC87"/>
    <mergeCell ref="AD87:AE87"/>
    <mergeCell ref="AF87:AG87"/>
    <mergeCell ref="AH87:AI87"/>
    <mergeCell ref="AF88:AG88"/>
    <mergeCell ref="AH88:AI88"/>
    <mergeCell ref="AJ88:AK88"/>
    <mergeCell ref="AF89:AG89"/>
    <mergeCell ref="AH89:AI89"/>
    <mergeCell ref="AJ89:AK89"/>
    <mergeCell ref="AL89:AM89"/>
    <mergeCell ref="AV86:AW86"/>
    <mergeCell ref="AX86:AY86"/>
    <mergeCell ref="A87:B87"/>
    <mergeCell ref="C87:M87"/>
    <mergeCell ref="N87:O87"/>
    <mergeCell ref="P87:Q87"/>
    <mergeCell ref="R87:S87"/>
    <mergeCell ref="T87:U87"/>
    <mergeCell ref="V87:W87"/>
    <mergeCell ref="AP88:AQ88"/>
    <mergeCell ref="T88:U88"/>
    <mergeCell ref="V88:W88"/>
    <mergeCell ref="BX86:BY86"/>
    <mergeCell ref="BZ86:CA86"/>
    <mergeCell ref="CB86:CC86"/>
    <mergeCell ref="X88:Y88"/>
    <mergeCell ref="Z88:AA88"/>
    <mergeCell ref="AB88:AC88"/>
    <mergeCell ref="AD88:AE88"/>
    <mergeCell ref="BT87:BU87"/>
    <mergeCell ref="BV87:BW87"/>
    <mergeCell ref="BX87:BY87"/>
    <mergeCell ref="BZ87:CA87"/>
    <mergeCell ref="CB87:CC87"/>
    <mergeCell ref="BP88:BQ88"/>
    <mergeCell ref="BR88:BS88"/>
    <mergeCell ref="BT88:BU88"/>
    <mergeCell ref="BV88:BW88"/>
    <mergeCell ref="BX88:BY88"/>
    <mergeCell ref="BZ88:CA88"/>
    <mergeCell ref="BD88:BE88"/>
    <mergeCell ref="BL86:BM86"/>
    <mergeCell ref="AL87:AM87"/>
    <mergeCell ref="A86:B86"/>
    <mergeCell ref="C86:M86"/>
    <mergeCell ref="N86:O86"/>
    <mergeCell ref="P86:Q86"/>
    <mergeCell ref="R86:S86"/>
    <mergeCell ref="T86:U86"/>
    <mergeCell ref="V86:W86"/>
    <mergeCell ref="X86:Y86"/>
    <mergeCell ref="Z86:AA86"/>
    <mergeCell ref="BR84:BS84"/>
    <mergeCell ref="A85:B85"/>
    <mergeCell ref="C85:M85"/>
    <mergeCell ref="N85:O85"/>
    <mergeCell ref="P85:Q85"/>
    <mergeCell ref="R85:S85"/>
    <mergeCell ref="AJ84:AK84"/>
    <mergeCell ref="AL84:AM84"/>
    <mergeCell ref="AN84:AO84"/>
    <mergeCell ref="AX84:AY84"/>
    <mergeCell ref="AZ84:BA84"/>
    <mergeCell ref="X84:Y84"/>
    <mergeCell ref="Z84:AA84"/>
    <mergeCell ref="AB84:AC84"/>
    <mergeCell ref="AD84:AE84"/>
    <mergeCell ref="AF84:AG84"/>
    <mergeCell ref="BR86:BS86"/>
    <mergeCell ref="AZ86:BA86"/>
    <mergeCell ref="BB86:BC86"/>
    <mergeCell ref="BD86:BE86"/>
    <mergeCell ref="BF86:BG86"/>
    <mergeCell ref="BH86:BI86"/>
    <mergeCell ref="AH84:AI84"/>
    <mergeCell ref="AF85:AG85"/>
    <mergeCell ref="BZ84:CA84"/>
    <mergeCell ref="CB84:CC84"/>
    <mergeCell ref="CB85:CC85"/>
    <mergeCell ref="BP85:BQ85"/>
    <mergeCell ref="BR85:BS85"/>
    <mergeCell ref="BT85:BU85"/>
    <mergeCell ref="BV85:BW85"/>
    <mergeCell ref="BX85:BY85"/>
    <mergeCell ref="BZ85:CA85"/>
    <mergeCell ref="BD85:BE85"/>
    <mergeCell ref="BF85:BG85"/>
    <mergeCell ref="BH85:BI85"/>
    <mergeCell ref="BJ85:BK85"/>
    <mergeCell ref="BL85:BM85"/>
    <mergeCell ref="BN85:BO85"/>
    <mergeCell ref="BP84:BQ84"/>
    <mergeCell ref="AB86:AC86"/>
    <mergeCell ref="AD86:AE86"/>
    <mergeCell ref="AF86:AG86"/>
    <mergeCell ref="AH86:AI86"/>
    <mergeCell ref="AJ86:AK86"/>
    <mergeCell ref="AL86:AM86"/>
    <mergeCell ref="BT86:BU86"/>
    <mergeCell ref="BV86:BW86"/>
    <mergeCell ref="BJ86:BK86"/>
    <mergeCell ref="AN86:AO86"/>
    <mergeCell ref="AX85:AY85"/>
    <mergeCell ref="AZ85:BA85"/>
    <mergeCell ref="BB85:BC85"/>
    <mergeCell ref="AP86:AQ86"/>
    <mergeCell ref="AR86:AS86"/>
    <mergeCell ref="AT86:AU86"/>
    <mergeCell ref="AH85:AI85"/>
    <mergeCell ref="AJ85:AK85"/>
    <mergeCell ref="AL85:AM85"/>
    <mergeCell ref="AN85:AO85"/>
    <mergeCell ref="AP85:AQ85"/>
    <mergeCell ref="T85:U85"/>
    <mergeCell ref="V85:W85"/>
    <mergeCell ref="X85:Y85"/>
    <mergeCell ref="Z85:AA85"/>
    <mergeCell ref="AB85:AC85"/>
    <mergeCell ref="AD85:AE85"/>
    <mergeCell ref="AR85:AS85"/>
    <mergeCell ref="AT85:AU85"/>
    <mergeCell ref="AV85:AW85"/>
    <mergeCell ref="BX83:BY83"/>
    <mergeCell ref="AL83:AM83"/>
    <mergeCell ref="BV84:BW84"/>
    <mergeCell ref="BX84:BY84"/>
    <mergeCell ref="BZ83:CA83"/>
    <mergeCell ref="CB83:CC83"/>
    <mergeCell ref="A84:B84"/>
    <mergeCell ref="C84:M84"/>
    <mergeCell ref="N84:O84"/>
    <mergeCell ref="P84:Q84"/>
    <mergeCell ref="R84:S84"/>
    <mergeCell ref="T84:U84"/>
    <mergeCell ref="V84:W84"/>
    <mergeCell ref="BL83:BM83"/>
    <mergeCell ref="BN83:BO83"/>
    <mergeCell ref="BP83:BQ83"/>
    <mergeCell ref="BR83:BS83"/>
    <mergeCell ref="BT83:BU83"/>
    <mergeCell ref="BV83:BW83"/>
    <mergeCell ref="AZ83:BA83"/>
    <mergeCell ref="BB83:BC83"/>
    <mergeCell ref="BD83:BE83"/>
    <mergeCell ref="BF83:BG83"/>
    <mergeCell ref="BH83:BI83"/>
    <mergeCell ref="BJ83:BK83"/>
    <mergeCell ref="AN83:AO83"/>
    <mergeCell ref="AP83:AQ83"/>
    <mergeCell ref="AR83:AS83"/>
    <mergeCell ref="AT83:AU83"/>
    <mergeCell ref="AV83:AW83"/>
    <mergeCell ref="AX83:AY83"/>
    <mergeCell ref="AB83:AC83"/>
    <mergeCell ref="AD83:AE83"/>
    <mergeCell ref="AF83:AG83"/>
    <mergeCell ref="AH83:AI83"/>
    <mergeCell ref="AJ83:AK83"/>
    <mergeCell ref="CB82:CC82"/>
    <mergeCell ref="A83:B83"/>
    <mergeCell ref="C83:M83"/>
    <mergeCell ref="N83:O83"/>
    <mergeCell ref="P83:Q83"/>
    <mergeCell ref="R83:S83"/>
    <mergeCell ref="T83:U83"/>
    <mergeCell ref="V83:W83"/>
    <mergeCell ref="X83:Y83"/>
    <mergeCell ref="Z83:AA83"/>
    <mergeCell ref="BP82:BQ82"/>
    <mergeCell ref="BR82:BS82"/>
    <mergeCell ref="BT82:BU82"/>
    <mergeCell ref="BV82:BW82"/>
    <mergeCell ref="BX82:BY82"/>
    <mergeCell ref="BZ82:CA82"/>
    <mergeCell ref="BD82:BE82"/>
    <mergeCell ref="BF82:BG82"/>
    <mergeCell ref="BH82:BI82"/>
    <mergeCell ref="BJ82:BK82"/>
    <mergeCell ref="BL82:BM82"/>
    <mergeCell ref="BN82:BO82"/>
    <mergeCell ref="AR82:AS82"/>
    <mergeCell ref="AT82:AU82"/>
    <mergeCell ref="AV82:AW82"/>
    <mergeCell ref="AX82:AY82"/>
    <mergeCell ref="AZ82:BA82"/>
    <mergeCell ref="BB82:BC82"/>
    <mergeCell ref="AF82:AG82"/>
    <mergeCell ref="AH82:AI82"/>
    <mergeCell ref="AJ82:AK82"/>
    <mergeCell ref="AL82:AM82"/>
    <mergeCell ref="AN82:AO82"/>
    <mergeCell ref="AP82:AQ82"/>
    <mergeCell ref="T82:U82"/>
    <mergeCell ref="V82:W82"/>
    <mergeCell ref="X82:Y82"/>
    <mergeCell ref="Z82:AA82"/>
    <mergeCell ref="AB82:AC82"/>
    <mergeCell ref="AD82:AE82"/>
    <mergeCell ref="BT81:BU81"/>
    <mergeCell ref="BV81:BW81"/>
    <mergeCell ref="BX81:BY81"/>
    <mergeCell ref="BZ81:CA81"/>
    <mergeCell ref="CB81:CC81"/>
    <mergeCell ref="A82:B82"/>
    <mergeCell ref="C82:M82"/>
    <mergeCell ref="N82:O82"/>
    <mergeCell ref="P82:Q82"/>
    <mergeCell ref="R82:S82"/>
    <mergeCell ref="BH81:BI81"/>
    <mergeCell ref="BJ81:BK81"/>
    <mergeCell ref="BL81:BM81"/>
    <mergeCell ref="BN81:BO81"/>
    <mergeCell ref="BP81:BQ81"/>
    <mergeCell ref="BR81:BS81"/>
    <mergeCell ref="AV81:AW81"/>
    <mergeCell ref="AX81:AY81"/>
    <mergeCell ref="AZ81:BA81"/>
    <mergeCell ref="BB81:BC81"/>
    <mergeCell ref="BD81:BE81"/>
    <mergeCell ref="BF81:BG81"/>
    <mergeCell ref="AJ81:AK81"/>
    <mergeCell ref="AL81:AM81"/>
    <mergeCell ref="AN81:AO81"/>
    <mergeCell ref="AP81:AQ81"/>
    <mergeCell ref="AR81:AS81"/>
    <mergeCell ref="AT81:AU81"/>
    <mergeCell ref="X81:Y81"/>
    <mergeCell ref="Z81:AA81"/>
    <mergeCell ref="AB81:AC81"/>
    <mergeCell ref="AD81:AE81"/>
    <mergeCell ref="AF81:AG81"/>
    <mergeCell ref="AH81:AI81"/>
    <mergeCell ref="BX80:BY80"/>
    <mergeCell ref="BZ80:CA80"/>
    <mergeCell ref="CB80:CC80"/>
    <mergeCell ref="A81:B81"/>
    <mergeCell ref="C81:M81"/>
    <mergeCell ref="N81:O81"/>
    <mergeCell ref="P81:Q81"/>
    <mergeCell ref="R81:S81"/>
    <mergeCell ref="T81:U81"/>
    <mergeCell ref="V81:W81"/>
    <mergeCell ref="BL80:BM80"/>
    <mergeCell ref="BN80:BO80"/>
    <mergeCell ref="BP80:BQ80"/>
    <mergeCell ref="BR80:BS80"/>
    <mergeCell ref="BT80:BU80"/>
    <mergeCell ref="BV80:BW80"/>
    <mergeCell ref="AZ80:BA80"/>
    <mergeCell ref="BB80:BC80"/>
    <mergeCell ref="BD80:BE80"/>
    <mergeCell ref="BF80:BG80"/>
    <mergeCell ref="BH80:BI80"/>
    <mergeCell ref="BJ80:BK80"/>
    <mergeCell ref="AN80:AO80"/>
    <mergeCell ref="AP80:AQ80"/>
    <mergeCell ref="AR80:AS80"/>
    <mergeCell ref="AT80:AU80"/>
    <mergeCell ref="AV80:AW80"/>
    <mergeCell ref="AX80:AY80"/>
    <mergeCell ref="AB80:AC80"/>
    <mergeCell ref="AD80:AE80"/>
    <mergeCell ref="AF80:AG80"/>
    <mergeCell ref="AH80:AI80"/>
    <mergeCell ref="AJ80:AK80"/>
    <mergeCell ref="AL80:AM80"/>
    <mergeCell ref="CB79:CC79"/>
    <mergeCell ref="A80:B80"/>
    <mergeCell ref="C80:M80"/>
    <mergeCell ref="N80:O80"/>
    <mergeCell ref="P80:Q80"/>
    <mergeCell ref="R80:S80"/>
    <mergeCell ref="T80:U80"/>
    <mergeCell ref="V80:W80"/>
    <mergeCell ref="X80:Y80"/>
    <mergeCell ref="Z80:AA80"/>
    <mergeCell ref="BP79:BQ79"/>
    <mergeCell ref="BR79:BS79"/>
    <mergeCell ref="BT79:BU79"/>
    <mergeCell ref="BV79:BW79"/>
    <mergeCell ref="BX79:BY79"/>
    <mergeCell ref="BZ79:CA79"/>
    <mergeCell ref="BD79:BE79"/>
    <mergeCell ref="BF79:BG79"/>
    <mergeCell ref="BN79:BO79"/>
    <mergeCell ref="AR79:AS79"/>
    <mergeCell ref="AT79:AU79"/>
    <mergeCell ref="AV79:AW79"/>
    <mergeCell ref="AX79:AY79"/>
    <mergeCell ref="AZ79:BA79"/>
    <mergeCell ref="BB79:BC79"/>
    <mergeCell ref="AF79:AG79"/>
    <mergeCell ref="AH79:AI79"/>
    <mergeCell ref="AJ79:AK79"/>
    <mergeCell ref="AL79:AM79"/>
    <mergeCell ref="AN79:AO79"/>
    <mergeCell ref="AP79:AQ79"/>
    <mergeCell ref="T79:U79"/>
    <mergeCell ref="V79:W79"/>
    <mergeCell ref="X79:Y79"/>
    <mergeCell ref="Z79:AA79"/>
    <mergeCell ref="AB79:AC79"/>
    <mergeCell ref="AD79:AE79"/>
    <mergeCell ref="BZ78:CA78"/>
    <mergeCell ref="CB78:CC78"/>
    <mergeCell ref="A79:B79"/>
    <mergeCell ref="C79:M79"/>
    <mergeCell ref="N79:O79"/>
    <mergeCell ref="P79:Q79"/>
    <mergeCell ref="R79:S79"/>
    <mergeCell ref="BH78:BI78"/>
    <mergeCell ref="BJ78:BK78"/>
    <mergeCell ref="BL78:BM78"/>
    <mergeCell ref="BN78:BO78"/>
    <mergeCell ref="BP78:BQ78"/>
    <mergeCell ref="BR78:BS78"/>
    <mergeCell ref="AV78:AW78"/>
    <mergeCell ref="AX78:AY78"/>
    <mergeCell ref="AZ78:BA78"/>
    <mergeCell ref="BB78:BC78"/>
    <mergeCell ref="BD78:BE78"/>
    <mergeCell ref="BF78:BG78"/>
    <mergeCell ref="AJ78:AK78"/>
    <mergeCell ref="AL78:AM78"/>
    <mergeCell ref="AN78:AO78"/>
    <mergeCell ref="AP78:AQ78"/>
    <mergeCell ref="AR78:AS78"/>
    <mergeCell ref="AT78:AU78"/>
    <mergeCell ref="X78:Y78"/>
    <mergeCell ref="Z78:AA78"/>
    <mergeCell ref="AB78:AC78"/>
    <mergeCell ref="AD78:AE78"/>
    <mergeCell ref="BH79:BI79"/>
    <mergeCell ref="BJ79:BK79"/>
    <mergeCell ref="BL79:BM79"/>
    <mergeCell ref="AF78:AG78"/>
    <mergeCell ref="AH78:AI78"/>
    <mergeCell ref="BT77:BU77"/>
    <mergeCell ref="BV77:BW77"/>
    <mergeCell ref="BX77:BY77"/>
    <mergeCell ref="A78:B78"/>
    <mergeCell ref="C78:M78"/>
    <mergeCell ref="N78:O78"/>
    <mergeCell ref="P78:Q78"/>
    <mergeCell ref="R78:S78"/>
    <mergeCell ref="T78:U78"/>
    <mergeCell ref="V78:W78"/>
    <mergeCell ref="BH77:BI77"/>
    <mergeCell ref="BJ77:BK77"/>
    <mergeCell ref="BL77:BM77"/>
    <mergeCell ref="BN77:BO77"/>
    <mergeCell ref="BP77:BQ77"/>
    <mergeCell ref="BR77:BS77"/>
    <mergeCell ref="AV77:AW77"/>
    <mergeCell ref="AX77:AY77"/>
    <mergeCell ref="AZ77:BA77"/>
    <mergeCell ref="BB77:BC77"/>
    <mergeCell ref="BD77:BE77"/>
    <mergeCell ref="BF77:BG77"/>
    <mergeCell ref="X75:Y77"/>
    <mergeCell ref="Z75:AA77"/>
    <mergeCell ref="AB75:AC77"/>
    <mergeCell ref="AT77:AU77"/>
    <mergeCell ref="BT78:BU78"/>
    <mergeCell ref="BV78:BW78"/>
    <mergeCell ref="BX78:BY78"/>
    <mergeCell ref="BN76:BO76"/>
    <mergeCell ref="BP76:BS76"/>
    <mergeCell ref="BT76:BU76"/>
    <mergeCell ref="BV76:BY76"/>
    <mergeCell ref="AD77:AE77"/>
    <mergeCell ref="AF77:AG77"/>
    <mergeCell ref="AH77:AI77"/>
    <mergeCell ref="AJ77:AK77"/>
    <mergeCell ref="AL77:AM77"/>
    <mergeCell ref="AN77:AO77"/>
    <mergeCell ref="AV76:AW76"/>
    <mergeCell ref="AX76:BA76"/>
    <mergeCell ref="BB76:BC76"/>
    <mergeCell ref="BD76:BG76"/>
    <mergeCell ref="BH76:BI76"/>
    <mergeCell ref="BJ76:BM76"/>
    <mergeCell ref="AV75:BA75"/>
    <mergeCell ref="BB75:BG75"/>
    <mergeCell ref="BH75:BM75"/>
    <mergeCell ref="BN75:BS75"/>
    <mergeCell ref="BT75:BY75"/>
    <mergeCell ref="AD76:AE76"/>
    <mergeCell ref="AF76:AI76"/>
    <mergeCell ref="AJ76:AK76"/>
    <mergeCell ref="AL76:AO76"/>
    <mergeCell ref="AP76:AQ76"/>
    <mergeCell ref="AD75:AI75"/>
    <mergeCell ref="AJ75:AO75"/>
    <mergeCell ref="AP75:AU75"/>
    <mergeCell ref="AR76:AU76"/>
    <mergeCell ref="AP77:AQ77"/>
    <mergeCell ref="AR77:AS77"/>
    <mergeCell ref="BZ73:CA77"/>
    <mergeCell ref="CB73:CC77"/>
    <mergeCell ref="R74:S77"/>
    <mergeCell ref="T74:U77"/>
    <mergeCell ref="V74:AC74"/>
    <mergeCell ref="AD74:AO74"/>
    <mergeCell ref="AP74:BA74"/>
    <mergeCell ref="BB74:BM74"/>
    <mergeCell ref="BN74:BY74"/>
    <mergeCell ref="V75:W77"/>
    <mergeCell ref="BX67:BY67"/>
    <mergeCell ref="BZ67:CA67"/>
    <mergeCell ref="CB67:CC67"/>
    <mergeCell ref="AK69:BL69"/>
    <mergeCell ref="A73:B77"/>
    <mergeCell ref="C73:M77"/>
    <mergeCell ref="N73:O77"/>
    <mergeCell ref="P73:Q77"/>
    <mergeCell ref="R73:AC73"/>
    <mergeCell ref="AD73:BY73"/>
    <mergeCell ref="BL67:BM67"/>
    <mergeCell ref="BN67:BO67"/>
    <mergeCell ref="BP67:BQ67"/>
    <mergeCell ref="BR67:BS67"/>
    <mergeCell ref="BT67:BU67"/>
    <mergeCell ref="BV67:BW67"/>
    <mergeCell ref="AZ67:BA67"/>
    <mergeCell ref="BB67:BC67"/>
    <mergeCell ref="BD67:BE67"/>
    <mergeCell ref="BF67:BG67"/>
    <mergeCell ref="BH67:BI67"/>
    <mergeCell ref="BJ67:BK67"/>
    <mergeCell ref="A67:B67"/>
    <mergeCell ref="C67:M67"/>
    <mergeCell ref="N67:O67"/>
    <mergeCell ref="P67:Q67"/>
    <mergeCell ref="R67:S67"/>
    <mergeCell ref="T67:U67"/>
    <mergeCell ref="V67:W67"/>
    <mergeCell ref="X67:Y67"/>
    <mergeCell ref="Z67:AA67"/>
    <mergeCell ref="BP66:BQ66"/>
    <mergeCell ref="BR66:BS66"/>
    <mergeCell ref="BT66:BU66"/>
    <mergeCell ref="BV66:BW66"/>
    <mergeCell ref="BX66:BY66"/>
    <mergeCell ref="BZ66:CA66"/>
    <mergeCell ref="BD66:BE66"/>
    <mergeCell ref="BF66:BG66"/>
    <mergeCell ref="BH66:BI66"/>
    <mergeCell ref="BJ66:BK66"/>
    <mergeCell ref="T66:U66"/>
    <mergeCell ref="V66:W66"/>
    <mergeCell ref="X66:Y66"/>
    <mergeCell ref="Z66:AA66"/>
    <mergeCell ref="AB66:AC66"/>
    <mergeCell ref="AD66:AE66"/>
    <mergeCell ref="AN67:AO67"/>
    <mergeCell ref="AP67:AQ67"/>
    <mergeCell ref="AR67:AS67"/>
    <mergeCell ref="AT67:AU67"/>
    <mergeCell ref="AV67:AW67"/>
    <mergeCell ref="AX67:AY67"/>
    <mergeCell ref="AB67:AC67"/>
    <mergeCell ref="AD67:AE67"/>
    <mergeCell ref="AF67:AG67"/>
    <mergeCell ref="AH67:AI67"/>
    <mergeCell ref="AJ67:AK67"/>
    <mergeCell ref="AL67:AM67"/>
    <mergeCell ref="X65:Y65"/>
    <mergeCell ref="Z65:AA65"/>
    <mergeCell ref="AB65:AC65"/>
    <mergeCell ref="AD65:AE65"/>
    <mergeCell ref="BL66:BM66"/>
    <mergeCell ref="BN66:BO66"/>
    <mergeCell ref="AR66:AS66"/>
    <mergeCell ref="AT66:AU66"/>
    <mergeCell ref="AV66:AW66"/>
    <mergeCell ref="AX66:AY66"/>
    <mergeCell ref="AZ66:BA66"/>
    <mergeCell ref="BB66:BC66"/>
    <mergeCell ref="AF66:AG66"/>
    <mergeCell ref="AH66:AI66"/>
    <mergeCell ref="AJ66:AK66"/>
    <mergeCell ref="AL66:AM66"/>
    <mergeCell ref="AN66:AO66"/>
    <mergeCell ref="AP66:AQ66"/>
    <mergeCell ref="AF65:AG65"/>
    <mergeCell ref="AH65:AI65"/>
    <mergeCell ref="BT65:BU65"/>
    <mergeCell ref="BV65:BW65"/>
    <mergeCell ref="BX65:BY65"/>
    <mergeCell ref="BZ65:CA65"/>
    <mergeCell ref="CB65:CC65"/>
    <mergeCell ref="A66:B66"/>
    <mergeCell ref="C66:M66"/>
    <mergeCell ref="N66:O66"/>
    <mergeCell ref="P66:Q66"/>
    <mergeCell ref="R66:S66"/>
    <mergeCell ref="BH65:BI65"/>
    <mergeCell ref="BJ65:BK65"/>
    <mergeCell ref="BL65:BM65"/>
    <mergeCell ref="BN65:BO65"/>
    <mergeCell ref="BP65:BQ65"/>
    <mergeCell ref="BR65:BS65"/>
    <mergeCell ref="AV65:AW65"/>
    <mergeCell ref="AX65:AY65"/>
    <mergeCell ref="AZ65:BA65"/>
    <mergeCell ref="BB65:BC65"/>
    <mergeCell ref="BD65:BE65"/>
    <mergeCell ref="BF65:BG65"/>
    <mergeCell ref="AJ65:AK65"/>
    <mergeCell ref="AL65:AM65"/>
    <mergeCell ref="AN65:AO65"/>
    <mergeCell ref="AP65:AQ65"/>
    <mergeCell ref="AR65:AS65"/>
    <mergeCell ref="AT65:AU65"/>
    <mergeCell ref="CB66:CC66"/>
    <mergeCell ref="BX64:BY64"/>
    <mergeCell ref="BZ64:CA64"/>
    <mergeCell ref="CB64:CC64"/>
    <mergeCell ref="A65:B65"/>
    <mergeCell ref="C65:M65"/>
    <mergeCell ref="N65:O65"/>
    <mergeCell ref="P65:Q65"/>
    <mergeCell ref="R65:S65"/>
    <mergeCell ref="T65:U65"/>
    <mergeCell ref="V65:W65"/>
    <mergeCell ref="BL64:BM64"/>
    <mergeCell ref="BN64:BO64"/>
    <mergeCell ref="BP64:BQ64"/>
    <mergeCell ref="BR64:BS64"/>
    <mergeCell ref="BT64:BU64"/>
    <mergeCell ref="BV64:BW64"/>
    <mergeCell ref="AZ64:BA64"/>
    <mergeCell ref="BB64:BC64"/>
    <mergeCell ref="BD64:BE64"/>
    <mergeCell ref="BF64:BG64"/>
    <mergeCell ref="BH64:BI64"/>
    <mergeCell ref="BJ64:BK64"/>
    <mergeCell ref="AN64:AO64"/>
    <mergeCell ref="AP64:AQ64"/>
    <mergeCell ref="AR64:AS64"/>
    <mergeCell ref="AT64:AU64"/>
    <mergeCell ref="A64:B64"/>
    <mergeCell ref="C64:M64"/>
    <mergeCell ref="AV64:AW64"/>
    <mergeCell ref="AX64:AY64"/>
    <mergeCell ref="AB64:AC64"/>
    <mergeCell ref="AD64:AE64"/>
    <mergeCell ref="CB63:CC63"/>
    <mergeCell ref="A63:B63"/>
    <mergeCell ref="C63:M63"/>
    <mergeCell ref="N63:O63"/>
    <mergeCell ref="P63:Q63"/>
    <mergeCell ref="R63:S63"/>
    <mergeCell ref="BH62:BI62"/>
    <mergeCell ref="BJ62:BK62"/>
    <mergeCell ref="BL62:BM62"/>
    <mergeCell ref="BN62:BO62"/>
    <mergeCell ref="BP62:BQ62"/>
    <mergeCell ref="BR62:BS62"/>
    <mergeCell ref="AV62:AW62"/>
    <mergeCell ref="AX62:AY62"/>
    <mergeCell ref="AZ62:BA62"/>
    <mergeCell ref="BB62:BC62"/>
    <mergeCell ref="BD62:BE62"/>
    <mergeCell ref="BF62:BG62"/>
    <mergeCell ref="AJ62:AK62"/>
    <mergeCell ref="BF63:BG63"/>
    <mergeCell ref="BH63:BI63"/>
    <mergeCell ref="BJ63:BK63"/>
    <mergeCell ref="BL63:BM63"/>
    <mergeCell ref="BN63:BO63"/>
    <mergeCell ref="AR63:AS63"/>
    <mergeCell ref="AT63:AU63"/>
    <mergeCell ref="AV63:AW63"/>
    <mergeCell ref="AX63:AY63"/>
    <mergeCell ref="AZ63:BA63"/>
    <mergeCell ref="BB63:BC63"/>
    <mergeCell ref="AL63:AM63"/>
    <mergeCell ref="AN63:AO63"/>
    <mergeCell ref="N64:O64"/>
    <mergeCell ref="P64:Q64"/>
    <mergeCell ref="R64:S64"/>
    <mergeCell ref="T64:U64"/>
    <mergeCell ref="V64:W64"/>
    <mergeCell ref="X64:Y64"/>
    <mergeCell ref="Z64:AA64"/>
    <mergeCell ref="AN62:AO62"/>
    <mergeCell ref="AP62:AQ62"/>
    <mergeCell ref="AR62:AS62"/>
    <mergeCell ref="AT62:AU62"/>
    <mergeCell ref="X62:Y62"/>
    <mergeCell ref="Z62:AA62"/>
    <mergeCell ref="AB62:AC62"/>
    <mergeCell ref="AD62:AE62"/>
    <mergeCell ref="AF62:AG62"/>
    <mergeCell ref="AH62:AI62"/>
    <mergeCell ref="AF63:AG63"/>
    <mergeCell ref="AH63:AI63"/>
    <mergeCell ref="AJ63:AK63"/>
    <mergeCell ref="AL62:AM62"/>
    <mergeCell ref="AF64:AG64"/>
    <mergeCell ref="AH64:AI64"/>
    <mergeCell ref="AJ64:AK64"/>
    <mergeCell ref="AL64:AM64"/>
    <mergeCell ref="A62:B62"/>
    <mergeCell ref="C62:M62"/>
    <mergeCell ref="N62:O62"/>
    <mergeCell ref="P62:Q62"/>
    <mergeCell ref="R62:S62"/>
    <mergeCell ref="T62:U62"/>
    <mergeCell ref="V62:W62"/>
    <mergeCell ref="AP63:AQ63"/>
    <mergeCell ref="T63:U63"/>
    <mergeCell ref="V63:W63"/>
    <mergeCell ref="BX61:BY61"/>
    <mergeCell ref="BZ61:CA61"/>
    <mergeCell ref="CB61:CC61"/>
    <mergeCell ref="X63:Y63"/>
    <mergeCell ref="Z63:AA63"/>
    <mergeCell ref="AB63:AC63"/>
    <mergeCell ref="AD63:AE63"/>
    <mergeCell ref="BT62:BU62"/>
    <mergeCell ref="BV62:BW62"/>
    <mergeCell ref="BX62:BY62"/>
    <mergeCell ref="BZ62:CA62"/>
    <mergeCell ref="CB62:CC62"/>
    <mergeCell ref="BP63:BQ63"/>
    <mergeCell ref="BR63:BS63"/>
    <mergeCell ref="BT63:BU63"/>
    <mergeCell ref="BV63:BW63"/>
    <mergeCell ref="BX63:BY63"/>
    <mergeCell ref="BZ63:CA63"/>
    <mergeCell ref="BD63:BE63"/>
    <mergeCell ref="BL61:BM61"/>
    <mergeCell ref="BN61:BO61"/>
    <mergeCell ref="BP61:BQ61"/>
    <mergeCell ref="BR61:BS61"/>
    <mergeCell ref="BT61:BU61"/>
    <mergeCell ref="BV61:BW61"/>
    <mergeCell ref="AZ61:BA61"/>
    <mergeCell ref="BB61:BC61"/>
    <mergeCell ref="BD61:BE61"/>
    <mergeCell ref="BF61:BG61"/>
    <mergeCell ref="BH61:BI61"/>
    <mergeCell ref="BJ61:BK61"/>
    <mergeCell ref="AN61:AO61"/>
    <mergeCell ref="AP61:AQ61"/>
    <mergeCell ref="AR61:AS61"/>
    <mergeCell ref="AT61:AU61"/>
    <mergeCell ref="AV61:AW61"/>
    <mergeCell ref="AX61:AY61"/>
    <mergeCell ref="AB61:AC61"/>
    <mergeCell ref="AD61:AE61"/>
    <mergeCell ref="AF61:AG61"/>
    <mergeCell ref="AH61:AI61"/>
    <mergeCell ref="AJ61:AK61"/>
    <mergeCell ref="AL61:AM61"/>
    <mergeCell ref="CB60:CC60"/>
    <mergeCell ref="A61:B61"/>
    <mergeCell ref="C61:M61"/>
    <mergeCell ref="N61:O61"/>
    <mergeCell ref="P61:Q61"/>
    <mergeCell ref="R61:S61"/>
    <mergeCell ref="T61:U61"/>
    <mergeCell ref="V61:W61"/>
    <mergeCell ref="X61:Y61"/>
    <mergeCell ref="Z61:AA61"/>
    <mergeCell ref="BP60:BQ60"/>
    <mergeCell ref="BR60:BS60"/>
    <mergeCell ref="BT60:BU60"/>
    <mergeCell ref="BV60:BW60"/>
    <mergeCell ref="BX60:BY60"/>
    <mergeCell ref="BZ60:CA60"/>
    <mergeCell ref="BD60:BE60"/>
    <mergeCell ref="BF60:BG60"/>
    <mergeCell ref="BH60:BI60"/>
    <mergeCell ref="BJ60:BK60"/>
    <mergeCell ref="BL60:BM60"/>
    <mergeCell ref="BN60:BO60"/>
    <mergeCell ref="AR60:AS60"/>
    <mergeCell ref="AT60:AU60"/>
    <mergeCell ref="AV60:AW60"/>
    <mergeCell ref="AX60:AY60"/>
    <mergeCell ref="AZ60:BA60"/>
    <mergeCell ref="BB60:BC60"/>
    <mergeCell ref="AF60:AG60"/>
    <mergeCell ref="AH60:AI60"/>
    <mergeCell ref="AJ60:AK60"/>
    <mergeCell ref="AL60:AM60"/>
    <mergeCell ref="AN60:AO60"/>
    <mergeCell ref="AP60:AQ60"/>
    <mergeCell ref="T60:U60"/>
    <mergeCell ref="V60:W60"/>
    <mergeCell ref="X60:Y60"/>
    <mergeCell ref="Z60:AA60"/>
    <mergeCell ref="AB60:AC60"/>
    <mergeCell ref="AD60:AE60"/>
    <mergeCell ref="BT59:BU59"/>
    <mergeCell ref="BV59:BW59"/>
    <mergeCell ref="BX59:BY59"/>
    <mergeCell ref="BZ59:CA59"/>
    <mergeCell ref="CB59:CC59"/>
    <mergeCell ref="A60:B60"/>
    <mergeCell ref="C60:M60"/>
    <mergeCell ref="N60:O60"/>
    <mergeCell ref="P60:Q60"/>
    <mergeCell ref="R60:S60"/>
    <mergeCell ref="BH59:BI59"/>
    <mergeCell ref="BJ59:BK59"/>
    <mergeCell ref="BL59:BM59"/>
    <mergeCell ref="BN59:BO59"/>
    <mergeCell ref="BP59:BQ59"/>
    <mergeCell ref="BR59:BS59"/>
    <mergeCell ref="AV59:AW59"/>
    <mergeCell ref="AX59:AY59"/>
    <mergeCell ref="AZ59:BA59"/>
    <mergeCell ref="BB59:BC59"/>
    <mergeCell ref="BD59:BE59"/>
    <mergeCell ref="BF59:BG59"/>
    <mergeCell ref="AJ59:AK59"/>
    <mergeCell ref="AL59:AM59"/>
    <mergeCell ref="AN59:AO59"/>
    <mergeCell ref="AP59:AQ59"/>
    <mergeCell ref="AR59:AS59"/>
    <mergeCell ref="AT59:AU59"/>
    <mergeCell ref="X59:Y59"/>
    <mergeCell ref="Z59:AA59"/>
    <mergeCell ref="AB59:AC59"/>
    <mergeCell ref="AD59:AE59"/>
    <mergeCell ref="AF59:AG59"/>
    <mergeCell ref="AH59:AI59"/>
    <mergeCell ref="BX58:BY58"/>
    <mergeCell ref="BZ58:CA58"/>
    <mergeCell ref="CB58:CC58"/>
    <mergeCell ref="A59:B59"/>
    <mergeCell ref="C59:M59"/>
    <mergeCell ref="N59:O59"/>
    <mergeCell ref="P59:Q59"/>
    <mergeCell ref="R59:S59"/>
    <mergeCell ref="T59:U59"/>
    <mergeCell ref="V59:W59"/>
    <mergeCell ref="BL58:BM58"/>
    <mergeCell ref="BN58:BO58"/>
    <mergeCell ref="BP58:BQ58"/>
    <mergeCell ref="BR58:BS58"/>
    <mergeCell ref="BT58:BU58"/>
    <mergeCell ref="BV58:BW58"/>
    <mergeCell ref="AZ58:BA58"/>
    <mergeCell ref="BB58:BC58"/>
    <mergeCell ref="BD58:BE58"/>
    <mergeCell ref="BF58:BG58"/>
    <mergeCell ref="BH58:BI58"/>
    <mergeCell ref="BJ58:BK58"/>
    <mergeCell ref="CB56:CC56"/>
    <mergeCell ref="AN58:AO58"/>
    <mergeCell ref="AP58:AQ58"/>
    <mergeCell ref="AR58:AS58"/>
    <mergeCell ref="AT58:AU58"/>
    <mergeCell ref="AV58:AW58"/>
    <mergeCell ref="AX58:AY58"/>
    <mergeCell ref="AB58:AC58"/>
    <mergeCell ref="AD58:AE58"/>
    <mergeCell ref="AF58:AG58"/>
    <mergeCell ref="AH58:AI58"/>
    <mergeCell ref="AJ58:AK58"/>
    <mergeCell ref="AL58:AM58"/>
    <mergeCell ref="CB57:CC57"/>
    <mergeCell ref="A58:B58"/>
    <mergeCell ref="C58:M58"/>
    <mergeCell ref="N58:O58"/>
    <mergeCell ref="P58:Q58"/>
    <mergeCell ref="R58:S58"/>
    <mergeCell ref="T58:U58"/>
    <mergeCell ref="V58:W58"/>
    <mergeCell ref="X58:Y58"/>
    <mergeCell ref="Z58:AA58"/>
    <mergeCell ref="BP57:BQ57"/>
    <mergeCell ref="BR57:BS57"/>
    <mergeCell ref="BT57:BU57"/>
    <mergeCell ref="BV57:BW57"/>
    <mergeCell ref="BX57:BY57"/>
    <mergeCell ref="BZ57:CA57"/>
    <mergeCell ref="BD57:BE57"/>
    <mergeCell ref="BF57:BG57"/>
    <mergeCell ref="BH57:BI57"/>
    <mergeCell ref="AT57:AU57"/>
    <mergeCell ref="AV57:AW57"/>
    <mergeCell ref="AX57:AY57"/>
    <mergeCell ref="AZ57:BA57"/>
    <mergeCell ref="BB57:BC57"/>
    <mergeCell ref="AF57:AG57"/>
    <mergeCell ref="AH57:AI57"/>
    <mergeCell ref="T57:U57"/>
    <mergeCell ref="V57:W57"/>
    <mergeCell ref="X57:Y57"/>
    <mergeCell ref="Z57:AA57"/>
    <mergeCell ref="AB57:AC57"/>
    <mergeCell ref="AD57:AE57"/>
    <mergeCell ref="BX56:BY56"/>
    <mergeCell ref="BZ56:CA56"/>
    <mergeCell ref="BJ57:BK57"/>
    <mergeCell ref="AF56:AG56"/>
    <mergeCell ref="AH56:AI56"/>
    <mergeCell ref="AR56:AS56"/>
    <mergeCell ref="AT56:AU56"/>
    <mergeCell ref="A57:B57"/>
    <mergeCell ref="C57:M57"/>
    <mergeCell ref="N57:O57"/>
    <mergeCell ref="P57:Q57"/>
    <mergeCell ref="R57:S57"/>
    <mergeCell ref="BH56:BI56"/>
    <mergeCell ref="BJ56:BK56"/>
    <mergeCell ref="BL56:BM56"/>
    <mergeCell ref="BN56:BO56"/>
    <mergeCell ref="BP56:BQ56"/>
    <mergeCell ref="BR56:BS56"/>
    <mergeCell ref="AV56:AW56"/>
    <mergeCell ref="AX56:AY56"/>
    <mergeCell ref="AZ56:BA56"/>
    <mergeCell ref="BB56:BC56"/>
    <mergeCell ref="BD56:BE56"/>
    <mergeCell ref="BF56:BG56"/>
    <mergeCell ref="AJ56:AK56"/>
    <mergeCell ref="AL56:AM56"/>
    <mergeCell ref="X56:Y56"/>
    <mergeCell ref="Z56:AA56"/>
    <mergeCell ref="AB56:AC56"/>
    <mergeCell ref="AD56:AE56"/>
    <mergeCell ref="BL57:BM57"/>
    <mergeCell ref="BN57:BO57"/>
    <mergeCell ref="AJ57:AK57"/>
    <mergeCell ref="AL57:AM57"/>
    <mergeCell ref="AN57:AO57"/>
    <mergeCell ref="AN56:AO56"/>
    <mergeCell ref="AP56:AQ56"/>
    <mergeCell ref="AP57:AQ57"/>
    <mergeCell ref="AR57:AS57"/>
    <mergeCell ref="BX55:BY55"/>
    <mergeCell ref="BZ55:CA55"/>
    <mergeCell ref="CB55:CC55"/>
    <mergeCell ref="A56:B56"/>
    <mergeCell ref="C56:M56"/>
    <mergeCell ref="N56:O56"/>
    <mergeCell ref="P56:Q56"/>
    <mergeCell ref="R56:S56"/>
    <mergeCell ref="T56:U56"/>
    <mergeCell ref="V56:W56"/>
    <mergeCell ref="BL55:BM55"/>
    <mergeCell ref="BN55:BO55"/>
    <mergeCell ref="BP55:BQ55"/>
    <mergeCell ref="BR55:BS55"/>
    <mergeCell ref="BT55:BU55"/>
    <mergeCell ref="BV55:BW55"/>
    <mergeCell ref="AZ55:BA55"/>
    <mergeCell ref="BB55:BC55"/>
    <mergeCell ref="BD55:BE55"/>
    <mergeCell ref="BF55:BG55"/>
    <mergeCell ref="BH55:BI55"/>
    <mergeCell ref="BJ55:BK55"/>
    <mergeCell ref="AV55:AW55"/>
    <mergeCell ref="AX55:AY55"/>
    <mergeCell ref="AB55:AC55"/>
    <mergeCell ref="AD55:AE55"/>
    <mergeCell ref="BT56:BU56"/>
    <mergeCell ref="BV56:BW56"/>
    <mergeCell ref="T55:U55"/>
    <mergeCell ref="V55:W55"/>
    <mergeCell ref="X55:Y55"/>
    <mergeCell ref="Z55:AA55"/>
    <mergeCell ref="BF54:BG54"/>
    <mergeCell ref="BH54:BI54"/>
    <mergeCell ref="BJ54:BK54"/>
    <mergeCell ref="BL54:BM54"/>
    <mergeCell ref="BN54:BO54"/>
    <mergeCell ref="AR54:AS54"/>
    <mergeCell ref="AT54:AU54"/>
    <mergeCell ref="AV54:AW54"/>
    <mergeCell ref="AX54:AY54"/>
    <mergeCell ref="AZ54:BA54"/>
    <mergeCell ref="BB54:BC54"/>
    <mergeCell ref="AL54:AM54"/>
    <mergeCell ref="AN54:AO54"/>
    <mergeCell ref="AP54:AQ54"/>
    <mergeCell ref="T54:U54"/>
    <mergeCell ref="V54:W54"/>
    <mergeCell ref="AR55:AS55"/>
    <mergeCell ref="AT55:AU55"/>
    <mergeCell ref="AJ55:AK55"/>
    <mergeCell ref="AL55:AM55"/>
    <mergeCell ref="AF55:AG55"/>
    <mergeCell ref="AH55:AI55"/>
    <mergeCell ref="CB54:CC54"/>
    <mergeCell ref="A54:B54"/>
    <mergeCell ref="C54:M54"/>
    <mergeCell ref="N54:O54"/>
    <mergeCell ref="P54:Q54"/>
    <mergeCell ref="R54:S54"/>
    <mergeCell ref="BH53:BI53"/>
    <mergeCell ref="BJ53:BK53"/>
    <mergeCell ref="BL53:BM53"/>
    <mergeCell ref="BN53:BO53"/>
    <mergeCell ref="BP53:BQ53"/>
    <mergeCell ref="BR53:BS53"/>
    <mergeCell ref="AV53:AW53"/>
    <mergeCell ref="AX53:AY53"/>
    <mergeCell ref="AZ53:BA53"/>
    <mergeCell ref="BB53:BC53"/>
    <mergeCell ref="BD53:BE53"/>
    <mergeCell ref="BF53:BG53"/>
    <mergeCell ref="AJ53:AK53"/>
    <mergeCell ref="AB53:AC53"/>
    <mergeCell ref="AD53:AE53"/>
    <mergeCell ref="AF53:AG53"/>
    <mergeCell ref="AH53:AI53"/>
    <mergeCell ref="AF54:AG54"/>
    <mergeCell ref="AH54:AI54"/>
    <mergeCell ref="AJ54:AK54"/>
    <mergeCell ref="A53:B53"/>
    <mergeCell ref="C53:M53"/>
    <mergeCell ref="N53:O53"/>
    <mergeCell ref="P53:Q53"/>
    <mergeCell ref="R53:S53"/>
    <mergeCell ref="T53:U53"/>
    <mergeCell ref="A55:B55"/>
    <mergeCell ref="C55:M55"/>
    <mergeCell ref="N55:O55"/>
    <mergeCell ref="P55:Q55"/>
    <mergeCell ref="R55:S55"/>
    <mergeCell ref="AN55:AO55"/>
    <mergeCell ref="AP55:AQ55"/>
    <mergeCell ref="BX52:BY52"/>
    <mergeCell ref="BZ52:CA52"/>
    <mergeCell ref="CB52:CC52"/>
    <mergeCell ref="X54:Y54"/>
    <mergeCell ref="Z54:AA54"/>
    <mergeCell ref="AB54:AC54"/>
    <mergeCell ref="AD54:AE54"/>
    <mergeCell ref="BT53:BU53"/>
    <mergeCell ref="BV53:BW53"/>
    <mergeCell ref="BX53:BY53"/>
    <mergeCell ref="BZ53:CA53"/>
    <mergeCell ref="CB53:CC53"/>
    <mergeCell ref="BP54:BQ54"/>
    <mergeCell ref="BR54:BS54"/>
    <mergeCell ref="BT54:BU54"/>
    <mergeCell ref="BV54:BW54"/>
    <mergeCell ref="BX54:BY54"/>
    <mergeCell ref="BZ54:CA54"/>
    <mergeCell ref="BD54:BE54"/>
    <mergeCell ref="AN53:AO53"/>
    <mergeCell ref="AP53:AQ53"/>
    <mergeCell ref="AR53:AS53"/>
    <mergeCell ref="AT53:AU53"/>
    <mergeCell ref="X53:Y53"/>
    <mergeCell ref="Z53:AA53"/>
    <mergeCell ref="V53:W53"/>
    <mergeCell ref="BL52:BM52"/>
    <mergeCell ref="BN52:BO52"/>
    <mergeCell ref="BP52:BQ52"/>
    <mergeCell ref="BR52:BS52"/>
    <mergeCell ref="BT52:BU52"/>
    <mergeCell ref="BV52:BW52"/>
    <mergeCell ref="AZ52:BA52"/>
    <mergeCell ref="BB52:BC52"/>
    <mergeCell ref="BD52:BE52"/>
    <mergeCell ref="BF52:BG52"/>
    <mergeCell ref="BH52:BI52"/>
    <mergeCell ref="BJ52:BK52"/>
    <mergeCell ref="AN52:AO52"/>
    <mergeCell ref="AP52:AQ52"/>
    <mergeCell ref="AR52:AS52"/>
    <mergeCell ref="AT52:AU52"/>
    <mergeCell ref="AV52:AW52"/>
    <mergeCell ref="AX52:AY52"/>
    <mergeCell ref="AB52:AC52"/>
    <mergeCell ref="AD52:AE52"/>
    <mergeCell ref="AF52:AG52"/>
    <mergeCell ref="AH52:AI52"/>
    <mergeCell ref="AJ52:AK52"/>
    <mergeCell ref="AL52:AM52"/>
    <mergeCell ref="AL53:AM53"/>
    <mergeCell ref="A52:B52"/>
    <mergeCell ref="C52:M52"/>
    <mergeCell ref="N52:O52"/>
    <mergeCell ref="P52:Q52"/>
    <mergeCell ref="R52:S52"/>
    <mergeCell ref="T52:U52"/>
    <mergeCell ref="V52:W52"/>
    <mergeCell ref="X52:Y52"/>
    <mergeCell ref="Z52:AA52"/>
    <mergeCell ref="BF51:BG51"/>
    <mergeCell ref="BH51:BI51"/>
    <mergeCell ref="BJ51:BK51"/>
    <mergeCell ref="BL51:BM51"/>
    <mergeCell ref="BN51:BO51"/>
    <mergeCell ref="BP51:BQ51"/>
    <mergeCell ref="AR51:AS51"/>
    <mergeCell ref="AV51:AW51"/>
    <mergeCell ref="AX51:AY51"/>
    <mergeCell ref="AZ51:BA51"/>
    <mergeCell ref="BB51:BC51"/>
    <mergeCell ref="BD51:BE51"/>
    <mergeCell ref="AF51:AG51"/>
    <mergeCell ref="AH51:AI51"/>
    <mergeCell ref="AJ51:AK51"/>
    <mergeCell ref="AL51:AM51"/>
    <mergeCell ref="AN51:AO51"/>
    <mergeCell ref="AP51:AQ51"/>
    <mergeCell ref="T51:U51"/>
    <mergeCell ref="V51:W51"/>
    <mergeCell ref="X51:Y51"/>
    <mergeCell ref="Z51:AA51"/>
    <mergeCell ref="AB51:AC51"/>
    <mergeCell ref="AD51:AE51"/>
    <mergeCell ref="BR50:BS50"/>
    <mergeCell ref="BT50:BU50"/>
    <mergeCell ref="BV50:BW50"/>
    <mergeCell ref="BX50:BY50"/>
    <mergeCell ref="BZ50:CA51"/>
    <mergeCell ref="CB50:CC50"/>
    <mergeCell ref="BR51:BS51"/>
    <mergeCell ref="BT51:BU51"/>
    <mergeCell ref="BV51:BW51"/>
    <mergeCell ref="BX51:BY51"/>
    <mergeCell ref="BF50:BG50"/>
    <mergeCell ref="BH50:BI50"/>
    <mergeCell ref="BJ50:BK50"/>
    <mergeCell ref="BL50:BM50"/>
    <mergeCell ref="BN50:BO50"/>
    <mergeCell ref="BP50:BQ50"/>
    <mergeCell ref="AT50:AU51"/>
    <mergeCell ref="AV50:AW50"/>
    <mergeCell ref="AX50:AY50"/>
    <mergeCell ref="AZ50:BA50"/>
    <mergeCell ref="BB50:BC50"/>
    <mergeCell ref="BD50:BE50"/>
    <mergeCell ref="AH50:AI50"/>
    <mergeCell ref="AJ50:AK50"/>
    <mergeCell ref="AL50:AM50"/>
    <mergeCell ref="AN50:AO50"/>
    <mergeCell ref="AP50:AQ50"/>
    <mergeCell ref="AR50:AS50"/>
    <mergeCell ref="CB51:CC51"/>
    <mergeCell ref="V50:W50"/>
    <mergeCell ref="X50:Y50"/>
    <mergeCell ref="Z50:AA50"/>
    <mergeCell ref="AB50:AC50"/>
    <mergeCell ref="AD50:AE50"/>
    <mergeCell ref="AF50:AG50"/>
    <mergeCell ref="A50:B50"/>
    <mergeCell ref="C50:M50"/>
    <mergeCell ref="N50:O50"/>
    <mergeCell ref="P50:Q51"/>
    <mergeCell ref="R50:S50"/>
    <mergeCell ref="T50:U50"/>
    <mergeCell ref="A51:B51"/>
    <mergeCell ref="C51:M51"/>
    <mergeCell ref="N51:O51"/>
    <mergeCell ref="R51:S51"/>
    <mergeCell ref="BR49:BS49"/>
    <mergeCell ref="AH49:AI49"/>
    <mergeCell ref="AJ49:AK49"/>
    <mergeCell ref="AL49:AM49"/>
    <mergeCell ref="AN49:AO49"/>
    <mergeCell ref="AP49:AQ49"/>
    <mergeCell ref="AR49:AS49"/>
    <mergeCell ref="V49:W49"/>
    <mergeCell ref="X49:Y49"/>
    <mergeCell ref="Z49:AA49"/>
    <mergeCell ref="AB49:AC49"/>
    <mergeCell ref="AD49:AE49"/>
    <mergeCell ref="AF49:AG49"/>
    <mergeCell ref="A49:B49"/>
    <mergeCell ref="C49:M49"/>
    <mergeCell ref="N49:O49"/>
    <mergeCell ref="BT49:BU49"/>
    <mergeCell ref="BV49:BW49"/>
    <mergeCell ref="BX49:BY49"/>
    <mergeCell ref="BZ49:CA49"/>
    <mergeCell ref="CB49:CC49"/>
    <mergeCell ref="BF49:BG49"/>
    <mergeCell ref="BH49:BI49"/>
    <mergeCell ref="BJ49:BK49"/>
    <mergeCell ref="BL49:BM49"/>
    <mergeCell ref="BN49:BO49"/>
    <mergeCell ref="BP49:BQ49"/>
    <mergeCell ref="AT49:AU49"/>
    <mergeCell ref="AV49:AW49"/>
    <mergeCell ref="AX49:AY49"/>
    <mergeCell ref="AZ49:BA49"/>
    <mergeCell ref="BB49:BC49"/>
    <mergeCell ref="BD49:BE49"/>
    <mergeCell ref="P49:Q49"/>
    <mergeCell ref="R49:S49"/>
    <mergeCell ref="T49:U49"/>
    <mergeCell ref="BR48:BS48"/>
    <mergeCell ref="BT48:BU48"/>
    <mergeCell ref="BV48:BW48"/>
    <mergeCell ref="BX48:BY48"/>
    <mergeCell ref="BZ48:CA48"/>
    <mergeCell ref="CB48:CC48"/>
    <mergeCell ref="BF48:BG48"/>
    <mergeCell ref="BH48:BI48"/>
    <mergeCell ref="BJ48:BK48"/>
    <mergeCell ref="BL48:BM48"/>
    <mergeCell ref="BN48:BO48"/>
    <mergeCell ref="BP48:BQ48"/>
    <mergeCell ref="AT48:AU48"/>
    <mergeCell ref="AV48:AW48"/>
    <mergeCell ref="AX48:AY48"/>
    <mergeCell ref="AZ48:BA48"/>
    <mergeCell ref="BB48:BC48"/>
    <mergeCell ref="BD48:BE48"/>
    <mergeCell ref="AH48:AI48"/>
    <mergeCell ref="AJ48:AK48"/>
    <mergeCell ref="AL48:AM48"/>
    <mergeCell ref="AN48:AO48"/>
    <mergeCell ref="AP48:AQ48"/>
    <mergeCell ref="AR48:AS48"/>
    <mergeCell ref="V48:W48"/>
    <mergeCell ref="X48:Y48"/>
    <mergeCell ref="Z48:AA48"/>
    <mergeCell ref="AB48:AC48"/>
    <mergeCell ref="AD48:AE48"/>
    <mergeCell ref="AF48:AG48"/>
    <mergeCell ref="A48:B48"/>
    <mergeCell ref="C48:M48"/>
    <mergeCell ref="N48:O48"/>
    <mergeCell ref="P48:Q48"/>
    <mergeCell ref="R48:S48"/>
    <mergeCell ref="T48:U48"/>
    <mergeCell ref="BR47:BS47"/>
    <mergeCell ref="BT47:BU47"/>
    <mergeCell ref="BV47:BW47"/>
    <mergeCell ref="BX47:BY47"/>
    <mergeCell ref="BZ47:CA47"/>
    <mergeCell ref="CB47:CC47"/>
    <mergeCell ref="BF47:BG47"/>
    <mergeCell ref="BH47:BI47"/>
    <mergeCell ref="BJ47:BK47"/>
    <mergeCell ref="BL47:BM47"/>
    <mergeCell ref="BN47:BO47"/>
    <mergeCell ref="BP47:BQ47"/>
    <mergeCell ref="AT47:AU47"/>
    <mergeCell ref="AV47:AW47"/>
    <mergeCell ref="AX47:AY47"/>
    <mergeCell ref="AZ47:BA47"/>
    <mergeCell ref="BB47:BC47"/>
    <mergeCell ref="BD47:BE47"/>
    <mergeCell ref="AH47:AI47"/>
    <mergeCell ref="AJ47:AK47"/>
    <mergeCell ref="AL47:AM47"/>
    <mergeCell ref="AN47:AO47"/>
    <mergeCell ref="AP47:AQ47"/>
    <mergeCell ref="AR47:AS47"/>
    <mergeCell ref="V47:W47"/>
    <mergeCell ref="X47:Y47"/>
    <mergeCell ref="Z47:AA47"/>
    <mergeCell ref="AB47:AC47"/>
    <mergeCell ref="AD47:AE47"/>
    <mergeCell ref="AF47:AG47"/>
    <mergeCell ref="A47:B47"/>
    <mergeCell ref="C47:M47"/>
    <mergeCell ref="N47:O47"/>
    <mergeCell ref="P47:Q47"/>
    <mergeCell ref="R47:S47"/>
    <mergeCell ref="T47:U47"/>
    <mergeCell ref="BR46:BS46"/>
    <mergeCell ref="BT46:BU46"/>
    <mergeCell ref="BV46:BW46"/>
    <mergeCell ref="BX46:BY46"/>
    <mergeCell ref="BZ46:CA46"/>
    <mergeCell ref="CB46:CC46"/>
    <mergeCell ref="BF46:BG46"/>
    <mergeCell ref="BH46:BI46"/>
    <mergeCell ref="BJ46:BK46"/>
    <mergeCell ref="BL46:BM46"/>
    <mergeCell ref="BN46:BO46"/>
    <mergeCell ref="BP46:BQ46"/>
    <mergeCell ref="AT46:AU46"/>
    <mergeCell ref="AV46:AW46"/>
    <mergeCell ref="AX46:AY46"/>
    <mergeCell ref="AZ46:BA46"/>
    <mergeCell ref="BB46:BC46"/>
    <mergeCell ref="BD46:BE46"/>
    <mergeCell ref="AH46:AI46"/>
    <mergeCell ref="AJ46:AK46"/>
    <mergeCell ref="AL46:AM46"/>
    <mergeCell ref="AN46:AO46"/>
    <mergeCell ref="AP46:AQ46"/>
    <mergeCell ref="AR46:AS46"/>
    <mergeCell ref="V46:W46"/>
    <mergeCell ref="X46:Y46"/>
    <mergeCell ref="Z46:AA46"/>
    <mergeCell ref="AB46:AC46"/>
    <mergeCell ref="AD46:AE46"/>
    <mergeCell ref="AF46:AG46"/>
    <mergeCell ref="A46:B46"/>
    <mergeCell ref="C46:M46"/>
    <mergeCell ref="N46:O46"/>
    <mergeCell ref="P46:Q46"/>
    <mergeCell ref="R46:S46"/>
    <mergeCell ref="T46:U46"/>
    <mergeCell ref="BR45:BS45"/>
    <mergeCell ref="BT45:BU45"/>
    <mergeCell ref="V45:W45"/>
    <mergeCell ref="X45:Y45"/>
    <mergeCell ref="Z45:AA45"/>
    <mergeCell ref="AB45:AC45"/>
    <mergeCell ref="AD45:AE45"/>
    <mergeCell ref="AF45:AG45"/>
    <mergeCell ref="A45:B45"/>
    <mergeCell ref="C45:M45"/>
    <mergeCell ref="N45:O45"/>
    <mergeCell ref="P45:Q45"/>
    <mergeCell ref="R45:S45"/>
    <mergeCell ref="T45:U45"/>
    <mergeCell ref="BV45:BW45"/>
    <mergeCell ref="BX45:BY45"/>
    <mergeCell ref="BZ45:CA45"/>
    <mergeCell ref="CB45:CC45"/>
    <mergeCell ref="BF45:BG45"/>
    <mergeCell ref="BH45:BI45"/>
    <mergeCell ref="BJ45:BK45"/>
    <mergeCell ref="BL45:BM45"/>
    <mergeCell ref="BN45:BO45"/>
    <mergeCell ref="BP45:BQ45"/>
    <mergeCell ref="AT45:AU45"/>
    <mergeCell ref="AV45:AW45"/>
    <mergeCell ref="AX45:AY45"/>
    <mergeCell ref="AZ45:BA45"/>
    <mergeCell ref="BB45:BC45"/>
    <mergeCell ref="BD45:BE45"/>
    <mergeCell ref="AH45:AI45"/>
    <mergeCell ref="AJ45:AK45"/>
    <mergeCell ref="AL45:AM45"/>
    <mergeCell ref="AN45:AO45"/>
    <mergeCell ref="AP45:AQ45"/>
    <mergeCell ref="AR45:AS45"/>
    <mergeCell ref="BR44:BS44"/>
    <mergeCell ref="BT44:BU44"/>
    <mergeCell ref="BV44:BW44"/>
    <mergeCell ref="BX44:BY44"/>
    <mergeCell ref="BZ44:CA44"/>
    <mergeCell ref="CB44:CC44"/>
    <mergeCell ref="BF44:BG44"/>
    <mergeCell ref="BH44:BI44"/>
    <mergeCell ref="BJ44:BK44"/>
    <mergeCell ref="BL44:BM44"/>
    <mergeCell ref="BN44:BO44"/>
    <mergeCell ref="BP44:BQ44"/>
    <mergeCell ref="AT44:AU44"/>
    <mergeCell ref="AV44:AW44"/>
    <mergeCell ref="AX44:AY44"/>
    <mergeCell ref="AZ44:BA44"/>
    <mergeCell ref="BB44:BC44"/>
    <mergeCell ref="BD44:BE44"/>
    <mergeCell ref="AH44:AI44"/>
    <mergeCell ref="AJ44:AK44"/>
    <mergeCell ref="AL44:AM44"/>
    <mergeCell ref="AN44:AO44"/>
    <mergeCell ref="AP44:AQ44"/>
    <mergeCell ref="AR44:AS44"/>
    <mergeCell ref="V44:W44"/>
    <mergeCell ref="X44:Y44"/>
    <mergeCell ref="Z44:AA44"/>
    <mergeCell ref="AB44:AC44"/>
    <mergeCell ref="AD44:AE44"/>
    <mergeCell ref="AF44:AG44"/>
    <mergeCell ref="A44:B44"/>
    <mergeCell ref="C44:M44"/>
    <mergeCell ref="N44:O44"/>
    <mergeCell ref="P44:Q44"/>
    <mergeCell ref="R44:S44"/>
    <mergeCell ref="T44:U44"/>
    <mergeCell ref="BR43:BS43"/>
    <mergeCell ref="BT43:BU43"/>
    <mergeCell ref="BV43:BW43"/>
    <mergeCell ref="BX43:BY43"/>
    <mergeCell ref="BZ43:CA43"/>
    <mergeCell ref="CB43:CC43"/>
    <mergeCell ref="BF43:BG43"/>
    <mergeCell ref="BH43:BI43"/>
    <mergeCell ref="BJ43:BK43"/>
    <mergeCell ref="BL43:BM43"/>
    <mergeCell ref="BN43:BO43"/>
    <mergeCell ref="BP43:BQ43"/>
    <mergeCell ref="AT43:AU43"/>
    <mergeCell ref="AV43:AW43"/>
    <mergeCell ref="AX43:AY43"/>
    <mergeCell ref="AZ43:BA43"/>
    <mergeCell ref="BB43:BC43"/>
    <mergeCell ref="BD43:BE43"/>
    <mergeCell ref="AH43:AI43"/>
    <mergeCell ref="AJ43:AK43"/>
    <mergeCell ref="AL43:AM43"/>
    <mergeCell ref="AN43:AO43"/>
    <mergeCell ref="AP43:AQ43"/>
    <mergeCell ref="AR43:AS43"/>
    <mergeCell ref="V43:W43"/>
    <mergeCell ref="X43:Y43"/>
    <mergeCell ref="Z43:AA43"/>
    <mergeCell ref="AB43:AC43"/>
    <mergeCell ref="AD43:AE43"/>
    <mergeCell ref="AF43:AG43"/>
    <mergeCell ref="A43:B43"/>
    <mergeCell ref="C43:M43"/>
    <mergeCell ref="N43:O43"/>
    <mergeCell ref="P43:Q43"/>
    <mergeCell ref="R43:S43"/>
    <mergeCell ref="T43:U43"/>
    <mergeCell ref="V42:W42"/>
    <mergeCell ref="X42:Y42"/>
    <mergeCell ref="Z42:AA42"/>
    <mergeCell ref="AB42:AC42"/>
    <mergeCell ref="AD42:AE42"/>
    <mergeCell ref="AF42:AG42"/>
    <mergeCell ref="A42:B42"/>
    <mergeCell ref="C42:M42"/>
    <mergeCell ref="N42:O42"/>
    <mergeCell ref="P42:Q42"/>
    <mergeCell ref="R42:S42"/>
    <mergeCell ref="T42:U42"/>
    <mergeCell ref="BR42:BS42"/>
    <mergeCell ref="BT42:BU42"/>
    <mergeCell ref="BV42:BW42"/>
    <mergeCell ref="BX42:BY42"/>
    <mergeCell ref="BZ42:CA42"/>
    <mergeCell ref="BF42:BG42"/>
    <mergeCell ref="BH42:BI42"/>
    <mergeCell ref="BJ42:BK42"/>
    <mergeCell ref="BL42:BM42"/>
    <mergeCell ref="BN42:BO42"/>
    <mergeCell ref="BP42:BQ42"/>
    <mergeCell ref="AT42:AU42"/>
    <mergeCell ref="AV42:AW42"/>
    <mergeCell ref="AX42:AY42"/>
    <mergeCell ref="AZ42:BA42"/>
    <mergeCell ref="BB42:BC42"/>
    <mergeCell ref="BD42:BE42"/>
    <mergeCell ref="BZ41:CA41"/>
    <mergeCell ref="CB41:CC41"/>
    <mergeCell ref="BF41:BG41"/>
    <mergeCell ref="BH41:BI41"/>
    <mergeCell ref="BJ41:BK41"/>
    <mergeCell ref="BL41:BM41"/>
    <mergeCell ref="BN41:BO41"/>
    <mergeCell ref="BP41:BQ41"/>
    <mergeCell ref="AT41:AU41"/>
    <mergeCell ref="AV41:AW41"/>
    <mergeCell ref="AX41:AY41"/>
    <mergeCell ref="AZ41:BA41"/>
    <mergeCell ref="BB41:BC41"/>
    <mergeCell ref="BD41:BE41"/>
    <mergeCell ref="AH42:AI42"/>
    <mergeCell ref="AJ42:AK42"/>
    <mergeCell ref="AL42:AM42"/>
    <mergeCell ref="AN42:AO42"/>
    <mergeCell ref="AP42:AQ42"/>
    <mergeCell ref="AR42:AS42"/>
    <mergeCell ref="CB42:CC42"/>
    <mergeCell ref="AH41:AI41"/>
    <mergeCell ref="BT41:BU41"/>
    <mergeCell ref="BV41:BW41"/>
    <mergeCell ref="BX41:BY41"/>
    <mergeCell ref="AP41:AQ41"/>
    <mergeCell ref="AR41:AS41"/>
    <mergeCell ref="V41:W41"/>
    <mergeCell ref="X41:Y41"/>
    <mergeCell ref="Z41:AA41"/>
    <mergeCell ref="AB41:AC41"/>
    <mergeCell ref="AD41:AE41"/>
    <mergeCell ref="AF41:AG41"/>
    <mergeCell ref="A41:B41"/>
    <mergeCell ref="C41:M41"/>
    <mergeCell ref="N41:O41"/>
    <mergeCell ref="P41:Q41"/>
    <mergeCell ref="R41:S41"/>
    <mergeCell ref="T41:U41"/>
    <mergeCell ref="AJ41:AK41"/>
    <mergeCell ref="AL41:AM41"/>
    <mergeCell ref="AN41:AO41"/>
    <mergeCell ref="BR41:BS41"/>
    <mergeCell ref="BR40:BS40"/>
    <mergeCell ref="AH40:AI40"/>
    <mergeCell ref="AJ40:AK40"/>
    <mergeCell ref="AL40:AM40"/>
    <mergeCell ref="AN40:AO40"/>
    <mergeCell ref="AP40:AQ40"/>
    <mergeCell ref="AR40:AS40"/>
    <mergeCell ref="V40:W40"/>
    <mergeCell ref="X40:Y40"/>
    <mergeCell ref="Z40:AA40"/>
    <mergeCell ref="AB40:AC40"/>
    <mergeCell ref="AD40:AE40"/>
    <mergeCell ref="AF40:AG40"/>
    <mergeCell ref="A40:B40"/>
    <mergeCell ref="C40:M40"/>
    <mergeCell ref="N40:O40"/>
    <mergeCell ref="BT40:BU40"/>
    <mergeCell ref="BV40:BW40"/>
    <mergeCell ref="BX40:BY40"/>
    <mergeCell ref="BZ40:CA40"/>
    <mergeCell ref="CB40:CC40"/>
    <mergeCell ref="BF40:BG40"/>
    <mergeCell ref="BH40:BI40"/>
    <mergeCell ref="BJ40:BK40"/>
    <mergeCell ref="BL40:BM40"/>
    <mergeCell ref="BN40:BO40"/>
    <mergeCell ref="BP40:BQ40"/>
    <mergeCell ref="AT40:AU40"/>
    <mergeCell ref="AV40:AW40"/>
    <mergeCell ref="AX40:AY40"/>
    <mergeCell ref="AZ40:BA40"/>
    <mergeCell ref="BB40:BC40"/>
    <mergeCell ref="BD40:BE40"/>
    <mergeCell ref="P40:Q40"/>
    <mergeCell ref="R40:S40"/>
    <mergeCell ref="T40:U40"/>
    <mergeCell ref="BR39:BS39"/>
    <mergeCell ref="BT39:BU39"/>
    <mergeCell ref="BV39:BW39"/>
    <mergeCell ref="BX39:BY39"/>
    <mergeCell ref="BZ39:CA39"/>
    <mergeCell ref="CB39:CC39"/>
    <mergeCell ref="BF39:BG39"/>
    <mergeCell ref="BH39:BI39"/>
    <mergeCell ref="BJ39:BK39"/>
    <mergeCell ref="BL39:BM39"/>
    <mergeCell ref="BN39:BO39"/>
    <mergeCell ref="BP39:BQ39"/>
    <mergeCell ref="AT39:AU39"/>
    <mergeCell ref="AV39:AW39"/>
    <mergeCell ref="AX39:AY39"/>
    <mergeCell ref="AZ39:BA39"/>
    <mergeCell ref="BB39:BC39"/>
    <mergeCell ref="BD39:BE39"/>
    <mergeCell ref="AH39:AI39"/>
    <mergeCell ref="AJ39:AK39"/>
    <mergeCell ref="AL39:AM39"/>
    <mergeCell ref="AN39:AO39"/>
    <mergeCell ref="AP39:AQ39"/>
    <mergeCell ref="AR39:AS39"/>
    <mergeCell ref="V39:W39"/>
    <mergeCell ref="X39:Y39"/>
    <mergeCell ref="Z39:AA39"/>
    <mergeCell ref="AB39:AC39"/>
    <mergeCell ref="AD39:AE39"/>
    <mergeCell ref="AF39:AG39"/>
    <mergeCell ref="A39:B39"/>
    <mergeCell ref="C39:M39"/>
    <mergeCell ref="N39:O39"/>
    <mergeCell ref="P39:Q39"/>
    <mergeCell ref="R39:S39"/>
    <mergeCell ref="T39:U39"/>
    <mergeCell ref="BR38:BS38"/>
    <mergeCell ref="BT38:BU38"/>
    <mergeCell ref="BV38:BW38"/>
    <mergeCell ref="BX38:BY38"/>
    <mergeCell ref="BZ38:CA38"/>
    <mergeCell ref="CB38:CC38"/>
    <mergeCell ref="BF38:BG38"/>
    <mergeCell ref="BH38:BI38"/>
    <mergeCell ref="BJ38:BK38"/>
    <mergeCell ref="BL38:BM38"/>
    <mergeCell ref="BN38:BO38"/>
    <mergeCell ref="BP38:BQ38"/>
    <mergeCell ref="AT38:AU38"/>
    <mergeCell ref="AV38:AW38"/>
    <mergeCell ref="AX38:AY38"/>
    <mergeCell ref="AZ38:BA38"/>
    <mergeCell ref="BB38:BC38"/>
    <mergeCell ref="BD38:BE38"/>
    <mergeCell ref="AH38:AI38"/>
    <mergeCell ref="AJ38:AK38"/>
    <mergeCell ref="AL38:AM38"/>
    <mergeCell ref="AN38:AO38"/>
    <mergeCell ref="AP38:AQ38"/>
    <mergeCell ref="AR38:AS38"/>
    <mergeCell ref="V38:W38"/>
    <mergeCell ref="X38:Y38"/>
    <mergeCell ref="Z38:AA38"/>
    <mergeCell ref="AB38:AC38"/>
    <mergeCell ref="AD38:AE38"/>
    <mergeCell ref="AF38:AG38"/>
    <mergeCell ref="A38:B38"/>
    <mergeCell ref="C38:M38"/>
    <mergeCell ref="N38:O38"/>
    <mergeCell ref="P38:Q38"/>
    <mergeCell ref="R38:S38"/>
    <mergeCell ref="T38:U38"/>
    <mergeCell ref="BR37:BS37"/>
    <mergeCell ref="BT37:BU37"/>
    <mergeCell ref="BV37:BW37"/>
    <mergeCell ref="BX37:BY37"/>
    <mergeCell ref="BZ37:CA37"/>
    <mergeCell ref="CB37:CC37"/>
    <mergeCell ref="BF37:BG37"/>
    <mergeCell ref="BH37:BI37"/>
    <mergeCell ref="BJ37:BK37"/>
    <mergeCell ref="BL37:BM37"/>
    <mergeCell ref="BN37:BO37"/>
    <mergeCell ref="BP37:BQ37"/>
    <mergeCell ref="AT37:AU37"/>
    <mergeCell ref="AV37:AW37"/>
    <mergeCell ref="AX37:AY37"/>
    <mergeCell ref="AZ37:BA37"/>
    <mergeCell ref="BB37:BC37"/>
    <mergeCell ref="BD37:BE37"/>
    <mergeCell ref="AH37:AI37"/>
    <mergeCell ref="AJ37:AK37"/>
    <mergeCell ref="AL37:AM37"/>
    <mergeCell ref="AN37:AO37"/>
    <mergeCell ref="AP37:AQ37"/>
    <mergeCell ref="AR37:AS37"/>
    <mergeCell ref="V37:W37"/>
    <mergeCell ref="X37:Y37"/>
    <mergeCell ref="Z37:AA37"/>
    <mergeCell ref="AB37:AC37"/>
    <mergeCell ref="AD37:AE37"/>
    <mergeCell ref="AF37:AG37"/>
    <mergeCell ref="A37:B37"/>
    <mergeCell ref="C37:M37"/>
    <mergeCell ref="N37:O37"/>
    <mergeCell ref="P37:Q37"/>
    <mergeCell ref="R37:S37"/>
    <mergeCell ref="T37:U37"/>
    <mergeCell ref="BR36:BS36"/>
    <mergeCell ref="BT36:BU36"/>
    <mergeCell ref="V36:W36"/>
    <mergeCell ref="X36:Y36"/>
    <mergeCell ref="Z36:AA36"/>
    <mergeCell ref="AB36:AC36"/>
    <mergeCell ref="AD36:AE36"/>
    <mergeCell ref="AF36:AG36"/>
    <mergeCell ref="A36:B36"/>
    <mergeCell ref="C36:M36"/>
    <mergeCell ref="N36:O36"/>
    <mergeCell ref="P36:Q36"/>
    <mergeCell ref="R36:S36"/>
    <mergeCell ref="T36:U36"/>
    <mergeCell ref="BV36:BW36"/>
    <mergeCell ref="BX36:BY36"/>
    <mergeCell ref="BZ36:CA36"/>
    <mergeCell ref="CB36:CC36"/>
    <mergeCell ref="BF36:BG36"/>
    <mergeCell ref="BH36:BI36"/>
    <mergeCell ref="BJ36:BK36"/>
    <mergeCell ref="BL36:BM36"/>
    <mergeCell ref="BN36:BO36"/>
    <mergeCell ref="BP36:BQ36"/>
    <mergeCell ref="AT36:AU36"/>
    <mergeCell ref="AV36:AW36"/>
    <mergeCell ref="AX36:AY36"/>
    <mergeCell ref="AZ36:BA36"/>
    <mergeCell ref="BB36:BC36"/>
    <mergeCell ref="BD36:BE36"/>
    <mergeCell ref="AH36:AI36"/>
    <mergeCell ref="AJ36:AK36"/>
    <mergeCell ref="AL36:AM36"/>
    <mergeCell ref="AN36:AO36"/>
    <mergeCell ref="AP36:AQ36"/>
    <mergeCell ref="AR36:AS36"/>
    <mergeCell ref="BR35:BS35"/>
    <mergeCell ref="BT35:BU35"/>
    <mergeCell ref="BV35:BW35"/>
    <mergeCell ref="BX35:BY35"/>
    <mergeCell ref="BZ35:CA35"/>
    <mergeCell ref="CB35:CC35"/>
    <mergeCell ref="BF35:BG35"/>
    <mergeCell ref="BH35:BI35"/>
    <mergeCell ref="BJ35:BK35"/>
    <mergeCell ref="BL35:BM35"/>
    <mergeCell ref="BN35:BO35"/>
    <mergeCell ref="BP35:BQ35"/>
    <mergeCell ref="AT35:AU35"/>
    <mergeCell ref="AV35:AW35"/>
    <mergeCell ref="AX35:AY35"/>
    <mergeCell ref="AZ35:BA35"/>
    <mergeCell ref="BB35:BC35"/>
    <mergeCell ref="BD35:BE35"/>
    <mergeCell ref="AH35:AI35"/>
    <mergeCell ref="AJ35:AK35"/>
    <mergeCell ref="AL35:AM35"/>
    <mergeCell ref="AN35:AO35"/>
    <mergeCell ref="AP35:AQ35"/>
    <mergeCell ref="AR35:AS35"/>
    <mergeCell ref="V35:W35"/>
    <mergeCell ref="X35:Y35"/>
    <mergeCell ref="Z35:AA35"/>
    <mergeCell ref="AB35:AC35"/>
    <mergeCell ref="AD35:AE35"/>
    <mergeCell ref="AF35:AG35"/>
    <mergeCell ref="A35:B35"/>
    <mergeCell ref="C35:M35"/>
    <mergeCell ref="N35:O35"/>
    <mergeCell ref="P35:Q35"/>
    <mergeCell ref="R35:S35"/>
    <mergeCell ref="T35:U35"/>
    <mergeCell ref="BR34:BS34"/>
    <mergeCell ref="BT34:BU34"/>
    <mergeCell ref="BV34:BW34"/>
    <mergeCell ref="BX34:BY34"/>
    <mergeCell ref="BZ34:CA34"/>
    <mergeCell ref="CB34:CC34"/>
    <mergeCell ref="BF34:BG34"/>
    <mergeCell ref="BH34:BI34"/>
    <mergeCell ref="BJ34:BK34"/>
    <mergeCell ref="BL34:BM34"/>
    <mergeCell ref="BN34:BO34"/>
    <mergeCell ref="BP34:BQ34"/>
    <mergeCell ref="AT34:AU34"/>
    <mergeCell ref="AV34:AW34"/>
    <mergeCell ref="AX34:AY34"/>
    <mergeCell ref="AZ34:BA34"/>
    <mergeCell ref="BB34:BC34"/>
    <mergeCell ref="BD34:BE34"/>
    <mergeCell ref="AH34:AI34"/>
    <mergeCell ref="AJ34:AK34"/>
    <mergeCell ref="AL34:AM34"/>
    <mergeCell ref="AN34:AO34"/>
    <mergeCell ref="AP34:AQ34"/>
    <mergeCell ref="AR34:AS34"/>
    <mergeCell ref="V34:W34"/>
    <mergeCell ref="X34:Y34"/>
    <mergeCell ref="Z34:AA34"/>
    <mergeCell ref="AB34:AC34"/>
    <mergeCell ref="AD34:AE34"/>
    <mergeCell ref="AF34:AG34"/>
    <mergeCell ref="A34:B34"/>
    <mergeCell ref="C34:M34"/>
    <mergeCell ref="N34:O34"/>
    <mergeCell ref="P34:Q34"/>
    <mergeCell ref="R34:S34"/>
    <mergeCell ref="T34:U34"/>
    <mergeCell ref="BR33:BS33"/>
    <mergeCell ref="BT33:BU33"/>
    <mergeCell ref="BV33:BW33"/>
    <mergeCell ref="BX33:BY33"/>
    <mergeCell ref="BZ33:CA33"/>
    <mergeCell ref="CB33:CC33"/>
    <mergeCell ref="BF33:BG33"/>
    <mergeCell ref="BH33:BI33"/>
    <mergeCell ref="BJ33:BK33"/>
    <mergeCell ref="BL33:BM33"/>
    <mergeCell ref="BN33:BO33"/>
    <mergeCell ref="BP33:BQ33"/>
    <mergeCell ref="AT33:AU33"/>
    <mergeCell ref="AV33:AW33"/>
    <mergeCell ref="AX33:AY33"/>
    <mergeCell ref="AZ33:BA33"/>
    <mergeCell ref="BB33:BC33"/>
    <mergeCell ref="BD33:BE33"/>
    <mergeCell ref="AH33:AI33"/>
    <mergeCell ref="AJ33:AK33"/>
    <mergeCell ref="AL33:AM33"/>
    <mergeCell ref="AN33:AO33"/>
    <mergeCell ref="AP33:AQ33"/>
    <mergeCell ref="AR33:AS33"/>
    <mergeCell ref="V33:W33"/>
    <mergeCell ref="X33:Y33"/>
    <mergeCell ref="Z33:AA33"/>
    <mergeCell ref="AB33:AC33"/>
    <mergeCell ref="AD33:AE33"/>
    <mergeCell ref="AF33:AG33"/>
    <mergeCell ref="A33:B33"/>
    <mergeCell ref="C33:M33"/>
    <mergeCell ref="N33:O33"/>
    <mergeCell ref="P33:Q33"/>
    <mergeCell ref="R33:S33"/>
    <mergeCell ref="T33:U33"/>
    <mergeCell ref="BR32:BS32"/>
    <mergeCell ref="BT32:BU32"/>
    <mergeCell ref="BV32:BW32"/>
    <mergeCell ref="BX32:BY32"/>
    <mergeCell ref="BZ32:CA32"/>
    <mergeCell ref="CB32:CC32"/>
    <mergeCell ref="BF32:BG32"/>
    <mergeCell ref="BH32:BI32"/>
    <mergeCell ref="BJ32:BK32"/>
    <mergeCell ref="BL32:BM32"/>
    <mergeCell ref="BN32:BO32"/>
    <mergeCell ref="BP32:BQ32"/>
    <mergeCell ref="AT32:AU32"/>
    <mergeCell ref="AV32:AW32"/>
    <mergeCell ref="AX32:AY32"/>
    <mergeCell ref="AZ32:BA32"/>
    <mergeCell ref="BB32:BC32"/>
    <mergeCell ref="BD32:BE32"/>
    <mergeCell ref="AH32:AI32"/>
    <mergeCell ref="AJ32:AK32"/>
    <mergeCell ref="AL32:AM32"/>
    <mergeCell ref="AN32:AO32"/>
    <mergeCell ref="AP32:AQ32"/>
    <mergeCell ref="AR32:AS32"/>
    <mergeCell ref="V32:W32"/>
    <mergeCell ref="X32:Y32"/>
    <mergeCell ref="Z32:AA32"/>
    <mergeCell ref="AB32:AC32"/>
    <mergeCell ref="AD32:AE32"/>
    <mergeCell ref="AF32:AG32"/>
    <mergeCell ref="A32:B32"/>
    <mergeCell ref="C32:M32"/>
    <mergeCell ref="N32:O32"/>
    <mergeCell ref="P32:Q32"/>
    <mergeCell ref="R32:S32"/>
    <mergeCell ref="T32:U32"/>
    <mergeCell ref="BR31:BS31"/>
    <mergeCell ref="BT31:BU31"/>
    <mergeCell ref="BV31:BW31"/>
    <mergeCell ref="BX31:BY31"/>
    <mergeCell ref="BZ31:CA31"/>
    <mergeCell ref="CB31:CC31"/>
    <mergeCell ref="BF31:BG31"/>
    <mergeCell ref="BH31:BI31"/>
    <mergeCell ref="BJ31:BK31"/>
    <mergeCell ref="BL31:BM31"/>
    <mergeCell ref="BN31:BO31"/>
    <mergeCell ref="BP31:BQ31"/>
    <mergeCell ref="AT31:AU31"/>
    <mergeCell ref="AV31:AW31"/>
    <mergeCell ref="AX31:AY31"/>
    <mergeCell ref="AZ31:BA31"/>
    <mergeCell ref="BB31:BC31"/>
    <mergeCell ref="BD31:BE31"/>
    <mergeCell ref="AH31:AI31"/>
    <mergeCell ref="AJ31:AK31"/>
    <mergeCell ref="AL31:AM31"/>
    <mergeCell ref="AN31:AO31"/>
    <mergeCell ref="AP31:AQ31"/>
    <mergeCell ref="AR31:AS31"/>
    <mergeCell ref="V31:W31"/>
    <mergeCell ref="X31:Y31"/>
    <mergeCell ref="Z31:AA31"/>
    <mergeCell ref="AB31:AC31"/>
    <mergeCell ref="AD31:AE31"/>
    <mergeCell ref="AF31:AG31"/>
    <mergeCell ref="A31:B31"/>
    <mergeCell ref="C31:M31"/>
    <mergeCell ref="N31:O31"/>
    <mergeCell ref="P31:Q31"/>
    <mergeCell ref="R31:S31"/>
    <mergeCell ref="T31:U31"/>
    <mergeCell ref="BR30:BS30"/>
    <mergeCell ref="BT30:BU30"/>
    <mergeCell ref="BV30:BW30"/>
    <mergeCell ref="BX30:BY30"/>
    <mergeCell ref="BZ30:CA30"/>
    <mergeCell ref="CB30:CC30"/>
    <mergeCell ref="BF30:BG30"/>
    <mergeCell ref="BH30:BI30"/>
    <mergeCell ref="BJ30:BK30"/>
    <mergeCell ref="BL30:BM30"/>
    <mergeCell ref="BN30:BO30"/>
    <mergeCell ref="BP30:BQ30"/>
    <mergeCell ref="AT30:AU30"/>
    <mergeCell ref="AV30:AW30"/>
    <mergeCell ref="AX30:AY30"/>
    <mergeCell ref="AZ30:BA30"/>
    <mergeCell ref="BB30:BC30"/>
    <mergeCell ref="BD30:BE30"/>
    <mergeCell ref="AH30:AI30"/>
    <mergeCell ref="AJ30:AK30"/>
    <mergeCell ref="AL30:AM30"/>
    <mergeCell ref="AN30:AO30"/>
    <mergeCell ref="AP30:AQ30"/>
    <mergeCell ref="AR30:AS30"/>
    <mergeCell ref="V30:W30"/>
    <mergeCell ref="X30:Y30"/>
    <mergeCell ref="Z30:AA30"/>
    <mergeCell ref="AB30:AC30"/>
    <mergeCell ref="AD30:AE30"/>
    <mergeCell ref="AF30:AG30"/>
    <mergeCell ref="A30:B30"/>
    <mergeCell ref="C30:M30"/>
    <mergeCell ref="N30:O30"/>
    <mergeCell ref="P30:Q30"/>
    <mergeCell ref="R30:S30"/>
    <mergeCell ref="T30:U30"/>
    <mergeCell ref="BR29:BS29"/>
    <mergeCell ref="BT29:BU29"/>
    <mergeCell ref="BV29:BW29"/>
    <mergeCell ref="BX29:BY29"/>
    <mergeCell ref="BZ29:CA29"/>
    <mergeCell ref="CB29:CC29"/>
    <mergeCell ref="BF29:BG29"/>
    <mergeCell ref="BH29:BI29"/>
    <mergeCell ref="BJ29:BK29"/>
    <mergeCell ref="BL29:BM29"/>
    <mergeCell ref="BN29:BO29"/>
    <mergeCell ref="BP29:BQ29"/>
    <mergeCell ref="AT29:AU29"/>
    <mergeCell ref="AV29:AW29"/>
    <mergeCell ref="AX29:AY29"/>
    <mergeCell ref="AZ29:BA29"/>
    <mergeCell ref="BB29:BC29"/>
    <mergeCell ref="BD29:BE29"/>
    <mergeCell ref="AH29:AI29"/>
    <mergeCell ref="AJ29:AK29"/>
    <mergeCell ref="AL29:AM29"/>
    <mergeCell ref="AN29:AO29"/>
    <mergeCell ref="AP29:AQ29"/>
    <mergeCell ref="AR29:AS29"/>
    <mergeCell ref="V29:W29"/>
    <mergeCell ref="X29:Y29"/>
    <mergeCell ref="Z29:AA29"/>
    <mergeCell ref="AB29:AC29"/>
    <mergeCell ref="AD29:AE29"/>
    <mergeCell ref="AF29:AG29"/>
    <mergeCell ref="A29:B29"/>
    <mergeCell ref="C29:M29"/>
    <mergeCell ref="N29:O29"/>
    <mergeCell ref="P29:Q29"/>
    <mergeCell ref="R29:S29"/>
    <mergeCell ref="T29:U29"/>
    <mergeCell ref="BR28:BS28"/>
    <mergeCell ref="BT28:BU28"/>
    <mergeCell ref="BV28:BW28"/>
    <mergeCell ref="BX28:BY28"/>
    <mergeCell ref="BZ28:CA28"/>
    <mergeCell ref="CB28:CC28"/>
    <mergeCell ref="BF28:BG28"/>
    <mergeCell ref="BH28:BI28"/>
    <mergeCell ref="BJ28:BK28"/>
    <mergeCell ref="BL28:BM28"/>
    <mergeCell ref="BN28:BO28"/>
    <mergeCell ref="BP28:BQ28"/>
    <mergeCell ref="AT28:AU28"/>
    <mergeCell ref="AV28:AW28"/>
    <mergeCell ref="AX28:AY28"/>
    <mergeCell ref="AZ28:BA28"/>
    <mergeCell ref="BB28:BC28"/>
    <mergeCell ref="BD28:BE28"/>
    <mergeCell ref="AH28:AI28"/>
    <mergeCell ref="AJ28:AK28"/>
    <mergeCell ref="AL28:AM28"/>
    <mergeCell ref="AN28:AO28"/>
    <mergeCell ref="AP28:AQ28"/>
    <mergeCell ref="AR28:AS28"/>
    <mergeCell ref="V28:W28"/>
    <mergeCell ref="X28:Y28"/>
    <mergeCell ref="Z28:AA28"/>
    <mergeCell ref="AB28:AC28"/>
    <mergeCell ref="AD28:AE28"/>
    <mergeCell ref="AF28:AG28"/>
    <mergeCell ref="A28:B28"/>
    <mergeCell ref="C28:M28"/>
    <mergeCell ref="N28:O28"/>
    <mergeCell ref="P28:Q28"/>
    <mergeCell ref="R28:S28"/>
    <mergeCell ref="T28:U28"/>
    <mergeCell ref="BR27:BS27"/>
    <mergeCell ref="BT27:BU27"/>
    <mergeCell ref="BV27:BW27"/>
    <mergeCell ref="BX27:BY27"/>
    <mergeCell ref="BZ27:CA27"/>
    <mergeCell ref="CB27:CC27"/>
    <mergeCell ref="BF27:BG27"/>
    <mergeCell ref="BH27:BI27"/>
    <mergeCell ref="BJ27:BK27"/>
    <mergeCell ref="BL27:BM27"/>
    <mergeCell ref="BN27:BO27"/>
    <mergeCell ref="BP27:BQ27"/>
    <mergeCell ref="AT27:AU27"/>
    <mergeCell ref="AV27:AW27"/>
    <mergeCell ref="AX27:AY27"/>
    <mergeCell ref="AZ27:BA27"/>
    <mergeCell ref="BB27:BC27"/>
    <mergeCell ref="BD27:BE27"/>
    <mergeCell ref="AH27:AI27"/>
    <mergeCell ref="AJ27:AK27"/>
    <mergeCell ref="AL27:AM27"/>
    <mergeCell ref="AN27:AO27"/>
    <mergeCell ref="AP27:AQ27"/>
    <mergeCell ref="AR27:AS27"/>
    <mergeCell ref="V27:W27"/>
    <mergeCell ref="X27:Y27"/>
    <mergeCell ref="Z27:AA27"/>
    <mergeCell ref="AB27:AC27"/>
    <mergeCell ref="AD27:AE27"/>
    <mergeCell ref="AF27:AG27"/>
    <mergeCell ref="A27:B27"/>
    <mergeCell ref="C27:M27"/>
    <mergeCell ref="N27:O27"/>
    <mergeCell ref="P27:Q27"/>
    <mergeCell ref="R27:S27"/>
    <mergeCell ref="T27:U27"/>
    <mergeCell ref="BR26:BS26"/>
    <mergeCell ref="BT26:BU26"/>
    <mergeCell ref="BV26:BW26"/>
    <mergeCell ref="BX26:BY26"/>
    <mergeCell ref="BZ26:CA26"/>
    <mergeCell ref="CB26:CC26"/>
    <mergeCell ref="BF26:BG26"/>
    <mergeCell ref="BH26:BI26"/>
    <mergeCell ref="BJ26:BK26"/>
    <mergeCell ref="BL26:BM26"/>
    <mergeCell ref="BN26:BO26"/>
    <mergeCell ref="BP26:BQ26"/>
    <mergeCell ref="AT26:AU26"/>
    <mergeCell ref="AV26:AW26"/>
    <mergeCell ref="AX26:AY26"/>
    <mergeCell ref="AZ26:BA26"/>
    <mergeCell ref="BB26:BC26"/>
    <mergeCell ref="BD26:BE26"/>
    <mergeCell ref="AH26:AI26"/>
    <mergeCell ref="AJ26:AK26"/>
    <mergeCell ref="AL26:AM26"/>
    <mergeCell ref="AN26:AO26"/>
    <mergeCell ref="AP26:AQ26"/>
    <mergeCell ref="AR26:AS26"/>
    <mergeCell ref="V26:W26"/>
    <mergeCell ref="X26:Y26"/>
    <mergeCell ref="Z26:AA26"/>
    <mergeCell ref="AB26:AC26"/>
    <mergeCell ref="AD26:AE26"/>
    <mergeCell ref="AF26:AG26"/>
    <mergeCell ref="A26:B26"/>
    <mergeCell ref="C26:M26"/>
    <mergeCell ref="N26:O26"/>
    <mergeCell ref="P26:Q26"/>
    <mergeCell ref="R26:S26"/>
    <mergeCell ref="T26:U26"/>
    <mergeCell ref="BR25:BS25"/>
    <mergeCell ref="BT25:BU25"/>
    <mergeCell ref="BV25:BW25"/>
    <mergeCell ref="BX25:BY25"/>
    <mergeCell ref="BZ25:CA25"/>
    <mergeCell ref="CB25:CC25"/>
    <mergeCell ref="BF25:BG25"/>
    <mergeCell ref="BH25:BI25"/>
    <mergeCell ref="BJ25:BK25"/>
    <mergeCell ref="BL25:BM25"/>
    <mergeCell ref="BN25:BO25"/>
    <mergeCell ref="BP25:BQ25"/>
    <mergeCell ref="AT25:AU25"/>
    <mergeCell ref="AV25:AW25"/>
    <mergeCell ref="AX25:AY25"/>
    <mergeCell ref="AZ25:BA25"/>
    <mergeCell ref="BB25:BC25"/>
    <mergeCell ref="BD25:BE25"/>
    <mergeCell ref="AH25:AI25"/>
    <mergeCell ref="AJ25:AK25"/>
    <mergeCell ref="AL25:AM25"/>
    <mergeCell ref="AN25:AO25"/>
    <mergeCell ref="AP25:AQ25"/>
    <mergeCell ref="AR25:AS25"/>
    <mergeCell ref="V25:W25"/>
    <mergeCell ref="X25:Y25"/>
    <mergeCell ref="Z25:AA25"/>
    <mergeCell ref="AB25:AC25"/>
    <mergeCell ref="AD25:AE25"/>
    <mergeCell ref="AF25:AG25"/>
    <mergeCell ref="A25:B25"/>
    <mergeCell ref="C25:M25"/>
    <mergeCell ref="N25:O25"/>
    <mergeCell ref="P25:Q25"/>
    <mergeCell ref="R25:S25"/>
    <mergeCell ref="T25:U25"/>
    <mergeCell ref="AN24:AO24"/>
    <mergeCell ref="AP24:AQ24"/>
    <mergeCell ref="AR24:AS24"/>
    <mergeCell ref="V24:W24"/>
    <mergeCell ref="X24:Y24"/>
    <mergeCell ref="Z24:AA24"/>
    <mergeCell ref="AB24:AC24"/>
    <mergeCell ref="AD24:AE24"/>
    <mergeCell ref="AF24:AG24"/>
    <mergeCell ref="BT23:BU23"/>
    <mergeCell ref="BV23:BW23"/>
    <mergeCell ref="BX23:BY23"/>
    <mergeCell ref="BZ23:CA23"/>
    <mergeCell ref="CB23:CC23"/>
    <mergeCell ref="BR24:BS24"/>
    <mergeCell ref="BT24:BU24"/>
    <mergeCell ref="BV24:BW24"/>
    <mergeCell ref="BX24:BY24"/>
    <mergeCell ref="BZ24:CA24"/>
    <mergeCell ref="CB24:CC24"/>
    <mergeCell ref="BF24:BG24"/>
    <mergeCell ref="BH24:BI24"/>
    <mergeCell ref="BJ24:BK24"/>
    <mergeCell ref="BL24:BM24"/>
    <mergeCell ref="BN24:BO24"/>
    <mergeCell ref="BP24:BQ24"/>
    <mergeCell ref="AT24:AU24"/>
    <mergeCell ref="AV24:AW24"/>
    <mergeCell ref="AX24:AY24"/>
    <mergeCell ref="AZ24:BA24"/>
    <mergeCell ref="BB24:BC24"/>
    <mergeCell ref="BD24:BE24"/>
    <mergeCell ref="C24:M24"/>
    <mergeCell ref="N24:O24"/>
    <mergeCell ref="P24:Q24"/>
    <mergeCell ref="R24:S24"/>
    <mergeCell ref="T24:U24"/>
    <mergeCell ref="BH23:BI23"/>
    <mergeCell ref="BJ23:BK23"/>
    <mergeCell ref="BL23:BM23"/>
    <mergeCell ref="BN23:BO23"/>
    <mergeCell ref="BP23:BQ23"/>
    <mergeCell ref="BR23:BS23"/>
    <mergeCell ref="AV23:AW23"/>
    <mergeCell ref="AX23:AY23"/>
    <mergeCell ref="AZ23:BA23"/>
    <mergeCell ref="BB23:BC23"/>
    <mergeCell ref="BD23:BE23"/>
    <mergeCell ref="BF23:BG23"/>
    <mergeCell ref="AJ23:AK23"/>
    <mergeCell ref="AL23:AM23"/>
    <mergeCell ref="AN23:AO23"/>
    <mergeCell ref="AP23:AQ23"/>
    <mergeCell ref="AR23:AS23"/>
    <mergeCell ref="AT23:AU23"/>
    <mergeCell ref="X23:Y23"/>
    <mergeCell ref="Z23:AA23"/>
    <mergeCell ref="AB23:AC23"/>
    <mergeCell ref="AD23:AE23"/>
    <mergeCell ref="AF23:AG23"/>
    <mergeCell ref="AH23:AI23"/>
    <mergeCell ref="AH24:AI24"/>
    <mergeCell ref="AJ24:AK24"/>
    <mergeCell ref="AL24:AM24"/>
    <mergeCell ref="BX22:BY22"/>
    <mergeCell ref="BZ22:CA22"/>
    <mergeCell ref="CB22:CC22"/>
    <mergeCell ref="A23:B23"/>
    <mergeCell ref="C23:M23"/>
    <mergeCell ref="N23:O23"/>
    <mergeCell ref="P23:Q23"/>
    <mergeCell ref="R23:S23"/>
    <mergeCell ref="T23:U23"/>
    <mergeCell ref="V23:W23"/>
    <mergeCell ref="BL22:BM22"/>
    <mergeCell ref="BN22:BO22"/>
    <mergeCell ref="BP22:BQ22"/>
    <mergeCell ref="BR22:BS22"/>
    <mergeCell ref="BT22:BU22"/>
    <mergeCell ref="BV22:BW22"/>
    <mergeCell ref="AZ22:BA22"/>
    <mergeCell ref="BB22:BC22"/>
    <mergeCell ref="BD22:BE22"/>
    <mergeCell ref="BF22:BG22"/>
    <mergeCell ref="BH22:BI22"/>
    <mergeCell ref="BJ22:BK22"/>
    <mergeCell ref="AN22:AO22"/>
    <mergeCell ref="AP22:AQ22"/>
    <mergeCell ref="AR22:AS22"/>
    <mergeCell ref="AT22:AU22"/>
    <mergeCell ref="AV22:AW22"/>
    <mergeCell ref="AX22:AY22"/>
    <mergeCell ref="AB22:AC22"/>
    <mergeCell ref="AD22:AE22"/>
    <mergeCell ref="AF22:AG22"/>
    <mergeCell ref="AH22:AI22"/>
    <mergeCell ref="AJ22:AK22"/>
    <mergeCell ref="AL22:AM22"/>
    <mergeCell ref="CB21:CC21"/>
    <mergeCell ref="A22:B22"/>
    <mergeCell ref="C22:M22"/>
    <mergeCell ref="N22:O22"/>
    <mergeCell ref="P22:Q22"/>
    <mergeCell ref="R22:S22"/>
    <mergeCell ref="T22:U22"/>
    <mergeCell ref="V22:W22"/>
    <mergeCell ref="X22:Y22"/>
    <mergeCell ref="Z22:AA22"/>
    <mergeCell ref="BP21:BQ21"/>
    <mergeCell ref="BR21:BS21"/>
    <mergeCell ref="BT21:BU21"/>
    <mergeCell ref="BV21:BW21"/>
    <mergeCell ref="BX21:BY21"/>
    <mergeCell ref="BZ21:CA21"/>
    <mergeCell ref="BD21:BE21"/>
    <mergeCell ref="BF21:BG21"/>
    <mergeCell ref="BH21:BI21"/>
    <mergeCell ref="BJ21:BK21"/>
    <mergeCell ref="BL21:BM21"/>
    <mergeCell ref="BN21:BO21"/>
    <mergeCell ref="AR21:AS21"/>
    <mergeCell ref="AT21:AU21"/>
    <mergeCell ref="AV21:AW21"/>
    <mergeCell ref="AX21:AY21"/>
    <mergeCell ref="AZ21:BA21"/>
    <mergeCell ref="BB21:BC21"/>
    <mergeCell ref="AF21:AG21"/>
    <mergeCell ref="AH21:AI21"/>
    <mergeCell ref="AJ21:AK21"/>
    <mergeCell ref="AL21:AM21"/>
    <mergeCell ref="AN21:AO21"/>
    <mergeCell ref="AP21:AQ21"/>
    <mergeCell ref="T21:U21"/>
    <mergeCell ref="V21:W21"/>
    <mergeCell ref="X21:Y21"/>
    <mergeCell ref="Z21:AA21"/>
    <mergeCell ref="AB21:AC21"/>
    <mergeCell ref="AD21:AE21"/>
    <mergeCell ref="BT20:BU20"/>
    <mergeCell ref="BV20:BW20"/>
    <mergeCell ref="BX20:BY20"/>
    <mergeCell ref="BZ20:CA20"/>
    <mergeCell ref="CB20:CC20"/>
    <mergeCell ref="A21:B21"/>
    <mergeCell ref="C21:M21"/>
    <mergeCell ref="N21:O21"/>
    <mergeCell ref="P21:Q21"/>
    <mergeCell ref="R21:S21"/>
    <mergeCell ref="BH20:BI20"/>
    <mergeCell ref="BJ20:BK20"/>
    <mergeCell ref="BL20:BM20"/>
    <mergeCell ref="BN20:BO20"/>
    <mergeCell ref="BP20:BQ20"/>
    <mergeCell ref="BR20:BS20"/>
    <mergeCell ref="AV20:AW20"/>
    <mergeCell ref="AX20:AY20"/>
    <mergeCell ref="AZ20:BA20"/>
    <mergeCell ref="BB20:BC20"/>
    <mergeCell ref="BD20:BE20"/>
    <mergeCell ref="BF20:BG20"/>
    <mergeCell ref="AJ20:AK20"/>
    <mergeCell ref="AL20:AM20"/>
    <mergeCell ref="AN20:AO20"/>
    <mergeCell ref="AP20:AQ20"/>
    <mergeCell ref="AR20:AS20"/>
    <mergeCell ref="AT20:AU20"/>
    <mergeCell ref="X20:Y20"/>
    <mergeCell ref="Z20:AA20"/>
    <mergeCell ref="AB20:AC20"/>
    <mergeCell ref="AD20:AE20"/>
    <mergeCell ref="AF20:AG20"/>
    <mergeCell ref="AH20:AI20"/>
    <mergeCell ref="BT19:BU19"/>
    <mergeCell ref="BV19:BW19"/>
    <mergeCell ref="BX19:BY19"/>
    <mergeCell ref="A20:B20"/>
    <mergeCell ref="C20:M20"/>
    <mergeCell ref="N20:O20"/>
    <mergeCell ref="P20:Q20"/>
    <mergeCell ref="R20:S20"/>
    <mergeCell ref="T20:U20"/>
    <mergeCell ref="V20:W20"/>
    <mergeCell ref="BH19:BI19"/>
    <mergeCell ref="BJ19:BK19"/>
    <mergeCell ref="BL19:BM19"/>
    <mergeCell ref="BN19:BO19"/>
    <mergeCell ref="BP19:BQ19"/>
    <mergeCell ref="BR19:BS19"/>
    <mergeCell ref="AV19:AW19"/>
    <mergeCell ref="AX19:AY19"/>
    <mergeCell ref="AZ19:BA19"/>
    <mergeCell ref="BB19:BC19"/>
    <mergeCell ref="AB17:AC19"/>
    <mergeCell ref="AD17:AI17"/>
    <mergeCell ref="AJ17:AO17"/>
    <mergeCell ref="AP17:AU17"/>
    <mergeCell ref="AR18:AU18"/>
    <mergeCell ref="AP19:AQ19"/>
    <mergeCell ref="AR19:AS19"/>
    <mergeCell ref="AT19:AU19"/>
    <mergeCell ref="BD19:BE19"/>
    <mergeCell ref="BF19:BG19"/>
    <mergeCell ref="BN18:BO18"/>
    <mergeCell ref="BP18:BS18"/>
    <mergeCell ref="BT18:BU18"/>
    <mergeCell ref="BV18:BY18"/>
    <mergeCell ref="AD19:AE19"/>
    <mergeCell ref="AF19:AG19"/>
    <mergeCell ref="AH19:AI19"/>
    <mergeCell ref="AJ19:AK19"/>
    <mergeCell ref="AL19:AM19"/>
    <mergeCell ref="AN19:AO19"/>
    <mergeCell ref="AV18:AW18"/>
    <mergeCell ref="AX18:BA18"/>
    <mergeCell ref="BB18:BC18"/>
    <mergeCell ref="BD18:BG18"/>
    <mergeCell ref="BH18:BI18"/>
    <mergeCell ref="BJ18:BM18"/>
    <mergeCell ref="BZ15:CA19"/>
    <mergeCell ref="CB15:CC19"/>
    <mergeCell ref="R16:S19"/>
    <mergeCell ref="T16:U19"/>
    <mergeCell ref="V16:AC16"/>
    <mergeCell ref="AD16:AO16"/>
    <mergeCell ref="AP16:BA16"/>
    <mergeCell ref="BB16:BM16"/>
    <mergeCell ref="BN16:BY16"/>
    <mergeCell ref="V17:W19"/>
    <mergeCell ref="H13:Q13"/>
    <mergeCell ref="T13:AE13"/>
    <mergeCell ref="AH13:AS13"/>
    <mergeCell ref="A14:CC14"/>
    <mergeCell ref="A15:B19"/>
    <mergeCell ref="C15:M19"/>
    <mergeCell ref="N15:O19"/>
    <mergeCell ref="P15:Q19"/>
    <mergeCell ref="R15:AC15"/>
    <mergeCell ref="AD15:BY15"/>
    <mergeCell ref="AV17:BA17"/>
    <mergeCell ref="BB17:BG17"/>
    <mergeCell ref="BH17:BM17"/>
    <mergeCell ref="BN17:BS17"/>
    <mergeCell ref="BT17:BY17"/>
    <mergeCell ref="AD18:AE18"/>
    <mergeCell ref="AF18:AI18"/>
    <mergeCell ref="AJ18:AK18"/>
    <mergeCell ref="AL18:AO18"/>
    <mergeCell ref="AP18:AQ18"/>
    <mergeCell ref="X17:Y19"/>
    <mergeCell ref="Z17:AA19"/>
    <mergeCell ref="BR10:BS10"/>
    <mergeCell ref="A11:F11"/>
    <mergeCell ref="H11:Q11"/>
    <mergeCell ref="T11:AB11"/>
    <mergeCell ref="AH11:AR11"/>
    <mergeCell ref="AU11:BA11"/>
    <mergeCell ref="BP9:BQ9"/>
    <mergeCell ref="BR9:BS9"/>
    <mergeCell ref="BB10:BC10"/>
    <mergeCell ref="BD10:BE10"/>
    <mergeCell ref="BF10:BG10"/>
    <mergeCell ref="BH10:BI10"/>
    <mergeCell ref="BJ10:BK10"/>
    <mergeCell ref="BL10:BM10"/>
    <mergeCell ref="BN10:BO10"/>
    <mergeCell ref="BP10:BQ10"/>
    <mergeCell ref="BN8:BO8"/>
    <mergeCell ref="BP8:BQ8"/>
    <mergeCell ref="BR8:BS8"/>
    <mergeCell ref="BB9:BC9"/>
    <mergeCell ref="BD9:BE9"/>
    <mergeCell ref="BF9:BG9"/>
    <mergeCell ref="BH9:BI9"/>
    <mergeCell ref="BJ9:BK9"/>
    <mergeCell ref="BL9:BM9"/>
    <mergeCell ref="BN9:BO9"/>
    <mergeCell ref="BB8:BC8"/>
    <mergeCell ref="BD8:BE8"/>
    <mergeCell ref="BF8:BG8"/>
    <mergeCell ref="BH8:BI8"/>
    <mergeCell ref="BJ8:BK8"/>
    <mergeCell ref="BL8:BM8"/>
    <mergeCell ref="BR6:BS6"/>
    <mergeCell ref="BB7:BC7"/>
    <mergeCell ref="BD7:BE7"/>
    <mergeCell ref="BF7:BG7"/>
    <mergeCell ref="BH7:BI7"/>
    <mergeCell ref="BJ7:BK7"/>
    <mergeCell ref="BL7:BM7"/>
    <mergeCell ref="BN7:BO7"/>
    <mergeCell ref="BP7:BQ7"/>
    <mergeCell ref="BR7:BS7"/>
    <mergeCell ref="BP3:BQ5"/>
    <mergeCell ref="BR3:BS5"/>
    <mergeCell ref="BB6:BC6"/>
    <mergeCell ref="BD6:BE6"/>
    <mergeCell ref="BF6:BG6"/>
    <mergeCell ref="BH6:BI6"/>
    <mergeCell ref="BJ6:BK6"/>
    <mergeCell ref="BL6:BM6"/>
    <mergeCell ref="BN6:BO6"/>
    <mergeCell ref="BP6:BQ6"/>
    <mergeCell ref="BD3:BE5"/>
    <mergeCell ref="BF3:BG5"/>
    <mergeCell ref="BH3:BI5"/>
    <mergeCell ref="BJ3:BK5"/>
    <mergeCell ref="BL3:BM5"/>
    <mergeCell ref="BN3:BO5"/>
    <mergeCell ref="A1:Q1"/>
    <mergeCell ref="R1:BI1"/>
    <mergeCell ref="BJ1:CA1"/>
    <mergeCell ref="A2:AO2"/>
    <mergeCell ref="AV2:BO2"/>
    <mergeCell ref="A3:A5"/>
    <mergeCell ref="B3:E3"/>
    <mergeCell ref="F3:F4"/>
    <mergeCell ref="G3:I3"/>
    <mergeCell ref="J3:J4"/>
    <mergeCell ref="AO3:AR3"/>
    <mergeCell ref="AS3:AS4"/>
    <mergeCell ref="AT3:AV3"/>
    <mergeCell ref="AW3:AW4"/>
    <mergeCell ref="AX3:BA3"/>
    <mergeCell ref="BB3:BC5"/>
    <mergeCell ref="AA3:AA4"/>
    <mergeCell ref="AB3:AE3"/>
    <mergeCell ref="AF3:AF4"/>
    <mergeCell ref="AG3:AI3"/>
    <mergeCell ref="AJ3:AJ4"/>
    <mergeCell ref="AK3:AN3"/>
    <mergeCell ref="K3:N3"/>
    <mergeCell ref="O3:R3"/>
    <mergeCell ref="S3:S4"/>
    <mergeCell ref="T3:V3"/>
    <mergeCell ref="W3:W4"/>
    <mergeCell ref="X3:Z3"/>
  </mergeCells>
  <printOptions horizontalCentered="1"/>
  <pageMargins left="0.118110236220472" right="0.118110236220472" top="0.43307086614173201" bottom="0.196850393700787" header="0" footer="0"/>
  <pageSetup paperSize="8" scale="28" fitToHeight="0" orientation="portrait" r:id="rId1"/>
  <headerFooter alignWithMargins="0"/>
  <rowBreaks count="2" manualBreakCount="2">
    <brk id="71" max="80" man="1"/>
    <brk id="144" max="8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6-05-0115-02 (примерный)</vt:lpstr>
      <vt:lpstr>'6-05-0115-02 (примерный)'!Область_печати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Михайлова Инна Николаевна</cp:lastModifiedBy>
  <cp:lastPrinted>2024-12-16T07:27:12Z</cp:lastPrinted>
  <dcterms:created xsi:type="dcterms:W3CDTF">2024-06-12T13:10:06Z</dcterms:created>
  <dcterms:modified xsi:type="dcterms:W3CDTF">2025-01-17T12:31:50Z</dcterms:modified>
</cp:coreProperties>
</file>