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1730"/>
  </bookViews>
  <sheets>
    <sheet name="ПУП МНЭ 2022" sheetId="6" r:id="rId1"/>
  </sheets>
  <calcPr calcId="145621"/>
</workbook>
</file>

<file path=xl/calcChain.xml><?xml version="1.0" encoding="utf-8"?>
<calcChain xmlns="http://schemas.openxmlformats.org/spreadsheetml/2006/main">
  <c r="BG18" i="6" l="1"/>
  <c r="BF18" i="6"/>
  <c r="BE18" i="6"/>
  <c r="BD18" i="6"/>
  <c r="BC18" i="6"/>
  <c r="BB18" i="6"/>
  <c r="BH17" i="6"/>
  <c r="BH16" i="6"/>
  <c r="BH18" i="6" l="1"/>
  <c r="BI65" i="6" l="1"/>
  <c r="BI64" i="6"/>
  <c r="BI63" i="6"/>
  <c r="BI62" i="6"/>
  <c r="AI73" i="6" l="1"/>
  <c r="R73" i="6"/>
  <c r="AR69" i="6"/>
  <c r="AL69" i="6"/>
  <c r="AF69" i="6"/>
  <c r="AR68" i="6"/>
  <c r="AL68" i="6"/>
  <c r="AF68" i="6"/>
  <c r="BI60" i="6"/>
  <c r="V60" i="6"/>
  <c r="T60" i="6"/>
  <c r="BI61" i="6"/>
  <c r="V61" i="6"/>
  <c r="T61" i="6"/>
  <c r="BI59" i="6"/>
  <c r="BI57" i="6"/>
  <c r="V57" i="6"/>
  <c r="T57" i="6"/>
  <c r="BI50" i="6"/>
  <c r="V50" i="6"/>
  <c r="T50" i="6"/>
  <c r="BI49" i="6"/>
  <c r="V49" i="6"/>
  <c r="T49" i="6"/>
  <c r="BI48" i="6"/>
  <c r="V48" i="6"/>
  <c r="T48" i="6"/>
  <c r="BI47" i="6"/>
  <c r="BI36" i="6"/>
  <c r="V36" i="6"/>
  <c r="T36" i="6"/>
  <c r="BI58" i="6"/>
  <c r="V58" i="6"/>
  <c r="T58" i="6"/>
  <c r="BI44" i="6"/>
  <c r="V44" i="6"/>
  <c r="T44" i="6"/>
  <c r="BI46" i="6"/>
  <c r="V46" i="6"/>
  <c r="T46" i="6"/>
  <c r="BI43" i="6"/>
  <c r="V43" i="6"/>
  <c r="T43" i="6"/>
  <c r="BI42" i="6"/>
  <c r="V42" i="6"/>
  <c r="T42" i="6"/>
  <c r="BI45" i="6"/>
  <c r="V45" i="6"/>
  <c r="T45" i="6"/>
  <c r="BI41" i="6"/>
  <c r="BI40" i="6"/>
  <c r="V40" i="6"/>
  <c r="T40" i="6"/>
  <c r="BI39" i="6"/>
  <c r="V39" i="6"/>
  <c r="T39" i="6"/>
  <c r="BB38" i="6"/>
  <c r="AZ38" i="6"/>
  <c r="AX38" i="6"/>
  <c r="AV38" i="6"/>
  <c r="AT38" i="6"/>
  <c r="AR38" i="6"/>
  <c r="AP38" i="6"/>
  <c r="AN38" i="6"/>
  <c r="AL38" i="6"/>
  <c r="AJ38" i="6"/>
  <c r="AH38" i="6"/>
  <c r="AF38" i="6"/>
  <c r="AD38" i="6"/>
  <c r="AB38" i="6"/>
  <c r="Z38" i="6"/>
  <c r="X38" i="6"/>
  <c r="BI37" i="6"/>
  <c r="V37" i="6"/>
  <c r="T37" i="6"/>
  <c r="BI35" i="6"/>
  <c r="V35" i="6"/>
  <c r="T35" i="6"/>
  <c r="BI34" i="6"/>
  <c r="V34" i="6"/>
  <c r="T34" i="6"/>
  <c r="BI33" i="6"/>
  <c r="BI31" i="6"/>
  <c r="V31" i="6"/>
  <c r="T31" i="6"/>
  <c r="BI32" i="6"/>
  <c r="V32" i="6"/>
  <c r="T32" i="6"/>
  <c r="BI30" i="6"/>
  <c r="BB29" i="6"/>
  <c r="AZ29" i="6"/>
  <c r="AX29" i="6"/>
  <c r="AV29" i="6"/>
  <c r="AT29" i="6"/>
  <c r="AR29" i="6"/>
  <c r="AP29" i="6"/>
  <c r="AN29" i="6"/>
  <c r="AL29" i="6"/>
  <c r="AJ29" i="6"/>
  <c r="AH29" i="6"/>
  <c r="AF29" i="6"/>
  <c r="AD29" i="6"/>
  <c r="AB29" i="6"/>
  <c r="Z29" i="6"/>
  <c r="X29" i="6"/>
  <c r="BK69" i="6" l="1"/>
  <c r="Z66" i="6"/>
  <c r="AP66" i="6"/>
  <c r="BJ68" i="6"/>
  <c r="T38" i="6"/>
  <c r="BL69" i="6" s="1"/>
  <c r="V29" i="6"/>
  <c r="AF66" i="6"/>
  <c r="AN66" i="6"/>
  <c r="AL67" i="6" s="1"/>
  <c r="BK38" i="6"/>
  <c r="V38" i="6"/>
  <c r="V66" i="6" s="1"/>
  <c r="AH66" i="6"/>
  <c r="AF67" i="6" s="1"/>
  <c r="AX66" i="6"/>
  <c r="AD66" i="6"/>
  <c r="AL66" i="6"/>
  <c r="AT66" i="6"/>
  <c r="AR67" i="6" s="1"/>
  <c r="BB66" i="6"/>
  <c r="BI38" i="6"/>
  <c r="T69" i="6"/>
  <c r="T68" i="6"/>
  <c r="BI29" i="6"/>
  <c r="BL29" i="6"/>
  <c r="T29" i="6"/>
  <c r="AV66" i="6"/>
  <c r="AB66" i="6"/>
  <c r="AJ66" i="6"/>
  <c r="AR66" i="6"/>
  <c r="AZ66" i="6"/>
  <c r="AX67" i="6" s="1"/>
  <c r="BJ29" i="6"/>
  <c r="X66" i="6"/>
  <c r="BK29" i="6"/>
  <c r="BJ38" i="6"/>
  <c r="BL38" i="6"/>
  <c r="T66" i="6" l="1"/>
  <c r="BL66" i="6"/>
  <c r="AX68" i="6"/>
  <c r="BJ66" i="6"/>
  <c r="BI66" i="6"/>
  <c r="BJ67" i="6"/>
  <c r="BJ69" i="6" s="1"/>
  <c r="BK66" i="6"/>
  <c r="BJ23" i="6" l="1"/>
</calcChain>
</file>

<file path=xl/sharedStrings.xml><?xml version="1.0" encoding="utf-8"?>
<sst xmlns="http://schemas.openxmlformats.org/spreadsheetml/2006/main" count="534" uniqueCount="335">
  <si>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</si>
  <si>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</si>
  <si>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</si>
  <si>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</si>
  <si>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</si>
  <si>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</si>
  <si>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</si>
  <si>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</si>
  <si>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</si>
  <si>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</si>
  <si>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</si>
  <si>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</si>
  <si>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</si>
  <si>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</si>
  <si>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</si>
  <si>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</si>
  <si>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</si>
  <si>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</si>
  <si>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</si>
  <si>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</si>
  <si>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</si>
  <si>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</si>
  <si>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</si>
  <si>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</si>
  <si>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</si>
  <si>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</si>
  <si>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</si>
  <si>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</si>
  <si>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</si>
  <si>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</si>
  <si>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</si>
  <si>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</si>
  <si>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</si>
  <si>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</si>
  <si>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</si>
  <si>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</si>
  <si>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</si>
  <si>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</si>
  <si>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</si>
  <si>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</si>
  <si>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</si>
  <si>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</si>
  <si>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</si>
  <si>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</si>
  <si>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</si>
  <si>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</si>
  <si>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</si>
  <si>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</si>
  <si>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</si>
  <si>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</si>
  <si>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</si>
  <si>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</si>
  <si>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</si>
  <si>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</si>
  <si>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</si>
  <si>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</si>
  <si>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</si>
  <si>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</si>
  <si>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</si>
  <si>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</si>
  <si>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</si>
  <si>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</si>
  <si>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</si>
  <si>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</si>
  <si>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</si>
  <si>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</si>
  <si>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</si>
  <si>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</si>
  <si>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</si>
  <si>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</si>
  <si>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</si>
  <si>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</si>
  <si>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</si>
  <si>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</si>
  <si>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</si>
  <si>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</si>
  <si>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</si>
  <si>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</si>
  <si>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</si>
  <si>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</si>
  <si>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</si>
  <si>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</si>
  <si>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</si>
  <si>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</si>
  <si>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</si>
  <si>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</si>
  <si>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</si>
  <si>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</si>
  <si>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</si>
  <si>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</si>
  <si>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</si>
  <si>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</si>
  <si>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</si>
  <si>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</si>
  <si>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</si>
  <si>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Степень:</t>
  </si>
  <si>
    <t>Республики Беларусь</t>
  </si>
  <si>
    <t>Министра образования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</si>
  <si>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</si>
  <si>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</si>
  <si>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</si>
  <si>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</si>
  <si>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</si>
  <si>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</si>
  <si>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</si>
  <si>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</si>
  <si>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</si>
  <si>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>М.П.</t>
  </si>
  <si>
    <t>Председатель УМО по образованию в области информатики и радиоэлектроники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</si>
  <si>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</si>
  <si>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</si>
  <si>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</si>
  <si>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</si>
  <si>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</si>
  <si>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</si>
  <si>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</si>
  <si>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</si>
  <si>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</si>
  <si>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</si>
  <si>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</si>
  <si>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1.1.1</t>
  </si>
  <si>
    <t>УПК-1</t>
  </si>
  <si>
    <t>1.1.2</t>
  </si>
  <si>
    <t>УПК-2</t>
  </si>
  <si>
    <t>1.2</t>
  </si>
  <si>
    <t>1.2.1</t>
  </si>
  <si>
    <t>УПК-3</t>
  </si>
  <si>
    <t>1.2.2</t>
  </si>
  <si>
    <t>УК-2</t>
  </si>
  <si>
    <t>1.3</t>
  </si>
  <si>
    <t>УК-3</t>
  </si>
  <si>
    <t>УК-4</t>
  </si>
  <si>
    <t>УК-1</t>
  </si>
  <si>
    <t>2.</t>
  </si>
  <si>
    <t>2.1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</si>
  <si>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</si>
  <si>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</si>
  <si>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УК-6</t>
  </si>
  <si>
    <t>2.3</t>
  </si>
  <si>
    <t>2.3.1</t>
  </si>
  <si>
    <t>СК-1</t>
  </si>
  <si>
    <t>2.3.2</t>
  </si>
  <si>
    <t>СК-2</t>
  </si>
  <si>
    <t>2.3.3</t>
  </si>
  <si>
    <t>СК-3</t>
  </si>
  <si>
    <t>2.3.4</t>
  </si>
  <si>
    <t>СК-4</t>
  </si>
  <si>
    <t>2.4</t>
  </si>
  <si>
    <t>СК-5</t>
  </si>
  <si>
    <t>2.4.1</t>
  </si>
  <si>
    <t>2.4.2</t>
  </si>
  <si>
    <t>СК-6</t>
  </si>
  <si>
    <t>СК-7</t>
  </si>
  <si>
    <t>СК-8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</si>
  <si>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</si>
  <si>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</si>
  <si>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</si>
  <si>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</si>
  <si>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</si>
  <si>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</si>
  <si>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t>/338</t>
  </si>
  <si>
    <t>/1</t>
  </si>
  <si>
    <t>Модуль «Структуры и элементы микро- и наноэлектроники»</t>
  </si>
  <si>
    <t>Элементы наноэлектроники</t>
  </si>
  <si>
    <t>Спинтроника</t>
  </si>
  <si>
    <t>Электронные приборы на основе полупроводниковых соединений</t>
  </si>
  <si>
    <t>Специальные разделы высшей математики</t>
  </si>
  <si>
    <t>Модуль «Фотоника и сенсорика»</t>
  </si>
  <si>
    <t>Приборные структуры фотоники</t>
  </si>
  <si>
    <t>Элементная база сенсорики</t>
  </si>
  <si>
    <t>Модуль «Проектирование в микро-, нано- и оптоэлектронике»</t>
  </si>
  <si>
    <t>Методы исследования наноразмерных структур</t>
  </si>
  <si>
    <t>Проектирование микро- и наноэлектронных систем</t>
  </si>
  <si>
    <t>Схемотехническое и топологическое проектирование в наноэлектронике</t>
  </si>
  <si>
    <t>Нанотехнологии и наноматериалы в оптоэлектронике</t>
  </si>
  <si>
    <t>Модуль «Применение изделий микро- и наноэлектроники в инфокоммуникационных технологиях»</t>
  </si>
  <si>
    <t>Защита электронных устройств от внешнего  электромагнитного излучения</t>
  </si>
  <si>
    <t>Методы и программно-аппаратные средства обработки больших объемов данных</t>
  </si>
  <si>
    <t>Модуль «Гибридные структуры в электронике»</t>
  </si>
  <si>
    <t>Проектирование гибридных микросборок</t>
  </si>
  <si>
    <t xml:space="preserve">Гетеронаноструктуры </t>
  </si>
  <si>
    <t>Анализировать и принимать инновационные решения по актуальным научным и техническим проблемам в профессиональной деятельности</t>
  </si>
  <si>
    <t>Разрабатывать и использовать современное методическое обеспечение в области системного анализа, управления и обработки информации</t>
  </si>
  <si>
    <t>Генерировать оптимальные инновационные инженерные и технологические решения в области спинтроники</t>
  </si>
  <si>
    <t>Разрабатывать инновационные инженерные решения, продвигающие результаты проведенных научных исследований к практическому использованию в производстве изделий электронной техники</t>
  </si>
  <si>
    <t>УПК-4</t>
  </si>
  <si>
    <t xml:space="preserve">Решать научные и инженерные задачи в профессиональной деятельности при помощи специальных разделов высшей математики </t>
  </si>
  <si>
    <t>Владеть научными основами и практическими навыками анализа, интерпретации и использования в инновационных разработках экспериментальных данных фотолюминесценции, электролюминесценции, времени отклика оптопар, режимов работы эмиттеров излучения и детекторов излучения</t>
  </si>
  <si>
    <t>Проводить исследования в области создания элементов сенсорики, принципов их работы и особенностей использования в интегрированных информационных системах</t>
  </si>
  <si>
    <t>УК-5</t>
  </si>
  <si>
    <t>Владеть научными основами и практическими навыками, методами и методиками схемотехнического и топологического проектирования в наноэлектронике</t>
  </si>
  <si>
    <t>Проектировать микро- и наноэлектронные системы с использованием инновационных технологий</t>
  </si>
  <si>
    <t>Проектировать нанотехнологии и создавать наноматериалы для инновационных разработок в оптоэлектронике</t>
  </si>
  <si>
    <t>Владеть методами исследования микро- и наноструктур</t>
  </si>
  <si>
    <t>Владеть научными подходами, методами и программно-аппаратными средствами обработки больших объемов данных</t>
  </si>
  <si>
    <t>Осуществлять информационное управление рисками инновационных технологий</t>
  </si>
  <si>
    <t>Проектировать системы и разрабатывать комплекс мероприятий по защите электронных устройств от внешнего электромагнитного излучения</t>
  </si>
  <si>
    <t>Проектировать элементную базу интернета вещей на основе инновационных разработок</t>
  </si>
  <si>
    <t>СК-9</t>
  </si>
  <si>
    <t>Владеть методами и программно-аппаратными средствами для проектирования гибридных микросборок</t>
  </si>
  <si>
    <t>СК-10</t>
  </si>
  <si>
    <t>Проектировать гибридные наноструктуры с заданным составом, морфологией, структурой, электронными и оптическими свойствами для применения в инновационных интегрированных системах получения и обработки информации</t>
  </si>
  <si>
    <t>УК-7</t>
  </si>
  <si>
    <t>УК-8</t>
  </si>
  <si>
    <t>Анализировать и использовать в профессиональной деятельности рейтинг научных публикаций, организаций и ученых по международным базам данных</t>
  </si>
  <si>
    <t>2.2</t>
  </si>
  <si>
    <t>СК-11</t>
  </si>
  <si>
    <t xml:space="preserve">Разрабатывать инженерные решения в области радиационной стойкости полупроводниковых приборов, продвигающие результаты проведенных научных исследований к практическому использованию </t>
  </si>
  <si>
    <t>Организация и элементная база интернета вещей / Основы радиационной стойкости полупроводниковых приборов</t>
  </si>
  <si>
    <t>СК-12</t>
  </si>
  <si>
    <t>СК-13</t>
  </si>
  <si>
    <t>Владеть научными основами и практическими навыками для создания элементной базы квантовой информатики</t>
  </si>
  <si>
    <t>/120</t>
  </si>
  <si>
    <t>/3</t>
  </si>
  <si>
    <t>/70</t>
  </si>
  <si>
    <t>/72</t>
  </si>
  <si>
    <t>2.5</t>
  </si>
  <si>
    <t>СК-14</t>
  </si>
  <si>
    <t>2.6</t>
  </si>
  <si>
    <t>/96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</si>
  <si>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</si>
  <si>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СК-15</t>
  </si>
  <si>
    <t>СК-8 / СК-9</t>
  </si>
  <si>
    <t>Магистр</t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</si>
  <si>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</si>
  <si>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>Название модуля, 
учебной дисциплины, 
курсового проекта 
(курсовой работы)</t>
  </si>
  <si>
    <t>2</t>
  </si>
  <si>
    <t>Кросс-культурные коммуникации</t>
  </si>
  <si>
    <t>2.4.3</t>
  </si>
  <si>
    <t>2.4.4</t>
  </si>
  <si>
    <t>Элементная база квантовой информатики</t>
  </si>
  <si>
    <t>2.7</t>
  </si>
  <si>
    <t>УК-9</t>
  </si>
  <si>
    <t xml:space="preserve">4 семестр
</t>
  </si>
  <si>
    <t>3 семестр,
17 недель</t>
  </si>
  <si>
    <t>Коммерциализация результатов научно-исследовательской  деятельности</t>
  </si>
  <si>
    <t xml:space="preserve">Педагогика и психология высшего образования </t>
  </si>
  <si>
    <t>Основы информационных технологий</t>
  </si>
  <si>
    <t>Ин.яз, Кросс-культурные коммуникации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</si>
  <si>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</si>
  <si>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</si>
  <si>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</si>
  <si>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Применять методы научного познания в исследовательской деятельности, генерировать и реализовывать инновационные идеи</t>
  </si>
  <si>
    <t>УК-10</t>
  </si>
  <si>
    <t>Д.Б.Мигас</t>
  </si>
  <si>
    <t>Внедрять результаты  научно-исследовательской  деятельности в сферу производства и услуг</t>
  </si>
  <si>
    <t>Применять знания документооборота и переговорного процесса в международной профессиональной деятельности</t>
  </si>
  <si>
    <t>УК-3, 
СК-2</t>
  </si>
  <si>
    <t>СК-16</t>
  </si>
  <si>
    <t>Информационное обеспечение управления рисками инновационных технологий</t>
  </si>
  <si>
    <t>Организация и элементная база интернета вещей</t>
  </si>
  <si>
    <t>Основы радиационной стойкости полупроводниковых приборов</t>
  </si>
  <si>
    <t>поток МНЭ,НТиНМ</t>
  </si>
  <si>
    <t>2.7.1</t>
  </si>
  <si>
    <t>2.7.2</t>
  </si>
  <si>
    <t>2.3.5</t>
  </si>
  <si>
    <t>СК-17</t>
  </si>
  <si>
    <t>СК-18</t>
  </si>
  <si>
    <t>СК-19</t>
  </si>
  <si>
    <t>только в ТУП НТиНМ и МНЭ</t>
  </si>
  <si>
    <t>только в ТУП,  в МНЭ в ТУП и УП</t>
  </si>
  <si>
    <t>Интервалы:</t>
  </si>
  <si>
    <t>/48</t>
  </si>
  <si>
    <t>Методы исследования наноразмерных структур / Плазменные технологии формирования наноструктур</t>
  </si>
  <si>
    <t>Формировать наноструктуры на основе плазменных технологий</t>
  </si>
  <si>
    <t>Плазменные технологии формирования наноструктур</t>
  </si>
  <si>
    <t>Владеть научными основами и практическими навыками, методами и методиками использования автоматизированных измерительно-управляющих систем в микроэлектронике</t>
  </si>
  <si>
    <t>Автоматизированные измерительно-управляющие системы</t>
  </si>
  <si>
    <t>Электронная компонентная база микро- и наноэлектроники, квантовых устройств</t>
  </si>
  <si>
    <t>Применять в профессиональной деятельности знания о физических принципах функционирования изделий микро- и наноэлектроники и квантовых устройств</t>
  </si>
  <si>
    <t>/40</t>
  </si>
  <si>
    <t>/32</t>
  </si>
  <si>
    <t>СК-15 / СК-16</t>
  </si>
  <si>
    <t>УК-5,6, 
СК-17</t>
  </si>
  <si>
    <t>/218</t>
  </si>
  <si>
    <t>/66</t>
  </si>
  <si>
    <t>/24</t>
  </si>
  <si>
    <t>/5</t>
  </si>
  <si>
    <t>/50</t>
  </si>
  <si>
    <t>/26</t>
  </si>
  <si>
    <t>/142</t>
  </si>
  <si>
    <t>Решать научно-исследовательские и инновационные задачи на основе применения информационно-коммуникационных технологий</t>
  </si>
  <si>
    <t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</t>
  </si>
  <si>
    <t>Применять психолого-педагогические методы и информационно-коммуникационные технологии в образовании и управлении</t>
  </si>
  <si>
    <t xml:space="preserve"> И.А.Старовойтова</t>
  </si>
  <si>
    <t>Компонент учреждения образования</t>
  </si>
  <si>
    <t>/98</t>
  </si>
  <si>
    <t>/4</t>
  </si>
  <si>
    <t>/196</t>
  </si>
  <si>
    <t>/124</t>
  </si>
  <si>
    <t xml:space="preserve">Протокол № ____ от _________ </t>
  </si>
  <si>
    <t>М.В.Шестаков</t>
  </si>
  <si>
    <t>Производственные практики</t>
  </si>
  <si>
    <t>производственная практика</t>
  </si>
  <si>
    <t>IV. Производственная практика</t>
  </si>
  <si>
    <t>Первый заместитель Министра промышленности Республики Беларусь</t>
  </si>
  <si>
    <t>С.М.Гунько</t>
  </si>
  <si>
    <t>ПРИМЕРНЫЙ УЧЕБНЫЙ  ПЛАН</t>
  </si>
  <si>
    <t>7-06-0713-01   Микро- и наноэлектроника</t>
  </si>
  <si>
    <t>Срок обучения: 2 года</t>
  </si>
  <si>
    <t>Схемотехническое и топологическое проектирование в наноэлектронике / Автоматизированные измерительно-управляющие системы</t>
  </si>
  <si>
    <t>СК-6 / СК-7</t>
  </si>
  <si>
    <t>Информационное обеспечение управления рисками инновационных технологий / Защита электронных устройств от внешнего  электромагнитного излучения</t>
  </si>
  <si>
    <t>СК-11 / 
СК-12</t>
  </si>
  <si>
    <t>Элементная база квантовой информатики / Электронная компонентная база микро- и наноэлектроники, квантовых устройств</t>
  </si>
  <si>
    <t>СК-13 / 
СК-14</t>
  </si>
  <si>
    <t>Продолжение примерного учебного плана по специальности 7-06-0713-01 «Микро- и наноэлектроника», регистрационный № _____________</t>
  </si>
  <si>
    <t xml:space="preserve">Разработан в качестве примера реализации образовательного стандарта по специальности 7-06-0713-01 «Микро- и наноэлектроника».
</t>
  </si>
  <si>
    <t>Председатель НМС по микро- и наноэлектронной технике, наноматериалам и нанотехнологиям</t>
  </si>
  <si>
    <t>…-42 - 90-…</t>
  </si>
  <si>
    <t>44-50 - …</t>
  </si>
  <si>
    <t>52-64 - …120</t>
  </si>
  <si>
    <t>66-… - 198-234</t>
  </si>
  <si>
    <t>Иностранный язык</t>
  </si>
  <si>
    <t>Философия и методология науки</t>
  </si>
  <si>
    <t>1.4</t>
  </si>
  <si>
    <t>2.6.1</t>
  </si>
  <si>
    <t>2.6.2</t>
  </si>
  <si>
    <t>2.7.3</t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</si>
  <si>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</si>
  <si>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t>д/з - дифференцированный зачет.</t>
  </si>
  <si>
    <t>1.4, 2.7.3</t>
  </si>
  <si>
    <t>Научно-исследовательская работа</t>
  </si>
  <si>
    <t>НИР, Философия и методология науки</t>
  </si>
  <si>
    <t>НИР</t>
  </si>
  <si>
    <t>НИР, Коммерциализация результатов научно-исследовательской деятельности</t>
  </si>
  <si>
    <t>Адаптироваться к новым ситуациям социально-профессиональной деятельности, реализовывать инновационный опыт</t>
  </si>
  <si>
    <t>УК-8,
УПК-1</t>
  </si>
  <si>
    <t>УК-9,
УПК-2</t>
  </si>
  <si>
    <t>УК-1,4,5,6</t>
  </si>
  <si>
    <t>УК-10, СК-5</t>
  </si>
  <si>
    <r>
      <t>Дополнительные виды обучения</t>
    </r>
    <r>
      <rPr>
        <b/>
        <vertAlign val="superscript"/>
        <sz val="28"/>
        <rFont val="Times New Roman"/>
        <family val="1"/>
        <charset val="204"/>
      </rPr>
      <t>1</t>
    </r>
  </si>
  <si>
    <t>2.2, 2.7.2</t>
  </si>
  <si>
    <t>1.4, 2.5</t>
  </si>
  <si>
    <r>
      <t>1</t>
    </r>
    <r>
      <rPr>
        <sz val="28"/>
        <rFont val="Times New Roman , serif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</si>
</sst>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8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2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Arial Cyr"/>
      <charset val="204"/>
    </font>
    <font>
      <b/>
      <sz val="28"/>
      <name val="Arial Cyr"/>
      <charset val="204"/>
    </font>
    <font>
      <b/>
      <i/>
      <sz val="28"/>
      <name val="Times New Roman"/>
      <family val="1"/>
      <charset val="204"/>
    </font>
    <font>
      <b/>
      <i/>
      <sz val="28"/>
      <name val="Arial Cyr"/>
      <charset val="204"/>
    </font>
    <font>
      <sz val="30"/>
      <color theme="0"/>
      <name val="Arial Cyr"/>
      <charset val="204"/>
    </font>
    <font>
      <sz val="28"/>
      <color theme="0"/>
      <name val="Arial Cyr"/>
      <charset val="204"/>
    </font>
    <font>
      <sz val="24"/>
      <color theme="0"/>
      <name val="Arial Cyr"/>
      <charset val="204"/>
    </font>
    <font>
      <sz val="28"/>
      <color theme="0"/>
      <name val="Times New Roman"/>
      <family val="1"/>
      <charset val="204"/>
    </font>
    <font>
      <sz val="26"/>
      <color theme="0"/>
      <name val="Arial Cyr"/>
      <charset val="204"/>
    </font>
    <font>
      <b/>
      <sz val="28"/>
      <color theme="0"/>
      <name val="Times New Roman"/>
      <family val="1"/>
      <charset val="204"/>
    </font>
    <font>
      <sz val="28"/>
      <color rgb="FF0000FF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10"/>
      <name val="Arial Cyr"/>
      <charset val="204"/>
    </font>
    <font>
      <b/>
      <sz val="24"/>
      <color rgb="FF0000FF"/>
      <name val="Times New Roman"/>
      <family val="1"/>
      <charset val="204"/>
    </font>
    <font>
      <sz val="30"/>
      <color rgb="FF0000FF"/>
      <name val="Arial Cyr"/>
      <charset val="204"/>
    </font>
    <font>
      <sz val="28"/>
      <color rgb="FF0000FF"/>
      <name val="Arial Cyr"/>
      <charset val="204"/>
    </font>
    <font>
      <sz val="24"/>
      <color rgb="FF0000FF"/>
      <name val="Arial Cyr"/>
      <charset val="204"/>
    </font>
    <font>
      <b/>
      <sz val="28"/>
      <color rgb="FF0000FF"/>
      <name val="Arial Cyr"/>
      <charset val="204"/>
    </font>
    <font>
      <b/>
      <i/>
      <sz val="28"/>
      <color rgb="FF0000FF"/>
      <name val="Arial Cyr"/>
      <charset val="204"/>
    </font>
    <font>
      <sz val="26"/>
      <color rgb="FF0000FF"/>
      <name val="Arial Cyr"/>
      <charset val="204"/>
    </font>
    <font>
      <sz val="28"/>
      <color rgb="FFC00000"/>
      <name val="Times New Roman"/>
      <family val="1"/>
      <charset val="204"/>
    </font>
    <font>
      <sz val="24"/>
      <color rgb="FF007E39"/>
      <name val="Times New Roman"/>
      <family val="1"/>
      <charset val="204"/>
    </font>
    <font>
      <sz val="22"/>
      <color rgb="FF0000FF"/>
      <name val="Times New Roman"/>
      <family val="1"/>
      <charset val="204"/>
    </font>
    <font>
      <sz val="24"/>
      <color rgb="FFC0000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8"/>
      <color rgb="FF0000FF"/>
      <name val="Times New Roman"/>
      <family val="1"/>
      <charset val="204"/>
    </font>
    <font>
      <vertAlign val="subscript"/>
      <sz val="28"/>
      <name val="Times New Roman"/>
      <family val="1"/>
      <charset val="204"/>
    </font>
    <font>
      <b/>
      <vertAlign val="superscript"/>
      <sz val="28"/>
      <name val="Times New Roman"/>
      <family val="1"/>
      <charset val="204"/>
    </font>
    <font>
      <vertAlign val="superscript"/>
      <sz val="28"/>
      <name val="Times New Roman , serif"/>
    </font>
    <font>
      <sz val="28"/>
      <name val="Times New Roman , serif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43" fontId="30" fillId="0" borderId="0" applyFont="0" applyFill="0" applyBorder="0" applyAlignment="0" applyProtection="0"/>
  </cellStyleXfs>
  <cellXfs count="678">
    <xf numFmtId="0" fontId="0" fillId="0" borderId="0" xfId="0"/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17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justify"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8" fillId="0" borderId="0" xfId="0" applyFont="1" applyFill="1" applyAlignment="1"/>
    <xf numFmtId="0" fontId="14" fillId="0" borderId="3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5" xfId="0" applyFont="1" applyFill="1" applyBorder="1"/>
    <xf numFmtId="0" fontId="13" fillId="0" borderId="35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 wrapText="1"/>
    </xf>
    <xf numFmtId="49" fontId="13" fillId="0" borderId="0" xfId="0" applyNumberFormat="1" applyFont="1" applyFill="1"/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2" fillId="0" borderId="0" xfId="0" applyNumberFormat="1" applyFont="1" applyFill="1"/>
    <xf numFmtId="49" fontId="2" fillId="0" borderId="9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4" fillId="0" borderId="4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5" fillId="0" borderId="0" xfId="0" applyFont="1" applyFill="1" applyAlignment="1">
      <alignment vertical="center" wrapText="1"/>
    </xf>
    <xf numFmtId="49" fontId="2" fillId="0" borderId="69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/>
    </xf>
    <xf numFmtId="49" fontId="3" fillId="0" borderId="42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5" fillId="0" borderId="0" xfId="0" applyFont="1" applyFill="1"/>
    <xf numFmtId="0" fontId="4" fillId="0" borderId="0" xfId="0" applyFont="1" applyFill="1" applyAlignment="1"/>
    <xf numFmtId="0" fontId="9" fillId="0" borderId="0" xfId="0" applyFont="1" applyFill="1" applyAlignment="1">
      <alignment vertical="top" wrapText="1"/>
    </xf>
    <xf numFmtId="0" fontId="28" fillId="0" borderId="0" xfId="0" applyFont="1" applyFill="1"/>
    <xf numFmtId="0" fontId="13" fillId="0" borderId="32" xfId="0" applyFont="1" applyFill="1" applyBorder="1"/>
    <xf numFmtId="0" fontId="13" fillId="0" borderId="47" xfId="0" applyFont="1" applyFill="1" applyBorder="1"/>
    <xf numFmtId="0" fontId="13" fillId="0" borderId="47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49" fontId="13" fillId="0" borderId="47" xfId="0" applyNumberFormat="1" applyFont="1" applyFill="1" applyBorder="1" applyAlignment="1">
      <alignment horizontal="center"/>
    </xf>
    <xf numFmtId="49" fontId="13" fillId="0" borderId="72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left"/>
    </xf>
    <xf numFmtId="0" fontId="16" fillId="0" borderId="42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32" fillId="0" borderId="0" xfId="0" applyFont="1" applyFill="1"/>
    <xf numFmtId="0" fontId="33" fillId="0" borderId="0" xfId="0" applyFont="1" applyFill="1"/>
    <xf numFmtId="0" fontId="34" fillId="0" borderId="0" xfId="0" applyFont="1" applyFill="1"/>
    <xf numFmtId="0" fontId="35" fillId="0" borderId="0" xfId="0" applyFont="1" applyFill="1"/>
    <xf numFmtId="0" fontId="33" fillId="0" borderId="0" xfId="0" applyFont="1" applyFill="1" applyAlignment="1">
      <alignment vertical="center"/>
    </xf>
    <xf numFmtId="0" fontId="36" fillId="0" borderId="0" xfId="0" applyFont="1" applyFill="1"/>
    <xf numFmtId="0" fontId="3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37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7" fillId="0" borderId="0" xfId="0" applyFont="1" applyFill="1" applyAlignment="1"/>
    <xf numFmtId="49" fontId="3" fillId="0" borderId="69" xfId="0" applyNumberFormat="1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right" vertical="center"/>
    </xf>
    <xf numFmtId="1" fontId="38" fillId="0" borderId="0" xfId="0" applyNumberFormat="1" applyFont="1" applyFill="1" applyAlignment="1">
      <alignment horizontal="right" vertical="center"/>
    </xf>
    <xf numFmtId="0" fontId="2" fillId="0" borderId="5" xfId="0" applyFont="1" applyFill="1" applyBorder="1"/>
    <xf numFmtId="0" fontId="2" fillId="0" borderId="1" xfId="0" applyFont="1" applyFill="1" applyBorder="1"/>
    <xf numFmtId="0" fontId="2" fillId="3" borderId="0" xfId="0" applyFont="1" applyFill="1" applyAlignment="1">
      <alignment horizontal="center"/>
    </xf>
    <xf numFmtId="0" fontId="27" fillId="3" borderId="0" xfId="0" applyFont="1" applyFill="1" applyAlignment="1"/>
    <xf numFmtId="0" fontId="33" fillId="3" borderId="0" xfId="0" applyFont="1" applyFill="1"/>
    <xf numFmtId="0" fontId="7" fillId="3" borderId="0" xfId="0" applyFont="1" applyFill="1"/>
    <xf numFmtId="0" fontId="28" fillId="0" borderId="0" xfId="0" applyFont="1" applyFill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49" fontId="28" fillId="0" borderId="0" xfId="0" applyNumberFormat="1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/>
    <xf numFmtId="0" fontId="3" fillId="2" borderId="0" xfId="0" applyFont="1" applyFill="1"/>
    <xf numFmtId="0" fontId="2" fillId="2" borderId="0" xfId="0" applyFont="1" applyFill="1"/>
    <xf numFmtId="1" fontId="2" fillId="2" borderId="0" xfId="0" applyNumberFormat="1" applyFont="1" applyFill="1" applyAlignment="1">
      <alignment horizontal="left" vertical="center"/>
    </xf>
    <xf numFmtId="0" fontId="26" fillId="2" borderId="0" xfId="0" applyFont="1" applyFill="1"/>
    <xf numFmtId="0" fontId="27" fillId="2" borderId="0" xfId="0" applyFont="1" applyFill="1" applyAlignment="1"/>
    <xf numFmtId="0" fontId="2" fillId="2" borderId="0" xfId="0" applyFont="1" applyFill="1" applyAlignment="1">
      <alignment horizontal="center"/>
    </xf>
    <xf numFmtId="0" fontId="33" fillId="2" borderId="0" xfId="0" applyFont="1" applyFill="1"/>
    <xf numFmtId="0" fontId="7" fillId="2" borderId="0" xfId="0" applyFont="1" applyFill="1"/>
    <xf numFmtId="0" fontId="1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2" fillId="3" borderId="0" xfId="0" applyFont="1" applyFill="1"/>
    <xf numFmtId="0" fontId="28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8" fillId="3" borderId="0" xfId="0" applyFont="1" applyFill="1" applyAlignment="1">
      <alignment horizontal="right"/>
    </xf>
    <xf numFmtId="0" fontId="27" fillId="3" borderId="0" xfId="0" applyFont="1" applyFill="1"/>
    <xf numFmtId="0" fontId="2" fillId="3" borderId="0" xfId="0" applyFont="1" applyFill="1"/>
    <xf numFmtId="0" fontId="38" fillId="0" borderId="0" xfId="0" applyFont="1" applyFill="1" applyAlignment="1">
      <alignment horizontal="right"/>
    </xf>
    <xf numFmtId="0" fontId="27" fillId="0" borderId="0" xfId="0" applyFont="1" applyFill="1"/>
    <xf numFmtId="0" fontId="40" fillId="0" borderId="0" xfId="0" applyFont="1" applyFill="1"/>
    <xf numFmtId="0" fontId="41" fillId="0" borderId="0" xfId="0" applyFont="1" applyFill="1" applyAlignment="1">
      <alignment horizontal="left" vertical="center"/>
    </xf>
    <xf numFmtId="0" fontId="38" fillId="0" borderId="0" xfId="0" applyFont="1" applyFill="1"/>
    <xf numFmtId="0" fontId="41" fillId="0" borderId="0" xfId="0" applyFont="1" applyFill="1" applyBorder="1" applyAlignment="1">
      <alignment horizontal="left" vertical="center"/>
    </xf>
    <xf numFmtId="0" fontId="38" fillId="0" borderId="0" xfId="0" applyFont="1" applyFill="1" applyBorder="1"/>
    <xf numFmtId="49" fontId="3" fillId="0" borderId="46" xfId="0" applyNumberFormat="1" applyFont="1" applyFill="1" applyBorder="1" applyAlignment="1">
      <alignment horizontal="left" vertical="top"/>
    </xf>
    <xf numFmtId="49" fontId="2" fillId="0" borderId="69" xfId="0" applyNumberFormat="1" applyFont="1" applyFill="1" applyBorder="1" applyAlignment="1">
      <alignment horizontal="left" vertical="top"/>
    </xf>
    <xf numFmtId="49" fontId="3" fillId="0" borderId="44" xfId="0" applyNumberFormat="1" applyFont="1" applyFill="1" applyBorder="1" applyAlignment="1">
      <alignment horizontal="left" vertical="top"/>
    </xf>
    <xf numFmtId="49" fontId="2" fillId="0" borderId="45" xfId="0" applyNumberFormat="1" applyFont="1" applyFill="1" applyBorder="1" applyAlignment="1">
      <alignment horizontal="left" vertical="top"/>
    </xf>
    <xf numFmtId="0" fontId="28" fillId="5" borderId="0" xfId="0" applyFont="1" applyFill="1" applyAlignment="1">
      <alignment horizontal="center" vertical="center"/>
    </xf>
    <xf numFmtId="1" fontId="38" fillId="5" borderId="0" xfId="0" applyNumberFormat="1" applyFont="1" applyFill="1" applyAlignment="1">
      <alignment horizontal="right" vertical="center"/>
    </xf>
    <xf numFmtId="0" fontId="35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1" fontId="2" fillId="5" borderId="0" xfId="0" applyNumberFormat="1" applyFont="1" applyFill="1" applyBorder="1" applyAlignment="1">
      <alignment horizontal="left" vertical="center"/>
    </xf>
    <xf numFmtId="0" fontId="24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1" fontId="2" fillId="5" borderId="0" xfId="0" applyNumberFormat="1" applyFont="1" applyFill="1" applyAlignment="1">
      <alignment horizontal="left" vertical="center"/>
    </xf>
    <xf numFmtId="0" fontId="24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1" fontId="3" fillId="5" borderId="0" xfId="0" applyNumberFormat="1" applyFont="1" applyFill="1" applyBorder="1" applyAlignment="1">
      <alignment horizontal="center" vertical="center"/>
    </xf>
    <xf numFmtId="0" fontId="29" fillId="5" borderId="0" xfId="0" applyFont="1" applyFill="1" applyAlignment="1">
      <alignment horizontal="left" vertical="center"/>
    </xf>
    <xf numFmtId="0" fontId="13" fillId="5" borderId="0" xfId="0" applyFont="1" applyFill="1"/>
    <xf numFmtId="0" fontId="2" fillId="5" borderId="0" xfId="0" applyFont="1" applyFill="1"/>
    <xf numFmtId="0" fontId="28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42" fillId="5" borderId="0" xfId="0" applyFont="1" applyFill="1" applyAlignment="1">
      <alignment horizontal="center"/>
    </xf>
    <xf numFmtId="0" fontId="7" fillId="5" borderId="0" xfId="0" applyFont="1" applyFill="1"/>
    <xf numFmtId="0" fontId="28" fillId="5" borderId="0" xfId="0" applyNumberFormat="1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29" fillId="5" borderId="0" xfId="0" applyFont="1" applyFill="1" applyAlignment="1">
      <alignment horizontal="center" vertical="center"/>
    </xf>
    <xf numFmtId="0" fontId="24" fillId="5" borderId="0" xfId="0" applyFont="1" applyFill="1"/>
    <xf numFmtId="0" fontId="28" fillId="5" borderId="0" xfId="0" applyFont="1" applyFill="1"/>
    <xf numFmtId="0" fontId="40" fillId="5" borderId="0" xfId="0" applyFont="1" applyFill="1"/>
    <xf numFmtId="0" fontId="33" fillId="5" borderId="0" xfId="0" applyFont="1" applyFill="1"/>
    <xf numFmtId="0" fontId="13" fillId="0" borderId="46" xfId="0" applyFont="1" applyFill="1" applyBorder="1" applyAlignment="1">
      <alignment horizontal="center" vertical="top"/>
    </xf>
    <xf numFmtId="0" fontId="13" fillId="0" borderId="45" xfId="0" applyFont="1" applyFill="1" applyBorder="1" applyAlignment="1">
      <alignment horizontal="center" vertical="top"/>
    </xf>
    <xf numFmtId="0" fontId="13" fillId="0" borderId="36" xfId="0" applyFont="1" applyFill="1" applyBorder="1"/>
    <xf numFmtId="0" fontId="13" fillId="0" borderId="35" xfId="0" applyFont="1" applyFill="1" applyBorder="1" applyAlignment="1">
      <alignment horizontal="center"/>
    </xf>
    <xf numFmtId="0" fontId="16" fillId="0" borderId="35" xfId="0" applyFont="1" applyFill="1" applyBorder="1" applyAlignment="1">
      <alignment horizontal="center" vertical="center"/>
    </xf>
    <xf numFmtId="49" fontId="13" fillId="0" borderId="35" xfId="0" applyNumberFormat="1" applyFont="1" applyFill="1" applyBorder="1" applyAlignment="1">
      <alignment horizontal="center"/>
    </xf>
    <xf numFmtId="49" fontId="3" fillId="0" borderId="70" xfId="0" applyNumberFormat="1" applyFont="1" applyFill="1" applyBorder="1" applyAlignment="1">
      <alignment horizontal="left" vertical="center"/>
    </xf>
    <xf numFmtId="49" fontId="28" fillId="5" borderId="0" xfId="0" applyNumberFormat="1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7" fillId="4" borderId="0" xfId="0" applyFont="1" applyFill="1" applyAlignment="1"/>
    <xf numFmtId="0" fontId="33" fillId="4" borderId="0" xfId="0" applyFont="1" applyFill="1"/>
    <xf numFmtId="0" fontId="22" fillId="4" borderId="0" xfId="0" applyFont="1" applyFill="1"/>
    <xf numFmtId="0" fontId="7" fillId="4" borderId="0" xfId="0" applyFont="1" applyFill="1"/>
    <xf numFmtId="0" fontId="7" fillId="0" borderId="0" xfId="0" applyFont="1" applyFill="1" applyAlignment="1">
      <alignment horizontal="center" vertical="center"/>
    </xf>
    <xf numFmtId="49" fontId="3" fillId="0" borderId="70" xfId="0" applyNumberFormat="1" applyFont="1" applyFill="1" applyBorder="1" applyAlignment="1">
      <alignment horizontal="left" vertical="top"/>
    </xf>
    <xf numFmtId="49" fontId="2" fillId="0" borderId="46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 vertical="center" textRotation="90"/>
    </xf>
    <xf numFmtId="0" fontId="13" fillId="0" borderId="36" xfId="0" applyFont="1" applyFill="1" applyBorder="1" applyAlignment="1">
      <alignment horizontal="center" vertical="center" textRotation="90"/>
    </xf>
    <xf numFmtId="0" fontId="13" fillId="0" borderId="30" xfId="0" applyFont="1" applyFill="1" applyBorder="1" applyAlignment="1">
      <alignment horizontal="center" vertical="center" textRotation="90"/>
    </xf>
    <xf numFmtId="0" fontId="13" fillId="0" borderId="35" xfId="0" applyFont="1" applyFill="1" applyBorder="1" applyAlignment="1">
      <alignment horizontal="center" vertical="center" textRotation="90"/>
    </xf>
    <xf numFmtId="0" fontId="13" fillId="0" borderId="30" xfId="0" applyFont="1" applyFill="1" applyBorder="1" applyAlignment="1">
      <alignment horizontal="center" textRotation="90"/>
    </xf>
    <xf numFmtId="0" fontId="13" fillId="0" borderId="35" xfId="0" applyFont="1" applyFill="1" applyBorder="1" applyAlignment="1">
      <alignment horizontal="center" textRotation="90"/>
    </xf>
    <xf numFmtId="0" fontId="13" fillId="0" borderId="47" xfId="0" applyFont="1" applyFill="1" applyBorder="1" applyAlignment="1">
      <alignment horizontal="right" textRotation="90"/>
    </xf>
    <xf numFmtId="0" fontId="13" fillId="0" borderId="26" xfId="0" applyFont="1" applyFill="1" applyBorder="1" applyAlignment="1">
      <alignment horizontal="right" textRotation="90"/>
    </xf>
    <xf numFmtId="0" fontId="13" fillId="0" borderId="11" xfId="0" applyFont="1" applyFill="1" applyBorder="1" applyAlignment="1">
      <alignment horizontal="center" vertical="center" textRotation="90"/>
    </xf>
    <xf numFmtId="0" fontId="13" fillId="0" borderId="3" xfId="0" applyFont="1" applyFill="1" applyBorder="1" applyAlignment="1">
      <alignment horizontal="center" vertical="center" textRotation="90"/>
    </xf>
    <xf numFmtId="0" fontId="13" fillId="0" borderId="46" xfId="0" applyFont="1" applyFill="1" applyBorder="1" applyAlignment="1">
      <alignment horizontal="center" vertical="center" textRotation="90"/>
    </xf>
    <xf numFmtId="0" fontId="13" fillId="0" borderId="45" xfId="0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top"/>
    </xf>
    <xf numFmtId="0" fontId="13" fillId="0" borderId="49" xfId="0" applyFont="1" applyFill="1" applyBorder="1" applyAlignment="1">
      <alignment horizontal="center" vertical="center" textRotation="255"/>
    </xf>
    <xf numFmtId="0" fontId="13" fillId="0" borderId="48" xfId="0" applyFont="1" applyFill="1" applyBorder="1" applyAlignment="1">
      <alignment horizontal="center" vertical="center" textRotation="255"/>
    </xf>
    <xf numFmtId="0" fontId="11" fillId="0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53" xfId="0" applyNumberFormat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left" vertical="center" wrapText="1"/>
    </xf>
    <xf numFmtId="49" fontId="2" fillId="0" borderId="66" xfId="0" applyNumberFormat="1" applyFont="1" applyFill="1" applyBorder="1" applyAlignment="1">
      <alignment horizontal="center" vertical="center" wrapText="1"/>
    </xf>
    <xf numFmtId="49" fontId="2" fillId="0" borderId="6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1" xfId="0" applyNumberFormat="1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7" fillId="0" borderId="9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1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1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61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76" xfId="0" applyNumberFormat="1" applyFont="1" applyFill="1" applyBorder="1" applyAlignment="1">
      <alignment horizontal="center" vertical="center" wrapText="1"/>
    </xf>
    <xf numFmtId="49" fontId="2" fillId="0" borderId="74" xfId="0" applyNumberFormat="1" applyFont="1" applyFill="1" applyBorder="1" applyAlignment="1">
      <alignment horizontal="center" vertical="center" wrapText="1"/>
    </xf>
    <xf numFmtId="49" fontId="2" fillId="0" borderId="75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left" vertical="center" wrapText="1"/>
    </xf>
    <xf numFmtId="0" fontId="2" fillId="0" borderId="74" xfId="0" applyFont="1" applyFill="1" applyBorder="1" applyAlignment="1">
      <alignment horizontal="left" vertical="center" wrapText="1"/>
    </xf>
    <xf numFmtId="0" fontId="2" fillId="0" borderId="75" xfId="0" applyFont="1" applyFill="1" applyBorder="1" applyAlignment="1">
      <alignment horizontal="left" vertical="center" wrapText="1"/>
    </xf>
    <xf numFmtId="0" fontId="2" fillId="0" borderId="7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72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" fontId="3" fillId="0" borderId="5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left" vertical="center" wrapText="1"/>
    </xf>
    <xf numFmtId="0" fontId="3" fillId="0" borderId="62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left" vertical="center" wrapText="1"/>
    </xf>
    <xf numFmtId="0" fontId="3" fillId="0" borderId="67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1" fontId="2" fillId="0" borderId="52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1" fontId="2" fillId="0" borderId="55" xfId="0" applyNumberFormat="1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left" vertical="top" wrapText="1"/>
    </xf>
    <xf numFmtId="0" fontId="2" fillId="0" borderId="67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/>
    </xf>
    <xf numFmtId="0" fontId="2" fillId="6" borderId="5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3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1" fontId="2" fillId="6" borderId="31" xfId="0" applyNumberFormat="1" applyFont="1" applyFill="1" applyBorder="1" applyAlignment="1">
      <alignment horizontal="center" vertical="center"/>
    </xf>
    <xf numFmtId="1" fontId="3" fillId="6" borderId="21" xfId="0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1" fontId="3" fillId="6" borderId="20" xfId="0" applyNumberFormat="1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left" vertical="top" wrapText="1"/>
    </xf>
    <xf numFmtId="0" fontId="2" fillId="0" borderId="61" xfId="0" applyFont="1" applyFill="1" applyBorder="1" applyAlignment="1">
      <alignment horizontal="left" vertical="top" wrapText="1"/>
    </xf>
    <xf numFmtId="0" fontId="2" fillId="6" borderId="6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63" xfId="0" applyFont="1" applyFill="1" applyBorder="1" applyAlignment="1">
      <alignment horizontal="center" vertical="center"/>
    </xf>
    <xf numFmtId="1" fontId="2" fillId="6" borderId="58" xfId="0" applyNumberFormat="1" applyFont="1" applyFill="1" applyBorder="1" applyAlignment="1">
      <alignment horizontal="center" vertical="center"/>
    </xf>
    <xf numFmtId="1" fontId="2" fillId="6" borderId="55" xfId="0" applyNumberFormat="1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" fontId="2" fillId="6" borderId="30" xfId="0" applyNumberFormat="1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66" xfId="0" applyFont="1" applyFill="1" applyBorder="1" applyAlignment="1">
      <alignment horizontal="center" vertical="center"/>
    </xf>
    <xf numFmtId="0" fontId="2" fillId="6" borderId="67" xfId="0" applyFont="1" applyFill="1" applyBorder="1" applyAlignment="1">
      <alignment horizontal="center" vertical="center"/>
    </xf>
    <xf numFmtId="0" fontId="3" fillId="6" borderId="66" xfId="0" applyFont="1" applyFill="1" applyBorder="1" applyAlignment="1">
      <alignment horizontal="left" vertical="top" wrapText="1"/>
    </xf>
    <xf numFmtId="0" fontId="3" fillId="6" borderId="67" xfId="0" applyFont="1" applyFill="1" applyBorder="1" applyAlignment="1">
      <alignment horizontal="left" vertical="top" wrapText="1"/>
    </xf>
    <xf numFmtId="0" fontId="3" fillId="6" borderId="65" xfId="0" applyFont="1" applyFill="1" applyBorder="1" applyAlignment="1">
      <alignment horizontal="left" vertical="top" wrapText="1"/>
    </xf>
    <xf numFmtId="0" fontId="2" fillId="6" borderId="31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61" xfId="0" applyFont="1" applyFill="1" applyBorder="1" applyAlignment="1">
      <alignment horizontal="left" vertical="top" wrapText="1"/>
    </xf>
    <xf numFmtId="0" fontId="3" fillId="6" borderId="70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71" xfId="0" applyFont="1" applyFill="1" applyBorder="1" applyAlignment="1">
      <alignment horizontal="left" vertical="top" wrapText="1"/>
    </xf>
    <xf numFmtId="0" fontId="2" fillId="6" borderId="56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52" xfId="0" applyNumberFormat="1" applyFont="1" applyFill="1" applyBorder="1" applyAlignment="1">
      <alignment horizontal="left" vertical="top" wrapText="1"/>
    </xf>
    <xf numFmtId="0" fontId="2" fillId="6" borderId="5" xfId="0" applyNumberFormat="1" applyFont="1" applyFill="1" applyBorder="1" applyAlignment="1">
      <alignment horizontal="left" vertical="top" wrapText="1"/>
    </xf>
    <xf numFmtId="0" fontId="2" fillId="6" borderId="61" xfId="0" applyNumberFormat="1" applyFont="1" applyFill="1" applyBorder="1" applyAlignment="1">
      <alignment horizontal="left" vertical="top" wrapText="1"/>
    </xf>
    <xf numFmtId="0" fontId="2" fillId="6" borderId="54" xfId="0" applyNumberFormat="1" applyFont="1" applyFill="1" applyBorder="1" applyAlignment="1">
      <alignment horizontal="center" vertical="center"/>
    </xf>
    <xf numFmtId="0" fontId="2" fillId="6" borderId="9" xfId="0" applyNumberFormat="1" applyFont="1" applyFill="1" applyBorder="1" applyAlignment="1">
      <alignment horizontal="center" vertical="center"/>
    </xf>
    <xf numFmtId="0" fontId="2" fillId="6" borderId="53" xfId="0" applyNumberFormat="1" applyFont="1" applyFill="1" applyBorder="1" applyAlignment="1">
      <alignment horizontal="center" vertical="center"/>
    </xf>
    <xf numFmtId="0" fontId="3" fillId="6" borderId="56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5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57" xfId="0" applyFont="1" applyFill="1" applyBorder="1" applyAlignment="1">
      <alignment horizontal="left" vertical="top" wrapText="1"/>
    </xf>
    <xf numFmtId="0" fontId="2" fillId="6" borderId="61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left" vertical="top" wrapText="1"/>
    </xf>
    <xf numFmtId="0" fontId="2" fillId="0" borderId="62" xfId="0" applyFont="1" applyFill="1" applyBorder="1" applyAlignment="1">
      <alignment horizontal="left" vertical="top" wrapText="1"/>
    </xf>
    <xf numFmtId="0" fontId="2" fillId="0" borderId="63" xfId="0" applyFont="1" applyFill="1" applyBorder="1" applyAlignment="1">
      <alignment horizontal="left" vertical="top" wrapText="1"/>
    </xf>
    <xf numFmtId="0" fontId="3" fillId="0" borderId="52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1" xfId="0" applyFont="1" applyFill="1" applyBorder="1" applyAlignment="1">
      <alignment horizontal="left" vertical="top" wrapText="1"/>
    </xf>
    <xf numFmtId="1" fontId="2" fillId="6" borderId="54" xfId="0" applyNumberFormat="1" applyFont="1" applyFill="1" applyBorder="1" applyAlignment="1">
      <alignment horizontal="center" vertical="center"/>
    </xf>
    <xf numFmtId="1" fontId="2" fillId="6" borderId="9" xfId="0" applyNumberFormat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0" fontId="2" fillId="0" borderId="14" xfId="0" applyFont="1" applyFill="1" applyBorder="1" applyAlignment="1">
      <alignment horizontal="center" textRotation="90"/>
    </xf>
    <xf numFmtId="0" fontId="3" fillId="0" borderId="39" xfId="0" applyFont="1" applyFill="1" applyBorder="1" applyAlignment="1">
      <alignment horizontal="center" vertical="center" textRotation="90"/>
    </xf>
    <xf numFmtId="0" fontId="3" fillId="0" borderId="41" xfId="0" applyFont="1" applyFill="1" applyBorder="1" applyAlignment="1">
      <alignment horizontal="center" vertical="center" textRotation="90"/>
    </xf>
    <xf numFmtId="0" fontId="3" fillId="0" borderId="38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19" xfId="0" applyFont="1" applyFill="1" applyBorder="1" applyAlignment="1">
      <alignment horizontal="center" vertical="center" textRotation="90"/>
    </xf>
    <xf numFmtId="0" fontId="3" fillId="0" borderId="17" xfId="0" applyFont="1" applyFill="1" applyBorder="1" applyAlignment="1">
      <alignment horizontal="center" vertical="center" textRotation="90"/>
    </xf>
    <xf numFmtId="0" fontId="3" fillId="0" borderId="29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textRotation="90"/>
    </xf>
    <xf numFmtId="0" fontId="2" fillId="0" borderId="51" xfId="0" applyFont="1" applyFill="1" applyBorder="1" applyAlignment="1">
      <alignment horizontal="center" textRotation="90"/>
    </xf>
    <xf numFmtId="0" fontId="2" fillId="6" borderId="52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6" borderId="61" xfId="0" applyFont="1" applyFill="1" applyBorder="1" applyAlignment="1">
      <alignment horizontal="left" vertical="top" wrapText="1"/>
    </xf>
    <xf numFmtId="0" fontId="2" fillId="6" borderId="58" xfId="0" applyNumberFormat="1" applyFont="1" applyFill="1" applyBorder="1" applyAlignment="1">
      <alignment horizontal="center" vertical="center"/>
    </xf>
    <xf numFmtId="0" fontId="2" fillId="6" borderId="55" xfId="0" applyNumberFormat="1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65" xfId="0" applyFont="1" applyFill="1" applyBorder="1" applyAlignment="1">
      <alignment horizontal="center" vertical="center"/>
    </xf>
    <xf numFmtId="0" fontId="2" fillId="6" borderId="56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43" fillId="6" borderId="15" xfId="0" applyFont="1" applyFill="1" applyBorder="1" applyAlignment="1">
      <alignment horizontal="center" vertical="center"/>
    </xf>
    <xf numFmtId="0" fontId="43" fillId="6" borderId="14" xfId="0" applyFont="1" applyFill="1" applyBorder="1" applyAlignment="1">
      <alignment horizontal="center" vertical="center"/>
    </xf>
    <xf numFmtId="0" fontId="43" fillId="6" borderId="13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1" xfId="0" applyFont="1" applyFill="1" applyBorder="1" applyAlignment="1">
      <alignment horizontal="left" vertical="center" wrapText="1"/>
    </xf>
    <xf numFmtId="0" fontId="19" fillId="6" borderId="54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55" xfId="0" applyFont="1" applyFill="1" applyBorder="1" applyAlignment="1">
      <alignment horizontal="center" vertical="center"/>
    </xf>
    <xf numFmtId="0" fontId="19" fillId="6" borderId="5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71" xfId="0" applyFont="1" applyFill="1" applyBorder="1" applyAlignment="1">
      <alignment horizontal="center" vertical="center"/>
    </xf>
    <xf numFmtId="0" fontId="2" fillId="6" borderId="7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textRotation="90"/>
    </xf>
    <xf numFmtId="0" fontId="2" fillId="0" borderId="33" xfId="0" applyFont="1" applyFill="1" applyBorder="1" applyAlignment="1">
      <alignment horizontal="center" vertical="center" textRotation="90"/>
    </xf>
    <xf numFmtId="0" fontId="2" fillId="0" borderId="38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28" xfId="0" applyFont="1" applyFill="1" applyBorder="1" applyAlignment="1">
      <alignment horizontal="center" vertical="center" textRotation="90"/>
    </xf>
    <xf numFmtId="0" fontId="2" fillId="0" borderId="29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2" fillId="0" borderId="32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1" fontId="19" fillId="0" borderId="30" xfId="0" applyNumberFormat="1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1" fontId="19" fillId="0" borderId="3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top"/>
    </xf>
    <xf numFmtId="0" fontId="3" fillId="0" borderId="49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5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left" vertical="top" wrapText="1"/>
    </xf>
    <xf numFmtId="0" fontId="3" fillId="0" borderId="67" xfId="0" applyFont="1" applyFill="1" applyBorder="1" applyAlignment="1">
      <alignment horizontal="left" vertical="top" wrapText="1"/>
    </xf>
    <xf numFmtId="0" fontId="3" fillId="0" borderId="65" xfId="0" applyFont="1" applyFill="1" applyBorder="1" applyAlignment="1">
      <alignment horizontal="left" vertical="top" wrapText="1"/>
    </xf>
    <xf numFmtId="0" fontId="19" fillId="0" borderId="5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1" fontId="2" fillId="0" borderId="6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0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49" fontId="3" fillId="6" borderId="69" xfId="0" applyNumberFormat="1" applyFont="1" applyFill="1" applyBorder="1" applyAlignment="1">
      <alignment horizontal="left" vertical="top"/>
    </xf>
    <xf numFmtId="49" fontId="3" fillId="6" borderId="69" xfId="0" applyNumberFormat="1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2" fillId="6" borderId="62" xfId="0" applyFont="1" applyFill="1" applyBorder="1" applyAlignment="1">
      <alignment horizontal="center" vertical="center"/>
    </xf>
    <xf numFmtId="49" fontId="2" fillId="6" borderId="69" xfId="0" applyNumberFormat="1" applyFont="1" applyFill="1" applyBorder="1" applyAlignment="1">
      <alignment horizontal="left" vertical="center"/>
    </xf>
    <xf numFmtId="49" fontId="3" fillId="6" borderId="42" xfId="0" applyNumberFormat="1" applyFont="1" applyFill="1" applyBorder="1" applyAlignment="1">
      <alignment horizontal="left" vertical="center"/>
    </xf>
    <xf numFmtId="49" fontId="2" fillId="6" borderId="52" xfId="0" applyNumberFormat="1" applyFont="1" applyFill="1" applyBorder="1" applyAlignment="1">
      <alignment horizontal="left" vertical="center"/>
    </xf>
    <xf numFmtId="49" fontId="2" fillId="6" borderId="77" xfId="0" applyNumberFormat="1" applyFont="1" applyFill="1" applyBorder="1" applyAlignment="1">
      <alignment horizontal="center" vertical="center" wrapText="1"/>
    </xf>
    <xf numFmtId="49" fontId="2" fillId="6" borderId="47" xfId="0" applyNumberFormat="1" applyFont="1" applyFill="1" applyBorder="1" applyAlignment="1">
      <alignment horizontal="center" vertical="center" wrapText="1"/>
    </xf>
    <xf numFmtId="49" fontId="2" fillId="6" borderId="72" xfId="0" applyNumberFormat="1" applyFont="1" applyFill="1" applyBorder="1" applyAlignment="1">
      <alignment horizontal="center" vertical="center" wrapText="1"/>
    </xf>
    <xf numFmtId="49" fontId="2" fillId="6" borderId="54" xfId="0" applyNumberFormat="1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49" fontId="2" fillId="6" borderId="53" xfId="0" applyNumberFormat="1" applyFont="1" applyFill="1" applyBorder="1" applyAlignment="1">
      <alignment horizontal="center" vertical="center" wrapText="1"/>
    </xf>
    <xf numFmtId="49" fontId="2" fillId="6" borderId="76" xfId="0" applyNumberFormat="1" applyFont="1" applyFill="1" applyBorder="1" applyAlignment="1">
      <alignment horizontal="center" vertical="center" wrapText="1"/>
    </xf>
    <xf numFmtId="49" fontId="2" fillId="6" borderId="74" xfId="0" applyNumberFormat="1" applyFont="1" applyFill="1" applyBorder="1" applyAlignment="1">
      <alignment horizontal="center" vertical="center" wrapText="1"/>
    </xf>
    <xf numFmtId="49" fontId="2" fillId="6" borderId="75" xfId="0" applyNumberFormat="1" applyFont="1" applyFill="1" applyBorder="1" applyAlignment="1">
      <alignment horizontal="center" vertical="center" wrapText="1"/>
    </xf>
    <xf numFmtId="49" fontId="2" fillId="6" borderId="60" xfId="0" applyNumberFormat="1" applyFont="1" applyFill="1" applyBorder="1" applyAlignment="1">
      <alignment horizontal="center" vertical="center" wrapText="1"/>
    </xf>
    <xf numFmtId="49" fontId="2" fillId="6" borderId="23" xfId="0" applyNumberFormat="1" applyFont="1" applyFill="1" applyBorder="1" applyAlignment="1">
      <alignment horizontal="center" vertical="center" wrapText="1"/>
    </xf>
    <xf numFmtId="49" fontId="2" fillId="6" borderId="59" xfId="0" applyNumberFormat="1" applyFont="1" applyFill="1" applyBorder="1" applyAlignment="1">
      <alignment horizontal="center" vertical="center" wrapText="1"/>
    </xf>
    <xf numFmtId="49" fontId="2" fillId="6" borderId="52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49" fontId="2" fillId="6" borderId="61" xfId="0" applyNumberFormat="1" applyFont="1" applyFill="1" applyBorder="1" applyAlignment="1">
      <alignment horizontal="center" vertical="center" wrapText="1"/>
    </xf>
    <xf numFmtId="49" fontId="2" fillId="6" borderId="64" xfId="0" applyNumberFormat="1" applyFont="1" applyFill="1" applyBorder="1" applyAlignment="1">
      <alignment horizontal="center" vertical="center" wrapText="1"/>
    </xf>
    <xf numFmtId="49" fontId="2" fillId="6" borderId="62" xfId="0" applyNumberFormat="1" applyFont="1" applyFill="1" applyBorder="1" applyAlignment="1">
      <alignment horizontal="center" vertical="center" wrapText="1"/>
    </xf>
    <xf numFmtId="49" fontId="2" fillId="6" borderId="63" xfId="0" applyNumberFormat="1" applyFont="1" applyFill="1" applyBorder="1" applyAlignment="1">
      <alignment horizontal="center" vertical="center" wrapText="1"/>
    </xf>
    <xf numFmtId="0" fontId="46" fillId="6" borderId="0" xfId="0" applyFont="1" applyFill="1" applyAlignment="1">
      <alignment horizontal="left" vertical="top" wrapText="1"/>
    </xf>
    <xf numFmtId="49" fontId="2" fillId="6" borderId="0" xfId="0" applyNumberFormat="1" applyFont="1" applyFill="1" applyBorder="1" applyAlignment="1">
      <alignment horizontal="left" vertical="top" wrapText="1"/>
    </xf>
  </cellXfs>
  <cellStyles count="3">
    <cellStyle name="мой стиль" xfId="1"/>
    <cellStyle name="Обычный" xfId="0" builtinId="0"/>
    <cellStyle name="Финансовый 2" xfId="2"/>
  </cellStyles>
  <dxfs count="3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  <color rgb="FFCCFF99"/>
      <color rgb="FFFFFFCC"/>
      <color rgb="FF008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M156"/>
  <sheetViews>
    <sheetView showZeros="0" tabSelected="1" view="pageLayout" topLeftCell="A133" zoomScale="40" zoomScaleNormal="32" zoomScaleSheetLayoutView="55" zoomScalePageLayoutView="40" workbookViewId="0">
      <selection activeCell="R25" sqref="R25:S28"/>
    </sheetView>
  </sheetViews>
  <sheetFormatPr defaultColWidth="8.85546875" defaultRowHeight="35.25"/>
  <cols>
    <col min="1" max="1" width="15.140625" style="28" customWidth="1"/>
    <col min="2" max="2" width="5.7109375" style="28" customWidth="1"/>
    <col min="3" max="4" width="6.42578125" style="28" customWidth="1"/>
    <col min="5" max="5" width="6.7109375" style="28" customWidth="1"/>
    <col min="6" max="8" width="6.85546875" style="28" customWidth="1"/>
    <col min="9" max="10" width="6.7109375" style="28" customWidth="1"/>
    <col min="11" max="11" width="5.7109375" style="28" customWidth="1"/>
    <col min="12" max="13" width="6.42578125" style="28" customWidth="1"/>
    <col min="14" max="14" width="6.7109375" style="28" customWidth="1"/>
    <col min="15" max="15" width="6.5703125" style="28" customWidth="1"/>
    <col min="16" max="16" width="6.7109375" style="28" customWidth="1"/>
    <col min="17" max="17" width="7" style="28" customWidth="1"/>
    <col min="18" max="19" width="7.28515625" style="29" customWidth="1"/>
    <col min="20" max="20" width="7.7109375" style="28" customWidth="1"/>
    <col min="21" max="21" width="7.140625" style="28" customWidth="1"/>
    <col min="22" max="22" width="6.5703125" style="28" customWidth="1"/>
    <col min="23" max="23" width="6.85546875" style="28" customWidth="1"/>
    <col min="24" max="24" width="5.7109375" style="28" customWidth="1"/>
    <col min="25" max="25" width="6.7109375" style="28" customWidth="1"/>
    <col min="26" max="26" width="7" style="28" customWidth="1"/>
    <col min="27" max="27" width="6.7109375" style="28" customWidth="1"/>
    <col min="28" max="28" width="7.140625" style="28" customWidth="1"/>
    <col min="29" max="29" width="6.140625" style="28" customWidth="1"/>
    <col min="30" max="30" width="6.28515625" style="28" customWidth="1"/>
    <col min="31" max="31" width="6.140625" style="28" customWidth="1"/>
    <col min="32" max="32" width="7.140625" style="28" customWidth="1"/>
    <col min="33" max="33" width="6.140625" style="28" customWidth="1"/>
    <col min="34" max="35" width="6.42578125" style="28" customWidth="1"/>
    <col min="36" max="36" width="6.5703125" style="28" customWidth="1"/>
    <col min="37" max="37" width="6.28515625" style="28" customWidth="1"/>
    <col min="38" max="38" width="6.7109375" style="28" customWidth="1"/>
    <col min="39" max="39" width="6.5703125" style="28" customWidth="1"/>
    <col min="40" max="40" width="6.42578125" style="28" customWidth="1"/>
    <col min="41" max="41" width="6.140625" style="28" customWidth="1"/>
    <col min="42" max="42" width="6.28515625" style="28" customWidth="1"/>
    <col min="43" max="43" width="6" style="28" customWidth="1"/>
    <col min="44" max="44" width="6.7109375" style="28" customWidth="1"/>
    <col min="45" max="45" width="6.5703125" style="28" customWidth="1"/>
    <col min="46" max="46" width="5.85546875" style="28" customWidth="1"/>
    <col min="47" max="47" width="6.140625" style="28" customWidth="1"/>
    <col min="48" max="49" width="5.42578125" style="28" customWidth="1"/>
    <col min="50" max="50" width="6" style="28" customWidth="1"/>
    <col min="51" max="51" width="6.140625" style="28" customWidth="1"/>
    <col min="52" max="53" width="6" style="28" customWidth="1"/>
    <col min="54" max="54" width="6.42578125" style="28" customWidth="1"/>
    <col min="55" max="55" width="5" style="28" customWidth="1"/>
    <col min="56" max="56" width="6" style="30" customWidth="1"/>
    <col min="57" max="57" width="6.140625" style="30" customWidth="1"/>
    <col min="58" max="58" width="5.7109375" style="30" customWidth="1"/>
    <col min="59" max="60" width="6.85546875" style="30" customWidth="1"/>
    <col min="61" max="61" width="12.85546875" style="123" customWidth="1"/>
    <col min="62" max="62" width="14.28515625" style="42" customWidth="1"/>
    <col min="63" max="63" width="16.42578125" style="4" customWidth="1"/>
    <col min="64" max="64" width="13.5703125" style="4" customWidth="1"/>
    <col min="65" max="65" width="13.7109375" style="109" customWidth="1"/>
    <col min="66" max="66" width="8.85546875" style="98"/>
    <col min="67" max="67" width="8.85546875" style="69"/>
    <col min="68" max="16384" width="8.85546875" style="28"/>
  </cols>
  <sheetData>
    <row r="1" spans="1:67" s="12" customFormat="1" ht="35.25" customHeight="1">
      <c r="R1" s="13"/>
      <c r="S1" s="13"/>
      <c r="BD1" s="14"/>
      <c r="BE1" s="14"/>
      <c r="BF1" s="14"/>
      <c r="BG1" s="14"/>
      <c r="BH1" s="14"/>
      <c r="BI1" s="92"/>
      <c r="BJ1" s="42"/>
      <c r="BK1" s="4"/>
      <c r="BL1" s="4"/>
      <c r="BM1" s="109"/>
      <c r="BN1" s="96"/>
      <c r="BO1" s="67"/>
    </row>
    <row r="2" spans="1:67" s="12" customFormat="1" ht="40.5">
      <c r="B2" s="3" t="s">
        <v>100</v>
      </c>
      <c r="C2" s="3"/>
      <c r="D2" s="3"/>
      <c r="E2" s="3"/>
      <c r="F2" s="3"/>
      <c r="G2" s="3"/>
      <c r="H2" s="3"/>
      <c r="I2" s="3"/>
      <c r="J2" s="3"/>
      <c r="K2" s="3"/>
      <c r="L2" s="3"/>
      <c r="R2" s="13"/>
      <c r="S2" s="13"/>
      <c r="V2" s="31" t="s">
        <v>99</v>
      </c>
      <c r="Z2" s="15"/>
      <c r="BC2" s="600"/>
      <c r="BD2" s="600"/>
      <c r="BE2" s="600"/>
      <c r="BF2" s="600"/>
      <c r="BG2" s="600"/>
      <c r="BH2" s="600"/>
      <c r="BI2" s="92"/>
      <c r="BJ2" s="142" t="s">
        <v>261</v>
      </c>
      <c r="BK2" s="142"/>
      <c r="BL2" s="143"/>
      <c r="BM2" s="109"/>
      <c r="BN2" s="96"/>
      <c r="BO2" s="67"/>
    </row>
    <row r="3" spans="1:67" s="12" customFormat="1" ht="28.35" customHeight="1">
      <c r="R3" s="13"/>
      <c r="S3" s="13"/>
      <c r="BD3" s="14"/>
      <c r="BE3" s="14"/>
      <c r="BF3" s="14"/>
      <c r="BG3" s="14"/>
      <c r="BH3" s="14"/>
      <c r="BI3" s="92"/>
      <c r="BJ3" s="142" t="s">
        <v>309</v>
      </c>
      <c r="BK3" s="143"/>
      <c r="BL3" s="144">
        <v>3</v>
      </c>
      <c r="BM3" s="109"/>
      <c r="BN3" s="96"/>
      <c r="BO3" s="67"/>
    </row>
    <row r="4" spans="1:67" s="12" customFormat="1" ht="36.75" customHeight="1">
      <c r="B4" s="3" t="s">
        <v>98</v>
      </c>
      <c r="C4" s="3"/>
      <c r="D4" s="3"/>
      <c r="E4" s="3"/>
      <c r="F4" s="3"/>
      <c r="G4" s="3"/>
      <c r="H4" s="3"/>
      <c r="I4" s="3"/>
      <c r="J4" s="3"/>
      <c r="K4" s="3"/>
      <c r="L4" s="3"/>
      <c r="R4" s="13"/>
      <c r="S4" s="13"/>
      <c r="AA4" s="16" t="s">
        <v>297</v>
      </c>
      <c r="BD4" s="14"/>
      <c r="BE4" s="14"/>
      <c r="BF4" s="14"/>
      <c r="BG4" s="14"/>
      <c r="BH4" s="14"/>
      <c r="BI4" s="92"/>
      <c r="BJ4" s="142" t="s">
        <v>310</v>
      </c>
      <c r="BK4" s="143"/>
      <c r="BL4" s="144">
        <v>3</v>
      </c>
      <c r="BM4" s="109"/>
      <c r="BN4" s="96"/>
      <c r="BO4" s="67"/>
    </row>
    <row r="5" spans="1:67" s="12" customFormat="1" ht="38.25">
      <c r="B5" s="3" t="s">
        <v>97</v>
      </c>
      <c r="C5" s="3"/>
      <c r="D5" s="3"/>
      <c r="E5" s="3"/>
      <c r="F5" s="3"/>
      <c r="G5" s="3"/>
      <c r="H5" s="3"/>
      <c r="I5" s="3"/>
      <c r="J5" s="3"/>
      <c r="K5" s="3"/>
      <c r="L5" s="3"/>
      <c r="R5" s="13"/>
      <c r="S5" s="1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BD5" s="14"/>
      <c r="BE5" s="14"/>
      <c r="BF5" s="14"/>
      <c r="BG5" s="14"/>
      <c r="BH5" s="14"/>
      <c r="BI5" s="92"/>
      <c r="BJ5" s="142" t="s">
        <v>311</v>
      </c>
      <c r="BK5" s="143"/>
      <c r="BL5" s="144">
        <v>3</v>
      </c>
      <c r="BM5" s="109"/>
      <c r="BN5" s="96"/>
      <c r="BO5" s="67"/>
    </row>
    <row r="6" spans="1:67" s="12" customFormat="1" ht="35.25" customHeight="1">
      <c r="B6" s="3" t="s">
        <v>96</v>
      </c>
      <c r="C6" s="3"/>
      <c r="D6" s="3"/>
      <c r="E6" s="3"/>
      <c r="F6" s="3"/>
      <c r="G6" s="3"/>
      <c r="H6" s="3"/>
      <c r="I6" s="3"/>
      <c r="J6" s="3"/>
      <c r="K6" s="3"/>
      <c r="L6" s="3"/>
      <c r="P6" s="17"/>
      <c r="Q6" s="17"/>
      <c r="R6" s="17"/>
      <c r="S6" s="31" t="s">
        <v>102</v>
      </c>
      <c r="T6" s="17"/>
      <c r="U6" s="17"/>
      <c r="W6" s="60"/>
      <c r="X6" s="18"/>
      <c r="Y6" s="601" t="s">
        <v>298</v>
      </c>
      <c r="Z6" s="601"/>
      <c r="AA6" s="601"/>
      <c r="AB6" s="601"/>
      <c r="AC6" s="601"/>
      <c r="AD6" s="601"/>
      <c r="AE6" s="601"/>
      <c r="AF6" s="601"/>
      <c r="AG6" s="601"/>
      <c r="AH6" s="601"/>
      <c r="AI6" s="601"/>
      <c r="AJ6" s="601"/>
      <c r="AK6" s="601"/>
      <c r="AL6" s="601"/>
      <c r="AM6" s="601"/>
      <c r="AN6" s="601"/>
      <c r="AO6" s="601"/>
      <c r="AP6" s="601"/>
      <c r="AQ6" s="601"/>
      <c r="AR6" s="601"/>
      <c r="AS6" s="601"/>
      <c r="AT6" s="601"/>
      <c r="AU6" s="72"/>
      <c r="AV6" s="19" t="s">
        <v>95</v>
      </c>
      <c r="AW6" s="18"/>
      <c r="AY6" s="19"/>
      <c r="AZ6" s="20" t="s">
        <v>223</v>
      </c>
      <c r="BA6" s="3"/>
      <c r="BC6" s="2"/>
      <c r="BD6" s="2"/>
      <c r="BE6" s="3"/>
      <c r="BF6" s="3"/>
      <c r="BG6" s="3"/>
      <c r="BH6" s="3"/>
      <c r="BI6" s="92"/>
      <c r="BJ6" s="142" t="s">
        <v>312</v>
      </c>
      <c r="BK6" s="143"/>
      <c r="BL6" s="144">
        <v>6</v>
      </c>
      <c r="BM6" s="109"/>
      <c r="BN6" s="96"/>
      <c r="BO6" s="67"/>
    </row>
    <row r="7" spans="1:67" s="12" customFormat="1" ht="38.25" customHeight="1">
      <c r="B7" s="21"/>
      <c r="C7" s="22"/>
      <c r="D7" s="22"/>
      <c r="E7" s="22"/>
      <c r="F7" s="22"/>
      <c r="G7" s="22"/>
      <c r="H7" s="17" t="s">
        <v>284</v>
      </c>
      <c r="I7" s="17"/>
      <c r="J7" s="3"/>
      <c r="K7" s="3"/>
      <c r="L7" s="3"/>
      <c r="O7" s="17"/>
      <c r="Q7" s="17"/>
      <c r="R7" s="17"/>
      <c r="S7" s="13"/>
      <c r="U7" s="17"/>
      <c r="V7" s="18"/>
      <c r="W7" s="18"/>
      <c r="X7" s="18"/>
      <c r="Y7" s="601"/>
      <c r="Z7" s="601"/>
      <c r="AA7" s="601"/>
      <c r="AB7" s="601"/>
      <c r="AC7" s="601"/>
      <c r="AD7" s="601"/>
      <c r="AE7" s="601"/>
      <c r="AF7" s="601"/>
      <c r="AG7" s="601"/>
      <c r="AH7" s="601"/>
      <c r="AI7" s="601"/>
      <c r="AJ7" s="601"/>
      <c r="AK7" s="601"/>
      <c r="AL7" s="601"/>
      <c r="AM7" s="601"/>
      <c r="AN7" s="601"/>
      <c r="AO7" s="601"/>
      <c r="AP7" s="601"/>
      <c r="AQ7" s="601"/>
      <c r="AR7" s="601"/>
      <c r="AS7" s="601"/>
      <c r="AT7" s="601"/>
      <c r="AU7" s="72"/>
      <c r="AV7" s="3"/>
      <c r="AW7" s="18"/>
      <c r="AY7" s="71"/>
      <c r="AZ7" s="3"/>
      <c r="BA7" s="3"/>
      <c r="BB7" s="3"/>
      <c r="BC7" s="3"/>
      <c r="BD7" s="3"/>
      <c r="BE7" s="3"/>
      <c r="BF7" s="3"/>
      <c r="BG7" s="3"/>
      <c r="BH7" s="3"/>
      <c r="BI7" s="92"/>
      <c r="BJ7" s="4"/>
      <c r="BK7" s="4"/>
      <c r="BL7" s="4"/>
      <c r="BM7" s="109"/>
      <c r="BN7" s="96"/>
      <c r="BO7" s="67"/>
    </row>
    <row r="8" spans="1:67" s="12" customFormat="1" ht="45" customHeight="1">
      <c r="B8" s="248" t="s">
        <v>107</v>
      </c>
      <c r="C8" s="248"/>
      <c r="D8" s="248"/>
      <c r="E8" s="248"/>
      <c r="F8" s="248"/>
      <c r="G8" s="248"/>
      <c r="H8" s="602">
        <v>2022</v>
      </c>
      <c r="I8" s="602"/>
      <c r="J8" s="602"/>
      <c r="K8" s="602"/>
      <c r="L8" s="3"/>
      <c r="O8" s="23"/>
      <c r="R8" s="23"/>
      <c r="S8" s="13"/>
      <c r="T8" s="23"/>
      <c r="U8" s="23"/>
      <c r="V8" s="18"/>
      <c r="W8" s="18"/>
      <c r="X8" s="18"/>
      <c r="Y8" s="601"/>
      <c r="Z8" s="601"/>
      <c r="AA8" s="601"/>
      <c r="AB8" s="601"/>
      <c r="AC8" s="601"/>
      <c r="AD8" s="601"/>
      <c r="AE8" s="601"/>
      <c r="AF8" s="601"/>
      <c r="AG8" s="601"/>
      <c r="AH8" s="601"/>
      <c r="AI8" s="601"/>
      <c r="AJ8" s="601"/>
      <c r="AK8" s="601"/>
      <c r="AL8" s="601"/>
      <c r="AM8" s="601"/>
      <c r="AN8" s="601"/>
      <c r="AO8" s="601"/>
      <c r="AP8" s="601"/>
      <c r="AQ8" s="601"/>
      <c r="AR8" s="601"/>
      <c r="AS8" s="601"/>
      <c r="AT8" s="601"/>
      <c r="AU8" s="72"/>
      <c r="AV8" s="3" t="s">
        <v>299</v>
      </c>
      <c r="AW8" s="18"/>
      <c r="AY8" s="3"/>
      <c r="AZ8" s="17"/>
      <c r="BA8" s="17"/>
      <c r="BB8" s="17"/>
      <c r="BC8" s="17"/>
      <c r="BD8" s="17"/>
      <c r="BE8" s="17"/>
      <c r="BF8" s="17"/>
      <c r="BG8" s="3"/>
      <c r="BH8" s="3"/>
      <c r="BI8" s="92"/>
      <c r="BJ8" s="106"/>
      <c r="BK8" s="4"/>
      <c r="BL8" s="4"/>
      <c r="BM8" s="109"/>
      <c r="BN8" s="96"/>
      <c r="BO8" s="67"/>
    </row>
    <row r="9" spans="1:67" s="12" customFormat="1" ht="24.75" customHeight="1">
      <c r="C9" s="3"/>
      <c r="D9" s="3"/>
      <c r="E9" s="3"/>
      <c r="F9" s="3"/>
      <c r="G9" s="3"/>
      <c r="L9" s="3"/>
      <c r="O9" s="13"/>
      <c r="R9" s="13"/>
      <c r="S9" s="603"/>
      <c r="T9" s="603"/>
      <c r="U9" s="603"/>
      <c r="V9" s="603"/>
      <c r="W9" s="603"/>
      <c r="X9" s="603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18"/>
      <c r="AX9" s="17"/>
      <c r="AZ9" s="17"/>
      <c r="BA9" s="17"/>
      <c r="BB9" s="17"/>
      <c r="BC9" s="17"/>
      <c r="BD9" s="17"/>
      <c r="BE9" s="17"/>
      <c r="BF9" s="17"/>
      <c r="BG9" s="17"/>
      <c r="BH9" s="17"/>
      <c r="BI9" s="92"/>
      <c r="BJ9" s="42"/>
      <c r="BK9" s="4"/>
      <c r="BL9" s="4"/>
      <c r="BM9" s="109"/>
      <c r="BN9" s="96"/>
      <c r="BO9" s="67"/>
    </row>
    <row r="10" spans="1:67" s="12" customFormat="1" ht="30.75" customHeight="1">
      <c r="B10" s="3" t="s">
        <v>94</v>
      </c>
      <c r="C10" s="3"/>
      <c r="D10" s="3"/>
      <c r="E10" s="3"/>
      <c r="F10" s="3"/>
      <c r="G10" s="3"/>
      <c r="H10" s="3"/>
      <c r="I10" s="3"/>
      <c r="J10" s="3"/>
      <c r="K10" s="3"/>
      <c r="L10" s="3"/>
      <c r="R10" s="13"/>
      <c r="S10" s="603"/>
      <c r="T10" s="603"/>
      <c r="U10" s="603"/>
      <c r="V10" s="603"/>
      <c r="W10" s="603"/>
      <c r="X10" s="603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24"/>
      <c r="BD10" s="14"/>
      <c r="BE10" s="14"/>
      <c r="BF10" s="14"/>
      <c r="BG10" s="14"/>
      <c r="BH10" s="14"/>
      <c r="BI10" s="92"/>
      <c r="BJ10" s="42"/>
      <c r="BK10" s="4"/>
      <c r="BL10" s="4"/>
      <c r="BM10" s="109"/>
      <c r="BN10" s="96"/>
      <c r="BO10" s="67"/>
    </row>
    <row r="11" spans="1:67" s="12" customFormat="1" ht="28.3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R11" s="13"/>
      <c r="S11" s="13"/>
      <c r="T11" s="3"/>
      <c r="U11" s="3"/>
      <c r="V11" s="18"/>
      <c r="W11" s="18"/>
      <c r="X11" s="18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BA11" s="3"/>
      <c r="BD11" s="14"/>
      <c r="BE11" s="14"/>
      <c r="BF11" s="14"/>
      <c r="BG11" s="14"/>
      <c r="BH11" s="14"/>
      <c r="BI11" s="92"/>
      <c r="BJ11" s="42"/>
      <c r="BK11" s="4"/>
      <c r="BL11" s="4"/>
      <c r="BM11" s="109"/>
      <c r="BN11" s="96"/>
      <c r="BO11" s="67"/>
    </row>
    <row r="12" spans="1:67" s="5" customFormat="1">
      <c r="K12" s="9" t="s">
        <v>93</v>
      </c>
      <c r="R12" s="25"/>
      <c r="S12" s="2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6"/>
      <c r="AN12" s="26" t="s">
        <v>92</v>
      </c>
      <c r="BD12" s="27"/>
      <c r="BE12" s="27"/>
      <c r="BF12" s="27"/>
      <c r="BG12" s="27"/>
      <c r="BH12" s="27"/>
      <c r="BI12" s="92"/>
      <c r="BJ12" s="42"/>
      <c r="BK12" s="4"/>
      <c r="BL12" s="4"/>
      <c r="BM12" s="109"/>
      <c r="BN12" s="97"/>
      <c r="BO12" s="68"/>
    </row>
    <row r="13" spans="1:67" ht="18.75" customHeight="1" thickBot="1">
      <c r="BI13" s="92"/>
    </row>
    <row r="14" spans="1:67" s="182" customFormat="1" ht="25.5" customHeight="1">
      <c r="A14" s="249" t="s">
        <v>91</v>
      </c>
      <c r="B14" s="251" t="s">
        <v>90</v>
      </c>
      <c r="C14" s="223"/>
      <c r="D14" s="223"/>
      <c r="E14" s="223"/>
      <c r="F14" s="224" t="s">
        <v>109</v>
      </c>
      <c r="G14" s="223" t="s">
        <v>89</v>
      </c>
      <c r="H14" s="223"/>
      <c r="I14" s="223"/>
      <c r="J14" s="224" t="s">
        <v>110</v>
      </c>
      <c r="K14" s="223" t="s">
        <v>88</v>
      </c>
      <c r="L14" s="223"/>
      <c r="M14" s="223"/>
      <c r="N14" s="223"/>
      <c r="O14" s="223" t="s">
        <v>87</v>
      </c>
      <c r="P14" s="223"/>
      <c r="Q14" s="223"/>
      <c r="R14" s="223"/>
      <c r="S14" s="224" t="s">
        <v>111</v>
      </c>
      <c r="T14" s="223" t="s">
        <v>86</v>
      </c>
      <c r="U14" s="223"/>
      <c r="V14" s="223"/>
      <c r="W14" s="224" t="s">
        <v>159</v>
      </c>
      <c r="X14" s="223" t="s">
        <v>85</v>
      </c>
      <c r="Y14" s="223"/>
      <c r="Z14" s="223"/>
      <c r="AA14" s="224" t="s">
        <v>112</v>
      </c>
      <c r="AB14" s="223" t="s">
        <v>84</v>
      </c>
      <c r="AC14" s="223"/>
      <c r="AD14" s="223"/>
      <c r="AE14" s="223"/>
      <c r="AF14" s="224" t="s">
        <v>113</v>
      </c>
      <c r="AG14" s="223" t="s">
        <v>83</v>
      </c>
      <c r="AH14" s="223"/>
      <c r="AI14" s="223"/>
      <c r="AJ14" s="224" t="s">
        <v>114</v>
      </c>
      <c r="AK14" s="223" t="s">
        <v>82</v>
      </c>
      <c r="AL14" s="223"/>
      <c r="AM14" s="223"/>
      <c r="AN14" s="223"/>
      <c r="AO14" s="223" t="s">
        <v>81</v>
      </c>
      <c r="AP14" s="223"/>
      <c r="AQ14" s="223"/>
      <c r="AR14" s="223"/>
      <c r="AS14" s="224" t="s">
        <v>115</v>
      </c>
      <c r="AT14" s="223" t="s">
        <v>80</v>
      </c>
      <c r="AU14" s="223"/>
      <c r="AV14" s="223"/>
      <c r="AW14" s="224" t="s">
        <v>224</v>
      </c>
      <c r="AX14" s="223" t="s">
        <v>79</v>
      </c>
      <c r="AY14" s="223"/>
      <c r="AZ14" s="223"/>
      <c r="BA14" s="226"/>
      <c r="BB14" s="227" t="s">
        <v>78</v>
      </c>
      <c r="BC14" s="229" t="s">
        <v>77</v>
      </c>
      <c r="BD14" s="231" t="s">
        <v>292</v>
      </c>
      <c r="BE14" s="233" t="s">
        <v>76</v>
      </c>
      <c r="BF14" s="229" t="s">
        <v>75</v>
      </c>
      <c r="BG14" s="235" t="s">
        <v>74</v>
      </c>
      <c r="BH14" s="237" t="s">
        <v>28</v>
      </c>
      <c r="BI14" s="184"/>
      <c r="BJ14" s="185"/>
      <c r="BK14" s="186"/>
      <c r="BL14" s="186"/>
    </row>
    <row r="15" spans="1:67" s="182" customFormat="1" ht="289.5" customHeight="1" thickBot="1">
      <c r="A15" s="250"/>
      <c r="B15" s="58" t="s">
        <v>73</v>
      </c>
      <c r="C15" s="32" t="s">
        <v>59</v>
      </c>
      <c r="D15" s="32" t="s">
        <v>58</v>
      </c>
      <c r="E15" s="32" t="s">
        <v>57</v>
      </c>
      <c r="F15" s="225"/>
      <c r="G15" s="32" t="s">
        <v>56</v>
      </c>
      <c r="H15" s="32" t="s">
        <v>55</v>
      </c>
      <c r="I15" s="32" t="s">
        <v>54</v>
      </c>
      <c r="J15" s="225"/>
      <c r="K15" s="32" t="s">
        <v>53</v>
      </c>
      <c r="L15" s="32" t="s">
        <v>52</v>
      </c>
      <c r="M15" s="32" t="s">
        <v>51</v>
      </c>
      <c r="N15" s="32" t="s">
        <v>72</v>
      </c>
      <c r="O15" s="32" t="s">
        <v>60</v>
      </c>
      <c r="P15" s="32" t="s">
        <v>59</v>
      </c>
      <c r="Q15" s="32" t="s">
        <v>58</v>
      </c>
      <c r="R15" s="32" t="s">
        <v>57</v>
      </c>
      <c r="S15" s="225"/>
      <c r="T15" s="32" t="s">
        <v>71</v>
      </c>
      <c r="U15" s="32" t="s">
        <v>70</v>
      </c>
      <c r="V15" s="32" t="s">
        <v>69</v>
      </c>
      <c r="W15" s="225"/>
      <c r="X15" s="32" t="s">
        <v>68</v>
      </c>
      <c r="Y15" s="32" t="s">
        <v>67</v>
      </c>
      <c r="Z15" s="32" t="s">
        <v>66</v>
      </c>
      <c r="AA15" s="225"/>
      <c r="AB15" s="32" t="s">
        <v>68</v>
      </c>
      <c r="AC15" s="32" t="s">
        <v>67</v>
      </c>
      <c r="AD15" s="32" t="s">
        <v>66</v>
      </c>
      <c r="AE15" s="32" t="s">
        <v>65</v>
      </c>
      <c r="AF15" s="225"/>
      <c r="AG15" s="32" t="s">
        <v>56</v>
      </c>
      <c r="AH15" s="32" t="s">
        <v>55</v>
      </c>
      <c r="AI15" s="32" t="s">
        <v>54</v>
      </c>
      <c r="AJ15" s="225"/>
      <c r="AK15" s="32" t="s">
        <v>64</v>
      </c>
      <c r="AL15" s="32" t="s">
        <v>63</v>
      </c>
      <c r="AM15" s="32" t="s">
        <v>62</v>
      </c>
      <c r="AN15" s="32" t="s">
        <v>61</v>
      </c>
      <c r="AO15" s="32" t="s">
        <v>60</v>
      </c>
      <c r="AP15" s="32" t="s">
        <v>59</v>
      </c>
      <c r="AQ15" s="32" t="s">
        <v>58</v>
      </c>
      <c r="AR15" s="32" t="s">
        <v>57</v>
      </c>
      <c r="AS15" s="225"/>
      <c r="AT15" s="32" t="s">
        <v>56</v>
      </c>
      <c r="AU15" s="32" t="s">
        <v>55</v>
      </c>
      <c r="AV15" s="32" t="s">
        <v>54</v>
      </c>
      <c r="AW15" s="225"/>
      <c r="AX15" s="32" t="s">
        <v>53</v>
      </c>
      <c r="AY15" s="32" t="s">
        <v>52</v>
      </c>
      <c r="AZ15" s="32" t="s">
        <v>51</v>
      </c>
      <c r="BA15" s="33" t="s">
        <v>50</v>
      </c>
      <c r="BB15" s="228"/>
      <c r="BC15" s="230"/>
      <c r="BD15" s="232"/>
      <c r="BE15" s="234"/>
      <c r="BF15" s="230"/>
      <c r="BG15" s="236"/>
      <c r="BH15" s="238"/>
      <c r="BI15" s="184"/>
      <c r="BJ15" s="185"/>
      <c r="BK15" s="186"/>
      <c r="BL15" s="186"/>
    </row>
    <row r="16" spans="1:67" s="182" customFormat="1" ht="30" customHeight="1">
      <c r="A16" s="197" t="s">
        <v>49</v>
      </c>
      <c r="B16" s="74"/>
      <c r="C16" s="75"/>
      <c r="D16" s="75"/>
      <c r="E16" s="75"/>
      <c r="F16" s="75"/>
      <c r="G16" s="75"/>
      <c r="H16" s="75"/>
      <c r="I16" s="75"/>
      <c r="J16" s="89">
        <v>18</v>
      </c>
      <c r="K16" s="75"/>
      <c r="L16" s="75"/>
      <c r="M16" s="75"/>
      <c r="N16" s="75"/>
      <c r="O16" s="76"/>
      <c r="P16" s="76"/>
      <c r="Q16" s="76"/>
      <c r="R16" s="76"/>
      <c r="S16" s="76"/>
      <c r="T16" s="77" t="s">
        <v>42</v>
      </c>
      <c r="U16" s="77" t="s">
        <v>42</v>
      </c>
      <c r="V16" s="77" t="s">
        <v>42</v>
      </c>
      <c r="W16" s="78" t="s">
        <v>38</v>
      </c>
      <c r="X16" s="78" t="s">
        <v>38</v>
      </c>
      <c r="Y16" s="76"/>
      <c r="Z16" s="76"/>
      <c r="AA16" s="76"/>
      <c r="AB16" s="76"/>
      <c r="AC16" s="76"/>
      <c r="AD16" s="76"/>
      <c r="AE16" s="76"/>
      <c r="AF16" s="76">
        <v>18</v>
      </c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7" t="s">
        <v>42</v>
      </c>
      <c r="AR16" s="77" t="s">
        <v>42</v>
      </c>
      <c r="AS16" s="77" t="s">
        <v>42</v>
      </c>
      <c r="AT16" s="78" t="s">
        <v>38</v>
      </c>
      <c r="AU16" s="78" t="s">
        <v>38</v>
      </c>
      <c r="AV16" s="78" t="s">
        <v>38</v>
      </c>
      <c r="AW16" s="78" t="s">
        <v>38</v>
      </c>
      <c r="AX16" s="78" t="s">
        <v>38</v>
      </c>
      <c r="AY16" s="78" t="s">
        <v>38</v>
      </c>
      <c r="AZ16" s="78" t="s">
        <v>38</v>
      </c>
      <c r="BA16" s="79" t="s">
        <v>38</v>
      </c>
      <c r="BB16" s="80">
        <v>36</v>
      </c>
      <c r="BC16" s="81">
        <v>6</v>
      </c>
      <c r="BD16" s="81"/>
      <c r="BE16" s="81"/>
      <c r="BF16" s="81"/>
      <c r="BG16" s="82">
        <v>10</v>
      </c>
      <c r="BH16" s="83">
        <f>SUM(BB16:BG16)</f>
        <v>52</v>
      </c>
      <c r="BI16" s="184"/>
      <c r="BJ16" s="185"/>
      <c r="BK16" s="186"/>
      <c r="BL16" s="186"/>
    </row>
    <row r="17" spans="1:67" s="182" customFormat="1" ht="30" customHeight="1" thickBot="1">
      <c r="A17" s="198" t="s">
        <v>48</v>
      </c>
      <c r="B17" s="199"/>
      <c r="C17" s="34"/>
      <c r="D17" s="34"/>
      <c r="E17" s="34"/>
      <c r="F17" s="34"/>
      <c r="G17" s="34"/>
      <c r="H17" s="34"/>
      <c r="I17" s="34"/>
      <c r="J17" s="200">
        <v>17</v>
      </c>
      <c r="K17" s="34"/>
      <c r="L17" s="34"/>
      <c r="M17" s="34"/>
      <c r="N17" s="34"/>
      <c r="O17" s="35"/>
      <c r="P17" s="35"/>
      <c r="Q17" s="35"/>
      <c r="R17" s="35"/>
      <c r="S17" s="201" t="s">
        <v>42</v>
      </c>
      <c r="T17" s="201" t="s">
        <v>42</v>
      </c>
      <c r="U17" s="201" t="s">
        <v>42</v>
      </c>
      <c r="V17" s="202" t="s">
        <v>38</v>
      </c>
      <c r="W17" s="202" t="s">
        <v>38</v>
      </c>
      <c r="X17" s="35" t="s">
        <v>106</v>
      </c>
      <c r="Y17" s="35" t="s">
        <v>106</v>
      </c>
      <c r="Z17" s="35" t="s">
        <v>106</v>
      </c>
      <c r="AA17" s="35" t="s">
        <v>106</v>
      </c>
      <c r="AB17" s="35" t="s">
        <v>40</v>
      </c>
      <c r="AC17" s="35" t="s">
        <v>40</v>
      </c>
      <c r="AD17" s="35" t="s">
        <v>40</v>
      </c>
      <c r="AE17" s="35" t="s">
        <v>40</v>
      </c>
      <c r="AF17" s="35" t="s">
        <v>40</v>
      </c>
      <c r="AG17" s="35" t="s">
        <v>40</v>
      </c>
      <c r="AH17" s="35" t="s">
        <v>40</v>
      </c>
      <c r="AI17" s="35" t="s">
        <v>40</v>
      </c>
      <c r="AJ17" s="35" t="s">
        <v>40</v>
      </c>
      <c r="AK17" s="35" t="s">
        <v>40</v>
      </c>
      <c r="AL17" s="35" t="s">
        <v>40</v>
      </c>
      <c r="AM17" s="35" t="s">
        <v>40</v>
      </c>
      <c r="AN17" s="35" t="s">
        <v>40</v>
      </c>
      <c r="AO17" s="35" t="s">
        <v>40</v>
      </c>
      <c r="AP17" s="35" t="s">
        <v>40</v>
      </c>
      <c r="AQ17" s="35" t="s">
        <v>40</v>
      </c>
      <c r="AR17" s="35" t="s">
        <v>44</v>
      </c>
      <c r="AS17" s="34"/>
      <c r="AT17" s="35"/>
      <c r="AU17" s="35"/>
      <c r="AV17" s="35"/>
      <c r="AW17" s="35"/>
      <c r="AX17" s="35"/>
      <c r="AY17" s="35"/>
      <c r="AZ17" s="35"/>
      <c r="BA17" s="36"/>
      <c r="BB17" s="84">
        <v>17</v>
      </c>
      <c r="BC17" s="85">
        <v>3</v>
      </c>
      <c r="BD17" s="85">
        <v>4</v>
      </c>
      <c r="BE17" s="85">
        <v>16</v>
      </c>
      <c r="BF17" s="85">
        <v>1</v>
      </c>
      <c r="BG17" s="86">
        <v>2</v>
      </c>
      <c r="BH17" s="83">
        <f>SUM(BB17:BG17)</f>
        <v>43</v>
      </c>
      <c r="BI17" s="184"/>
      <c r="BJ17" s="185"/>
      <c r="BK17" s="186"/>
      <c r="BL17" s="186"/>
    </row>
    <row r="18" spans="1:67" s="182" customFormat="1" ht="30" customHeight="1" thickBot="1">
      <c r="A18" s="8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152">
        <f>SUM(BB16:BB17)</f>
        <v>53</v>
      </c>
      <c r="BC18" s="153">
        <f t="shared" ref="BC18:BH18" si="0">SUM(BC16:BC17)</f>
        <v>9</v>
      </c>
      <c r="BD18" s="153">
        <f t="shared" si="0"/>
        <v>4</v>
      </c>
      <c r="BE18" s="153">
        <f t="shared" si="0"/>
        <v>16</v>
      </c>
      <c r="BF18" s="153">
        <f t="shared" si="0"/>
        <v>1</v>
      </c>
      <c r="BG18" s="154">
        <f t="shared" si="0"/>
        <v>12</v>
      </c>
      <c r="BH18" s="88">
        <f t="shared" si="0"/>
        <v>95</v>
      </c>
      <c r="BI18" s="184"/>
      <c r="BJ18" s="187"/>
      <c r="BK18" s="186"/>
      <c r="BL18" s="186"/>
    </row>
    <row r="19" spans="1:67" s="188" customFormat="1">
      <c r="A19" s="40"/>
      <c r="B19" s="40"/>
      <c r="C19" s="40" t="s">
        <v>47</v>
      </c>
      <c r="D19" s="40"/>
      <c r="E19" s="40"/>
      <c r="F19" s="40"/>
      <c r="G19" s="5"/>
      <c r="H19" s="41"/>
      <c r="I19" s="42" t="s">
        <v>37</v>
      </c>
      <c r="J19" s="40" t="s">
        <v>46</v>
      </c>
      <c r="K19" s="5"/>
      <c r="L19" s="5"/>
      <c r="M19" s="5"/>
      <c r="N19" s="40"/>
      <c r="O19" s="40"/>
      <c r="P19" s="40"/>
      <c r="Q19" s="40"/>
      <c r="R19" s="43"/>
      <c r="S19" s="150" t="s">
        <v>45</v>
      </c>
      <c r="T19" s="42" t="s">
        <v>37</v>
      </c>
      <c r="U19" s="40" t="s">
        <v>293</v>
      </c>
      <c r="V19" s="5"/>
      <c r="W19" s="40"/>
      <c r="X19" s="40"/>
      <c r="Y19" s="40"/>
      <c r="Z19" s="40"/>
      <c r="AA19" s="40"/>
      <c r="AB19" s="40"/>
      <c r="AC19" s="40"/>
      <c r="AD19" s="5"/>
      <c r="AE19" s="44" t="s">
        <v>44</v>
      </c>
      <c r="AF19" s="42" t="s">
        <v>37</v>
      </c>
      <c r="AG19" s="40" t="s">
        <v>43</v>
      </c>
      <c r="AH19" s="40"/>
      <c r="AI19" s="40"/>
      <c r="AJ19" s="1"/>
      <c r="AK19" s="1"/>
      <c r="AL19" s="1"/>
      <c r="AM19" s="1"/>
      <c r="AN19" s="1"/>
      <c r="AO19" s="1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7"/>
      <c r="BE19" s="27"/>
      <c r="BF19" s="27"/>
      <c r="BG19" s="27"/>
      <c r="BH19" s="27"/>
      <c r="BI19" s="189"/>
      <c r="BJ19" s="190"/>
      <c r="BK19" s="191"/>
      <c r="BL19" s="191"/>
    </row>
    <row r="20" spans="1:67" s="188" customFormat="1" ht="21.7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3"/>
      <c r="S20" s="43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27"/>
      <c r="BE20" s="27"/>
      <c r="BF20" s="27"/>
      <c r="BG20" s="27"/>
      <c r="BH20" s="27"/>
      <c r="BI20" s="184"/>
      <c r="BJ20" s="190"/>
      <c r="BK20" s="191"/>
      <c r="BL20" s="191"/>
    </row>
    <row r="21" spans="1:67" s="188" customFormat="1">
      <c r="A21" s="40"/>
      <c r="B21" s="40"/>
      <c r="C21" s="40"/>
      <c r="D21" s="40"/>
      <c r="E21" s="40"/>
      <c r="F21" s="40"/>
      <c r="G21" s="40"/>
      <c r="H21" s="149" t="s">
        <v>42</v>
      </c>
      <c r="I21" s="42" t="s">
        <v>37</v>
      </c>
      <c r="J21" s="40" t="s">
        <v>41</v>
      </c>
      <c r="K21" s="5"/>
      <c r="L21" s="5"/>
      <c r="M21" s="5"/>
      <c r="N21" s="40"/>
      <c r="O21" s="40"/>
      <c r="P21" s="40"/>
      <c r="Q21" s="40"/>
      <c r="R21" s="43"/>
      <c r="S21" s="44" t="s">
        <v>40</v>
      </c>
      <c r="T21" s="42" t="s">
        <v>37</v>
      </c>
      <c r="U21" s="40" t="s">
        <v>39</v>
      </c>
      <c r="V21" s="5"/>
      <c r="W21" s="40"/>
      <c r="X21" s="40"/>
      <c r="Y21" s="40"/>
      <c r="Z21" s="40"/>
      <c r="AA21" s="40"/>
      <c r="AB21" s="40"/>
      <c r="AC21" s="40"/>
      <c r="AD21" s="5"/>
      <c r="AE21" s="44" t="s">
        <v>38</v>
      </c>
      <c r="AF21" s="42" t="s">
        <v>37</v>
      </c>
      <c r="AG21" s="40" t="s">
        <v>36</v>
      </c>
      <c r="AH21" s="40"/>
      <c r="AI21" s="40"/>
      <c r="AJ21" s="1"/>
      <c r="AK21" s="1"/>
      <c r="AL21" s="1"/>
      <c r="AM21" s="1"/>
      <c r="AN21" s="1"/>
      <c r="AO21" s="1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27"/>
      <c r="BE21" s="27"/>
      <c r="BF21" s="27"/>
      <c r="BG21" s="27"/>
      <c r="BH21" s="27"/>
      <c r="BI21" s="184"/>
      <c r="BJ21" s="190"/>
      <c r="BK21" s="191"/>
      <c r="BL21" s="191"/>
    </row>
    <row r="22" spans="1:67" s="5" customFormat="1" ht="28.35" customHeight="1">
      <c r="A22" s="40"/>
      <c r="B22" s="40"/>
      <c r="C22" s="40"/>
      <c r="D22" s="40"/>
      <c r="E22" s="40"/>
      <c r="F22" s="40"/>
      <c r="G22" s="40"/>
      <c r="H22" s="45"/>
      <c r="I22" s="42"/>
      <c r="J22" s="40"/>
      <c r="N22" s="40"/>
      <c r="O22" s="40"/>
      <c r="P22" s="40"/>
      <c r="Q22" s="40"/>
      <c r="R22" s="43"/>
      <c r="S22" s="46"/>
      <c r="T22" s="42"/>
      <c r="U22" s="40"/>
      <c r="W22" s="40"/>
      <c r="X22" s="40"/>
      <c r="Y22" s="40"/>
      <c r="Z22" s="40"/>
      <c r="AA22" s="40"/>
      <c r="AB22" s="40"/>
      <c r="AC22" s="40"/>
      <c r="AE22" s="46"/>
      <c r="AF22" s="42"/>
      <c r="AG22" s="40"/>
      <c r="AH22" s="40"/>
      <c r="AI22" s="40"/>
      <c r="AJ22" s="1"/>
      <c r="AK22" s="1"/>
      <c r="AL22" s="1"/>
      <c r="AM22" s="1"/>
      <c r="AN22" s="1"/>
      <c r="AO22" s="1"/>
      <c r="BD22" s="27"/>
      <c r="BE22" s="27"/>
      <c r="BF22" s="27"/>
      <c r="BG22" s="27"/>
      <c r="BH22" s="27"/>
      <c r="BI22" s="92"/>
      <c r="BJ22" s="42"/>
      <c r="BK22" s="4"/>
      <c r="BL22" s="4"/>
      <c r="BM22" s="109"/>
      <c r="BN22" s="97"/>
      <c r="BO22" s="68"/>
    </row>
    <row r="23" spans="1:67" s="5" customForma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3"/>
      <c r="S23" s="43"/>
      <c r="T23" s="40"/>
      <c r="U23" s="40"/>
      <c r="V23" s="40"/>
      <c r="W23" s="40"/>
      <c r="X23" s="40"/>
      <c r="Y23" s="40"/>
      <c r="Z23" s="40"/>
      <c r="AA23" s="9" t="s">
        <v>35</v>
      </c>
      <c r="AB23" s="40"/>
      <c r="AC23" s="40"/>
      <c r="AD23" s="40"/>
      <c r="AE23" s="40"/>
      <c r="AF23" s="40"/>
      <c r="AG23" s="40"/>
      <c r="AH23" s="40"/>
      <c r="AI23" s="40"/>
      <c r="AJ23" s="1"/>
      <c r="AK23" s="1"/>
      <c r="AL23" s="1"/>
      <c r="AM23" s="1"/>
      <c r="AN23" s="1"/>
      <c r="AO23" s="1"/>
      <c r="AP23" s="1"/>
      <c r="AQ23" s="1"/>
      <c r="BD23" s="27"/>
      <c r="BE23" s="27"/>
      <c r="BF23" s="27"/>
      <c r="BG23" s="27"/>
      <c r="BH23" s="27"/>
      <c r="BI23" s="92"/>
      <c r="BJ23" s="108">
        <f>SUM(BD29,BD38)</f>
        <v>0</v>
      </c>
      <c r="BK23" s="4"/>
      <c r="BL23" s="4"/>
      <c r="BM23" s="109"/>
      <c r="BN23" s="97"/>
      <c r="BO23" s="68"/>
    </row>
    <row r="24" spans="1:67" s="5" customFormat="1" ht="18" customHeight="1" thickBo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3"/>
      <c r="S24" s="43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BD24" s="27"/>
      <c r="BE24" s="27"/>
      <c r="BF24" s="27"/>
      <c r="BG24" s="27"/>
      <c r="BH24" s="27"/>
      <c r="BI24" s="92"/>
      <c r="BJ24" s="42"/>
      <c r="BK24" s="4"/>
      <c r="BL24" s="4"/>
      <c r="BM24" s="109"/>
      <c r="BN24" s="97"/>
      <c r="BO24" s="68"/>
    </row>
    <row r="25" spans="1:67" s="5" customFormat="1" ht="31.35" customHeight="1" thickBot="1">
      <c r="A25" s="604" t="s">
        <v>34</v>
      </c>
      <c r="B25" s="607" t="s">
        <v>225</v>
      </c>
      <c r="C25" s="608"/>
      <c r="D25" s="608"/>
      <c r="E25" s="608"/>
      <c r="F25" s="608"/>
      <c r="G25" s="608"/>
      <c r="H25" s="608"/>
      <c r="I25" s="608"/>
      <c r="J25" s="608"/>
      <c r="K25" s="608"/>
      <c r="L25" s="608"/>
      <c r="M25" s="608"/>
      <c r="N25" s="608"/>
      <c r="O25" s="609"/>
      <c r="P25" s="616" t="s">
        <v>33</v>
      </c>
      <c r="Q25" s="592"/>
      <c r="R25" s="574" t="s">
        <v>32</v>
      </c>
      <c r="S25" s="575"/>
      <c r="T25" s="413" t="s">
        <v>31</v>
      </c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412"/>
      <c r="AF25" s="618" t="s">
        <v>30</v>
      </c>
      <c r="AG25" s="619"/>
      <c r="AH25" s="619"/>
      <c r="AI25" s="619"/>
      <c r="AJ25" s="619"/>
      <c r="AK25" s="619"/>
      <c r="AL25" s="619"/>
      <c r="AM25" s="619"/>
      <c r="AN25" s="619"/>
      <c r="AO25" s="619"/>
      <c r="AP25" s="619"/>
      <c r="AQ25" s="619"/>
      <c r="AR25" s="619"/>
      <c r="AS25" s="619"/>
      <c r="AT25" s="619"/>
      <c r="AU25" s="619"/>
      <c r="AV25" s="619"/>
      <c r="AW25" s="619"/>
      <c r="AX25" s="619"/>
      <c r="AY25" s="619"/>
      <c r="AZ25" s="619"/>
      <c r="BA25" s="619"/>
      <c r="BB25" s="619"/>
      <c r="BC25" s="620"/>
      <c r="BD25" s="530" t="s">
        <v>29</v>
      </c>
      <c r="BE25" s="531"/>
      <c r="BF25" s="531"/>
      <c r="BG25" s="531"/>
      <c r="BH25" s="532"/>
      <c r="BI25" s="92"/>
      <c r="BJ25" s="4"/>
      <c r="BK25" s="4"/>
      <c r="BL25" s="4"/>
      <c r="BM25" s="109"/>
      <c r="BN25" s="97"/>
    </row>
    <row r="26" spans="1:67" s="5" customFormat="1" ht="31.35" customHeight="1" thickBot="1">
      <c r="A26" s="605"/>
      <c r="B26" s="610"/>
      <c r="C26" s="611"/>
      <c r="D26" s="611"/>
      <c r="E26" s="611"/>
      <c r="F26" s="611"/>
      <c r="G26" s="611"/>
      <c r="H26" s="611"/>
      <c r="I26" s="611"/>
      <c r="J26" s="611"/>
      <c r="K26" s="611"/>
      <c r="L26" s="611"/>
      <c r="M26" s="611"/>
      <c r="N26" s="611"/>
      <c r="O26" s="612"/>
      <c r="P26" s="570"/>
      <c r="Q26" s="617"/>
      <c r="R26" s="576"/>
      <c r="S26" s="577"/>
      <c r="T26" s="570" t="s">
        <v>28</v>
      </c>
      <c r="U26" s="571"/>
      <c r="V26" s="574" t="s">
        <v>27</v>
      </c>
      <c r="W26" s="575"/>
      <c r="X26" s="580" t="s">
        <v>26</v>
      </c>
      <c r="Y26" s="581"/>
      <c r="Z26" s="581"/>
      <c r="AA26" s="581"/>
      <c r="AB26" s="581"/>
      <c r="AC26" s="581"/>
      <c r="AD26" s="581"/>
      <c r="AE26" s="582"/>
      <c r="AF26" s="583" t="s">
        <v>25</v>
      </c>
      <c r="AG26" s="584"/>
      <c r="AH26" s="584"/>
      <c r="AI26" s="584"/>
      <c r="AJ26" s="584"/>
      <c r="AK26" s="584"/>
      <c r="AL26" s="584"/>
      <c r="AM26" s="584"/>
      <c r="AN26" s="584"/>
      <c r="AO26" s="584"/>
      <c r="AP26" s="584"/>
      <c r="AQ26" s="585"/>
      <c r="AR26" s="586" t="s">
        <v>24</v>
      </c>
      <c r="AS26" s="587"/>
      <c r="AT26" s="587"/>
      <c r="AU26" s="587"/>
      <c r="AV26" s="587"/>
      <c r="AW26" s="587"/>
      <c r="AX26" s="587"/>
      <c r="AY26" s="587"/>
      <c r="AZ26" s="587"/>
      <c r="BA26" s="587"/>
      <c r="BB26" s="587"/>
      <c r="BC26" s="588"/>
      <c r="BD26" s="533"/>
      <c r="BE26" s="534"/>
      <c r="BF26" s="534"/>
      <c r="BG26" s="534"/>
      <c r="BH26" s="535"/>
      <c r="BI26" s="92"/>
      <c r="BJ26" s="4"/>
      <c r="BK26" s="4"/>
      <c r="BL26" s="4"/>
      <c r="BM26" s="109"/>
      <c r="BN26" s="97"/>
    </row>
    <row r="27" spans="1:67" s="5" customFormat="1" ht="69.75" customHeight="1" thickBot="1">
      <c r="A27" s="605"/>
      <c r="B27" s="610"/>
      <c r="C27" s="611"/>
      <c r="D27" s="611"/>
      <c r="E27" s="611"/>
      <c r="F27" s="611"/>
      <c r="G27" s="611"/>
      <c r="H27" s="611"/>
      <c r="I27" s="611"/>
      <c r="J27" s="611"/>
      <c r="K27" s="611"/>
      <c r="L27" s="611"/>
      <c r="M27" s="611"/>
      <c r="N27" s="611"/>
      <c r="O27" s="612"/>
      <c r="P27" s="570"/>
      <c r="Q27" s="617"/>
      <c r="R27" s="576"/>
      <c r="S27" s="577"/>
      <c r="T27" s="570"/>
      <c r="U27" s="571"/>
      <c r="V27" s="576"/>
      <c r="W27" s="577"/>
      <c r="X27" s="589" t="s">
        <v>23</v>
      </c>
      <c r="Y27" s="590"/>
      <c r="Z27" s="591" t="s">
        <v>22</v>
      </c>
      <c r="AA27" s="592"/>
      <c r="AB27" s="591" t="s">
        <v>21</v>
      </c>
      <c r="AC27" s="592"/>
      <c r="AD27" s="590" t="s">
        <v>20</v>
      </c>
      <c r="AE27" s="575"/>
      <c r="AF27" s="447" t="s">
        <v>19</v>
      </c>
      <c r="AG27" s="448"/>
      <c r="AH27" s="448"/>
      <c r="AI27" s="448"/>
      <c r="AJ27" s="448"/>
      <c r="AK27" s="449"/>
      <c r="AL27" s="447" t="s">
        <v>18</v>
      </c>
      <c r="AM27" s="448"/>
      <c r="AN27" s="448"/>
      <c r="AO27" s="448"/>
      <c r="AP27" s="448"/>
      <c r="AQ27" s="449"/>
      <c r="AR27" s="447" t="s">
        <v>234</v>
      </c>
      <c r="AS27" s="448"/>
      <c r="AT27" s="448"/>
      <c r="AU27" s="448"/>
      <c r="AV27" s="448"/>
      <c r="AW27" s="449"/>
      <c r="AX27" s="447" t="s">
        <v>233</v>
      </c>
      <c r="AY27" s="448"/>
      <c r="AZ27" s="448"/>
      <c r="BA27" s="448"/>
      <c r="BB27" s="448"/>
      <c r="BC27" s="449"/>
      <c r="BD27" s="533"/>
      <c r="BE27" s="534"/>
      <c r="BF27" s="534"/>
      <c r="BG27" s="534"/>
      <c r="BH27" s="535"/>
      <c r="BI27" s="92"/>
      <c r="BJ27" s="4"/>
      <c r="BK27" s="4"/>
      <c r="BL27" s="4"/>
      <c r="BM27" s="109"/>
      <c r="BN27" s="97"/>
    </row>
    <row r="28" spans="1:67" s="5" customFormat="1" ht="159.75" customHeight="1" thickBot="1">
      <c r="A28" s="606"/>
      <c r="B28" s="613"/>
      <c r="C28" s="614"/>
      <c r="D28" s="614"/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5"/>
      <c r="P28" s="572"/>
      <c r="Q28" s="593"/>
      <c r="R28" s="578"/>
      <c r="S28" s="579"/>
      <c r="T28" s="572"/>
      <c r="U28" s="573"/>
      <c r="V28" s="578"/>
      <c r="W28" s="579"/>
      <c r="X28" s="572"/>
      <c r="Y28" s="573"/>
      <c r="Z28" s="578"/>
      <c r="AA28" s="593"/>
      <c r="AB28" s="578"/>
      <c r="AC28" s="593"/>
      <c r="AD28" s="573"/>
      <c r="AE28" s="579"/>
      <c r="AF28" s="539" t="s">
        <v>17</v>
      </c>
      <c r="AG28" s="529"/>
      <c r="AH28" s="527" t="s">
        <v>16</v>
      </c>
      <c r="AI28" s="540"/>
      <c r="AJ28" s="529" t="s">
        <v>15</v>
      </c>
      <c r="AK28" s="528"/>
      <c r="AL28" s="527" t="s">
        <v>17</v>
      </c>
      <c r="AM28" s="529"/>
      <c r="AN28" s="527" t="s">
        <v>16</v>
      </c>
      <c r="AO28" s="540"/>
      <c r="AP28" s="529" t="s">
        <v>15</v>
      </c>
      <c r="AQ28" s="528"/>
      <c r="AR28" s="527" t="s">
        <v>17</v>
      </c>
      <c r="AS28" s="529"/>
      <c r="AT28" s="527" t="s">
        <v>16</v>
      </c>
      <c r="AU28" s="529"/>
      <c r="AV28" s="527" t="s">
        <v>15</v>
      </c>
      <c r="AW28" s="528"/>
      <c r="AX28" s="527" t="s">
        <v>17</v>
      </c>
      <c r="AY28" s="529"/>
      <c r="AZ28" s="527" t="s">
        <v>16</v>
      </c>
      <c r="BA28" s="529"/>
      <c r="BB28" s="527" t="s">
        <v>15</v>
      </c>
      <c r="BC28" s="528"/>
      <c r="BD28" s="536"/>
      <c r="BE28" s="537"/>
      <c r="BF28" s="537"/>
      <c r="BG28" s="537"/>
      <c r="BH28" s="538"/>
      <c r="BI28" s="92"/>
      <c r="BJ28" s="4"/>
      <c r="BK28" s="4"/>
      <c r="BL28" s="4"/>
      <c r="BM28" s="109"/>
      <c r="BN28" s="97"/>
    </row>
    <row r="29" spans="1:67" s="95" customFormat="1" ht="56.85" customHeight="1" thickBot="1">
      <c r="A29" s="63" t="s">
        <v>117</v>
      </c>
      <c r="B29" s="621" t="s">
        <v>118</v>
      </c>
      <c r="C29" s="622"/>
      <c r="D29" s="622"/>
      <c r="E29" s="622"/>
      <c r="F29" s="622"/>
      <c r="G29" s="622"/>
      <c r="H29" s="622"/>
      <c r="I29" s="622"/>
      <c r="J29" s="622"/>
      <c r="K29" s="622"/>
      <c r="L29" s="622"/>
      <c r="M29" s="622"/>
      <c r="N29" s="622"/>
      <c r="O29" s="623"/>
      <c r="P29" s="373"/>
      <c r="Q29" s="374"/>
      <c r="R29" s="374"/>
      <c r="S29" s="375"/>
      <c r="T29" s="417">
        <f>SUM(T30:U37)</f>
        <v>1110</v>
      </c>
      <c r="U29" s="375"/>
      <c r="V29" s="418">
        <f>SUM(V30:W37)</f>
        <v>312</v>
      </c>
      <c r="W29" s="376"/>
      <c r="X29" s="417">
        <f>SUM(X30:Y37)</f>
        <v>126</v>
      </c>
      <c r="Y29" s="375"/>
      <c r="Z29" s="418">
        <f>SUM(Z30:AA37)</f>
        <v>40</v>
      </c>
      <c r="AA29" s="375"/>
      <c r="AB29" s="418">
        <f>SUM(AB30:AC37)</f>
        <v>146</v>
      </c>
      <c r="AC29" s="375"/>
      <c r="AD29" s="418">
        <f>SUM(AD30:AE37)</f>
        <v>0</v>
      </c>
      <c r="AE29" s="376"/>
      <c r="AF29" s="417">
        <f>SUM(AF30:AG37)</f>
        <v>198</v>
      </c>
      <c r="AG29" s="375"/>
      <c r="AH29" s="418">
        <f>SUM(AH30:AI37)</f>
        <v>66</v>
      </c>
      <c r="AI29" s="375"/>
      <c r="AJ29" s="418">
        <f>SUM(AJ30:AK37)</f>
        <v>6</v>
      </c>
      <c r="AK29" s="376"/>
      <c r="AL29" s="417">
        <f>SUM(AL30:AM37)</f>
        <v>396</v>
      </c>
      <c r="AM29" s="375"/>
      <c r="AN29" s="418">
        <f>SUM(AN30:AO37)</f>
        <v>98</v>
      </c>
      <c r="AO29" s="375"/>
      <c r="AP29" s="418">
        <f>SUM(AP30:AQ37)</f>
        <v>12</v>
      </c>
      <c r="AQ29" s="376"/>
      <c r="AR29" s="417">
        <f>SUM(AR30:AS37)</f>
        <v>516</v>
      </c>
      <c r="AS29" s="375"/>
      <c r="AT29" s="418">
        <f>SUM(AT30:AU37)</f>
        <v>148</v>
      </c>
      <c r="AU29" s="375"/>
      <c r="AV29" s="418">
        <f>SUM(AV30:AW37)</f>
        <v>15</v>
      </c>
      <c r="AW29" s="376"/>
      <c r="AX29" s="417">
        <f>SUM(AX30:AY37)</f>
        <v>0</v>
      </c>
      <c r="AY29" s="375"/>
      <c r="AZ29" s="418">
        <f>SUM(AZ30:BA37)</f>
        <v>0</v>
      </c>
      <c r="BA29" s="375"/>
      <c r="BB29" s="418">
        <f>SUM(BB30:BC37)</f>
        <v>0</v>
      </c>
      <c r="BC29" s="376"/>
      <c r="BD29" s="557"/>
      <c r="BE29" s="558"/>
      <c r="BF29" s="558"/>
      <c r="BG29" s="558"/>
      <c r="BH29" s="559"/>
      <c r="BI29" s="92">
        <f>SUM(X29:AE29)</f>
        <v>312</v>
      </c>
      <c r="BJ29" s="148">
        <f>SUM(AF29,AL29,AR29,AX29)</f>
        <v>1110</v>
      </c>
      <c r="BK29" s="148">
        <f>SUM(AH29,AN29,AT29,AZ29)</f>
        <v>312</v>
      </c>
      <c r="BL29" s="148">
        <f>SUM(AJ29,AP29,AV29,BB29)</f>
        <v>33</v>
      </c>
      <c r="BM29" s="103"/>
      <c r="BN29" s="102"/>
    </row>
    <row r="30" spans="1:67" s="5" customFormat="1" ht="77.25" customHeight="1">
      <c r="A30" s="166" t="s">
        <v>119</v>
      </c>
      <c r="B30" s="631" t="s">
        <v>162</v>
      </c>
      <c r="C30" s="632"/>
      <c r="D30" s="632"/>
      <c r="E30" s="632"/>
      <c r="F30" s="632"/>
      <c r="G30" s="632"/>
      <c r="H30" s="632"/>
      <c r="I30" s="632"/>
      <c r="J30" s="632"/>
      <c r="K30" s="632"/>
      <c r="L30" s="632"/>
      <c r="M30" s="632"/>
      <c r="N30" s="632"/>
      <c r="O30" s="633"/>
      <c r="P30" s="634"/>
      <c r="Q30" s="598"/>
      <c r="R30" s="598"/>
      <c r="S30" s="599"/>
      <c r="T30" s="596"/>
      <c r="U30" s="597"/>
      <c r="V30" s="594"/>
      <c r="W30" s="595"/>
      <c r="X30" s="596"/>
      <c r="Y30" s="597"/>
      <c r="Z30" s="594"/>
      <c r="AA30" s="597"/>
      <c r="AB30" s="594"/>
      <c r="AC30" s="597"/>
      <c r="AD30" s="594"/>
      <c r="AE30" s="595"/>
      <c r="AF30" s="596"/>
      <c r="AG30" s="597"/>
      <c r="AH30" s="594"/>
      <c r="AI30" s="597"/>
      <c r="AJ30" s="594"/>
      <c r="AK30" s="595"/>
      <c r="AL30" s="596"/>
      <c r="AM30" s="597"/>
      <c r="AN30" s="594"/>
      <c r="AO30" s="597"/>
      <c r="AP30" s="594"/>
      <c r="AQ30" s="595"/>
      <c r="AR30" s="596"/>
      <c r="AS30" s="597"/>
      <c r="AT30" s="594"/>
      <c r="AU30" s="597"/>
      <c r="AV30" s="594"/>
      <c r="AW30" s="595"/>
      <c r="AX30" s="596"/>
      <c r="AY30" s="597"/>
      <c r="AZ30" s="594"/>
      <c r="BA30" s="597"/>
      <c r="BB30" s="594"/>
      <c r="BC30" s="595"/>
      <c r="BD30" s="624"/>
      <c r="BE30" s="625"/>
      <c r="BF30" s="625"/>
      <c r="BG30" s="625"/>
      <c r="BH30" s="626"/>
      <c r="BI30" s="92">
        <f t="shared" ref="BI30:BI66" si="1">SUM(X30:AE30)</f>
        <v>0</v>
      </c>
      <c r="BJ30" s="4"/>
      <c r="BK30" s="4"/>
      <c r="BL30" s="4"/>
      <c r="BM30" s="109"/>
      <c r="BN30" s="97"/>
    </row>
    <row r="31" spans="1:67" s="5" customFormat="1" ht="77.25" customHeight="1">
      <c r="A31" s="167" t="s">
        <v>120</v>
      </c>
      <c r="B31" s="541" t="s">
        <v>165</v>
      </c>
      <c r="C31" s="542"/>
      <c r="D31" s="542"/>
      <c r="E31" s="542"/>
      <c r="F31" s="542"/>
      <c r="G31" s="542"/>
      <c r="H31" s="542"/>
      <c r="I31" s="542"/>
      <c r="J31" s="542"/>
      <c r="K31" s="542"/>
      <c r="L31" s="542"/>
      <c r="M31" s="542"/>
      <c r="N31" s="542"/>
      <c r="O31" s="543"/>
      <c r="P31" s="471">
        <v>1</v>
      </c>
      <c r="Q31" s="452"/>
      <c r="R31" s="452"/>
      <c r="S31" s="451"/>
      <c r="T31" s="519">
        <f t="shared" ref="T31" si="2">SUM(AF31,AL31,AR31)</f>
        <v>198</v>
      </c>
      <c r="U31" s="451"/>
      <c r="V31" s="520">
        <f t="shared" ref="V31" si="3">SUM(AH31,AN31,AT31)</f>
        <v>66</v>
      </c>
      <c r="W31" s="453"/>
      <c r="X31" s="480">
        <v>22</v>
      </c>
      <c r="Y31" s="481"/>
      <c r="Z31" s="451">
        <v>24</v>
      </c>
      <c r="AA31" s="450"/>
      <c r="AB31" s="451">
        <v>20</v>
      </c>
      <c r="AC31" s="450"/>
      <c r="AD31" s="481"/>
      <c r="AE31" s="511"/>
      <c r="AF31" s="480">
        <v>198</v>
      </c>
      <c r="AG31" s="481"/>
      <c r="AH31" s="451">
        <v>66</v>
      </c>
      <c r="AI31" s="450"/>
      <c r="AJ31" s="481">
        <v>6</v>
      </c>
      <c r="AK31" s="511"/>
      <c r="AL31" s="450"/>
      <c r="AM31" s="451"/>
      <c r="AN31" s="452"/>
      <c r="AO31" s="451"/>
      <c r="AP31" s="452"/>
      <c r="AQ31" s="453"/>
      <c r="AR31" s="471"/>
      <c r="AS31" s="451"/>
      <c r="AT31" s="452"/>
      <c r="AU31" s="451"/>
      <c r="AV31" s="452"/>
      <c r="AW31" s="453"/>
      <c r="AX31" s="471"/>
      <c r="AY31" s="451"/>
      <c r="AZ31" s="452"/>
      <c r="BA31" s="451"/>
      <c r="BB31" s="452"/>
      <c r="BC31" s="453"/>
      <c r="BD31" s="546" t="s">
        <v>327</v>
      </c>
      <c r="BE31" s="547"/>
      <c r="BF31" s="547"/>
      <c r="BG31" s="547"/>
      <c r="BH31" s="548"/>
      <c r="BI31" s="92">
        <f t="shared" si="1"/>
        <v>66</v>
      </c>
      <c r="BJ31" s="4"/>
      <c r="BK31" s="4"/>
      <c r="BL31" s="4"/>
      <c r="BM31" s="109"/>
      <c r="BN31" s="97"/>
    </row>
    <row r="32" spans="1:67" s="5" customFormat="1" ht="68.25" customHeight="1">
      <c r="A32" s="61" t="s">
        <v>122</v>
      </c>
      <c r="B32" s="325" t="s">
        <v>164</v>
      </c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7"/>
      <c r="P32" s="471"/>
      <c r="Q32" s="452"/>
      <c r="R32" s="452">
        <v>2</v>
      </c>
      <c r="S32" s="451"/>
      <c r="T32" s="519">
        <f>SUM(AF32,AL32,AR32)</f>
        <v>90</v>
      </c>
      <c r="U32" s="451"/>
      <c r="V32" s="520">
        <f>SUM(AH32,AN32,AT32)</f>
        <v>42</v>
      </c>
      <c r="W32" s="453"/>
      <c r="X32" s="569">
        <v>18</v>
      </c>
      <c r="Y32" s="567"/>
      <c r="Z32" s="470"/>
      <c r="AA32" s="507"/>
      <c r="AB32" s="470">
        <v>24</v>
      </c>
      <c r="AC32" s="507"/>
      <c r="AD32" s="567"/>
      <c r="AE32" s="568"/>
      <c r="AF32" s="569"/>
      <c r="AG32" s="567"/>
      <c r="AH32" s="470"/>
      <c r="AI32" s="507"/>
      <c r="AJ32" s="567"/>
      <c r="AK32" s="568"/>
      <c r="AL32" s="450">
        <v>90</v>
      </c>
      <c r="AM32" s="451"/>
      <c r="AN32" s="452">
        <v>42</v>
      </c>
      <c r="AO32" s="451"/>
      <c r="AP32" s="452">
        <v>3</v>
      </c>
      <c r="AQ32" s="453"/>
      <c r="AR32" s="471"/>
      <c r="AS32" s="451"/>
      <c r="AT32" s="452"/>
      <c r="AU32" s="451"/>
      <c r="AV32" s="452"/>
      <c r="AW32" s="453"/>
      <c r="AX32" s="471"/>
      <c r="AY32" s="451"/>
      <c r="AZ32" s="452"/>
      <c r="BA32" s="451"/>
      <c r="BB32" s="452"/>
      <c r="BC32" s="453"/>
      <c r="BD32" s="546" t="s">
        <v>328</v>
      </c>
      <c r="BE32" s="547"/>
      <c r="BF32" s="547"/>
      <c r="BG32" s="547"/>
      <c r="BH32" s="548"/>
      <c r="BI32" s="92">
        <f>SUM(X32:AE32)</f>
        <v>42</v>
      </c>
      <c r="BJ32" s="4"/>
      <c r="BK32" s="4"/>
      <c r="BL32" s="4"/>
      <c r="BM32" s="109"/>
      <c r="BN32" s="97"/>
    </row>
    <row r="33" spans="1:66" s="59" customFormat="1" ht="51" customHeight="1">
      <c r="A33" s="110" t="s">
        <v>124</v>
      </c>
      <c r="B33" s="560" t="s">
        <v>167</v>
      </c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2"/>
      <c r="P33" s="563"/>
      <c r="Q33" s="564"/>
      <c r="R33" s="564"/>
      <c r="S33" s="565"/>
      <c r="T33" s="563"/>
      <c r="U33" s="565"/>
      <c r="V33" s="564"/>
      <c r="W33" s="566"/>
      <c r="X33" s="563"/>
      <c r="Y33" s="565"/>
      <c r="Z33" s="564"/>
      <c r="AA33" s="565"/>
      <c r="AB33" s="564"/>
      <c r="AC33" s="565"/>
      <c r="AD33" s="564"/>
      <c r="AE33" s="566"/>
      <c r="AF33" s="563"/>
      <c r="AG33" s="565"/>
      <c r="AH33" s="564"/>
      <c r="AI33" s="565"/>
      <c r="AJ33" s="564"/>
      <c r="AK33" s="566"/>
      <c r="AL33" s="563"/>
      <c r="AM33" s="565"/>
      <c r="AN33" s="564"/>
      <c r="AO33" s="565"/>
      <c r="AP33" s="564"/>
      <c r="AQ33" s="566"/>
      <c r="AR33" s="563"/>
      <c r="AS33" s="565"/>
      <c r="AT33" s="564"/>
      <c r="AU33" s="565"/>
      <c r="AV33" s="564"/>
      <c r="AW33" s="566"/>
      <c r="AX33" s="563"/>
      <c r="AY33" s="565"/>
      <c r="AZ33" s="564"/>
      <c r="BA33" s="565"/>
      <c r="BB33" s="564"/>
      <c r="BC33" s="566"/>
      <c r="BD33" s="546"/>
      <c r="BE33" s="547"/>
      <c r="BF33" s="547"/>
      <c r="BG33" s="547"/>
      <c r="BH33" s="548"/>
      <c r="BI33" s="92">
        <f t="shared" si="1"/>
        <v>0</v>
      </c>
      <c r="BJ33" s="105"/>
      <c r="BK33" s="105"/>
      <c r="BL33" s="105"/>
      <c r="BM33" s="109"/>
      <c r="BN33" s="99"/>
    </row>
    <row r="34" spans="1:66" s="5" customFormat="1" ht="51" customHeight="1">
      <c r="A34" s="61" t="s">
        <v>125</v>
      </c>
      <c r="B34" s="325" t="s">
        <v>168</v>
      </c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7"/>
      <c r="P34" s="471"/>
      <c r="Q34" s="452"/>
      <c r="R34" s="452">
        <v>3</v>
      </c>
      <c r="S34" s="451"/>
      <c r="T34" s="471">
        <f>SUM(AF34,AL34,AR34)</f>
        <v>120</v>
      </c>
      <c r="U34" s="451"/>
      <c r="V34" s="452">
        <f>SUM(AH34,AN34,AT34)</f>
        <v>64</v>
      </c>
      <c r="W34" s="453"/>
      <c r="X34" s="480">
        <v>24</v>
      </c>
      <c r="Y34" s="481"/>
      <c r="Z34" s="451"/>
      <c r="AA34" s="450"/>
      <c r="AB34" s="451">
        <v>40</v>
      </c>
      <c r="AC34" s="450"/>
      <c r="AD34" s="481"/>
      <c r="AE34" s="511"/>
      <c r="AF34" s="480"/>
      <c r="AG34" s="481"/>
      <c r="AH34" s="451"/>
      <c r="AI34" s="450"/>
      <c r="AJ34" s="481"/>
      <c r="AK34" s="511"/>
      <c r="AL34" s="480"/>
      <c r="AM34" s="481"/>
      <c r="AN34" s="451"/>
      <c r="AO34" s="450"/>
      <c r="AP34" s="481"/>
      <c r="AQ34" s="511"/>
      <c r="AR34" s="480">
        <v>120</v>
      </c>
      <c r="AS34" s="481"/>
      <c r="AT34" s="451">
        <v>64</v>
      </c>
      <c r="AU34" s="450"/>
      <c r="AV34" s="481">
        <v>3</v>
      </c>
      <c r="AW34" s="511"/>
      <c r="AX34" s="471"/>
      <c r="AY34" s="451"/>
      <c r="AZ34" s="452"/>
      <c r="BA34" s="451"/>
      <c r="BB34" s="452"/>
      <c r="BC34" s="453"/>
      <c r="BD34" s="546" t="s">
        <v>126</v>
      </c>
      <c r="BE34" s="547"/>
      <c r="BF34" s="547"/>
      <c r="BG34" s="547"/>
      <c r="BH34" s="548"/>
      <c r="BI34" s="92">
        <f t="shared" si="1"/>
        <v>64</v>
      </c>
      <c r="BJ34" s="4"/>
      <c r="BK34" s="4"/>
      <c r="BL34" s="4"/>
      <c r="BM34" s="109"/>
      <c r="BN34" s="97"/>
    </row>
    <row r="35" spans="1:66" s="5" customFormat="1" ht="51" customHeight="1">
      <c r="A35" s="61" t="s">
        <v>127</v>
      </c>
      <c r="B35" s="325" t="s">
        <v>169</v>
      </c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7"/>
      <c r="P35" s="471">
        <v>3</v>
      </c>
      <c r="Q35" s="452"/>
      <c r="R35" s="452"/>
      <c r="S35" s="451"/>
      <c r="T35" s="471">
        <f>SUM(AF35,AL35,AR35)</f>
        <v>198</v>
      </c>
      <c r="U35" s="451"/>
      <c r="V35" s="452">
        <f>SUM(AH35,AN35,AT35)</f>
        <v>84</v>
      </c>
      <c r="W35" s="453"/>
      <c r="X35" s="480">
        <v>32</v>
      </c>
      <c r="Y35" s="481"/>
      <c r="Z35" s="451">
        <v>16</v>
      </c>
      <c r="AA35" s="450"/>
      <c r="AB35" s="451">
        <v>36</v>
      </c>
      <c r="AC35" s="450"/>
      <c r="AD35" s="481"/>
      <c r="AE35" s="511"/>
      <c r="AF35" s="480"/>
      <c r="AG35" s="481"/>
      <c r="AH35" s="451"/>
      <c r="AI35" s="450"/>
      <c r="AJ35" s="481"/>
      <c r="AK35" s="511"/>
      <c r="AL35" s="480"/>
      <c r="AM35" s="481"/>
      <c r="AN35" s="451"/>
      <c r="AO35" s="450"/>
      <c r="AP35" s="481"/>
      <c r="AQ35" s="511"/>
      <c r="AR35" s="480">
        <v>198</v>
      </c>
      <c r="AS35" s="481"/>
      <c r="AT35" s="451">
        <v>84</v>
      </c>
      <c r="AU35" s="450"/>
      <c r="AV35" s="481">
        <v>6</v>
      </c>
      <c r="AW35" s="511"/>
      <c r="AX35" s="471"/>
      <c r="AY35" s="451"/>
      <c r="AZ35" s="452"/>
      <c r="BA35" s="451"/>
      <c r="BB35" s="452"/>
      <c r="BC35" s="453"/>
      <c r="BD35" s="546" t="s">
        <v>185</v>
      </c>
      <c r="BE35" s="547"/>
      <c r="BF35" s="547"/>
      <c r="BG35" s="547"/>
      <c r="BH35" s="548"/>
      <c r="BI35" s="92">
        <f t="shared" si="1"/>
        <v>84</v>
      </c>
      <c r="BJ35" s="4"/>
      <c r="BK35" s="4"/>
      <c r="BL35" s="4"/>
      <c r="BM35" s="109"/>
      <c r="BN35" s="97"/>
    </row>
    <row r="36" spans="1:66" s="132" customFormat="1" ht="78" customHeight="1">
      <c r="A36" s="649" t="s">
        <v>129</v>
      </c>
      <c r="B36" s="490" t="s">
        <v>236</v>
      </c>
      <c r="C36" s="491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2"/>
      <c r="P36" s="450"/>
      <c r="Q36" s="452"/>
      <c r="R36" s="452">
        <v>2</v>
      </c>
      <c r="S36" s="451"/>
      <c r="T36" s="471">
        <f>SUM(AF36,AL36,AR36,AX36)</f>
        <v>108</v>
      </c>
      <c r="U36" s="452"/>
      <c r="V36" s="452">
        <f>SUM(AH36,AN36,AT36,AZ36)</f>
        <v>56</v>
      </c>
      <c r="W36" s="453"/>
      <c r="X36" s="450">
        <v>30</v>
      </c>
      <c r="Y36" s="452"/>
      <c r="Z36" s="452"/>
      <c r="AA36" s="452"/>
      <c r="AB36" s="452">
        <v>26</v>
      </c>
      <c r="AC36" s="452"/>
      <c r="AD36" s="452"/>
      <c r="AE36" s="453"/>
      <c r="AF36" s="450"/>
      <c r="AG36" s="452"/>
      <c r="AH36" s="452"/>
      <c r="AI36" s="452"/>
      <c r="AJ36" s="452"/>
      <c r="AK36" s="451"/>
      <c r="AL36" s="471">
        <v>108</v>
      </c>
      <c r="AM36" s="452"/>
      <c r="AN36" s="452">
        <v>56</v>
      </c>
      <c r="AO36" s="452"/>
      <c r="AP36" s="452">
        <v>3</v>
      </c>
      <c r="AQ36" s="453"/>
      <c r="AR36" s="450"/>
      <c r="AS36" s="451"/>
      <c r="AT36" s="452"/>
      <c r="AU36" s="452"/>
      <c r="AV36" s="450"/>
      <c r="AW36" s="453"/>
      <c r="AX36" s="450"/>
      <c r="AY36" s="451"/>
      <c r="AZ36" s="452"/>
      <c r="BA36" s="452"/>
      <c r="BB36" s="450"/>
      <c r="BC36" s="453"/>
      <c r="BD36" s="454" t="s">
        <v>202</v>
      </c>
      <c r="BE36" s="455"/>
      <c r="BF36" s="455"/>
      <c r="BG36" s="455"/>
      <c r="BH36" s="456"/>
      <c r="BI36" s="93">
        <f>SUM(X36:AE36)</f>
        <v>56</v>
      </c>
      <c r="BJ36" s="128"/>
      <c r="BK36" s="129"/>
      <c r="BL36" s="129"/>
      <c r="BM36" s="130"/>
    </row>
    <row r="37" spans="1:66" s="138" customFormat="1" ht="51" customHeight="1" thickBot="1">
      <c r="A37" s="650" t="s">
        <v>315</v>
      </c>
      <c r="B37" s="560" t="s">
        <v>322</v>
      </c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2"/>
      <c r="P37" s="474"/>
      <c r="Q37" s="475"/>
      <c r="R37" s="476">
        <v>2.2999999999999998</v>
      </c>
      <c r="S37" s="477"/>
      <c r="T37" s="474">
        <f>SUM(AF37,AL37,AR37)</f>
        <v>396</v>
      </c>
      <c r="U37" s="475"/>
      <c r="V37" s="476">
        <f>SUM(AH37,AN37,AT37)</f>
        <v>0</v>
      </c>
      <c r="W37" s="477"/>
      <c r="X37" s="474"/>
      <c r="Y37" s="475"/>
      <c r="Z37" s="476"/>
      <c r="AA37" s="475"/>
      <c r="AB37" s="476"/>
      <c r="AC37" s="475"/>
      <c r="AD37" s="476"/>
      <c r="AE37" s="477"/>
      <c r="AF37" s="474"/>
      <c r="AG37" s="475"/>
      <c r="AH37" s="476"/>
      <c r="AI37" s="475"/>
      <c r="AJ37" s="476"/>
      <c r="AK37" s="477"/>
      <c r="AL37" s="474">
        <v>198</v>
      </c>
      <c r="AM37" s="475"/>
      <c r="AN37" s="476"/>
      <c r="AO37" s="475"/>
      <c r="AP37" s="476">
        <v>6</v>
      </c>
      <c r="AQ37" s="477"/>
      <c r="AR37" s="474">
        <v>198</v>
      </c>
      <c r="AS37" s="475"/>
      <c r="AT37" s="476"/>
      <c r="AU37" s="475"/>
      <c r="AV37" s="476">
        <v>6</v>
      </c>
      <c r="AW37" s="477"/>
      <c r="AX37" s="471"/>
      <c r="AY37" s="451"/>
      <c r="AZ37" s="452"/>
      <c r="BA37" s="451"/>
      <c r="BB37" s="452"/>
      <c r="BC37" s="453"/>
      <c r="BD37" s="454" t="s">
        <v>329</v>
      </c>
      <c r="BE37" s="455"/>
      <c r="BF37" s="455"/>
      <c r="BG37" s="455"/>
      <c r="BH37" s="456"/>
      <c r="BI37" s="93">
        <f t="shared" si="1"/>
        <v>0</v>
      </c>
      <c r="BJ37" s="136"/>
      <c r="BK37" s="136"/>
      <c r="BL37" s="136"/>
      <c r="BM37" s="135"/>
      <c r="BN37" s="137"/>
    </row>
    <row r="38" spans="1:66" s="95" customFormat="1" ht="56.85" customHeight="1" thickBot="1">
      <c r="A38" s="64" t="s">
        <v>133</v>
      </c>
      <c r="B38" s="464" t="s">
        <v>285</v>
      </c>
      <c r="C38" s="465"/>
      <c r="D38" s="465"/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6"/>
      <c r="P38" s="467"/>
      <c r="Q38" s="468"/>
      <c r="R38" s="468"/>
      <c r="S38" s="461"/>
      <c r="T38" s="460">
        <f>SUM(T39:U61)</f>
        <v>2054</v>
      </c>
      <c r="U38" s="461"/>
      <c r="V38" s="462">
        <f>SUM(V39:W61)</f>
        <v>754</v>
      </c>
      <c r="W38" s="463"/>
      <c r="X38" s="460">
        <f>SUM(X39:Y61)</f>
        <v>296</v>
      </c>
      <c r="Y38" s="461"/>
      <c r="Z38" s="462">
        <f>SUM(Z39:AA61)</f>
        <v>248</v>
      </c>
      <c r="AA38" s="461"/>
      <c r="AB38" s="462">
        <f>SUM(AB39:AC61)</f>
        <v>210</v>
      </c>
      <c r="AC38" s="461"/>
      <c r="AD38" s="462">
        <f>SUM(AD39:AE61)</f>
        <v>0</v>
      </c>
      <c r="AE38" s="463"/>
      <c r="AF38" s="460">
        <f>SUM(AF39:AG61)</f>
        <v>880</v>
      </c>
      <c r="AG38" s="461"/>
      <c r="AH38" s="462">
        <f>SUM(AH39:AI61)</f>
        <v>316</v>
      </c>
      <c r="AI38" s="461"/>
      <c r="AJ38" s="462">
        <f>SUM(AJ39:AK61)</f>
        <v>24</v>
      </c>
      <c r="AK38" s="463"/>
      <c r="AL38" s="460">
        <f>SUM(AL39:AM61)</f>
        <v>660</v>
      </c>
      <c r="AM38" s="461"/>
      <c r="AN38" s="462">
        <f>SUM(AN39:AO61)</f>
        <v>262</v>
      </c>
      <c r="AO38" s="461"/>
      <c r="AP38" s="462">
        <f>SUM(AP39:AQ61)</f>
        <v>18</v>
      </c>
      <c r="AQ38" s="463"/>
      <c r="AR38" s="460">
        <f>SUM(AR39:AS61)</f>
        <v>514</v>
      </c>
      <c r="AS38" s="461"/>
      <c r="AT38" s="462">
        <f>SUM(AT39:AU61)</f>
        <v>176</v>
      </c>
      <c r="AU38" s="461"/>
      <c r="AV38" s="462">
        <f>SUM(AV39:AW61)</f>
        <v>15</v>
      </c>
      <c r="AW38" s="463"/>
      <c r="AX38" s="460">
        <f>SUM(AX39:AY61)</f>
        <v>0</v>
      </c>
      <c r="AY38" s="461"/>
      <c r="AZ38" s="462">
        <f>SUM(AZ39:BA61)</f>
        <v>0</v>
      </c>
      <c r="BA38" s="461"/>
      <c r="BB38" s="462">
        <f>SUM(BB39:BC61)</f>
        <v>0</v>
      </c>
      <c r="BC38" s="463"/>
      <c r="BD38" s="651"/>
      <c r="BE38" s="652"/>
      <c r="BF38" s="652"/>
      <c r="BG38" s="652"/>
      <c r="BH38" s="653"/>
      <c r="BI38" s="92">
        <f t="shared" si="1"/>
        <v>754</v>
      </c>
      <c r="BJ38" s="111">
        <f>SUM(AF38,AL38,AR38,AX38)</f>
        <v>2054</v>
      </c>
      <c r="BK38" s="111">
        <f>SUM(AH38,AN38,AT38,AZ38)</f>
        <v>754</v>
      </c>
      <c r="BL38" s="111">
        <f>SUM(AJ38,AP38,AV38,BB38)</f>
        <v>57</v>
      </c>
      <c r="BM38" s="116"/>
      <c r="BN38" s="102"/>
    </row>
    <row r="39" spans="1:66" s="66" customFormat="1" ht="75.75" customHeight="1">
      <c r="A39" s="166" t="s">
        <v>134</v>
      </c>
      <c r="B39" s="486" t="s">
        <v>166</v>
      </c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8"/>
      <c r="P39" s="489"/>
      <c r="Q39" s="457"/>
      <c r="R39" s="457">
        <v>1</v>
      </c>
      <c r="S39" s="458"/>
      <c r="T39" s="459">
        <f>SUM(AF39,AL39,AR39)</f>
        <v>118</v>
      </c>
      <c r="U39" s="458"/>
      <c r="V39" s="482">
        <f>SUM(AH39,AN39,AT39)</f>
        <v>50</v>
      </c>
      <c r="W39" s="483"/>
      <c r="X39" s="484">
        <v>22</v>
      </c>
      <c r="Y39" s="485"/>
      <c r="Z39" s="458"/>
      <c r="AA39" s="549"/>
      <c r="AB39" s="458">
        <v>28</v>
      </c>
      <c r="AC39" s="549"/>
      <c r="AD39" s="485"/>
      <c r="AE39" s="550"/>
      <c r="AF39" s="484">
        <v>118</v>
      </c>
      <c r="AG39" s="485"/>
      <c r="AH39" s="458">
        <v>50</v>
      </c>
      <c r="AI39" s="549"/>
      <c r="AJ39" s="485">
        <v>3</v>
      </c>
      <c r="AK39" s="550"/>
      <c r="AL39" s="484"/>
      <c r="AM39" s="549"/>
      <c r="AN39" s="458"/>
      <c r="AO39" s="549"/>
      <c r="AP39" s="458"/>
      <c r="AQ39" s="550"/>
      <c r="AR39" s="484"/>
      <c r="AS39" s="549"/>
      <c r="AT39" s="457"/>
      <c r="AU39" s="458"/>
      <c r="AV39" s="457"/>
      <c r="AW39" s="483"/>
      <c r="AX39" s="489"/>
      <c r="AY39" s="458"/>
      <c r="AZ39" s="457"/>
      <c r="BA39" s="458"/>
      <c r="BB39" s="457"/>
      <c r="BC39" s="483"/>
      <c r="BD39" s="554" t="s">
        <v>140</v>
      </c>
      <c r="BE39" s="555"/>
      <c r="BF39" s="555"/>
      <c r="BG39" s="555"/>
      <c r="BH39" s="556"/>
      <c r="BI39" s="92">
        <f>SUM(X39:AE39)</f>
        <v>50</v>
      </c>
      <c r="BJ39" s="107"/>
      <c r="BK39" s="107"/>
      <c r="BL39" s="107"/>
      <c r="BM39" s="109"/>
      <c r="BN39" s="101"/>
    </row>
    <row r="40" spans="1:66" s="131" customFormat="1" ht="75" customHeight="1">
      <c r="A40" s="203" t="s">
        <v>205</v>
      </c>
      <c r="B40" s="504" t="s">
        <v>227</v>
      </c>
      <c r="C40" s="505"/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6"/>
      <c r="P40" s="507">
        <v>1</v>
      </c>
      <c r="Q40" s="469"/>
      <c r="R40" s="469"/>
      <c r="S40" s="470"/>
      <c r="T40" s="471">
        <f>SUM(AF40,AL40,AR40,AX40)</f>
        <v>216</v>
      </c>
      <c r="U40" s="452"/>
      <c r="V40" s="452">
        <f>SUM(AH40,AN40,AT40,AZ40)</f>
        <v>72</v>
      </c>
      <c r="W40" s="453"/>
      <c r="X40" s="478"/>
      <c r="Y40" s="479"/>
      <c r="Z40" s="520"/>
      <c r="AA40" s="479"/>
      <c r="AB40" s="520">
        <v>72</v>
      </c>
      <c r="AC40" s="520"/>
      <c r="AD40" s="481"/>
      <c r="AE40" s="481"/>
      <c r="AF40" s="471">
        <v>216</v>
      </c>
      <c r="AG40" s="451"/>
      <c r="AH40" s="452">
        <v>72</v>
      </c>
      <c r="AI40" s="452"/>
      <c r="AJ40" s="450">
        <v>6</v>
      </c>
      <c r="AK40" s="453"/>
      <c r="AL40" s="471"/>
      <c r="AM40" s="451"/>
      <c r="AN40" s="452"/>
      <c r="AO40" s="452"/>
      <c r="AP40" s="450"/>
      <c r="AQ40" s="453"/>
      <c r="AR40" s="450"/>
      <c r="AS40" s="451"/>
      <c r="AT40" s="452"/>
      <c r="AU40" s="452"/>
      <c r="AV40" s="450"/>
      <c r="AW40" s="453"/>
      <c r="AX40" s="481"/>
      <c r="AY40" s="481"/>
      <c r="AZ40" s="451"/>
      <c r="BA40" s="450"/>
      <c r="BB40" s="481"/>
      <c r="BC40" s="511"/>
      <c r="BD40" s="454" t="s">
        <v>247</v>
      </c>
      <c r="BE40" s="455"/>
      <c r="BF40" s="455"/>
      <c r="BG40" s="455"/>
      <c r="BH40" s="456"/>
      <c r="BI40" s="93">
        <f>SUM(X40:AE40)</f>
        <v>72</v>
      </c>
      <c r="BJ40" s="133"/>
      <c r="BK40" s="129"/>
      <c r="BL40" s="129"/>
      <c r="BM40" s="130"/>
      <c r="BN40" s="134"/>
    </row>
    <row r="41" spans="1:66" s="5" customFormat="1" ht="78" customHeight="1">
      <c r="A41" s="168" t="s">
        <v>138</v>
      </c>
      <c r="B41" s="493" t="s">
        <v>170</v>
      </c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5"/>
      <c r="P41" s="496"/>
      <c r="Q41" s="469"/>
      <c r="R41" s="469"/>
      <c r="S41" s="470"/>
      <c r="T41" s="496"/>
      <c r="U41" s="470"/>
      <c r="V41" s="469"/>
      <c r="W41" s="497"/>
      <c r="X41" s="496"/>
      <c r="Y41" s="470"/>
      <c r="Z41" s="469"/>
      <c r="AA41" s="470"/>
      <c r="AB41" s="469"/>
      <c r="AC41" s="470"/>
      <c r="AD41" s="469"/>
      <c r="AE41" s="497"/>
      <c r="AF41" s="496"/>
      <c r="AG41" s="470"/>
      <c r="AH41" s="469"/>
      <c r="AI41" s="470"/>
      <c r="AJ41" s="469"/>
      <c r="AK41" s="497"/>
      <c r="AL41" s="496"/>
      <c r="AM41" s="470"/>
      <c r="AN41" s="469"/>
      <c r="AO41" s="470"/>
      <c r="AP41" s="469"/>
      <c r="AQ41" s="497"/>
      <c r="AR41" s="496"/>
      <c r="AS41" s="470"/>
      <c r="AT41" s="469"/>
      <c r="AU41" s="470"/>
      <c r="AV41" s="469"/>
      <c r="AW41" s="497"/>
      <c r="AX41" s="496"/>
      <c r="AY41" s="470"/>
      <c r="AZ41" s="469"/>
      <c r="BA41" s="470"/>
      <c r="BB41" s="469"/>
      <c r="BC41" s="497"/>
      <c r="BD41" s="551"/>
      <c r="BE41" s="552"/>
      <c r="BF41" s="552"/>
      <c r="BG41" s="552"/>
      <c r="BH41" s="553"/>
      <c r="BI41" s="92">
        <f t="shared" si="1"/>
        <v>0</v>
      </c>
      <c r="BJ41" s="4"/>
      <c r="BK41" s="4"/>
      <c r="BL41" s="4"/>
      <c r="BM41" s="109"/>
      <c r="BN41" s="97"/>
    </row>
    <row r="42" spans="1:66" s="5" customFormat="1" ht="77.25" customHeight="1">
      <c r="A42" s="167" t="s">
        <v>139</v>
      </c>
      <c r="B42" s="498" t="s">
        <v>172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500"/>
      <c r="P42" s="501">
        <v>1</v>
      </c>
      <c r="Q42" s="502"/>
      <c r="R42" s="502"/>
      <c r="S42" s="503"/>
      <c r="T42" s="471">
        <f t="shared" ref="T42:T46" si="4">SUM(AF42,AL42,AR42)</f>
        <v>120</v>
      </c>
      <c r="U42" s="451"/>
      <c r="V42" s="452">
        <f t="shared" ref="V42:V46" si="5">SUM(AH42,AN42,AT42)</f>
        <v>46</v>
      </c>
      <c r="W42" s="453"/>
      <c r="X42" s="480">
        <v>22</v>
      </c>
      <c r="Y42" s="481"/>
      <c r="Z42" s="451">
        <v>24</v>
      </c>
      <c r="AA42" s="450"/>
      <c r="AB42" s="451"/>
      <c r="AC42" s="450"/>
      <c r="AD42" s="481"/>
      <c r="AE42" s="511"/>
      <c r="AF42" s="480">
        <v>120</v>
      </c>
      <c r="AG42" s="481"/>
      <c r="AH42" s="451">
        <v>46</v>
      </c>
      <c r="AI42" s="450"/>
      <c r="AJ42" s="481">
        <v>3</v>
      </c>
      <c r="AK42" s="511"/>
      <c r="AL42" s="480"/>
      <c r="AM42" s="481"/>
      <c r="AN42" s="451"/>
      <c r="AO42" s="450"/>
      <c r="AP42" s="481"/>
      <c r="AQ42" s="511"/>
      <c r="AR42" s="480"/>
      <c r="AS42" s="481"/>
      <c r="AT42" s="451"/>
      <c r="AU42" s="450"/>
      <c r="AV42" s="481"/>
      <c r="AW42" s="511"/>
      <c r="AX42" s="544"/>
      <c r="AY42" s="545"/>
      <c r="AZ42" s="502"/>
      <c r="BA42" s="545"/>
      <c r="BB42" s="502"/>
      <c r="BC42" s="503"/>
      <c r="BD42" s="546" t="s">
        <v>144</v>
      </c>
      <c r="BE42" s="547"/>
      <c r="BF42" s="547"/>
      <c r="BG42" s="547"/>
      <c r="BH42" s="548"/>
      <c r="BI42" s="92">
        <f t="shared" si="1"/>
        <v>46</v>
      </c>
      <c r="BJ42" s="4"/>
      <c r="BK42" s="4"/>
      <c r="BL42" s="4"/>
      <c r="BM42" s="109"/>
      <c r="BN42" s="97"/>
    </row>
    <row r="43" spans="1:66" s="5" customFormat="1" ht="77.25" customHeight="1">
      <c r="A43" s="167" t="s">
        <v>141</v>
      </c>
      <c r="B43" s="541" t="s">
        <v>174</v>
      </c>
      <c r="C43" s="542"/>
      <c r="D43" s="542"/>
      <c r="E43" s="542"/>
      <c r="F43" s="542"/>
      <c r="G43" s="542"/>
      <c r="H43" s="542"/>
      <c r="I43" s="542"/>
      <c r="J43" s="542"/>
      <c r="K43" s="542"/>
      <c r="L43" s="542"/>
      <c r="M43" s="542"/>
      <c r="N43" s="542"/>
      <c r="O43" s="543"/>
      <c r="P43" s="471">
        <v>1</v>
      </c>
      <c r="Q43" s="452"/>
      <c r="R43" s="452"/>
      <c r="S43" s="451"/>
      <c r="T43" s="471">
        <f t="shared" si="4"/>
        <v>198</v>
      </c>
      <c r="U43" s="451"/>
      <c r="V43" s="452">
        <f t="shared" si="5"/>
        <v>66</v>
      </c>
      <c r="W43" s="453"/>
      <c r="X43" s="480">
        <v>26</v>
      </c>
      <c r="Y43" s="481"/>
      <c r="Z43" s="451">
        <v>40</v>
      </c>
      <c r="AA43" s="450"/>
      <c r="AB43" s="451"/>
      <c r="AC43" s="450"/>
      <c r="AD43" s="481"/>
      <c r="AE43" s="511"/>
      <c r="AF43" s="480">
        <v>198</v>
      </c>
      <c r="AG43" s="481"/>
      <c r="AH43" s="451">
        <v>66</v>
      </c>
      <c r="AI43" s="450"/>
      <c r="AJ43" s="481">
        <v>6</v>
      </c>
      <c r="AK43" s="511"/>
      <c r="AL43" s="480"/>
      <c r="AM43" s="481"/>
      <c r="AN43" s="451"/>
      <c r="AO43" s="450"/>
      <c r="AP43" s="481"/>
      <c r="AQ43" s="511"/>
      <c r="AR43" s="480"/>
      <c r="AS43" s="481"/>
      <c r="AT43" s="451"/>
      <c r="AU43" s="450"/>
      <c r="AV43" s="481"/>
      <c r="AW43" s="511"/>
      <c r="AX43" s="471"/>
      <c r="AY43" s="451"/>
      <c r="AZ43" s="452"/>
      <c r="BA43" s="451"/>
      <c r="BB43" s="452"/>
      <c r="BC43" s="453"/>
      <c r="BD43" s="546" t="s">
        <v>146</v>
      </c>
      <c r="BE43" s="547"/>
      <c r="BF43" s="547"/>
      <c r="BG43" s="547"/>
      <c r="BH43" s="548"/>
      <c r="BI43" s="92">
        <f t="shared" si="1"/>
        <v>66</v>
      </c>
      <c r="BJ43" s="4"/>
      <c r="BK43" s="4"/>
      <c r="BL43" s="4"/>
      <c r="BM43" s="109"/>
      <c r="BN43" s="97"/>
    </row>
    <row r="44" spans="1:66" s="5" customFormat="1" ht="52.5" customHeight="1">
      <c r="A44" s="61" t="s">
        <v>143</v>
      </c>
      <c r="B44" s="325" t="s">
        <v>163</v>
      </c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7"/>
      <c r="P44" s="471"/>
      <c r="Q44" s="452"/>
      <c r="R44" s="452">
        <v>1</v>
      </c>
      <c r="S44" s="451"/>
      <c r="T44" s="519">
        <f>SUM(AF44,AL44,AR44)</f>
        <v>108</v>
      </c>
      <c r="U44" s="451"/>
      <c r="V44" s="520">
        <f>SUM(AH44,AN44,AT44)</f>
        <v>38</v>
      </c>
      <c r="W44" s="453"/>
      <c r="X44" s="480">
        <v>18</v>
      </c>
      <c r="Y44" s="481"/>
      <c r="Z44" s="451"/>
      <c r="AA44" s="450"/>
      <c r="AB44" s="451">
        <v>20</v>
      </c>
      <c r="AC44" s="450"/>
      <c r="AD44" s="481"/>
      <c r="AE44" s="511"/>
      <c r="AF44" s="480">
        <v>108</v>
      </c>
      <c r="AG44" s="481"/>
      <c r="AH44" s="451">
        <v>38</v>
      </c>
      <c r="AI44" s="450"/>
      <c r="AJ44" s="481">
        <v>3</v>
      </c>
      <c r="AK44" s="511"/>
      <c r="AL44" s="480"/>
      <c r="AM44" s="481"/>
      <c r="AN44" s="451"/>
      <c r="AO44" s="450"/>
      <c r="AP44" s="481"/>
      <c r="AQ44" s="511"/>
      <c r="AR44" s="480"/>
      <c r="AS44" s="481"/>
      <c r="AT44" s="451"/>
      <c r="AU44" s="450"/>
      <c r="AV44" s="481"/>
      <c r="AW44" s="511"/>
      <c r="AX44" s="471"/>
      <c r="AY44" s="451"/>
      <c r="AZ44" s="452"/>
      <c r="BA44" s="451"/>
      <c r="BB44" s="452"/>
      <c r="BC44" s="453"/>
      <c r="BD44" s="546" t="s">
        <v>330</v>
      </c>
      <c r="BE44" s="547"/>
      <c r="BF44" s="547"/>
      <c r="BG44" s="547"/>
      <c r="BH44" s="548"/>
      <c r="BI44" s="92">
        <f>SUM(X44:AE44)</f>
        <v>38</v>
      </c>
      <c r="BJ44" s="4"/>
      <c r="BK44" s="4"/>
      <c r="BL44" s="4"/>
      <c r="BM44" s="109"/>
      <c r="BN44" s="97"/>
    </row>
    <row r="45" spans="1:66" s="5" customFormat="1" ht="150.75" customHeight="1">
      <c r="A45" s="167" t="s">
        <v>145</v>
      </c>
      <c r="B45" s="472" t="s">
        <v>300</v>
      </c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473"/>
      <c r="P45" s="345">
        <v>2</v>
      </c>
      <c r="Q45" s="346"/>
      <c r="R45" s="346"/>
      <c r="S45" s="419"/>
      <c r="T45" s="345">
        <f>SUM(AF45,AL45,AR45)</f>
        <v>198</v>
      </c>
      <c r="U45" s="419"/>
      <c r="V45" s="346">
        <f>SUM(AH45,AN45,AT45)</f>
        <v>66</v>
      </c>
      <c r="W45" s="347"/>
      <c r="X45" s="255">
        <v>26</v>
      </c>
      <c r="Y45" s="256"/>
      <c r="Z45" s="419">
        <v>40</v>
      </c>
      <c r="AA45" s="420"/>
      <c r="AB45" s="419"/>
      <c r="AC45" s="420"/>
      <c r="AD45" s="256"/>
      <c r="AE45" s="257"/>
      <c r="AF45" s="255"/>
      <c r="AG45" s="256"/>
      <c r="AH45" s="419"/>
      <c r="AI45" s="420"/>
      <c r="AJ45" s="256"/>
      <c r="AK45" s="257"/>
      <c r="AL45" s="255">
        <v>198</v>
      </c>
      <c r="AM45" s="256"/>
      <c r="AN45" s="419">
        <v>66</v>
      </c>
      <c r="AO45" s="420"/>
      <c r="AP45" s="256">
        <v>6</v>
      </c>
      <c r="AQ45" s="257"/>
      <c r="AR45" s="255"/>
      <c r="AS45" s="256"/>
      <c r="AT45" s="419"/>
      <c r="AU45" s="420"/>
      <c r="AV45" s="256"/>
      <c r="AW45" s="257"/>
      <c r="AX45" s="345"/>
      <c r="AY45" s="419"/>
      <c r="AZ45" s="346"/>
      <c r="BA45" s="419"/>
      <c r="BB45" s="346"/>
      <c r="BC45" s="347"/>
      <c r="BD45" s="422" t="s">
        <v>301</v>
      </c>
      <c r="BE45" s="423"/>
      <c r="BF45" s="423"/>
      <c r="BG45" s="423"/>
      <c r="BH45" s="424"/>
      <c r="BI45" s="92">
        <f>SUM(X45:AE45)</f>
        <v>66</v>
      </c>
      <c r="BJ45" s="4"/>
      <c r="BK45" s="4"/>
      <c r="BL45" s="4"/>
      <c r="BM45" s="109"/>
      <c r="BN45" s="97"/>
    </row>
    <row r="46" spans="1:66" s="122" customFormat="1" ht="116.25" customHeight="1">
      <c r="A46" s="167" t="s">
        <v>255</v>
      </c>
      <c r="B46" s="472" t="s">
        <v>263</v>
      </c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473"/>
      <c r="P46" s="345">
        <v>3</v>
      </c>
      <c r="Q46" s="346"/>
      <c r="R46" s="346"/>
      <c r="S46" s="419"/>
      <c r="T46" s="345">
        <f t="shared" si="4"/>
        <v>198</v>
      </c>
      <c r="U46" s="419"/>
      <c r="V46" s="346">
        <f t="shared" si="5"/>
        <v>66</v>
      </c>
      <c r="W46" s="347"/>
      <c r="X46" s="255">
        <v>26</v>
      </c>
      <c r="Y46" s="256"/>
      <c r="Z46" s="419">
        <v>40</v>
      </c>
      <c r="AA46" s="420"/>
      <c r="AB46" s="419"/>
      <c r="AC46" s="420"/>
      <c r="AD46" s="256"/>
      <c r="AE46" s="257"/>
      <c r="AF46" s="255"/>
      <c r="AG46" s="256"/>
      <c r="AH46" s="419"/>
      <c r="AI46" s="420"/>
      <c r="AJ46" s="256"/>
      <c r="AK46" s="257"/>
      <c r="AL46" s="255"/>
      <c r="AM46" s="256"/>
      <c r="AN46" s="419"/>
      <c r="AO46" s="420"/>
      <c r="AP46" s="256"/>
      <c r="AQ46" s="257"/>
      <c r="AR46" s="255">
        <v>198</v>
      </c>
      <c r="AS46" s="256"/>
      <c r="AT46" s="419">
        <v>66</v>
      </c>
      <c r="AU46" s="420"/>
      <c r="AV46" s="256">
        <v>6</v>
      </c>
      <c r="AW46" s="257"/>
      <c r="AX46" s="345"/>
      <c r="AY46" s="419"/>
      <c r="AZ46" s="346"/>
      <c r="BA46" s="419"/>
      <c r="BB46" s="346"/>
      <c r="BC46" s="347"/>
      <c r="BD46" s="422" t="s">
        <v>222</v>
      </c>
      <c r="BE46" s="423"/>
      <c r="BF46" s="423"/>
      <c r="BG46" s="423"/>
      <c r="BH46" s="424"/>
      <c r="BI46" s="92">
        <f t="shared" si="1"/>
        <v>66</v>
      </c>
      <c r="BJ46" s="215" t="s">
        <v>252</v>
      </c>
      <c r="BK46" s="119"/>
      <c r="BL46" s="119"/>
      <c r="BM46" s="120"/>
      <c r="BN46" s="121"/>
    </row>
    <row r="47" spans="1:66" s="59" customFormat="1" ht="142.5" customHeight="1">
      <c r="A47" s="168" t="s">
        <v>147</v>
      </c>
      <c r="B47" s="516" t="s">
        <v>175</v>
      </c>
      <c r="C47" s="517"/>
      <c r="D47" s="517"/>
      <c r="E47" s="517"/>
      <c r="F47" s="517"/>
      <c r="G47" s="517"/>
      <c r="H47" s="517"/>
      <c r="I47" s="517"/>
      <c r="J47" s="517"/>
      <c r="K47" s="517"/>
      <c r="L47" s="517"/>
      <c r="M47" s="517"/>
      <c r="N47" s="517"/>
      <c r="O47" s="518"/>
      <c r="P47" s="334"/>
      <c r="Q47" s="342"/>
      <c r="R47" s="342"/>
      <c r="S47" s="445"/>
      <c r="T47" s="334"/>
      <c r="U47" s="445"/>
      <c r="V47" s="342"/>
      <c r="W47" s="343"/>
      <c r="X47" s="334"/>
      <c r="Y47" s="445"/>
      <c r="Z47" s="342"/>
      <c r="AA47" s="445"/>
      <c r="AB47" s="342"/>
      <c r="AC47" s="445"/>
      <c r="AD47" s="342"/>
      <c r="AE47" s="343"/>
      <c r="AF47" s="334"/>
      <c r="AG47" s="445"/>
      <c r="AH47" s="342"/>
      <c r="AI47" s="445"/>
      <c r="AJ47" s="342"/>
      <c r="AK47" s="343"/>
      <c r="AL47" s="334"/>
      <c r="AM47" s="445"/>
      <c r="AN47" s="342"/>
      <c r="AO47" s="445"/>
      <c r="AP47" s="342"/>
      <c r="AQ47" s="343"/>
      <c r="AR47" s="334"/>
      <c r="AS47" s="445"/>
      <c r="AT47" s="342"/>
      <c r="AU47" s="445"/>
      <c r="AV47" s="342"/>
      <c r="AW47" s="343"/>
      <c r="AX47" s="334"/>
      <c r="AY47" s="445"/>
      <c r="AZ47" s="342"/>
      <c r="BA47" s="445"/>
      <c r="BB47" s="342"/>
      <c r="BC47" s="343"/>
      <c r="BD47" s="521"/>
      <c r="BE47" s="522"/>
      <c r="BF47" s="522"/>
      <c r="BG47" s="522"/>
      <c r="BH47" s="523"/>
      <c r="BI47" s="92">
        <f t="shared" si="1"/>
        <v>0</v>
      </c>
      <c r="BJ47" s="105"/>
      <c r="BK47" s="105"/>
      <c r="BL47" s="105"/>
      <c r="BM47" s="109"/>
      <c r="BN47" s="99"/>
    </row>
    <row r="48" spans="1:66" s="122" customFormat="1" ht="111" customHeight="1">
      <c r="A48" s="167" t="s">
        <v>149</v>
      </c>
      <c r="B48" s="472" t="s">
        <v>177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473"/>
      <c r="P48" s="345">
        <v>1</v>
      </c>
      <c r="Q48" s="346"/>
      <c r="R48" s="346"/>
      <c r="S48" s="419"/>
      <c r="T48" s="345">
        <f>SUM(AF48,AL48,AR48)</f>
        <v>120</v>
      </c>
      <c r="U48" s="419"/>
      <c r="V48" s="346">
        <f>SUM(AH48,AN48,AT48)</f>
        <v>44</v>
      </c>
      <c r="W48" s="347"/>
      <c r="X48" s="420">
        <v>20</v>
      </c>
      <c r="Y48" s="419"/>
      <c r="Z48" s="346"/>
      <c r="AA48" s="419"/>
      <c r="AB48" s="346">
        <v>24</v>
      </c>
      <c r="AC48" s="419"/>
      <c r="AD48" s="346"/>
      <c r="AE48" s="347"/>
      <c r="AF48" s="450">
        <v>120</v>
      </c>
      <c r="AG48" s="451"/>
      <c r="AH48" s="346">
        <v>44</v>
      </c>
      <c r="AI48" s="419"/>
      <c r="AJ48" s="346">
        <v>3</v>
      </c>
      <c r="AK48" s="347"/>
      <c r="AL48" s="420"/>
      <c r="AM48" s="419"/>
      <c r="AN48" s="346"/>
      <c r="AO48" s="419"/>
      <c r="AP48" s="346"/>
      <c r="AQ48" s="347"/>
      <c r="AR48" s="420"/>
      <c r="AS48" s="419"/>
      <c r="AT48" s="346"/>
      <c r="AU48" s="419"/>
      <c r="AV48" s="346"/>
      <c r="AW48" s="347"/>
      <c r="AX48" s="345"/>
      <c r="AY48" s="419"/>
      <c r="AZ48" s="346"/>
      <c r="BA48" s="419"/>
      <c r="BB48" s="346"/>
      <c r="BC48" s="347"/>
      <c r="BD48" s="422" t="s">
        <v>200</v>
      </c>
      <c r="BE48" s="423"/>
      <c r="BF48" s="423"/>
      <c r="BG48" s="423"/>
      <c r="BH48" s="424"/>
      <c r="BI48" s="92">
        <f>SUM(X48:AE48)</f>
        <v>44</v>
      </c>
      <c r="BJ48" s="215" t="s">
        <v>259</v>
      </c>
      <c r="BK48" s="119"/>
      <c r="BL48" s="119"/>
      <c r="BM48" s="120"/>
      <c r="BN48" s="121"/>
    </row>
    <row r="49" spans="1:67" s="122" customFormat="1" ht="186" customHeight="1">
      <c r="A49" s="167" t="s">
        <v>150</v>
      </c>
      <c r="B49" s="472" t="s">
        <v>302</v>
      </c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473"/>
      <c r="P49" s="255"/>
      <c r="Q49" s="420"/>
      <c r="R49" s="419">
        <v>2</v>
      </c>
      <c r="S49" s="257"/>
      <c r="T49" s="345">
        <f t="shared" ref="T49:T57" si="6">SUM(AF49,AL49,AR49)</f>
        <v>118</v>
      </c>
      <c r="U49" s="419"/>
      <c r="V49" s="346">
        <f t="shared" ref="V49:V57" si="7">SUM(AH49,AN49,AT49)</f>
        <v>48</v>
      </c>
      <c r="W49" s="347"/>
      <c r="X49" s="255">
        <v>16</v>
      </c>
      <c r="Y49" s="256"/>
      <c r="Z49" s="419">
        <v>32</v>
      </c>
      <c r="AA49" s="256"/>
      <c r="AB49" s="419"/>
      <c r="AC49" s="256"/>
      <c r="AD49" s="419"/>
      <c r="AE49" s="257"/>
      <c r="AF49" s="255"/>
      <c r="AG49" s="256"/>
      <c r="AH49" s="419"/>
      <c r="AI49" s="256"/>
      <c r="AJ49" s="419"/>
      <c r="AK49" s="257"/>
      <c r="AL49" s="480">
        <v>118</v>
      </c>
      <c r="AM49" s="481"/>
      <c r="AN49" s="419">
        <v>48</v>
      </c>
      <c r="AO49" s="256"/>
      <c r="AP49" s="419">
        <v>3</v>
      </c>
      <c r="AQ49" s="257"/>
      <c r="AR49" s="255"/>
      <c r="AS49" s="256"/>
      <c r="AT49" s="419"/>
      <c r="AU49" s="256"/>
      <c r="AV49" s="419"/>
      <c r="AW49" s="257"/>
      <c r="AX49" s="255"/>
      <c r="AY49" s="256"/>
      <c r="AZ49" s="419"/>
      <c r="BA49" s="256"/>
      <c r="BB49" s="419"/>
      <c r="BC49" s="257"/>
      <c r="BD49" s="442" t="s">
        <v>303</v>
      </c>
      <c r="BE49" s="443"/>
      <c r="BF49" s="443"/>
      <c r="BG49" s="443"/>
      <c r="BH49" s="444"/>
      <c r="BI49" s="92">
        <f t="shared" si="1"/>
        <v>48</v>
      </c>
      <c r="BJ49" s="215" t="s">
        <v>260</v>
      </c>
      <c r="BK49" s="119"/>
      <c r="BL49" s="119"/>
      <c r="BM49" s="120"/>
      <c r="BN49" s="121"/>
    </row>
    <row r="50" spans="1:67" s="5" customFormat="1" ht="149.25" customHeight="1" thickBot="1">
      <c r="A50" s="169" t="s">
        <v>228</v>
      </c>
      <c r="B50" s="513" t="s">
        <v>304</v>
      </c>
      <c r="C50" s="514"/>
      <c r="D50" s="514"/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5"/>
      <c r="P50" s="302">
        <v>2</v>
      </c>
      <c r="Q50" s="303"/>
      <c r="R50" s="303"/>
      <c r="S50" s="437"/>
      <c r="T50" s="302">
        <f t="shared" si="6"/>
        <v>116</v>
      </c>
      <c r="U50" s="437"/>
      <c r="V50" s="303">
        <f t="shared" si="7"/>
        <v>48</v>
      </c>
      <c r="W50" s="304"/>
      <c r="X50" s="441">
        <v>24</v>
      </c>
      <c r="Y50" s="439"/>
      <c r="Z50" s="437"/>
      <c r="AA50" s="438"/>
      <c r="AB50" s="437">
        <v>24</v>
      </c>
      <c r="AC50" s="438"/>
      <c r="AD50" s="439"/>
      <c r="AE50" s="440"/>
      <c r="AF50" s="441"/>
      <c r="AG50" s="439"/>
      <c r="AH50" s="437"/>
      <c r="AI50" s="438"/>
      <c r="AJ50" s="439"/>
      <c r="AK50" s="440"/>
      <c r="AL50" s="474">
        <v>116</v>
      </c>
      <c r="AM50" s="654"/>
      <c r="AN50" s="437">
        <v>48</v>
      </c>
      <c r="AO50" s="438"/>
      <c r="AP50" s="439">
        <v>3</v>
      </c>
      <c r="AQ50" s="440"/>
      <c r="AR50" s="441"/>
      <c r="AS50" s="438"/>
      <c r="AT50" s="437"/>
      <c r="AU50" s="438"/>
      <c r="AV50" s="437"/>
      <c r="AW50" s="440"/>
      <c r="AX50" s="302"/>
      <c r="AY50" s="437"/>
      <c r="AZ50" s="303"/>
      <c r="BA50" s="437"/>
      <c r="BB50" s="303"/>
      <c r="BC50" s="304"/>
      <c r="BD50" s="430" t="s">
        <v>305</v>
      </c>
      <c r="BE50" s="431"/>
      <c r="BF50" s="431"/>
      <c r="BG50" s="431"/>
      <c r="BH50" s="432"/>
      <c r="BI50" s="92">
        <f t="shared" si="1"/>
        <v>48</v>
      </c>
      <c r="BJ50" s="145"/>
      <c r="BK50" s="4"/>
      <c r="BL50" s="4"/>
      <c r="BM50" s="109"/>
      <c r="BN50" s="97"/>
    </row>
    <row r="51" spans="1:67" s="5" customFormat="1" ht="28.3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3"/>
      <c r="S51" s="43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BD51" s="27"/>
      <c r="BE51" s="27"/>
      <c r="BF51" s="27"/>
      <c r="BG51" s="27"/>
      <c r="BH51" s="27"/>
      <c r="BI51" s="92"/>
      <c r="BJ51" s="42"/>
      <c r="BK51" s="4"/>
      <c r="BL51" s="4"/>
      <c r="BM51" s="109"/>
      <c r="BN51" s="97"/>
      <c r="BO51" s="68"/>
    </row>
    <row r="52" spans="1:67" s="5" customFormat="1" ht="28.35" customHeight="1" thickBo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3"/>
      <c r="S52" s="43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BD52" s="27"/>
      <c r="BE52" s="27"/>
      <c r="BF52" s="27"/>
      <c r="BG52" s="27"/>
      <c r="BH52" s="27"/>
      <c r="BI52" s="92"/>
      <c r="BJ52" s="42"/>
      <c r="BK52" s="4"/>
      <c r="BL52" s="4"/>
      <c r="BM52" s="109"/>
      <c r="BN52" s="97"/>
      <c r="BO52" s="68"/>
    </row>
    <row r="53" spans="1:67" s="5" customFormat="1" ht="27.75" customHeight="1" thickBot="1">
      <c r="A53" s="604" t="s">
        <v>34</v>
      </c>
      <c r="B53" s="607" t="s">
        <v>225</v>
      </c>
      <c r="C53" s="608"/>
      <c r="D53" s="608"/>
      <c r="E53" s="608"/>
      <c r="F53" s="608"/>
      <c r="G53" s="608"/>
      <c r="H53" s="608"/>
      <c r="I53" s="608"/>
      <c r="J53" s="608"/>
      <c r="K53" s="608"/>
      <c r="L53" s="608"/>
      <c r="M53" s="608"/>
      <c r="N53" s="608"/>
      <c r="O53" s="609"/>
      <c r="P53" s="616" t="s">
        <v>33</v>
      </c>
      <c r="Q53" s="592"/>
      <c r="R53" s="574" t="s">
        <v>32</v>
      </c>
      <c r="S53" s="575"/>
      <c r="T53" s="413" t="s">
        <v>31</v>
      </c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412"/>
      <c r="AF53" s="618" t="s">
        <v>30</v>
      </c>
      <c r="AG53" s="619"/>
      <c r="AH53" s="619"/>
      <c r="AI53" s="619"/>
      <c r="AJ53" s="619"/>
      <c r="AK53" s="619"/>
      <c r="AL53" s="619"/>
      <c r="AM53" s="619"/>
      <c r="AN53" s="619"/>
      <c r="AO53" s="619"/>
      <c r="AP53" s="619"/>
      <c r="AQ53" s="619"/>
      <c r="AR53" s="619"/>
      <c r="AS53" s="619"/>
      <c r="AT53" s="619"/>
      <c r="AU53" s="619"/>
      <c r="AV53" s="619"/>
      <c r="AW53" s="619"/>
      <c r="AX53" s="619"/>
      <c r="AY53" s="619"/>
      <c r="AZ53" s="619"/>
      <c r="BA53" s="619"/>
      <c r="BB53" s="619"/>
      <c r="BC53" s="620"/>
      <c r="BD53" s="530" t="s">
        <v>29</v>
      </c>
      <c r="BE53" s="531"/>
      <c r="BF53" s="531"/>
      <c r="BG53" s="531"/>
      <c r="BH53" s="532"/>
      <c r="BI53" s="92"/>
      <c r="BJ53" s="4"/>
      <c r="BK53" s="4"/>
      <c r="BL53" s="4"/>
      <c r="BM53" s="109"/>
      <c r="BN53" s="97"/>
    </row>
    <row r="54" spans="1:67" s="5" customFormat="1" ht="30" customHeight="1" thickBot="1">
      <c r="A54" s="605"/>
      <c r="B54" s="610"/>
      <c r="C54" s="611"/>
      <c r="D54" s="611"/>
      <c r="E54" s="611"/>
      <c r="F54" s="611"/>
      <c r="G54" s="611"/>
      <c r="H54" s="611"/>
      <c r="I54" s="611"/>
      <c r="J54" s="611"/>
      <c r="K54" s="611"/>
      <c r="L54" s="611"/>
      <c r="M54" s="611"/>
      <c r="N54" s="611"/>
      <c r="O54" s="612"/>
      <c r="P54" s="570"/>
      <c r="Q54" s="617"/>
      <c r="R54" s="576"/>
      <c r="S54" s="577"/>
      <c r="T54" s="570" t="s">
        <v>28</v>
      </c>
      <c r="U54" s="571"/>
      <c r="V54" s="574" t="s">
        <v>27</v>
      </c>
      <c r="W54" s="575"/>
      <c r="X54" s="580" t="s">
        <v>26</v>
      </c>
      <c r="Y54" s="581"/>
      <c r="Z54" s="581"/>
      <c r="AA54" s="581"/>
      <c r="AB54" s="581"/>
      <c r="AC54" s="581"/>
      <c r="AD54" s="581"/>
      <c r="AE54" s="582"/>
      <c r="AF54" s="583" t="s">
        <v>25</v>
      </c>
      <c r="AG54" s="584"/>
      <c r="AH54" s="584"/>
      <c r="AI54" s="584"/>
      <c r="AJ54" s="584"/>
      <c r="AK54" s="584"/>
      <c r="AL54" s="584"/>
      <c r="AM54" s="584"/>
      <c r="AN54" s="584"/>
      <c r="AO54" s="584"/>
      <c r="AP54" s="584"/>
      <c r="AQ54" s="585"/>
      <c r="AR54" s="586" t="s">
        <v>24</v>
      </c>
      <c r="AS54" s="587"/>
      <c r="AT54" s="587"/>
      <c r="AU54" s="587"/>
      <c r="AV54" s="587"/>
      <c r="AW54" s="587"/>
      <c r="AX54" s="587"/>
      <c r="AY54" s="587"/>
      <c r="AZ54" s="587"/>
      <c r="BA54" s="587"/>
      <c r="BB54" s="587"/>
      <c r="BC54" s="588"/>
      <c r="BD54" s="533"/>
      <c r="BE54" s="534"/>
      <c r="BF54" s="534"/>
      <c r="BG54" s="534"/>
      <c r="BH54" s="535"/>
      <c r="BI54" s="92"/>
      <c r="BJ54" s="4"/>
      <c r="BK54" s="4"/>
      <c r="BL54" s="4"/>
      <c r="BM54" s="109"/>
      <c r="BN54" s="97"/>
    </row>
    <row r="55" spans="1:67" s="5" customFormat="1" ht="69.75" customHeight="1" thickBot="1">
      <c r="A55" s="605"/>
      <c r="B55" s="610"/>
      <c r="C55" s="611"/>
      <c r="D55" s="611"/>
      <c r="E55" s="611"/>
      <c r="F55" s="611"/>
      <c r="G55" s="611"/>
      <c r="H55" s="611"/>
      <c r="I55" s="611"/>
      <c r="J55" s="611"/>
      <c r="K55" s="611"/>
      <c r="L55" s="611"/>
      <c r="M55" s="611"/>
      <c r="N55" s="611"/>
      <c r="O55" s="612"/>
      <c r="P55" s="570"/>
      <c r="Q55" s="617"/>
      <c r="R55" s="576"/>
      <c r="S55" s="577"/>
      <c r="T55" s="570"/>
      <c r="U55" s="571"/>
      <c r="V55" s="576"/>
      <c r="W55" s="577"/>
      <c r="X55" s="589" t="s">
        <v>23</v>
      </c>
      <c r="Y55" s="590"/>
      <c r="Z55" s="591" t="s">
        <v>22</v>
      </c>
      <c r="AA55" s="592"/>
      <c r="AB55" s="591" t="s">
        <v>21</v>
      </c>
      <c r="AC55" s="592"/>
      <c r="AD55" s="590" t="s">
        <v>20</v>
      </c>
      <c r="AE55" s="575"/>
      <c r="AF55" s="447" t="s">
        <v>19</v>
      </c>
      <c r="AG55" s="448"/>
      <c r="AH55" s="448"/>
      <c r="AI55" s="448"/>
      <c r="AJ55" s="448"/>
      <c r="AK55" s="449"/>
      <c r="AL55" s="447" t="s">
        <v>18</v>
      </c>
      <c r="AM55" s="448"/>
      <c r="AN55" s="448"/>
      <c r="AO55" s="448"/>
      <c r="AP55" s="448"/>
      <c r="AQ55" s="449"/>
      <c r="AR55" s="447" t="s">
        <v>234</v>
      </c>
      <c r="AS55" s="448"/>
      <c r="AT55" s="448"/>
      <c r="AU55" s="448"/>
      <c r="AV55" s="448"/>
      <c r="AW55" s="449"/>
      <c r="AX55" s="447" t="s">
        <v>233</v>
      </c>
      <c r="AY55" s="448"/>
      <c r="AZ55" s="448"/>
      <c r="BA55" s="448"/>
      <c r="BB55" s="448"/>
      <c r="BC55" s="449"/>
      <c r="BD55" s="533"/>
      <c r="BE55" s="534"/>
      <c r="BF55" s="534"/>
      <c r="BG55" s="534"/>
      <c r="BH55" s="535"/>
      <c r="BI55" s="92"/>
      <c r="BJ55" s="4"/>
      <c r="BK55" s="4"/>
      <c r="BL55" s="4"/>
      <c r="BM55" s="109"/>
      <c r="BN55" s="97"/>
    </row>
    <row r="56" spans="1:67" s="5" customFormat="1" ht="159.75" customHeight="1" thickBot="1">
      <c r="A56" s="606"/>
      <c r="B56" s="613"/>
      <c r="C56" s="614"/>
      <c r="D56" s="614"/>
      <c r="E56" s="614"/>
      <c r="F56" s="614"/>
      <c r="G56" s="614"/>
      <c r="H56" s="614"/>
      <c r="I56" s="614"/>
      <c r="J56" s="614"/>
      <c r="K56" s="614"/>
      <c r="L56" s="614"/>
      <c r="M56" s="614"/>
      <c r="N56" s="614"/>
      <c r="O56" s="615"/>
      <c r="P56" s="572"/>
      <c r="Q56" s="593"/>
      <c r="R56" s="578"/>
      <c r="S56" s="579"/>
      <c r="T56" s="572"/>
      <c r="U56" s="573"/>
      <c r="V56" s="578"/>
      <c r="W56" s="579"/>
      <c r="X56" s="572"/>
      <c r="Y56" s="573"/>
      <c r="Z56" s="578"/>
      <c r="AA56" s="593"/>
      <c r="AB56" s="578"/>
      <c r="AC56" s="593"/>
      <c r="AD56" s="573"/>
      <c r="AE56" s="579"/>
      <c r="AF56" s="539" t="s">
        <v>17</v>
      </c>
      <c r="AG56" s="529"/>
      <c r="AH56" s="527" t="s">
        <v>16</v>
      </c>
      <c r="AI56" s="540"/>
      <c r="AJ56" s="529" t="s">
        <v>15</v>
      </c>
      <c r="AK56" s="528"/>
      <c r="AL56" s="527" t="s">
        <v>17</v>
      </c>
      <c r="AM56" s="529"/>
      <c r="AN56" s="527" t="s">
        <v>16</v>
      </c>
      <c r="AO56" s="540"/>
      <c r="AP56" s="529" t="s">
        <v>15</v>
      </c>
      <c r="AQ56" s="528"/>
      <c r="AR56" s="527" t="s">
        <v>17</v>
      </c>
      <c r="AS56" s="529"/>
      <c r="AT56" s="527" t="s">
        <v>16</v>
      </c>
      <c r="AU56" s="529"/>
      <c r="AV56" s="527" t="s">
        <v>15</v>
      </c>
      <c r="AW56" s="528"/>
      <c r="AX56" s="527" t="s">
        <v>17</v>
      </c>
      <c r="AY56" s="529"/>
      <c r="AZ56" s="527" t="s">
        <v>16</v>
      </c>
      <c r="BA56" s="529"/>
      <c r="BB56" s="527" t="s">
        <v>15</v>
      </c>
      <c r="BC56" s="528"/>
      <c r="BD56" s="536"/>
      <c r="BE56" s="537"/>
      <c r="BF56" s="537"/>
      <c r="BG56" s="537"/>
      <c r="BH56" s="538"/>
      <c r="BI56" s="92"/>
      <c r="BJ56" s="4"/>
      <c r="BK56" s="4"/>
      <c r="BL56" s="4"/>
      <c r="BM56" s="109"/>
      <c r="BN56" s="97"/>
    </row>
    <row r="57" spans="1:67" s="5" customFormat="1" ht="145.5" customHeight="1">
      <c r="A57" s="214" t="s">
        <v>229</v>
      </c>
      <c r="B57" s="433" t="s">
        <v>208</v>
      </c>
      <c r="C57" s="434"/>
      <c r="D57" s="434"/>
      <c r="E57" s="434"/>
      <c r="F57" s="434"/>
      <c r="G57" s="434"/>
      <c r="H57" s="434"/>
      <c r="I57" s="434"/>
      <c r="J57" s="434"/>
      <c r="K57" s="434"/>
      <c r="L57" s="434"/>
      <c r="M57" s="434"/>
      <c r="N57" s="434"/>
      <c r="O57" s="435"/>
      <c r="P57" s="328"/>
      <c r="Q57" s="329"/>
      <c r="R57" s="329">
        <v>3</v>
      </c>
      <c r="S57" s="436"/>
      <c r="T57" s="328">
        <f t="shared" si="6"/>
        <v>118</v>
      </c>
      <c r="U57" s="436"/>
      <c r="V57" s="329">
        <f t="shared" si="7"/>
        <v>44</v>
      </c>
      <c r="W57" s="330"/>
      <c r="X57" s="321">
        <v>20</v>
      </c>
      <c r="Y57" s="322"/>
      <c r="Z57" s="436"/>
      <c r="AA57" s="421"/>
      <c r="AB57" s="436">
        <v>24</v>
      </c>
      <c r="AC57" s="421"/>
      <c r="AD57" s="322"/>
      <c r="AE57" s="323"/>
      <c r="AF57" s="321"/>
      <c r="AG57" s="322"/>
      <c r="AH57" s="436"/>
      <c r="AI57" s="421"/>
      <c r="AJ57" s="322"/>
      <c r="AK57" s="323"/>
      <c r="AL57" s="321"/>
      <c r="AM57" s="322"/>
      <c r="AN57" s="436"/>
      <c r="AO57" s="421"/>
      <c r="AP57" s="322"/>
      <c r="AQ57" s="323"/>
      <c r="AR57" s="484">
        <v>118</v>
      </c>
      <c r="AS57" s="485"/>
      <c r="AT57" s="436">
        <v>44</v>
      </c>
      <c r="AU57" s="421"/>
      <c r="AV57" s="322">
        <v>3</v>
      </c>
      <c r="AW57" s="323"/>
      <c r="AX57" s="328"/>
      <c r="AY57" s="436"/>
      <c r="AZ57" s="329"/>
      <c r="BA57" s="436"/>
      <c r="BB57" s="329"/>
      <c r="BC57" s="330"/>
      <c r="BD57" s="321" t="s">
        <v>272</v>
      </c>
      <c r="BE57" s="322"/>
      <c r="BF57" s="322"/>
      <c r="BG57" s="322"/>
      <c r="BH57" s="323"/>
      <c r="BI57" s="92">
        <f t="shared" si="1"/>
        <v>44</v>
      </c>
      <c r="BJ57" s="4"/>
      <c r="BK57" s="4"/>
      <c r="BL57" s="4"/>
      <c r="BM57" s="109"/>
      <c r="BN57" s="97"/>
    </row>
    <row r="58" spans="1:67" s="131" customFormat="1" ht="103.5" customHeight="1">
      <c r="A58" s="213" t="s">
        <v>216</v>
      </c>
      <c r="B58" s="508" t="s">
        <v>235</v>
      </c>
      <c r="C58" s="509"/>
      <c r="D58" s="509"/>
      <c r="E58" s="509"/>
      <c r="F58" s="509"/>
      <c r="G58" s="509"/>
      <c r="H58" s="509"/>
      <c r="I58" s="509"/>
      <c r="J58" s="509"/>
      <c r="K58" s="509"/>
      <c r="L58" s="509"/>
      <c r="M58" s="509"/>
      <c r="N58" s="509"/>
      <c r="O58" s="510"/>
      <c r="P58" s="446"/>
      <c r="Q58" s="342"/>
      <c r="R58" s="297" t="s">
        <v>226</v>
      </c>
      <c r="S58" s="512"/>
      <c r="T58" s="334">
        <f t="shared" ref="T58" si="8">SUM(AF58,AL58,AR58,AX58)</f>
        <v>108</v>
      </c>
      <c r="U58" s="342"/>
      <c r="V58" s="342">
        <f t="shared" ref="V58" si="9">SUM(AH58,AN58,AT58,AZ58)</f>
        <v>42</v>
      </c>
      <c r="W58" s="343"/>
      <c r="X58" s="334">
        <v>24</v>
      </c>
      <c r="Y58" s="445"/>
      <c r="Z58" s="342"/>
      <c r="AA58" s="342"/>
      <c r="AB58" s="446">
        <v>18</v>
      </c>
      <c r="AC58" s="445"/>
      <c r="AD58" s="342"/>
      <c r="AE58" s="343"/>
      <c r="AF58" s="446"/>
      <c r="AG58" s="445"/>
      <c r="AH58" s="342"/>
      <c r="AI58" s="342"/>
      <c r="AJ58" s="446"/>
      <c r="AK58" s="445"/>
      <c r="AL58" s="334">
        <v>108</v>
      </c>
      <c r="AM58" s="445"/>
      <c r="AN58" s="342">
        <v>42</v>
      </c>
      <c r="AO58" s="342"/>
      <c r="AP58" s="446">
        <v>3</v>
      </c>
      <c r="AQ58" s="343"/>
      <c r="AR58" s="446"/>
      <c r="AS58" s="445"/>
      <c r="AT58" s="342"/>
      <c r="AU58" s="342"/>
      <c r="AV58" s="446"/>
      <c r="AW58" s="445"/>
      <c r="AX58" s="334"/>
      <c r="AY58" s="445"/>
      <c r="AZ58" s="342"/>
      <c r="BA58" s="342"/>
      <c r="BB58" s="446"/>
      <c r="BC58" s="343"/>
      <c r="BD58" s="524" t="s">
        <v>273</v>
      </c>
      <c r="BE58" s="525"/>
      <c r="BF58" s="525"/>
      <c r="BG58" s="525"/>
      <c r="BH58" s="526"/>
      <c r="BI58" s="93">
        <f>SUM(X58:AE58)</f>
        <v>42</v>
      </c>
      <c r="BJ58" s="128"/>
      <c r="BK58" s="129"/>
      <c r="BL58" s="129"/>
      <c r="BM58" s="130"/>
    </row>
    <row r="59" spans="1:67" s="59" customFormat="1" ht="70.5" customHeight="1">
      <c r="A59" s="649" t="s">
        <v>218</v>
      </c>
      <c r="B59" s="390" t="s">
        <v>178</v>
      </c>
      <c r="C59" s="391"/>
      <c r="D59" s="391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2"/>
      <c r="P59" s="255"/>
      <c r="Q59" s="420"/>
      <c r="R59" s="419"/>
      <c r="S59" s="257"/>
      <c r="T59" s="255"/>
      <c r="U59" s="420"/>
      <c r="V59" s="419"/>
      <c r="W59" s="257"/>
      <c r="X59" s="255"/>
      <c r="Y59" s="420"/>
      <c r="Z59" s="419"/>
      <c r="AA59" s="420"/>
      <c r="AB59" s="419"/>
      <c r="AC59" s="420"/>
      <c r="AD59" s="419"/>
      <c r="AE59" s="257"/>
      <c r="AF59" s="255"/>
      <c r="AG59" s="420"/>
      <c r="AH59" s="419"/>
      <c r="AI59" s="420"/>
      <c r="AJ59" s="419"/>
      <c r="AK59" s="257"/>
      <c r="AL59" s="255"/>
      <c r="AM59" s="420"/>
      <c r="AN59" s="419"/>
      <c r="AO59" s="420"/>
      <c r="AP59" s="419"/>
      <c r="AQ59" s="257"/>
      <c r="AR59" s="255"/>
      <c r="AS59" s="420"/>
      <c r="AT59" s="419"/>
      <c r="AU59" s="420"/>
      <c r="AV59" s="419"/>
      <c r="AW59" s="257"/>
      <c r="AX59" s="255"/>
      <c r="AY59" s="420"/>
      <c r="AZ59" s="419"/>
      <c r="BA59" s="420"/>
      <c r="BB59" s="419"/>
      <c r="BC59" s="257"/>
      <c r="BD59" s="442"/>
      <c r="BE59" s="443"/>
      <c r="BF59" s="443"/>
      <c r="BG59" s="443"/>
      <c r="BH59" s="444"/>
      <c r="BI59" s="92">
        <f t="shared" si="1"/>
        <v>0</v>
      </c>
      <c r="BJ59" s="105"/>
      <c r="BK59" s="105"/>
      <c r="BL59" s="105"/>
      <c r="BM59" s="109"/>
      <c r="BN59" s="99"/>
    </row>
    <row r="60" spans="1:67" s="122" customFormat="1" ht="39.75" customHeight="1">
      <c r="A60" s="655" t="s">
        <v>316</v>
      </c>
      <c r="B60" s="275" t="s">
        <v>180</v>
      </c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7"/>
      <c r="P60" s="345">
        <v>2</v>
      </c>
      <c r="Q60" s="346"/>
      <c r="R60" s="346"/>
      <c r="S60" s="419"/>
      <c r="T60" s="345">
        <f>SUM(AF60,AL60,AR60)</f>
        <v>120</v>
      </c>
      <c r="U60" s="419"/>
      <c r="V60" s="346">
        <f>SUM(AH60,AN60,AT60)</f>
        <v>58</v>
      </c>
      <c r="W60" s="347"/>
      <c r="X60" s="255">
        <v>26</v>
      </c>
      <c r="Y60" s="256"/>
      <c r="Z60" s="419">
        <v>32</v>
      </c>
      <c r="AA60" s="420"/>
      <c r="AB60" s="419"/>
      <c r="AC60" s="420"/>
      <c r="AD60" s="256"/>
      <c r="AE60" s="257"/>
      <c r="AF60" s="255"/>
      <c r="AG60" s="256"/>
      <c r="AH60" s="419"/>
      <c r="AI60" s="420"/>
      <c r="AJ60" s="256"/>
      <c r="AK60" s="257"/>
      <c r="AL60" s="255">
        <v>120</v>
      </c>
      <c r="AM60" s="256"/>
      <c r="AN60" s="419">
        <v>58</v>
      </c>
      <c r="AO60" s="420"/>
      <c r="AP60" s="256">
        <v>3</v>
      </c>
      <c r="AQ60" s="257"/>
      <c r="AR60" s="255"/>
      <c r="AS60" s="256"/>
      <c r="AT60" s="419"/>
      <c r="AU60" s="420"/>
      <c r="AV60" s="256"/>
      <c r="AW60" s="257"/>
      <c r="AX60" s="345"/>
      <c r="AY60" s="419"/>
      <c r="AZ60" s="346"/>
      <c r="BA60" s="419"/>
      <c r="BB60" s="346"/>
      <c r="BC60" s="347"/>
      <c r="BD60" s="422" t="s">
        <v>257</v>
      </c>
      <c r="BE60" s="423"/>
      <c r="BF60" s="423"/>
      <c r="BG60" s="423"/>
      <c r="BH60" s="424"/>
      <c r="BI60" s="92">
        <f>SUM(X60:AE60)</f>
        <v>58</v>
      </c>
      <c r="BJ60" s="216" t="s">
        <v>252</v>
      </c>
      <c r="BK60" s="119"/>
      <c r="BL60" s="119"/>
      <c r="BM60" s="120"/>
      <c r="BN60" s="121"/>
    </row>
    <row r="61" spans="1:67" s="65" customFormat="1" ht="76.5" customHeight="1" thickBot="1">
      <c r="A61" s="655" t="s">
        <v>317</v>
      </c>
      <c r="B61" s="275" t="s">
        <v>179</v>
      </c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7"/>
      <c r="P61" s="345">
        <v>3</v>
      </c>
      <c r="Q61" s="346"/>
      <c r="R61" s="346"/>
      <c r="S61" s="419"/>
      <c r="T61" s="334">
        <f>SUM(AF61,AL61,AR61)</f>
        <v>198</v>
      </c>
      <c r="U61" s="445"/>
      <c r="V61" s="346">
        <f>SUM(AH61,AN61,AT61)</f>
        <v>66</v>
      </c>
      <c r="W61" s="347"/>
      <c r="X61" s="255">
        <v>26</v>
      </c>
      <c r="Y61" s="256"/>
      <c r="Z61" s="419">
        <v>40</v>
      </c>
      <c r="AA61" s="420"/>
      <c r="AB61" s="419"/>
      <c r="AC61" s="420"/>
      <c r="AD61" s="256"/>
      <c r="AE61" s="257"/>
      <c r="AF61" s="255"/>
      <c r="AG61" s="256"/>
      <c r="AH61" s="419"/>
      <c r="AI61" s="420"/>
      <c r="AJ61" s="256"/>
      <c r="AK61" s="257"/>
      <c r="AL61" s="255"/>
      <c r="AM61" s="256"/>
      <c r="AN61" s="419"/>
      <c r="AO61" s="420"/>
      <c r="AP61" s="256"/>
      <c r="AQ61" s="257"/>
      <c r="AR61" s="255">
        <v>198</v>
      </c>
      <c r="AS61" s="256"/>
      <c r="AT61" s="419">
        <v>66</v>
      </c>
      <c r="AU61" s="420"/>
      <c r="AV61" s="256">
        <v>6</v>
      </c>
      <c r="AW61" s="257"/>
      <c r="AX61" s="345"/>
      <c r="AY61" s="419"/>
      <c r="AZ61" s="346"/>
      <c r="BA61" s="419"/>
      <c r="BB61" s="346"/>
      <c r="BC61" s="347"/>
      <c r="BD61" s="422" t="s">
        <v>258</v>
      </c>
      <c r="BE61" s="423"/>
      <c r="BF61" s="423"/>
      <c r="BG61" s="423"/>
      <c r="BH61" s="424"/>
      <c r="BI61" s="92">
        <f t="shared" si="1"/>
        <v>66</v>
      </c>
      <c r="BJ61" s="42"/>
      <c r="BK61" s="42"/>
      <c r="BL61" s="42"/>
      <c r="BM61" s="103"/>
      <c r="BN61" s="100"/>
    </row>
    <row r="62" spans="1:67" s="173" customFormat="1" ht="42" customHeight="1" thickBot="1">
      <c r="A62" s="656" t="s">
        <v>231</v>
      </c>
      <c r="B62" s="464" t="s">
        <v>331</v>
      </c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6"/>
      <c r="P62" s="373"/>
      <c r="Q62" s="374"/>
      <c r="R62" s="374"/>
      <c r="S62" s="375"/>
      <c r="T62" s="627" t="s">
        <v>160</v>
      </c>
      <c r="U62" s="628"/>
      <c r="V62" s="629" t="s">
        <v>274</v>
      </c>
      <c r="W62" s="630"/>
      <c r="X62" s="627" t="s">
        <v>275</v>
      </c>
      <c r="Y62" s="628"/>
      <c r="Z62" s="629" t="s">
        <v>276</v>
      </c>
      <c r="AA62" s="628"/>
      <c r="AB62" s="629" t="s">
        <v>219</v>
      </c>
      <c r="AC62" s="628"/>
      <c r="AD62" s="629" t="s">
        <v>271</v>
      </c>
      <c r="AE62" s="630"/>
      <c r="AF62" s="627" t="s">
        <v>280</v>
      </c>
      <c r="AG62" s="628"/>
      <c r="AH62" s="629" t="s">
        <v>286</v>
      </c>
      <c r="AI62" s="628"/>
      <c r="AJ62" s="629" t="s">
        <v>287</v>
      </c>
      <c r="AK62" s="630"/>
      <c r="AL62" s="627" t="s">
        <v>288</v>
      </c>
      <c r="AM62" s="628"/>
      <c r="AN62" s="629" t="s">
        <v>212</v>
      </c>
      <c r="AO62" s="628"/>
      <c r="AP62" s="629" t="s">
        <v>277</v>
      </c>
      <c r="AQ62" s="630"/>
      <c r="AR62" s="417">
        <v>0</v>
      </c>
      <c r="AS62" s="375"/>
      <c r="AT62" s="418">
        <v>0</v>
      </c>
      <c r="AU62" s="375"/>
      <c r="AV62" s="418">
        <v>0</v>
      </c>
      <c r="AW62" s="376"/>
      <c r="AX62" s="417">
        <v>0</v>
      </c>
      <c r="AY62" s="375"/>
      <c r="AZ62" s="418">
        <v>0</v>
      </c>
      <c r="BA62" s="375"/>
      <c r="BB62" s="418">
        <v>0</v>
      </c>
      <c r="BC62" s="376"/>
      <c r="BD62" s="413"/>
      <c r="BE62" s="324"/>
      <c r="BF62" s="324"/>
      <c r="BG62" s="324"/>
      <c r="BH62" s="412"/>
      <c r="BI62" s="170">
        <f t="shared" si="1"/>
        <v>0</v>
      </c>
      <c r="BJ62" s="180"/>
      <c r="BK62" s="180"/>
      <c r="BL62" s="180"/>
      <c r="BM62" s="171"/>
      <c r="BN62" s="172"/>
    </row>
    <row r="63" spans="1:67" s="176" customFormat="1" ht="48.2" customHeight="1">
      <c r="A63" s="657" t="s">
        <v>253</v>
      </c>
      <c r="B63" s="294" t="s">
        <v>237</v>
      </c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95"/>
      <c r="P63" s="345"/>
      <c r="Q63" s="346"/>
      <c r="R63" s="458" t="s">
        <v>319</v>
      </c>
      <c r="S63" s="550"/>
      <c r="T63" s="345" t="s">
        <v>215</v>
      </c>
      <c r="U63" s="346"/>
      <c r="V63" s="346" t="s">
        <v>278</v>
      </c>
      <c r="W63" s="347"/>
      <c r="X63" s="425" t="s">
        <v>279</v>
      </c>
      <c r="Y63" s="426"/>
      <c r="Z63" s="427" t="s">
        <v>276</v>
      </c>
      <c r="AA63" s="426"/>
      <c r="AB63" s="427"/>
      <c r="AC63" s="426"/>
      <c r="AD63" s="428"/>
      <c r="AE63" s="429"/>
      <c r="AF63" s="345" t="s">
        <v>215</v>
      </c>
      <c r="AG63" s="419"/>
      <c r="AH63" s="346" t="s">
        <v>278</v>
      </c>
      <c r="AI63" s="346"/>
      <c r="AJ63" s="420" t="s">
        <v>154</v>
      </c>
      <c r="AK63" s="419"/>
      <c r="AL63" s="345"/>
      <c r="AM63" s="419"/>
      <c r="AN63" s="346"/>
      <c r="AO63" s="346"/>
      <c r="AP63" s="420"/>
      <c r="AQ63" s="419"/>
      <c r="AR63" s="328"/>
      <c r="AS63" s="436"/>
      <c r="AT63" s="329"/>
      <c r="AU63" s="329"/>
      <c r="AV63" s="421"/>
      <c r="AW63" s="330"/>
      <c r="AX63" s="420"/>
      <c r="AY63" s="419"/>
      <c r="AZ63" s="346"/>
      <c r="BA63" s="346"/>
      <c r="BB63" s="420"/>
      <c r="BC63" s="347"/>
      <c r="BD63" s="422" t="s">
        <v>128</v>
      </c>
      <c r="BE63" s="423"/>
      <c r="BF63" s="423"/>
      <c r="BG63" s="423"/>
      <c r="BH63" s="424"/>
      <c r="BI63" s="170">
        <f t="shared" si="1"/>
        <v>0</v>
      </c>
      <c r="BJ63" s="174"/>
      <c r="BK63" s="175"/>
      <c r="BL63" s="175"/>
      <c r="BM63" s="175"/>
      <c r="BN63" s="175"/>
    </row>
    <row r="64" spans="1:67" s="179" customFormat="1" ht="48.2" customHeight="1">
      <c r="A64" s="657" t="s">
        <v>254</v>
      </c>
      <c r="B64" s="294" t="s">
        <v>313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95"/>
      <c r="P64" s="334" t="s">
        <v>154</v>
      </c>
      <c r="Q64" s="342"/>
      <c r="R64" s="342" t="s">
        <v>161</v>
      </c>
      <c r="S64" s="343"/>
      <c r="T64" s="345" t="s">
        <v>280</v>
      </c>
      <c r="U64" s="346"/>
      <c r="V64" s="346" t="s">
        <v>219</v>
      </c>
      <c r="W64" s="347"/>
      <c r="X64" s="425"/>
      <c r="Y64" s="426"/>
      <c r="Z64" s="427"/>
      <c r="AA64" s="426"/>
      <c r="AB64" s="427" t="s">
        <v>219</v>
      </c>
      <c r="AC64" s="426"/>
      <c r="AD64" s="428"/>
      <c r="AE64" s="429"/>
      <c r="AF64" s="345" t="s">
        <v>214</v>
      </c>
      <c r="AG64" s="419"/>
      <c r="AH64" s="346" t="s">
        <v>262</v>
      </c>
      <c r="AI64" s="346"/>
      <c r="AJ64" s="420" t="s">
        <v>154</v>
      </c>
      <c r="AK64" s="419"/>
      <c r="AL64" s="345" t="s">
        <v>215</v>
      </c>
      <c r="AM64" s="419"/>
      <c r="AN64" s="346" t="s">
        <v>262</v>
      </c>
      <c r="AO64" s="346"/>
      <c r="AP64" s="420" t="s">
        <v>154</v>
      </c>
      <c r="AQ64" s="419"/>
      <c r="AR64" s="345"/>
      <c r="AS64" s="419"/>
      <c r="AT64" s="346"/>
      <c r="AU64" s="346"/>
      <c r="AV64" s="420"/>
      <c r="AW64" s="347"/>
      <c r="AX64" s="420"/>
      <c r="AY64" s="419"/>
      <c r="AZ64" s="346"/>
      <c r="BA64" s="346"/>
      <c r="BB64" s="420"/>
      <c r="BC64" s="347"/>
      <c r="BD64" s="422" t="s">
        <v>130</v>
      </c>
      <c r="BE64" s="423"/>
      <c r="BF64" s="423"/>
      <c r="BG64" s="423"/>
      <c r="BH64" s="424"/>
      <c r="BI64" s="170">
        <f t="shared" si="1"/>
        <v>0</v>
      </c>
      <c r="BJ64" s="177"/>
      <c r="BK64" s="178"/>
      <c r="BL64" s="178"/>
      <c r="BM64" s="178"/>
      <c r="BN64" s="178"/>
    </row>
    <row r="65" spans="1:325" s="176" customFormat="1" ht="48.2" customHeight="1" thickBot="1">
      <c r="A65" s="657" t="s">
        <v>318</v>
      </c>
      <c r="B65" s="635" t="s">
        <v>314</v>
      </c>
      <c r="C65" s="636"/>
      <c r="D65" s="636"/>
      <c r="E65" s="636"/>
      <c r="F65" s="636"/>
      <c r="G65" s="636"/>
      <c r="H65" s="636"/>
      <c r="I65" s="636"/>
      <c r="J65" s="636"/>
      <c r="K65" s="636"/>
      <c r="L65" s="636"/>
      <c r="M65" s="636"/>
      <c r="N65" s="636"/>
      <c r="O65" s="637"/>
      <c r="P65" s="369" t="s">
        <v>154</v>
      </c>
      <c r="Q65" s="370"/>
      <c r="R65" s="370"/>
      <c r="S65" s="372"/>
      <c r="T65" s="302" t="s">
        <v>289</v>
      </c>
      <c r="U65" s="303"/>
      <c r="V65" s="303" t="s">
        <v>215</v>
      </c>
      <c r="W65" s="304"/>
      <c r="X65" s="638" t="s">
        <v>270</v>
      </c>
      <c r="Y65" s="639"/>
      <c r="Z65" s="640"/>
      <c r="AA65" s="639"/>
      <c r="AB65" s="640"/>
      <c r="AC65" s="639"/>
      <c r="AD65" s="437" t="s">
        <v>271</v>
      </c>
      <c r="AE65" s="440"/>
      <c r="AF65" s="369"/>
      <c r="AG65" s="371"/>
      <c r="AH65" s="370"/>
      <c r="AI65" s="370"/>
      <c r="AJ65" s="641"/>
      <c r="AK65" s="371"/>
      <c r="AL65" s="369" t="s">
        <v>289</v>
      </c>
      <c r="AM65" s="371"/>
      <c r="AN65" s="370" t="s">
        <v>215</v>
      </c>
      <c r="AO65" s="370"/>
      <c r="AP65" s="641" t="s">
        <v>213</v>
      </c>
      <c r="AQ65" s="371"/>
      <c r="AR65" s="369"/>
      <c r="AS65" s="371"/>
      <c r="AT65" s="370"/>
      <c r="AU65" s="370"/>
      <c r="AV65" s="641"/>
      <c r="AW65" s="372"/>
      <c r="AX65" s="642"/>
      <c r="AY65" s="643"/>
      <c r="AZ65" s="644"/>
      <c r="BA65" s="644"/>
      <c r="BB65" s="642"/>
      <c r="BC65" s="645"/>
      <c r="BD65" s="646" t="s">
        <v>132</v>
      </c>
      <c r="BE65" s="647"/>
      <c r="BF65" s="647"/>
      <c r="BG65" s="647"/>
      <c r="BH65" s="648"/>
      <c r="BI65" s="170">
        <f t="shared" si="1"/>
        <v>0</v>
      </c>
      <c r="BJ65" s="174"/>
      <c r="BK65" s="175"/>
      <c r="BL65" s="175"/>
      <c r="BM65" s="175"/>
      <c r="BN65" s="175"/>
    </row>
    <row r="66" spans="1:325" s="95" customFormat="1" ht="31.35" customHeight="1" thickBot="1">
      <c r="A66" s="414" t="s">
        <v>155</v>
      </c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6"/>
      <c r="T66" s="413">
        <f>SUM(T29,T38)</f>
        <v>3164</v>
      </c>
      <c r="U66" s="324"/>
      <c r="V66" s="375">
        <f>SUM(V29,V38)</f>
        <v>1066</v>
      </c>
      <c r="W66" s="412"/>
      <c r="X66" s="413">
        <f>SUM(X29,X38)</f>
        <v>422</v>
      </c>
      <c r="Y66" s="324"/>
      <c r="Z66" s="375">
        <f>SUM(Z29,Z38)</f>
        <v>288</v>
      </c>
      <c r="AA66" s="324"/>
      <c r="AB66" s="375">
        <f>SUM(AB29,AB38)</f>
        <v>356</v>
      </c>
      <c r="AC66" s="324"/>
      <c r="AD66" s="375">
        <f>SUM(AD29,AD38)</f>
        <v>0</v>
      </c>
      <c r="AE66" s="412"/>
      <c r="AF66" s="413">
        <f>SUM(AF29,AF38)</f>
        <v>1078</v>
      </c>
      <c r="AG66" s="324"/>
      <c r="AH66" s="375">
        <f>SUM(AH29,AH38)</f>
        <v>382</v>
      </c>
      <c r="AI66" s="324"/>
      <c r="AJ66" s="375">
        <f>SUM(AJ29,AJ38)</f>
        <v>30</v>
      </c>
      <c r="AK66" s="412"/>
      <c r="AL66" s="413">
        <f>SUM(AL29,AL38)</f>
        <v>1056</v>
      </c>
      <c r="AM66" s="324"/>
      <c r="AN66" s="375">
        <f>SUM(AN29,AN38)</f>
        <v>360</v>
      </c>
      <c r="AO66" s="324"/>
      <c r="AP66" s="375">
        <f>SUM(AP29,AP38)</f>
        <v>30</v>
      </c>
      <c r="AQ66" s="412"/>
      <c r="AR66" s="413">
        <f>SUM(AR29,AR38)</f>
        <v>1030</v>
      </c>
      <c r="AS66" s="324"/>
      <c r="AT66" s="375">
        <f>SUM(AT29,AT38)</f>
        <v>324</v>
      </c>
      <c r="AU66" s="324"/>
      <c r="AV66" s="375">
        <f>SUM(AV29,AV38)</f>
        <v>30</v>
      </c>
      <c r="AW66" s="412"/>
      <c r="AX66" s="413">
        <f>SUM(AX29,AX38)</f>
        <v>0</v>
      </c>
      <c r="AY66" s="324"/>
      <c r="AZ66" s="375">
        <f>SUM(AZ29,AZ38)</f>
        <v>0</v>
      </c>
      <c r="BA66" s="324"/>
      <c r="BB66" s="375">
        <f>SUM(BB29,BB38)</f>
        <v>0</v>
      </c>
      <c r="BC66" s="412"/>
      <c r="BD66" s="373"/>
      <c r="BE66" s="374"/>
      <c r="BF66" s="374"/>
      <c r="BG66" s="374"/>
      <c r="BH66" s="376"/>
      <c r="BI66" s="92">
        <f t="shared" si="1"/>
        <v>1066</v>
      </c>
      <c r="BJ66" s="148">
        <f>SUM(AF66,AL66,AR66,AX66)</f>
        <v>3164</v>
      </c>
      <c r="BK66" s="148">
        <f>SUM(AH66,AN66,AT66,AZ66)</f>
        <v>1066</v>
      </c>
      <c r="BL66" s="148">
        <f>SUM(AJ66,AP66,AV66,BB66)</f>
        <v>90</v>
      </c>
      <c r="BM66" s="115"/>
      <c r="BN66" s="102"/>
    </row>
    <row r="67" spans="1:325" s="95" customFormat="1" ht="31.35" customHeight="1">
      <c r="A67" s="409" t="s">
        <v>156</v>
      </c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1"/>
      <c r="T67" s="388"/>
      <c r="U67" s="386"/>
      <c r="V67" s="386"/>
      <c r="W67" s="389"/>
      <c r="X67" s="385"/>
      <c r="Y67" s="387"/>
      <c r="Z67" s="386"/>
      <c r="AA67" s="386"/>
      <c r="AB67" s="386"/>
      <c r="AC67" s="386"/>
      <c r="AD67" s="385"/>
      <c r="AE67" s="389"/>
      <c r="AF67" s="388">
        <f>ROUND(AH66/18,0)</f>
        <v>21</v>
      </c>
      <c r="AG67" s="386"/>
      <c r="AH67" s="386"/>
      <c r="AI67" s="386"/>
      <c r="AJ67" s="386"/>
      <c r="AK67" s="389"/>
      <c r="AL67" s="385">
        <f>ROUND(AN66/18,0)</f>
        <v>20</v>
      </c>
      <c r="AM67" s="386"/>
      <c r="AN67" s="386"/>
      <c r="AO67" s="386"/>
      <c r="AP67" s="386"/>
      <c r="AQ67" s="387"/>
      <c r="AR67" s="388">
        <f>ROUND(AT66/17,0)</f>
        <v>19</v>
      </c>
      <c r="AS67" s="386"/>
      <c r="AT67" s="386"/>
      <c r="AU67" s="386"/>
      <c r="AV67" s="386"/>
      <c r="AW67" s="389"/>
      <c r="AX67" s="388">
        <f>ROUND(AZ66/8,0)</f>
        <v>0</v>
      </c>
      <c r="AY67" s="386"/>
      <c r="AZ67" s="386"/>
      <c r="BA67" s="386"/>
      <c r="BB67" s="386"/>
      <c r="BC67" s="389"/>
      <c r="BD67" s="388"/>
      <c r="BE67" s="386"/>
      <c r="BF67" s="386"/>
      <c r="BG67" s="386"/>
      <c r="BH67" s="389"/>
      <c r="BI67" s="92"/>
      <c r="BJ67" s="112">
        <f>SUM(AJ66,AP66,AV66,BB66)</f>
        <v>90</v>
      </c>
      <c r="BK67" s="108"/>
      <c r="BL67" s="108"/>
      <c r="BM67" s="103"/>
      <c r="BN67" s="102"/>
    </row>
    <row r="68" spans="1:325" s="95" customFormat="1" ht="31.35" customHeight="1">
      <c r="A68" s="390" t="s">
        <v>157</v>
      </c>
      <c r="B68" s="391"/>
      <c r="C68" s="391"/>
      <c r="D68" s="391"/>
      <c r="E68" s="391"/>
      <c r="F68" s="391"/>
      <c r="G68" s="391"/>
      <c r="H68" s="391"/>
      <c r="I68" s="391"/>
      <c r="J68" s="391"/>
      <c r="K68" s="391"/>
      <c r="L68" s="391"/>
      <c r="M68" s="391"/>
      <c r="N68" s="391"/>
      <c r="O68" s="391"/>
      <c r="P68" s="391"/>
      <c r="Q68" s="391"/>
      <c r="R68" s="391"/>
      <c r="S68" s="392"/>
      <c r="T68" s="382">
        <f>SUM(AF68:AW68)</f>
        <v>11</v>
      </c>
      <c r="U68" s="383"/>
      <c r="V68" s="383"/>
      <c r="W68" s="384"/>
      <c r="X68" s="393"/>
      <c r="Y68" s="394"/>
      <c r="Z68" s="383"/>
      <c r="AA68" s="383"/>
      <c r="AB68" s="383"/>
      <c r="AC68" s="383"/>
      <c r="AD68" s="393"/>
      <c r="AE68" s="384"/>
      <c r="AF68" s="382">
        <f>COUNTIF(P30:Q61,1)+COUNTIF(P30:Q61,1.2)</f>
        <v>5</v>
      </c>
      <c r="AG68" s="383"/>
      <c r="AH68" s="383"/>
      <c r="AI68" s="383"/>
      <c r="AJ68" s="383"/>
      <c r="AK68" s="384"/>
      <c r="AL68" s="395">
        <f>COUNTIF(P30:Q61,2)+COUNTIF(P30:Q61,1.2)+COUNTIF(P30:Q61,2.3)</f>
        <v>3</v>
      </c>
      <c r="AM68" s="396"/>
      <c r="AN68" s="396"/>
      <c r="AO68" s="396"/>
      <c r="AP68" s="396"/>
      <c r="AQ68" s="397"/>
      <c r="AR68" s="382">
        <f>COUNTIF(P30:Q61,3)+COUNTIF(P30:Q61,2.3)</f>
        <v>3</v>
      </c>
      <c r="AS68" s="383"/>
      <c r="AT68" s="383"/>
      <c r="AU68" s="383"/>
      <c r="AV68" s="383"/>
      <c r="AW68" s="384"/>
      <c r="AX68" s="382">
        <f>COUNTIF(V30:W61,3)</f>
        <v>0</v>
      </c>
      <c r="AY68" s="383"/>
      <c r="AZ68" s="383"/>
      <c r="BA68" s="383"/>
      <c r="BB68" s="383"/>
      <c r="BC68" s="384"/>
      <c r="BD68" s="382"/>
      <c r="BE68" s="383"/>
      <c r="BF68" s="383"/>
      <c r="BG68" s="383"/>
      <c r="BH68" s="384"/>
      <c r="BI68" s="92"/>
      <c r="BJ68" s="114">
        <f>SUM(R73,AI73)</f>
        <v>30</v>
      </c>
      <c r="BK68" s="108"/>
      <c r="BL68" s="108"/>
      <c r="BM68" s="103"/>
      <c r="BN68" s="102"/>
    </row>
    <row r="69" spans="1:325" s="95" customFormat="1" ht="31.35" customHeight="1" thickBot="1">
      <c r="A69" s="405" t="s">
        <v>158</v>
      </c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6"/>
      <c r="O69" s="406"/>
      <c r="P69" s="406"/>
      <c r="Q69" s="406"/>
      <c r="R69" s="406"/>
      <c r="S69" s="407"/>
      <c r="T69" s="400">
        <f>SUM(AF69:AW69)</f>
        <v>10</v>
      </c>
      <c r="U69" s="401"/>
      <c r="V69" s="401"/>
      <c r="W69" s="399"/>
      <c r="X69" s="398"/>
      <c r="Y69" s="408"/>
      <c r="Z69" s="401"/>
      <c r="AA69" s="401"/>
      <c r="AB69" s="401"/>
      <c r="AC69" s="401"/>
      <c r="AD69" s="398"/>
      <c r="AE69" s="399"/>
      <c r="AF69" s="400">
        <f>COUNTIF(R30:S61,1)+COUNTIF(R30:S61,1.2)</f>
        <v>2</v>
      </c>
      <c r="AG69" s="401"/>
      <c r="AH69" s="401"/>
      <c r="AI69" s="401"/>
      <c r="AJ69" s="401"/>
      <c r="AK69" s="399"/>
      <c r="AL69" s="402">
        <f>COUNTIF(R30:S61,2)+COUNTIF(R30:S61,1.2)+COUNTIF(R30:S61,2.3)</f>
        <v>5</v>
      </c>
      <c r="AM69" s="403"/>
      <c r="AN69" s="403"/>
      <c r="AO69" s="403"/>
      <c r="AP69" s="403"/>
      <c r="AQ69" s="404"/>
      <c r="AR69" s="402">
        <f>COUNTIF(R30:S61,3)+COUNTIF(R30:S61,2.3)</f>
        <v>3</v>
      </c>
      <c r="AS69" s="403"/>
      <c r="AT69" s="403"/>
      <c r="AU69" s="403"/>
      <c r="AV69" s="403"/>
      <c r="AW69" s="404"/>
      <c r="AX69" s="402"/>
      <c r="AY69" s="403"/>
      <c r="AZ69" s="403"/>
      <c r="BA69" s="403"/>
      <c r="BB69" s="403"/>
      <c r="BC69" s="404"/>
      <c r="BD69" s="400"/>
      <c r="BE69" s="401"/>
      <c r="BF69" s="401"/>
      <c r="BG69" s="401"/>
      <c r="BH69" s="399"/>
      <c r="BI69" s="92"/>
      <c r="BJ69" s="113">
        <f>SUM(BJ67:BJ68)</f>
        <v>120</v>
      </c>
      <c r="BK69" s="127">
        <f>SUM(T57,T50,T49,T46,T45)</f>
        <v>748</v>
      </c>
      <c r="BL69" s="127">
        <f>BK69*100/T38</f>
        <v>36.416747809152874</v>
      </c>
      <c r="BM69" s="103"/>
      <c r="BN69" s="102"/>
    </row>
    <row r="70" spans="1:325" s="5" customFormat="1" ht="28.35" customHeight="1" thickBot="1">
      <c r="A70" s="21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2"/>
      <c r="U70" s="62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92"/>
      <c r="BJ70" s="108"/>
      <c r="BK70" s="4"/>
      <c r="BL70" s="4"/>
      <c r="BM70" s="109"/>
      <c r="BN70" s="97"/>
      <c r="BO70" s="68"/>
    </row>
    <row r="71" spans="1:325" s="183" customFormat="1" ht="38.25" customHeight="1" thickBot="1">
      <c r="A71" s="373" t="s">
        <v>294</v>
      </c>
      <c r="B71" s="374"/>
      <c r="C71" s="374"/>
      <c r="D71" s="374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5"/>
      <c r="U71" s="373" t="s">
        <v>14</v>
      </c>
      <c r="V71" s="374"/>
      <c r="W71" s="374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6"/>
      <c r="AQ71" s="373" t="s">
        <v>13</v>
      </c>
      <c r="AR71" s="374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6"/>
      <c r="BI71" s="192"/>
      <c r="BK71" s="193"/>
      <c r="BL71" s="193"/>
      <c r="BM71" s="193"/>
    </row>
    <row r="72" spans="1:325" s="183" customFormat="1" ht="64.5" customHeight="1" thickBot="1">
      <c r="A72" s="377" t="s">
        <v>12</v>
      </c>
      <c r="B72" s="378"/>
      <c r="C72" s="378"/>
      <c r="D72" s="378"/>
      <c r="E72" s="378"/>
      <c r="F72" s="378"/>
      <c r="G72" s="378"/>
      <c r="H72" s="378"/>
      <c r="I72" s="378"/>
      <c r="J72" s="378"/>
      <c r="K72" s="378"/>
      <c r="L72" s="378" t="s">
        <v>11</v>
      </c>
      <c r="M72" s="378"/>
      <c r="N72" s="378"/>
      <c r="O72" s="378" t="s">
        <v>10</v>
      </c>
      <c r="P72" s="378"/>
      <c r="Q72" s="378"/>
      <c r="R72" s="379" t="s">
        <v>9</v>
      </c>
      <c r="S72" s="378"/>
      <c r="T72" s="380"/>
      <c r="U72" s="377" t="s">
        <v>11</v>
      </c>
      <c r="V72" s="378"/>
      <c r="W72" s="378"/>
      <c r="X72" s="378"/>
      <c r="Y72" s="378"/>
      <c r="Z72" s="378"/>
      <c r="AA72" s="378"/>
      <c r="AB72" s="378" t="s">
        <v>10</v>
      </c>
      <c r="AC72" s="378"/>
      <c r="AD72" s="378"/>
      <c r="AE72" s="378"/>
      <c r="AF72" s="378"/>
      <c r="AG72" s="378"/>
      <c r="AH72" s="378"/>
      <c r="AI72" s="379" t="s">
        <v>105</v>
      </c>
      <c r="AJ72" s="378"/>
      <c r="AK72" s="378"/>
      <c r="AL72" s="378"/>
      <c r="AM72" s="378"/>
      <c r="AN72" s="378"/>
      <c r="AO72" s="378"/>
      <c r="AP72" s="381"/>
      <c r="AQ72" s="366" t="s">
        <v>8</v>
      </c>
      <c r="AR72" s="367"/>
      <c r="AS72" s="367"/>
      <c r="AT72" s="367"/>
      <c r="AU72" s="367"/>
      <c r="AV72" s="367"/>
      <c r="AW72" s="367"/>
      <c r="AX72" s="367"/>
      <c r="AY72" s="367"/>
      <c r="AZ72" s="367"/>
      <c r="BA72" s="367"/>
      <c r="BB72" s="367"/>
      <c r="BC72" s="367"/>
      <c r="BD72" s="367"/>
      <c r="BE72" s="367"/>
      <c r="BF72" s="367"/>
      <c r="BG72" s="367"/>
      <c r="BH72" s="368"/>
      <c r="BI72" s="192"/>
      <c r="BK72" s="193"/>
      <c r="BL72" s="193"/>
      <c r="BM72" s="193"/>
    </row>
    <row r="73" spans="1:325" s="183" customFormat="1" ht="47.25" customHeight="1" thickBot="1">
      <c r="A73" s="369" t="s">
        <v>7</v>
      </c>
      <c r="B73" s="370"/>
      <c r="C73" s="370"/>
      <c r="D73" s="370"/>
      <c r="E73" s="370"/>
      <c r="F73" s="370"/>
      <c r="G73" s="370"/>
      <c r="H73" s="370"/>
      <c r="I73" s="370"/>
      <c r="J73" s="370"/>
      <c r="K73" s="370"/>
      <c r="L73" s="370">
        <v>4</v>
      </c>
      <c r="M73" s="370"/>
      <c r="N73" s="370"/>
      <c r="O73" s="370">
        <v>4</v>
      </c>
      <c r="P73" s="370"/>
      <c r="Q73" s="370"/>
      <c r="R73" s="370">
        <f>O73*1.5</f>
        <v>6</v>
      </c>
      <c r="S73" s="370"/>
      <c r="T73" s="371"/>
      <c r="U73" s="369">
        <v>4</v>
      </c>
      <c r="V73" s="370"/>
      <c r="W73" s="370"/>
      <c r="X73" s="370"/>
      <c r="Y73" s="370"/>
      <c r="Z73" s="370"/>
      <c r="AA73" s="370"/>
      <c r="AB73" s="370">
        <v>16</v>
      </c>
      <c r="AC73" s="370"/>
      <c r="AD73" s="370"/>
      <c r="AE73" s="370"/>
      <c r="AF73" s="370"/>
      <c r="AG73" s="370"/>
      <c r="AH73" s="370"/>
      <c r="AI73" s="370">
        <f>AB73*1.5</f>
        <v>24</v>
      </c>
      <c r="AJ73" s="370"/>
      <c r="AK73" s="370"/>
      <c r="AL73" s="370"/>
      <c r="AM73" s="370"/>
      <c r="AN73" s="370"/>
      <c r="AO73" s="370"/>
      <c r="AP73" s="372"/>
      <c r="AQ73" s="279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280"/>
      <c r="BF73" s="280"/>
      <c r="BG73" s="280"/>
      <c r="BH73" s="281"/>
      <c r="BI73" s="181"/>
      <c r="BK73" s="193"/>
      <c r="BL73" s="193"/>
      <c r="BM73" s="193"/>
    </row>
    <row r="74" spans="1:325" s="5" customFormat="1" ht="28.35" customHeight="1">
      <c r="A74" s="6"/>
      <c r="B74" s="6"/>
      <c r="C74" s="6"/>
      <c r="D74" s="6"/>
      <c r="E74" s="6"/>
      <c r="F74" s="6"/>
      <c r="G74" s="6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23"/>
      <c r="BJ74" s="42"/>
      <c r="BK74" s="4"/>
      <c r="BL74" s="4"/>
      <c r="BM74" s="109"/>
      <c r="BN74" s="97"/>
      <c r="BO74" s="68"/>
    </row>
    <row r="75" spans="1:325" s="5" customFormat="1" ht="30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9" t="s">
        <v>101</v>
      </c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10"/>
      <c r="BE75" s="10"/>
      <c r="BF75" s="10"/>
      <c r="BG75" s="10"/>
      <c r="BH75" s="10"/>
      <c r="BI75" s="123"/>
      <c r="BJ75" s="42"/>
      <c r="BK75" s="4"/>
      <c r="BL75" s="4"/>
      <c r="BM75" s="109"/>
      <c r="BN75" s="97"/>
      <c r="BO75" s="68"/>
    </row>
    <row r="76" spans="1:325" s="5" customFormat="1" ht="28.35" customHeight="1" thickBo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4"/>
      <c r="S76" s="4"/>
      <c r="T76" s="1"/>
      <c r="U76" s="11"/>
      <c r="V76" s="1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19"/>
      <c r="BE76" s="219"/>
      <c r="BF76" s="219"/>
      <c r="BG76" s="219"/>
      <c r="BH76" s="219"/>
      <c r="BI76" s="123"/>
      <c r="BJ76" s="42"/>
      <c r="BK76" s="4"/>
      <c r="BL76" s="4"/>
      <c r="BM76" s="109"/>
      <c r="BN76" s="97"/>
      <c r="BO76" s="68"/>
    </row>
    <row r="77" spans="1:325" s="5" customFormat="1" ht="106.5" customHeight="1" thickBot="1">
      <c r="A77" s="311" t="s">
        <v>103</v>
      </c>
      <c r="B77" s="312"/>
      <c r="C77" s="312"/>
      <c r="D77" s="313"/>
      <c r="E77" s="324" t="s">
        <v>104</v>
      </c>
      <c r="F77" s="324"/>
      <c r="G77" s="324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  <c r="AW77" s="324"/>
      <c r="AX77" s="324"/>
      <c r="AY77" s="324"/>
      <c r="AZ77" s="324"/>
      <c r="BA77" s="324"/>
      <c r="BB77" s="324"/>
      <c r="BC77" s="324"/>
      <c r="BD77" s="311" t="s">
        <v>6</v>
      </c>
      <c r="BE77" s="312"/>
      <c r="BF77" s="312"/>
      <c r="BG77" s="312"/>
      <c r="BH77" s="313"/>
      <c r="BI77" s="123"/>
      <c r="BJ77" s="42"/>
      <c r="BK77" s="4"/>
      <c r="BL77" s="4"/>
      <c r="BM77" s="109"/>
      <c r="BN77" s="97"/>
      <c r="BO77" s="68"/>
    </row>
    <row r="78" spans="1:325" s="1" customFormat="1" ht="51" customHeight="1">
      <c r="A78" s="354" t="s">
        <v>132</v>
      </c>
      <c r="B78" s="355"/>
      <c r="C78" s="355"/>
      <c r="D78" s="356"/>
      <c r="E78" s="357" t="s">
        <v>242</v>
      </c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58"/>
      <c r="AF78" s="358"/>
      <c r="AG78" s="358"/>
      <c r="AH78" s="358"/>
      <c r="AI78" s="358"/>
      <c r="AJ78" s="358"/>
      <c r="AK78" s="358"/>
      <c r="AL78" s="358"/>
      <c r="AM78" s="358"/>
      <c r="AN78" s="358"/>
      <c r="AO78" s="358"/>
      <c r="AP78" s="358"/>
      <c r="AQ78" s="358"/>
      <c r="AR78" s="358"/>
      <c r="AS78" s="358"/>
      <c r="AT78" s="358"/>
      <c r="AU78" s="358"/>
      <c r="AV78" s="358"/>
      <c r="AW78" s="358"/>
      <c r="AX78" s="358"/>
      <c r="AY78" s="358"/>
      <c r="AZ78" s="358"/>
      <c r="BA78" s="358"/>
      <c r="BB78" s="358"/>
      <c r="BC78" s="359"/>
      <c r="BD78" s="658" t="s">
        <v>321</v>
      </c>
      <c r="BE78" s="659"/>
      <c r="BF78" s="659"/>
      <c r="BG78" s="659"/>
      <c r="BH78" s="660"/>
      <c r="BI78" s="124" t="s">
        <v>323</v>
      </c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/>
      <c r="GB78" s="90"/>
      <c r="GC78" s="90"/>
      <c r="GD78" s="90"/>
      <c r="GE78" s="90"/>
      <c r="GF78" s="90"/>
      <c r="GG78" s="90"/>
      <c r="GH78" s="90"/>
      <c r="GI78" s="90"/>
      <c r="GJ78" s="90"/>
      <c r="GK78" s="90"/>
      <c r="GL78" s="90"/>
      <c r="GM78" s="90"/>
      <c r="GN78" s="90"/>
      <c r="GO78" s="90"/>
      <c r="GP78" s="90"/>
      <c r="GQ78" s="90"/>
      <c r="GR78" s="90"/>
      <c r="GS78" s="90"/>
      <c r="GT78" s="90"/>
      <c r="GU78" s="90"/>
      <c r="GV78" s="90"/>
      <c r="GW78" s="90"/>
      <c r="GX78" s="90"/>
      <c r="GY78" s="90"/>
      <c r="GZ78" s="90"/>
      <c r="HA78" s="90"/>
      <c r="HB78" s="90"/>
      <c r="HC78" s="90"/>
      <c r="HD78" s="90"/>
      <c r="HE78" s="90"/>
      <c r="HF78" s="90"/>
      <c r="HG78" s="90"/>
      <c r="HH78" s="90"/>
      <c r="HI78" s="90"/>
      <c r="HJ78" s="90"/>
      <c r="HK78" s="90"/>
      <c r="HL78" s="90"/>
      <c r="HM78" s="90"/>
      <c r="HN78" s="90"/>
      <c r="HO78" s="90"/>
      <c r="HP78" s="90"/>
      <c r="HQ78" s="90"/>
      <c r="HR78" s="90"/>
      <c r="HS78" s="90"/>
      <c r="HT78" s="90"/>
      <c r="HU78" s="90"/>
      <c r="HV78" s="90"/>
      <c r="HW78" s="90"/>
      <c r="HX78" s="90"/>
      <c r="HY78" s="90"/>
      <c r="HZ78" s="90"/>
      <c r="IA78" s="90"/>
      <c r="IB78" s="90"/>
      <c r="IC78" s="90"/>
      <c r="ID78" s="90"/>
      <c r="IE78" s="90"/>
      <c r="IF78" s="90"/>
      <c r="IG78" s="90"/>
      <c r="IH78" s="90"/>
      <c r="II78" s="90"/>
      <c r="IJ78" s="90"/>
      <c r="IK78" s="90"/>
      <c r="IL78" s="90"/>
      <c r="IM78" s="90"/>
      <c r="IN78" s="90"/>
      <c r="IO78" s="90"/>
      <c r="IP78" s="90"/>
      <c r="IQ78" s="90"/>
      <c r="IR78" s="90"/>
      <c r="IS78" s="90"/>
      <c r="IT78" s="90"/>
      <c r="IU78" s="90"/>
      <c r="IV78" s="90"/>
      <c r="IW78" s="90"/>
      <c r="IX78" s="90"/>
      <c r="IY78" s="90"/>
      <c r="IZ78" s="90"/>
      <c r="JA78" s="90"/>
      <c r="JB78" s="90"/>
      <c r="JC78" s="90"/>
      <c r="JD78" s="90"/>
      <c r="JE78" s="90"/>
      <c r="JF78" s="90"/>
      <c r="JG78" s="90"/>
      <c r="JH78" s="90"/>
      <c r="JI78" s="90"/>
      <c r="JJ78" s="90"/>
      <c r="JK78" s="90"/>
      <c r="JL78" s="90"/>
      <c r="JM78" s="90"/>
      <c r="JN78" s="90"/>
      <c r="JO78" s="90"/>
      <c r="JP78" s="90"/>
      <c r="JQ78" s="90"/>
      <c r="JR78" s="90"/>
      <c r="JS78" s="90"/>
      <c r="JT78" s="90"/>
      <c r="JU78" s="90"/>
      <c r="JV78" s="90"/>
      <c r="JW78" s="90"/>
      <c r="JX78" s="90"/>
      <c r="JY78" s="90"/>
      <c r="JZ78" s="90"/>
      <c r="KA78" s="90"/>
      <c r="KB78" s="90"/>
      <c r="KC78" s="90"/>
      <c r="KD78" s="90"/>
      <c r="KE78" s="90"/>
      <c r="KF78" s="90"/>
      <c r="KG78" s="90"/>
      <c r="KH78" s="90"/>
      <c r="KI78" s="90"/>
      <c r="KJ78" s="90"/>
      <c r="KK78" s="90"/>
      <c r="KL78" s="90"/>
      <c r="KM78" s="90"/>
      <c r="KN78" s="90"/>
      <c r="KO78" s="90"/>
      <c r="KP78" s="90"/>
      <c r="KQ78" s="90"/>
      <c r="KR78" s="90"/>
      <c r="KS78" s="90"/>
      <c r="KT78" s="90"/>
      <c r="KU78" s="90"/>
      <c r="KV78" s="90"/>
      <c r="KW78" s="90"/>
      <c r="KX78" s="90"/>
      <c r="KY78" s="90"/>
      <c r="KZ78" s="90"/>
      <c r="LA78" s="90"/>
      <c r="LB78" s="90"/>
      <c r="LC78" s="90"/>
      <c r="LD78" s="90"/>
      <c r="LE78" s="90"/>
      <c r="LF78" s="90"/>
      <c r="LG78" s="90"/>
      <c r="LH78" s="90"/>
      <c r="LI78" s="90"/>
      <c r="LJ78" s="90"/>
      <c r="LK78" s="90"/>
      <c r="LL78" s="90"/>
      <c r="LM78" s="90"/>
    </row>
    <row r="79" spans="1:325" s="117" customFormat="1" ht="51" customHeight="1">
      <c r="A79" s="345" t="s">
        <v>128</v>
      </c>
      <c r="B79" s="346"/>
      <c r="C79" s="346"/>
      <c r="D79" s="347"/>
      <c r="E79" s="294" t="s">
        <v>281</v>
      </c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  <c r="AU79" s="259"/>
      <c r="AV79" s="259"/>
      <c r="AW79" s="259"/>
      <c r="AX79" s="259"/>
      <c r="AY79" s="259"/>
      <c r="AZ79" s="259"/>
      <c r="BA79" s="259"/>
      <c r="BB79" s="259"/>
      <c r="BC79" s="295"/>
      <c r="BD79" s="661" t="s">
        <v>253</v>
      </c>
      <c r="BE79" s="662"/>
      <c r="BF79" s="662"/>
      <c r="BG79" s="662"/>
      <c r="BH79" s="663"/>
      <c r="BI79" s="124" t="s">
        <v>237</v>
      </c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0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90"/>
      <c r="GI79" s="90"/>
      <c r="GJ79" s="90"/>
      <c r="GK79" s="90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90"/>
      <c r="GW79" s="90"/>
      <c r="GX79" s="90"/>
      <c r="GY79" s="90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90"/>
      <c r="HK79" s="90"/>
      <c r="HL79" s="90"/>
      <c r="HM79" s="90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90"/>
      <c r="HY79" s="90"/>
      <c r="HZ79" s="90"/>
      <c r="IA79" s="90"/>
      <c r="IB79" s="90"/>
      <c r="IC79" s="90"/>
      <c r="ID79" s="90"/>
      <c r="IE79" s="90"/>
      <c r="IF79" s="90"/>
      <c r="IG79" s="90"/>
      <c r="IH79" s="90"/>
      <c r="II79" s="90"/>
      <c r="IJ79" s="90"/>
      <c r="IK79" s="90"/>
      <c r="IL79" s="90"/>
      <c r="IM79" s="90"/>
      <c r="IN79" s="90"/>
      <c r="IO79" s="90"/>
      <c r="IP79" s="90"/>
      <c r="IQ79" s="90"/>
      <c r="IR79" s="90"/>
      <c r="IS79" s="90"/>
      <c r="IT79" s="90"/>
      <c r="IU79" s="90"/>
      <c r="IV79" s="90"/>
      <c r="IW79" s="90"/>
      <c r="IX79" s="90"/>
      <c r="IY79" s="90"/>
      <c r="IZ79" s="90"/>
      <c r="JA79" s="90"/>
      <c r="JB79" s="90"/>
      <c r="JC79" s="90"/>
      <c r="JD79" s="90"/>
      <c r="JE79" s="90"/>
      <c r="JF79" s="90"/>
      <c r="JG79" s="90"/>
      <c r="JH79" s="90"/>
      <c r="JI79" s="90"/>
      <c r="JJ79" s="90"/>
      <c r="JK79" s="90"/>
      <c r="JL79" s="90"/>
      <c r="JM79" s="90"/>
      <c r="JN79" s="90"/>
      <c r="JO79" s="90"/>
      <c r="JP79" s="90"/>
      <c r="JQ79" s="90"/>
      <c r="JR79" s="90"/>
      <c r="JS79" s="90"/>
      <c r="JT79" s="90"/>
      <c r="JU79" s="90"/>
      <c r="JV79" s="90"/>
      <c r="JW79" s="90"/>
      <c r="JX79" s="90"/>
      <c r="JY79" s="90"/>
      <c r="JZ79" s="90"/>
      <c r="KA79" s="90"/>
      <c r="KB79" s="90"/>
      <c r="KC79" s="90"/>
      <c r="KD79" s="90"/>
      <c r="KE79" s="90"/>
      <c r="KF79" s="90"/>
      <c r="KG79" s="90"/>
      <c r="KH79" s="90"/>
      <c r="KI79" s="90"/>
      <c r="KJ79" s="90"/>
      <c r="KK79" s="90"/>
      <c r="KL79" s="90"/>
      <c r="KM79" s="90"/>
      <c r="KN79" s="90"/>
      <c r="KO79" s="90"/>
      <c r="KP79" s="90"/>
      <c r="KQ79" s="90"/>
      <c r="KR79" s="90"/>
      <c r="KS79" s="90"/>
      <c r="KT79" s="90"/>
      <c r="KU79" s="90"/>
      <c r="KV79" s="90"/>
      <c r="KW79" s="90"/>
      <c r="KX79" s="90"/>
      <c r="KY79" s="90"/>
      <c r="KZ79" s="90"/>
      <c r="LA79" s="90"/>
      <c r="LB79" s="90"/>
      <c r="LC79" s="90"/>
      <c r="LD79" s="90"/>
      <c r="LE79" s="90"/>
      <c r="LF79" s="90"/>
      <c r="LG79" s="90"/>
      <c r="LH79" s="90"/>
      <c r="LI79" s="90"/>
      <c r="LJ79" s="90"/>
      <c r="LK79" s="90"/>
      <c r="LL79" s="90"/>
      <c r="LM79" s="90"/>
    </row>
    <row r="80" spans="1:325" s="1" customFormat="1" ht="79.349999999999994" customHeight="1">
      <c r="A80" s="348" t="s">
        <v>130</v>
      </c>
      <c r="B80" s="349"/>
      <c r="C80" s="349"/>
      <c r="D80" s="350"/>
      <c r="E80" s="351" t="s">
        <v>282</v>
      </c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2"/>
      <c r="R80" s="352"/>
      <c r="S80" s="352"/>
      <c r="T80" s="352"/>
      <c r="U80" s="352"/>
      <c r="V80" s="352"/>
      <c r="W80" s="352"/>
      <c r="X80" s="352"/>
      <c r="Y80" s="352"/>
      <c r="Z80" s="352"/>
      <c r="AA80" s="352"/>
      <c r="AB80" s="352"/>
      <c r="AC80" s="352"/>
      <c r="AD80" s="352"/>
      <c r="AE80" s="352"/>
      <c r="AF80" s="352"/>
      <c r="AG80" s="352"/>
      <c r="AH80" s="352"/>
      <c r="AI80" s="35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2"/>
      <c r="AV80" s="352"/>
      <c r="AW80" s="352"/>
      <c r="AX80" s="352"/>
      <c r="AY80" s="352"/>
      <c r="AZ80" s="352"/>
      <c r="BA80" s="352"/>
      <c r="BB80" s="352"/>
      <c r="BC80" s="353"/>
      <c r="BD80" s="664" t="s">
        <v>332</v>
      </c>
      <c r="BE80" s="665"/>
      <c r="BF80" s="665"/>
      <c r="BG80" s="665"/>
      <c r="BH80" s="666"/>
      <c r="BI80" s="124" t="s">
        <v>238</v>
      </c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  <c r="DY80" s="90"/>
      <c r="DZ80" s="90"/>
      <c r="EA80" s="90"/>
      <c r="EB80" s="90"/>
      <c r="EC80" s="90"/>
      <c r="ED80" s="90"/>
      <c r="EE80" s="90"/>
      <c r="EF80" s="90"/>
      <c r="EG80" s="90"/>
      <c r="EH80" s="90"/>
      <c r="EI80" s="90"/>
      <c r="EJ80" s="90"/>
      <c r="EK80" s="90"/>
      <c r="EL80" s="90"/>
      <c r="EM80" s="90"/>
      <c r="EN80" s="90"/>
      <c r="EO80" s="90"/>
      <c r="EP80" s="90"/>
      <c r="EQ80" s="90"/>
      <c r="ER80" s="90"/>
      <c r="ES80" s="90"/>
      <c r="ET80" s="90"/>
      <c r="EU80" s="90"/>
      <c r="EV80" s="90"/>
      <c r="EW80" s="90"/>
      <c r="EX80" s="90"/>
      <c r="EY80" s="90"/>
      <c r="EZ80" s="90"/>
      <c r="FA80" s="90"/>
      <c r="FB80" s="90"/>
      <c r="FC80" s="90"/>
      <c r="FD80" s="90"/>
      <c r="FE80" s="90"/>
      <c r="FF80" s="90"/>
      <c r="FG80" s="90"/>
      <c r="FH80" s="90"/>
      <c r="FI80" s="90"/>
      <c r="FJ80" s="90"/>
      <c r="FK80" s="90"/>
      <c r="FL80" s="90"/>
      <c r="FM80" s="90"/>
      <c r="FN80" s="90"/>
      <c r="FO80" s="90"/>
      <c r="FP80" s="90"/>
      <c r="FQ80" s="90"/>
      <c r="FR80" s="90"/>
      <c r="FS80" s="90"/>
      <c r="FT80" s="90"/>
      <c r="FU80" s="90"/>
      <c r="FV80" s="90"/>
      <c r="FW80" s="90"/>
      <c r="FX80" s="90"/>
      <c r="FY80" s="90"/>
      <c r="FZ80" s="90"/>
      <c r="GA80" s="90"/>
      <c r="GB80" s="90"/>
      <c r="GC80" s="90"/>
      <c r="GD80" s="90"/>
      <c r="GE80" s="90"/>
      <c r="GF80" s="90"/>
      <c r="GG80" s="90"/>
      <c r="GH80" s="90"/>
      <c r="GI80" s="90"/>
      <c r="GJ80" s="90"/>
      <c r="GK80" s="90"/>
      <c r="GL80" s="90"/>
      <c r="GM80" s="90"/>
      <c r="GN80" s="90"/>
      <c r="GO80" s="90"/>
      <c r="GP80" s="90"/>
      <c r="GQ80" s="90"/>
      <c r="GR80" s="90"/>
      <c r="GS80" s="90"/>
      <c r="GT80" s="90"/>
      <c r="GU80" s="90"/>
      <c r="GV80" s="90"/>
      <c r="GW80" s="90"/>
      <c r="GX80" s="90"/>
      <c r="GY80" s="90"/>
      <c r="GZ80" s="90"/>
      <c r="HA80" s="90"/>
      <c r="HB80" s="90"/>
      <c r="HC80" s="90"/>
      <c r="HD80" s="90"/>
      <c r="HE80" s="90"/>
      <c r="HF80" s="90"/>
      <c r="HG80" s="90"/>
      <c r="HH80" s="90"/>
      <c r="HI80" s="90"/>
      <c r="HJ80" s="90"/>
      <c r="HK80" s="90"/>
      <c r="HL80" s="90"/>
      <c r="HM80" s="90"/>
      <c r="HN80" s="90"/>
      <c r="HO80" s="90"/>
      <c r="HP80" s="90"/>
      <c r="HQ80" s="90"/>
      <c r="HR80" s="90"/>
      <c r="HS80" s="90"/>
      <c r="HT80" s="90"/>
      <c r="HU80" s="90"/>
      <c r="HV80" s="90"/>
      <c r="HW80" s="90"/>
      <c r="HX80" s="90"/>
      <c r="HY80" s="90"/>
      <c r="HZ80" s="90"/>
      <c r="IA80" s="90"/>
      <c r="IB80" s="90"/>
      <c r="IC80" s="90"/>
      <c r="ID80" s="90"/>
      <c r="IE80" s="90"/>
      <c r="IF80" s="90"/>
      <c r="IG80" s="90"/>
      <c r="IH80" s="90"/>
      <c r="II80" s="90"/>
      <c r="IJ80" s="90"/>
      <c r="IK80" s="90"/>
      <c r="IL80" s="90"/>
      <c r="IM80" s="90"/>
      <c r="IN80" s="90"/>
      <c r="IO80" s="90"/>
      <c r="IP80" s="90"/>
      <c r="IQ80" s="90"/>
      <c r="IR80" s="90"/>
      <c r="IS80" s="90"/>
      <c r="IT80" s="90"/>
      <c r="IU80" s="90"/>
      <c r="IV80" s="90"/>
      <c r="IW80" s="90"/>
      <c r="IX80" s="90"/>
      <c r="IY80" s="90"/>
      <c r="IZ80" s="90"/>
      <c r="JA80" s="90"/>
      <c r="JB80" s="90"/>
      <c r="JC80" s="90"/>
      <c r="JD80" s="90"/>
      <c r="JE80" s="90"/>
      <c r="JF80" s="90"/>
      <c r="JG80" s="90"/>
      <c r="JH80" s="90"/>
      <c r="JI80" s="90"/>
      <c r="JJ80" s="90"/>
      <c r="JK80" s="90"/>
      <c r="JL80" s="90"/>
      <c r="JM80" s="90"/>
      <c r="JN80" s="90"/>
      <c r="JO80" s="90"/>
      <c r="JP80" s="90"/>
      <c r="JQ80" s="90"/>
      <c r="JR80" s="90"/>
      <c r="JS80" s="90"/>
      <c r="JT80" s="90"/>
      <c r="JU80" s="90"/>
      <c r="JV80" s="90"/>
      <c r="JW80" s="90"/>
      <c r="JX80" s="90"/>
      <c r="JY80" s="90"/>
      <c r="JZ80" s="90"/>
      <c r="KA80" s="90"/>
      <c r="KB80" s="90"/>
      <c r="KC80" s="90"/>
      <c r="KD80" s="90"/>
      <c r="KE80" s="90"/>
      <c r="KF80" s="90"/>
      <c r="KG80" s="90"/>
      <c r="KH80" s="90"/>
      <c r="KI80" s="90"/>
      <c r="KJ80" s="90"/>
      <c r="KK80" s="90"/>
      <c r="KL80" s="90"/>
      <c r="KM80" s="90"/>
      <c r="KN80" s="90"/>
      <c r="KO80" s="90"/>
      <c r="KP80" s="90"/>
      <c r="KQ80" s="90"/>
      <c r="KR80" s="90"/>
      <c r="KS80" s="90"/>
      <c r="KT80" s="90"/>
      <c r="KU80" s="90"/>
      <c r="KV80" s="90"/>
      <c r="KW80" s="90"/>
      <c r="KX80" s="90"/>
      <c r="KY80" s="90"/>
      <c r="KZ80" s="90"/>
      <c r="LA80" s="90"/>
      <c r="LB80" s="90"/>
      <c r="LC80" s="90"/>
      <c r="LD80" s="90"/>
      <c r="LE80" s="90"/>
      <c r="LF80" s="90"/>
      <c r="LG80" s="90"/>
      <c r="LH80" s="90"/>
      <c r="LI80" s="90"/>
      <c r="LJ80" s="90"/>
      <c r="LK80" s="90"/>
      <c r="LL80" s="90"/>
      <c r="LM80" s="90"/>
    </row>
    <row r="81" spans="1:325" s="118" customFormat="1" ht="51" customHeight="1">
      <c r="A81" s="360" t="s">
        <v>131</v>
      </c>
      <c r="B81" s="361"/>
      <c r="C81" s="361"/>
      <c r="D81" s="362"/>
      <c r="E81" s="363" t="s">
        <v>239</v>
      </c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  <c r="AF81" s="364"/>
      <c r="AG81" s="364"/>
      <c r="AH81" s="364"/>
      <c r="AI81" s="364"/>
      <c r="AJ81" s="364"/>
      <c r="AK81" s="364"/>
      <c r="AL81" s="364"/>
      <c r="AM81" s="364"/>
      <c r="AN81" s="364"/>
      <c r="AO81" s="364"/>
      <c r="AP81" s="364"/>
      <c r="AQ81" s="364"/>
      <c r="AR81" s="364"/>
      <c r="AS81" s="364"/>
      <c r="AT81" s="364"/>
      <c r="AU81" s="364"/>
      <c r="AV81" s="364"/>
      <c r="AW81" s="364"/>
      <c r="AX81" s="364"/>
      <c r="AY81" s="364"/>
      <c r="AZ81" s="364"/>
      <c r="BA81" s="364"/>
      <c r="BB81" s="364"/>
      <c r="BC81" s="365"/>
      <c r="BD81" s="667" t="s">
        <v>315</v>
      </c>
      <c r="BE81" s="668"/>
      <c r="BF81" s="668"/>
      <c r="BG81" s="668"/>
      <c r="BH81" s="669"/>
      <c r="BI81" s="124" t="s">
        <v>324</v>
      </c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  <c r="EA81" s="90"/>
      <c r="EB81" s="90"/>
      <c r="EC81" s="90"/>
      <c r="ED81" s="90"/>
      <c r="EE81" s="90"/>
      <c r="EF81" s="90"/>
      <c r="EG81" s="90"/>
      <c r="EH81" s="90"/>
      <c r="EI81" s="90"/>
      <c r="EJ81" s="90"/>
      <c r="EK81" s="90"/>
      <c r="EL81" s="90"/>
      <c r="EM81" s="90"/>
      <c r="EN81" s="90"/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0"/>
      <c r="EZ81" s="90"/>
      <c r="FA81" s="90"/>
      <c r="FB81" s="90"/>
      <c r="FC81" s="90"/>
      <c r="FD81" s="90"/>
      <c r="FE81" s="90"/>
      <c r="FF81" s="90"/>
      <c r="FG81" s="90"/>
      <c r="FH81" s="90"/>
      <c r="FI81" s="90"/>
      <c r="FJ81" s="90"/>
      <c r="FK81" s="90"/>
      <c r="FL81" s="90"/>
      <c r="FM81" s="90"/>
      <c r="FN81" s="90"/>
      <c r="FO81" s="90"/>
      <c r="FP81" s="90"/>
      <c r="FQ81" s="90"/>
      <c r="FR81" s="90"/>
      <c r="FS81" s="90"/>
      <c r="FT81" s="90"/>
      <c r="FU81" s="90"/>
      <c r="FV81" s="90"/>
      <c r="FW81" s="90"/>
      <c r="FX81" s="90"/>
      <c r="FY81" s="90"/>
      <c r="FZ81" s="90"/>
      <c r="GA81" s="90"/>
      <c r="GB81" s="90"/>
      <c r="GC81" s="90"/>
      <c r="GD81" s="90"/>
      <c r="GE81" s="90"/>
      <c r="GF81" s="90"/>
      <c r="GG81" s="90"/>
      <c r="GH81" s="90"/>
      <c r="GI81" s="90"/>
      <c r="GJ81" s="90"/>
      <c r="GK81" s="90"/>
      <c r="GL81" s="90"/>
      <c r="GM81" s="90"/>
      <c r="GN81" s="90"/>
      <c r="GO81" s="90"/>
      <c r="GP81" s="90"/>
      <c r="GQ81" s="90"/>
      <c r="GR81" s="90"/>
      <c r="GS81" s="90"/>
      <c r="GT81" s="90"/>
      <c r="GU81" s="90"/>
      <c r="GV81" s="90"/>
      <c r="GW81" s="90"/>
      <c r="GX81" s="90"/>
      <c r="GY81" s="90"/>
      <c r="GZ81" s="90"/>
      <c r="HA81" s="90"/>
      <c r="HB81" s="90"/>
      <c r="HC81" s="90"/>
      <c r="HD81" s="90"/>
      <c r="HE81" s="90"/>
      <c r="HF81" s="90"/>
      <c r="HG81" s="90"/>
      <c r="HH81" s="90"/>
      <c r="HI81" s="90"/>
      <c r="HJ81" s="90"/>
      <c r="HK81" s="90"/>
      <c r="HL81" s="90"/>
      <c r="HM81" s="90"/>
      <c r="HN81" s="90"/>
      <c r="HO81" s="90"/>
      <c r="HP81" s="90"/>
      <c r="HQ81" s="90"/>
      <c r="HR81" s="90"/>
      <c r="HS81" s="90"/>
      <c r="HT81" s="90"/>
      <c r="HU81" s="90"/>
      <c r="HV81" s="90"/>
      <c r="HW81" s="90"/>
      <c r="HX81" s="90"/>
      <c r="HY81" s="90"/>
      <c r="HZ81" s="90"/>
      <c r="IA81" s="90"/>
      <c r="IB81" s="90"/>
      <c r="IC81" s="90"/>
      <c r="ID81" s="90"/>
      <c r="IE81" s="90"/>
      <c r="IF81" s="90"/>
      <c r="IG81" s="90"/>
      <c r="IH81" s="90"/>
      <c r="II81" s="90"/>
      <c r="IJ81" s="90"/>
      <c r="IK81" s="90"/>
      <c r="IL81" s="90"/>
      <c r="IM81" s="90"/>
      <c r="IN81" s="90"/>
      <c r="IO81" s="90"/>
      <c r="IP81" s="90"/>
      <c r="IQ81" s="90"/>
      <c r="IR81" s="90"/>
      <c r="IS81" s="90"/>
      <c r="IT81" s="90"/>
      <c r="IU81" s="90"/>
      <c r="IV81" s="90"/>
      <c r="IW81" s="90"/>
      <c r="IX81" s="90"/>
      <c r="IY81" s="90"/>
      <c r="IZ81" s="90"/>
      <c r="JA81" s="90"/>
      <c r="JB81" s="90"/>
      <c r="JC81" s="90"/>
      <c r="JD81" s="90"/>
      <c r="JE81" s="90"/>
      <c r="JF81" s="90"/>
      <c r="JG81" s="90"/>
      <c r="JH81" s="90"/>
      <c r="JI81" s="90"/>
      <c r="JJ81" s="90"/>
      <c r="JK81" s="90"/>
      <c r="JL81" s="90"/>
      <c r="JM81" s="90"/>
      <c r="JN81" s="90"/>
      <c r="JO81" s="90"/>
      <c r="JP81" s="90"/>
      <c r="JQ81" s="90"/>
      <c r="JR81" s="90"/>
      <c r="JS81" s="90"/>
      <c r="JT81" s="90"/>
      <c r="JU81" s="90"/>
      <c r="JV81" s="90"/>
      <c r="JW81" s="90"/>
      <c r="JX81" s="90"/>
      <c r="JY81" s="90"/>
      <c r="JZ81" s="90"/>
      <c r="KA81" s="90"/>
      <c r="KB81" s="90"/>
      <c r="KC81" s="90"/>
      <c r="KD81" s="90"/>
      <c r="KE81" s="90"/>
      <c r="KF81" s="90"/>
      <c r="KG81" s="90"/>
      <c r="KH81" s="90"/>
      <c r="KI81" s="90"/>
      <c r="KJ81" s="90"/>
      <c r="KK81" s="90"/>
      <c r="KL81" s="90"/>
      <c r="KM81" s="90"/>
      <c r="KN81" s="90"/>
      <c r="KO81" s="90"/>
      <c r="KP81" s="90"/>
      <c r="KQ81" s="90"/>
      <c r="KR81" s="90"/>
      <c r="KS81" s="90"/>
      <c r="KT81" s="90"/>
      <c r="KU81" s="90"/>
      <c r="KV81" s="90"/>
      <c r="KW81" s="90"/>
      <c r="KX81" s="90"/>
      <c r="KY81" s="90"/>
      <c r="KZ81" s="90"/>
      <c r="LA81" s="90"/>
      <c r="LB81" s="90"/>
      <c r="LC81" s="90"/>
      <c r="LD81" s="90"/>
      <c r="LE81" s="90"/>
      <c r="LF81" s="90"/>
      <c r="LG81" s="90"/>
      <c r="LH81" s="90"/>
      <c r="LI81" s="90"/>
      <c r="LJ81" s="90"/>
      <c r="LK81" s="90"/>
      <c r="LL81" s="90"/>
      <c r="LM81" s="90"/>
    </row>
    <row r="82" spans="1:325" s="117" customFormat="1" ht="51" customHeight="1">
      <c r="A82" s="345" t="s">
        <v>189</v>
      </c>
      <c r="B82" s="346"/>
      <c r="C82" s="346"/>
      <c r="D82" s="347"/>
      <c r="E82" s="294" t="s">
        <v>240</v>
      </c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59"/>
      <c r="AT82" s="259"/>
      <c r="AU82" s="259"/>
      <c r="AV82" s="259"/>
      <c r="AW82" s="259"/>
      <c r="AX82" s="259"/>
      <c r="AY82" s="259"/>
      <c r="AZ82" s="259"/>
      <c r="BA82" s="259"/>
      <c r="BB82" s="259"/>
      <c r="BC82" s="295"/>
      <c r="BD82" s="661" t="s">
        <v>333</v>
      </c>
      <c r="BE82" s="662"/>
      <c r="BF82" s="662"/>
      <c r="BG82" s="662"/>
      <c r="BH82" s="663"/>
      <c r="BI82" s="124" t="s">
        <v>325</v>
      </c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  <c r="DY82" s="90"/>
      <c r="DZ82" s="90"/>
      <c r="EA82" s="90"/>
      <c r="EB82" s="90"/>
      <c r="EC82" s="90"/>
      <c r="ED82" s="90"/>
      <c r="EE82" s="90"/>
      <c r="EF82" s="90"/>
      <c r="EG82" s="90"/>
      <c r="EH82" s="90"/>
      <c r="EI82" s="90"/>
      <c r="EJ82" s="90"/>
      <c r="EK82" s="90"/>
      <c r="EL82" s="90"/>
      <c r="EM82" s="90"/>
      <c r="EN82" s="90"/>
      <c r="EO82" s="90"/>
      <c r="EP82" s="90"/>
      <c r="EQ82" s="90"/>
      <c r="ER82" s="90"/>
      <c r="ES82" s="90"/>
      <c r="ET82" s="90"/>
      <c r="EU82" s="90"/>
      <c r="EV82" s="90"/>
      <c r="EW82" s="90"/>
      <c r="EX82" s="90"/>
      <c r="EY82" s="90"/>
      <c r="EZ82" s="90"/>
      <c r="FA82" s="90"/>
      <c r="FB82" s="90"/>
      <c r="FC82" s="90"/>
      <c r="FD82" s="90"/>
      <c r="FE82" s="90"/>
      <c r="FF82" s="90"/>
      <c r="FG82" s="90"/>
      <c r="FH82" s="90"/>
      <c r="FI82" s="90"/>
      <c r="FJ82" s="90"/>
      <c r="FK82" s="90"/>
      <c r="FL82" s="90"/>
      <c r="FM82" s="90"/>
      <c r="FN82" s="90"/>
      <c r="FO82" s="90"/>
      <c r="FP82" s="90"/>
      <c r="FQ82" s="90"/>
      <c r="FR82" s="90"/>
      <c r="FS82" s="90"/>
      <c r="FT82" s="90"/>
      <c r="FU82" s="90"/>
      <c r="FV82" s="90"/>
      <c r="FW82" s="90"/>
      <c r="FX82" s="90"/>
      <c r="FY82" s="90"/>
      <c r="FZ82" s="90"/>
      <c r="GA82" s="90"/>
      <c r="GB82" s="90"/>
      <c r="GC82" s="90"/>
      <c r="GD82" s="90"/>
      <c r="GE82" s="90"/>
      <c r="GF82" s="90"/>
      <c r="GG82" s="90"/>
      <c r="GH82" s="90"/>
      <c r="GI82" s="90"/>
      <c r="GJ82" s="90"/>
      <c r="GK82" s="90"/>
      <c r="GL82" s="90"/>
      <c r="GM82" s="90"/>
      <c r="GN82" s="90"/>
      <c r="GO82" s="90"/>
      <c r="GP82" s="90"/>
      <c r="GQ82" s="90"/>
      <c r="GR82" s="90"/>
      <c r="GS82" s="90"/>
      <c r="GT82" s="90"/>
      <c r="GU82" s="90"/>
      <c r="GV82" s="90"/>
      <c r="GW82" s="90"/>
      <c r="GX82" s="90"/>
      <c r="GY82" s="90"/>
      <c r="GZ82" s="90"/>
      <c r="HA82" s="90"/>
      <c r="HB82" s="90"/>
      <c r="HC82" s="90"/>
      <c r="HD82" s="90"/>
      <c r="HE82" s="90"/>
      <c r="HF82" s="90"/>
      <c r="HG82" s="90"/>
      <c r="HH82" s="90"/>
      <c r="HI82" s="90"/>
      <c r="HJ82" s="90"/>
      <c r="HK82" s="90"/>
      <c r="HL82" s="90"/>
      <c r="HM82" s="90"/>
      <c r="HN82" s="90"/>
      <c r="HO82" s="90"/>
      <c r="HP82" s="90"/>
      <c r="HQ82" s="90"/>
      <c r="HR82" s="90"/>
      <c r="HS82" s="90"/>
      <c r="HT82" s="90"/>
      <c r="HU82" s="90"/>
      <c r="HV82" s="90"/>
      <c r="HW82" s="90"/>
      <c r="HX82" s="90"/>
      <c r="HY82" s="90"/>
      <c r="HZ82" s="90"/>
      <c r="IA82" s="90"/>
      <c r="IB82" s="90"/>
      <c r="IC82" s="90"/>
      <c r="ID82" s="90"/>
      <c r="IE82" s="90"/>
      <c r="IF82" s="90"/>
      <c r="IG82" s="90"/>
      <c r="IH82" s="90"/>
      <c r="II82" s="90"/>
      <c r="IJ82" s="90"/>
      <c r="IK82" s="90"/>
      <c r="IL82" s="90"/>
      <c r="IM82" s="90"/>
      <c r="IN82" s="90"/>
      <c r="IO82" s="90"/>
      <c r="IP82" s="90"/>
      <c r="IQ82" s="90"/>
      <c r="IR82" s="90"/>
      <c r="IS82" s="90"/>
      <c r="IT82" s="90"/>
      <c r="IU82" s="90"/>
      <c r="IV82" s="90"/>
      <c r="IW82" s="90"/>
      <c r="IX82" s="90"/>
      <c r="IY82" s="90"/>
      <c r="IZ82" s="90"/>
      <c r="JA82" s="90"/>
      <c r="JB82" s="90"/>
      <c r="JC82" s="90"/>
      <c r="JD82" s="90"/>
      <c r="JE82" s="90"/>
      <c r="JF82" s="90"/>
      <c r="JG82" s="90"/>
      <c r="JH82" s="90"/>
      <c r="JI82" s="90"/>
      <c r="JJ82" s="90"/>
      <c r="JK82" s="90"/>
      <c r="JL82" s="90"/>
      <c r="JM82" s="90"/>
      <c r="JN82" s="90"/>
      <c r="JO82" s="90"/>
      <c r="JP82" s="90"/>
      <c r="JQ82" s="90"/>
      <c r="JR82" s="90"/>
      <c r="JS82" s="90"/>
      <c r="JT82" s="90"/>
      <c r="JU82" s="90"/>
      <c r="JV82" s="90"/>
      <c r="JW82" s="90"/>
      <c r="JX82" s="90"/>
      <c r="JY82" s="90"/>
      <c r="JZ82" s="90"/>
      <c r="KA82" s="90"/>
      <c r="KB82" s="90"/>
      <c r="KC82" s="90"/>
      <c r="KD82" s="90"/>
      <c r="KE82" s="90"/>
      <c r="KF82" s="90"/>
      <c r="KG82" s="90"/>
      <c r="KH82" s="90"/>
      <c r="KI82" s="90"/>
      <c r="KJ82" s="90"/>
      <c r="KK82" s="90"/>
      <c r="KL82" s="90"/>
      <c r="KM82" s="90"/>
      <c r="KN82" s="90"/>
      <c r="KO82" s="90"/>
      <c r="KP82" s="90"/>
      <c r="KQ82" s="90"/>
      <c r="KR82" s="90"/>
      <c r="KS82" s="90"/>
      <c r="KT82" s="90"/>
      <c r="KU82" s="90"/>
      <c r="KV82" s="90"/>
      <c r="KW82" s="90"/>
      <c r="KX82" s="90"/>
      <c r="KY82" s="90"/>
      <c r="KZ82" s="90"/>
      <c r="LA82" s="90"/>
      <c r="LB82" s="90"/>
      <c r="LC82" s="90"/>
      <c r="LD82" s="90"/>
      <c r="LE82" s="90"/>
      <c r="LF82" s="90"/>
      <c r="LG82" s="90"/>
      <c r="LH82" s="90"/>
      <c r="LI82" s="90"/>
      <c r="LJ82" s="90"/>
      <c r="LK82" s="90"/>
      <c r="LL82" s="90"/>
      <c r="LM82" s="90"/>
    </row>
    <row r="83" spans="1:325" s="1" customFormat="1" ht="79.349999999999994" customHeight="1">
      <c r="A83" s="348" t="s">
        <v>137</v>
      </c>
      <c r="B83" s="349"/>
      <c r="C83" s="349"/>
      <c r="D83" s="350"/>
      <c r="E83" s="351" t="s">
        <v>241</v>
      </c>
      <c r="F83" s="352"/>
      <c r="G83" s="352"/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2"/>
      <c r="AN83" s="352"/>
      <c r="AO83" s="352"/>
      <c r="AP83" s="352"/>
      <c r="AQ83" s="352"/>
      <c r="AR83" s="352"/>
      <c r="AS83" s="352"/>
      <c r="AT83" s="352"/>
      <c r="AU83" s="352"/>
      <c r="AV83" s="352"/>
      <c r="AW83" s="352"/>
      <c r="AX83" s="352"/>
      <c r="AY83" s="352"/>
      <c r="AZ83" s="352"/>
      <c r="BA83" s="352"/>
      <c r="BB83" s="352"/>
      <c r="BC83" s="353"/>
      <c r="BD83" s="664" t="s">
        <v>333</v>
      </c>
      <c r="BE83" s="665"/>
      <c r="BF83" s="665"/>
      <c r="BG83" s="665"/>
      <c r="BH83" s="666"/>
      <c r="BI83" s="124" t="s">
        <v>325</v>
      </c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  <c r="EC83" s="90"/>
      <c r="ED83" s="90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0"/>
      <c r="FI83" s="90"/>
      <c r="FJ83" s="90"/>
      <c r="FK83" s="90"/>
      <c r="FL83" s="90"/>
      <c r="FM83" s="90"/>
      <c r="FN83" s="90"/>
      <c r="FO83" s="90"/>
      <c r="FP83" s="90"/>
      <c r="FQ83" s="90"/>
      <c r="FR83" s="90"/>
      <c r="FS83" s="90"/>
      <c r="FT83" s="90"/>
      <c r="FU83" s="90"/>
      <c r="FV83" s="90"/>
      <c r="FW83" s="90"/>
      <c r="FX83" s="90"/>
      <c r="FY83" s="90"/>
      <c r="FZ83" s="90"/>
      <c r="GA83" s="90"/>
      <c r="GB83" s="90"/>
      <c r="GC83" s="90"/>
      <c r="GD83" s="90"/>
      <c r="GE83" s="90"/>
      <c r="GF83" s="90"/>
      <c r="GG83" s="90"/>
      <c r="GH83" s="90"/>
      <c r="GI83" s="90"/>
      <c r="GJ83" s="90"/>
      <c r="GK83" s="90"/>
      <c r="GL83" s="90"/>
      <c r="GM83" s="90"/>
      <c r="GN83" s="90"/>
      <c r="GO83" s="90"/>
      <c r="GP83" s="90"/>
      <c r="GQ83" s="90"/>
      <c r="GR83" s="90"/>
      <c r="GS83" s="90"/>
      <c r="GT83" s="90"/>
      <c r="GU83" s="90"/>
      <c r="GV83" s="90"/>
      <c r="GW83" s="90"/>
      <c r="GX83" s="90"/>
      <c r="GY83" s="90"/>
      <c r="GZ83" s="90"/>
      <c r="HA83" s="90"/>
      <c r="HB83" s="90"/>
      <c r="HC83" s="90"/>
      <c r="HD83" s="90"/>
      <c r="HE83" s="90"/>
      <c r="HF83" s="90"/>
      <c r="HG83" s="90"/>
      <c r="HH83" s="90"/>
      <c r="HI83" s="90"/>
      <c r="HJ83" s="90"/>
      <c r="HK83" s="90"/>
      <c r="HL83" s="90"/>
      <c r="HM83" s="90"/>
      <c r="HN83" s="90"/>
      <c r="HO83" s="90"/>
      <c r="HP83" s="90"/>
      <c r="HQ83" s="90"/>
      <c r="HR83" s="90"/>
      <c r="HS83" s="90"/>
      <c r="HT83" s="90"/>
      <c r="HU83" s="90"/>
      <c r="HV83" s="90"/>
      <c r="HW83" s="90"/>
      <c r="HX83" s="90"/>
      <c r="HY83" s="90"/>
      <c r="HZ83" s="90"/>
      <c r="IA83" s="90"/>
      <c r="IB83" s="90"/>
      <c r="IC83" s="90"/>
      <c r="ID83" s="90"/>
      <c r="IE83" s="90"/>
      <c r="IF83" s="90"/>
      <c r="IG83" s="90"/>
      <c r="IH83" s="90"/>
      <c r="II83" s="90"/>
      <c r="IJ83" s="90"/>
      <c r="IK83" s="90"/>
      <c r="IL83" s="90"/>
      <c r="IM83" s="90"/>
      <c r="IN83" s="90"/>
      <c r="IO83" s="90"/>
      <c r="IP83" s="90"/>
      <c r="IQ83" s="90"/>
      <c r="IR83" s="90"/>
      <c r="IS83" s="90"/>
      <c r="IT83" s="90"/>
      <c r="IU83" s="90"/>
      <c r="IV83" s="90"/>
      <c r="IW83" s="90"/>
      <c r="IX83" s="90"/>
      <c r="IY83" s="90"/>
      <c r="IZ83" s="90"/>
      <c r="JA83" s="90"/>
      <c r="JB83" s="90"/>
      <c r="JC83" s="90"/>
      <c r="JD83" s="90"/>
      <c r="JE83" s="90"/>
      <c r="JF83" s="90"/>
      <c r="JG83" s="90"/>
      <c r="JH83" s="90"/>
      <c r="JI83" s="90"/>
      <c r="JJ83" s="90"/>
      <c r="JK83" s="90"/>
      <c r="JL83" s="90"/>
      <c r="JM83" s="90"/>
      <c r="JN83" s="90"/>
      <c r="JO83" s="90"/>
      <c r="JP83" s="90"/>
      <c r="JQ83" s="90"/>
      <c r="JR83" s="90"/>
      <c r="JS83" s="90"/>
      <c r="JT83" s="90"/>
      <c r="JU83" s="90"/>
      <c r="JV83" s="90"/>
      <c r="JW83" s="90"/>
      <c r="JX83" s="90"/>
      <c r="JY83" s="90"/>
      <c r="JZ83" s="90"/>
      <c r="KA83" s="90"/>
      <c r="KB83" s="90"/>
      <c r="KC83" s="90"/>
      <c r="KD83" s="90"/>
      <c r="KE83" s="90"/>
      <c r="KF83" s="90"/>
      <c r="KG83" s="90"/>
      <c r="KH83" s="90"/>
      <c r="KI83" s="90"/>
      <c r="KJ83" s="90"/>
      <c r="KK83" s="90"/>
      <c r="KL83" s="90"/>
      <c r="KM83" s="90"/>
      <c r="KN83" s="90"/>
      <c r="KO83" s="90"/>
      <c r="KP83" s="90"/>
      <c r="KQ83" s="90"/>
      <c r="KR83" s="90"/>
      <c r="KS83" s="90"/>
      <c r="KT83" s="90"/>
      <c r="KU83" s="90"/>
      <c r="KV83" s="90"/>
      <c r="KW83" s="90"/>
      <c r="KX83" s="90"/>
      <c r="KY83" s="90"/>
      <c r="KZ83" s="90"/>
      <c r="LA83" s="90"/>
      <c r="LB83" s="90"/>
      <c r="LC83" s="90"/>
      <c r="LD83" s="90"/>
      <c r="LE83" s="90"/>
      <c r="LF83" s="90"/>
      <c r="LG83" s="90"/>
      <c r="LH83" s="90"/>
      <c r="LI83" s="90"/>
      <c r="LJ83" s="90"/>
      <c r="LK83" s="90"/>
      <c r="LL83" s="90"/>
      <c r="LM83" s="90"/>
    </row>
    <row r="84" spans="1:325" s="118" customFormat="1" ht="51" customHeight="1">
      <c r="A84" s="345" t="s">
        <v>202</v>
      </c>
      <c r="B84" s="346"/>
      <c r="C84" s="346"/>
      <c r="D84" s="347"/>
      <c r="E84" s="294" t="s">
        <v>283</v>
      </c>
      <c r="F84" s="259"/>
      <c r="G84" s="259"/>
      <c r="H84" s="259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  <c r="AU84" s="259"/>
      <c r="AV84" s="259"/>
      <c r="AW84" s="259"/>
      <c r="AX84" s="259"/>
      <c r="AY84" s="259"/>
      <c r="AZ84" s="259"/>
      <c r="BA84" s="259"/>
      <c r="BB84" s="259"/>
      <c r="BC84" s="295"/>
      <c r="BD84" s="661" t="s">
        <v>129</v>
      </c>
      <c r="BE84" s="662"/>
      <c r="BF84" s="662"/>
      <c r="BG84" s="662"/>
      <c r="BH84" s="663"/>
      <c r="BI84" s="124" t="s">
        <v>136</v>
      </c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  <c r="IT84" s="90"/>
      <c r="IU84" s="90"/>
      <c r="IV84" s="90"/>
      <c r="IW84" s="90"/>
      <c r="IX84" s="90"/>
      <c r="IY84" s="90"/>
      <c r="IZ84" s="90"/>
      <c r="JA84" s="90"/>
      <c r="JB84" s="90"/>
      <c r="JC84" s="90"/>
      <c r="JD84" s="90"/>
      <c r="JE84" s="90"/>
      <c r="JF84" s="90"/>
      <c r="JG84" s="90"/>
      <c r="JH84" s="90"/>
      <c r="JI84" s="90"/>
      <c r="JJ84" s="90"/>
      <c r="JK84" s="90"/>
      <c r="JL84" s="90"/>
      <c r="JM84" s="90"/>
      <c r="JN84" s="90"/>
      <c r="JO84" s="90"/>
      <c r="JP84" s="90"/>
      <c r="JQ84" s="90"/>
      <c r="JR84" s="90"/>
      <c r="JS84" s="90"/>
      <c r="JT84" s="90"/>
      <c r="JU84" s="90"/>
      <c r="JV84" s="90"/>
      <c r="JW84" s="90"/>
      <c r="JX84" s="90"/>
      <c r="JY84" s="90"/>
      <c r="JZ84" s="90"/>
      <c r="KA84" s="90"/>
      <c r="KB84" s="90"/>
      <c r="KC84" s="90"/>
      <c r="KD84" s="90"/>
      <c r="KE84" s="90"/>
      <c r="KF84" s="90"/>
      <c r="KG84" s="90"/>
      <c r="KH84" s="90"/>
      <c r="KI84" s="90"/>
      <c r="KJ84" s="90"/>
      <c r="KK84" s="90"/>
      <c r="KL84" s="90"/>
      <c r="KM84" s="90"/>
      <c r="KN84" s="90"/>
      <c r="KO84" s="90"/>
      <c r="KP84" s="90"/>
      <c r="KQ84" s="90"/>
      <c r="KR84" s="90"/>
      <c r="KS84" s="90"/>
      <c r="KT84" s="90"/>
      <c r="KU84" s="90"/>
      <c r="KV84" s="90"/>
      <c r="KW84" s="90"/>
      <c r="KX84" s="90"/>
      <c r="KY84" s="90"/>
      <c r="KZ84" s="90"/>
      <c r="LA84" s="90"/>
      <c r="LB84" s="90"/>
      <c r="LC84" s="90"/>
      <c r="LD84" s="90"/>
      <c r="LE84" s="90"/>
      <c r="LF84" s="90"/>
      <c r="LG84" s="90"/>
      <c r="LH84" s="90"/>
      <c r="LI84" s="90"/>
      <c r="LJ84" s="90"/>
      <c r="LK84" s="90"/>
      <c r="LL84" s="90"/>
      <c r="LM84" s="90"/>
    </row>
    <row r="85" spans="1:325" s="5" customFormat="1" ht="51" customHeight="1">
      <c r="A85" s="471" t="s">
        <v>203</v>
      </c>
      <c r="B85" s="452"/>
      <c r="C85" s="452"/>
      <c r="D85" s="453"/>
      <c r="E85" s="325" t="s">
        <v>326</v>
      </c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  <c r="AJ85" s="326"/>
      <c r="AK85" s="326"/>
      <c r="AL85" s="326"/>
      <c r="AM85" s="326"/>
      <c r="AN85" s="326"/>
      <c r="AO85" s="326"/>
      <c r="AP85" s="326"/>
      <c r="AQ85" s="326"/>
      <c r="AR85" s="326"/>
      <c r="AS85" s="326"/>
      <c r="AT85" s="326"/>
      <c r="AU85" s="326"/>
      <c r="AV85" s="326"/>
      <c r="AW85" s="326"/>
      <c r="AX85" s="326"/>
      <c r="AY85" s="326"/>
      <c r="AZ85" s="326"/>
      <c r="BA85" s="326"/>
      <c r="BB85" s="326"/>
      <c r="BC85" s="327"/>
      <c r="BD85" s="261" t="s">
        <v>120</v>
      </c>
      <c r="BE85" s="262"/>
      <c r="BF85" s="289"/>
      <c r="BG85" s="289"/>
      <c r="BH85" s="290"/>
      <c r="BI85" s="125" t="s">
        <v>165</v>
      </c>
      <c r="BJ85" s="42"/>
      <c r="BK85" s="4"/>
      <c r="BL85" s="4"/>
      <c r="BM85" s="109"/>
      <c r="BN85" s="97"/>
      <c r="BO85" s="68"/>
    </row>
    <row r="86" spans="1:325" s="5" customFormat="1" ht="79.349999999999994" customHeight="1">
      <c r="A86" s="471" t="s">
        <v>232</v>
      </c>
      <c r="B86" s="452"/>
      <c r="C86" s="452"/>
      <c r="D86" s="453"/>
      <c r="E86" s="275" t="s">
        <v>204</v>
      </c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I86" s="276"/>
      <c r="AJ86" s="276"/>
      <c r="AK86" s="276"/>
      <c r="AL86" s="276"/>
      <c r="AM86" s="276"/>
      <c r="AN86" s="276"/>
      <c r="AO86" s="276"/>
      <c r="AP86" s="276"/>
      <c r="AQ86" s="276"/>
      <c r="AR86" s="276"/>
      <c r="AS86" s="276"/>
      <c r="AT86" s="276"/>
      <c r="AU86" s="276"/>
      <c r="AV86" s="276"/>
      <c r="AW86" s="276"/>
      <c r="AX86" s="276"/>
      <c r="AY86" s="276"/>
      <c r="AZ86" s="276"/>
      <c r="BA86" s="276"/>
      <c r="BB86" s="276"/>
      <c r="BC86" s="277"/>
      <c r="BD86" s="261" t="s">
        <v>122</v>
      </c>
      <c r="BE86" s="262"/>
      <c r="BF86" s="262"/>
      <c r="BG86" s="262"/>
      <c r="BH86" s="263"/>
      <c r="BI86" s="125" t="s">
        <v>164</v>
      </c>
      <c r="BJ86" s="42"/>
      <c r="BK86" s="4"/>
      <c r="BL86" s="4"/>
      <c r="BM86" s="109"/>
      <c r="BN86" s="97"/>
      <c r="BO86" s="68"/>
    </row>
    <row r="87" spans="1:325" s="5" customFormat="1" ht="51" customHeight="1" thickBot="1">
      <c r="A87" s="471" t="s">
        <v>243</v>
      </c>
      <c r="B87" s="452"/>
      <c r="C87" s="452"/>
      <c r="D87" s="453"/>
      <c r="E87" s="337" t="s">
        <v>181</v>
      </c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  <c r="AM87" s="246"/>
      <c r="AN87" s="246"/>
      <c r="AO87" s="246"/>
      <c r="AP87" s="246"/>
      <c r="AQ87" s="246"/>
      <c r="AR87" s="246"/>
      <c r="AS87" s="246"/>
      <c r="AT87" s="246"/>
      <c r="AU87" s="246"/>
      <c r="AV87" s="246"/>
      <c r="AW87" s="246"/>
      <c r="AX87" s="246"/>
      <c r="AY87" s="246"/>
      <c r="AZ87" s="246"/>
      <c r="BA87" s="246"/>
      <c r="BB87" s="246"/>
      <c r="BC87" s="338"/>
      <c r="BD87" s="339" t="s">
        <v>143</v>
      </c>
      <c r="BE87" s="340"/>
      <c r="BF87" s="340"/>
      <c r="BG87" s="340"/>
      <c r="BH87" s="341"/>
      <c r="BI87" s="125" t="s">
        <v>163</v>
      </c>
      <c r="BJ87" s="42"/>
      <c r="BK87" s="4"/>
      <c r="BL87" s="4"/>
      <c r="BM87" s="109"/>
      <c r="BN87" s="97"/>
      <c r="BO87" s="68"/>
    </row>
    <row r="88" spans="1:325" s="5" customFormat="1" ht="79.349999999999994" customHeight="1">
      <c r="A88" s="328" t="s">
        <v>121</v>
      </c>
      <c r="B88" s="329"/>
      <c r="C88" s="329"/>
      <c r="D88" s="330"/>
      <c r="E88" s="267" t="s">
        <v>184</v>
      </c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  <c r="AM88" s="268"/>
      <c r="AN88" s="268"/>
      <c r="AO88" s="268"/>
      <c r="AP88" s="268"/>
      <c r="AQ88" s="268"/>
      <c r="AR88" s="268"/>
      <c r="AS88" s="268"/>
      <c r="AT88" s="268"/>
      <c r="AU88" s="268"/>
      <c r="AV88" s="268"/>
      <c r="AW88" s="268"/>
      <c r="AX88" s="268"/>
      <c r="AY88" s="268"/>
      <c r="AZ88" s="268"/>
      <c r="BA88" s="268"/>
      <c r="BB88" s="268"/>
      <c r="BC88" s="269"/>
      <c r="BD88" s="331" t="s">
        <v>120</v>
      </c>
      <c r="BE88" s="332"/>
      <c r="BF88" s="332"/>
      <c r="BG88" s="332"/>
      <c r="BH88" s="333"/>
      <c r="BI88" s="125" t="s">
        <v>165</v>
      </c>
      <c r="BJ88" s="42"/>
      <c r="BK88" s="4"/>
      <c r="BL88" s="4"/>
      <c r="BM88" s="109"/>
      <c r="BN88" s="97"/>
      <c r="BO88" s="68"/>
    </row>
    <row r="89" spans="1:325" s="5" customFormat="1" ht="51" customHeight="1">
      <c r="A89" s="334" t="s">
        <v>123</v>
      </c>
      <c r="B89" s="342"/>
      <c r="C89" s="342"/>
      <c r="D89" s="343"/>
      <c r="E89" s="291" t="s">
        <v>183</v>
      </c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2"/>
      <c r="AU89" s="292"/>
      <c r="AV89" s="292"/>
      <c r="AW89" s="292"/>
      <c r="AX89" s="292"/>
      <c r="AY89" s="292"/>
      <c r="AZ89" s="292"/>
      <c r="BA89" s="292"/>
      <c r="BB89" s="292"/>
      <c r="BC89" s="293"/>
      <c r="BD89" s="296" t="s">
        <v>122</v>
      </c>
      <c r="BE89" s="297"/>
      <c r="BF89" s="297"/>
      <c r="BG89" s="297"/>
      <c r="BH89" s="344"/>
      <c r="BI89" s="125" t="s">
        <v>164</v>
      </c>
      <c r="BJ89" s="42"/>
      <c r="BK89" s="4"/>
      <c r="BL89" s="4"/>
      <c r="BM89" s="109"/>
      <c r="BN89" s="97"/>
      <c r="BO89" s="68"/>
    </row>
    <row r="90" spans="1:325" s="5" customFormat="1" ht="106.5" customHeight="1">
      <c r="A90" s="334" t="s">
        <v>126</v>
      </c>
      <c r="B90" s="335"/>
      <c r="C90" s="335"/>
      <c r="D90" s="336"/>
      <c r="E90" s="275" t="s">
        <v>187</v>
      </c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  <c r="AJ90" s="276"/>
      <c r="AK90" s="276"/>
      <c r="AL90" s="276"/>
      <c r="AM90" s="276"/>
      <c r="AN90" s="276"/>
      <c r="AO90" s="276"/>
      <c r="AP90" s="276"/>
      <c r="AQ90" s="276"/>
      <c r="AR90" s="276"/>
      <c r="AS90" s="276"/>
      <c r="AT90" s="276"/>
      <c r="AU90" s="276"/>
      <c r="AV90" s="276"/>
      <c r="AW90" s="276"/>
      <c r="AX90" s="276"/>
      <c r="AY90" s="276"/>
      <c r="AZ90" s="276"/>
      <c r="BA90" s="276"/>
      <c r="BB90" s="276"/>
      <c r="BC90" s="277"/>
      <c r="BD90" s="296" t="s">
        <v>125</v>
      </c>
      <c r="BE90" s="297"/>
      <c r="BF90" s="298"/>
      <c r="BG90" s="298"/>
      <c r="BH90" s="299"/>
      <c r="BI90" s="125" t="s">
        <v>168</v>
      </c>
      <c r="BJ90" s="42"/>
      <c r="BK90" s="4"/>
      <c r="BL90" s="4"/>
      <c r="BM90" s="109"/>
      <c r="BN90" s="97"/>
      <c r="BO90" s="68"/>
    </row>
    <row r="91" spans="1:325" s="5" customFormat="1" ht="79.349999999999994" customHeight="1" thickBot="1">
      <c r="A91" s="302" t="s">
        <v>185</v>
      </c>
      <c r="B91" s="303"/>
      <c r="C91" s="303"/>
      <c r="D91" s="304"/>
      <c r="E91" s="285" t="s">
        <v>188</v>
      </c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  <c r="AK91" s="286"/>
      <c r="AL91" s="286"/>
      <c r="AM91" s="286"/>
      <c r="AN91" s="286"/>
      <c r="AO91" s="286"/>
      <c r="AP91" s="286"/>
      <c r="AQ91" s="286"/>
      <c r="AR91" s="286"/>
      <c r="AS91" s="286"/>
      <c r="AT91" s="286"/>
      <c r="AU91" s="286"/>
      <c r="AV91" s="286"/>
      <c r="AW91" s="286"/>
      <c r="AX91" s="286"/>
      <c r="AY91" s="286"/>
      <c r="AZ91" s="286"/>
      <c r="BA91" s="286"/>
      <c r="BB91" s="286"/>
      <c r="BC91" s="287"/>
      <c r="BD91" s="305" t="s">
        <v>127</v>
      </c>
      <c r="BE91" s="306"/>
      <c r="BF91" s="306"/>
      <c r="BG91" s="306"/>
      <c r="BH91" s="307"/>
      <c r="BI91" s="125" t="s">
        <v>169</v>
      </c>
      <c r="BJ91" s="42"/>
      <c r="BK91" s="4"/>
      <c r="BL91" s="4"/>
      <c r="BM91" s="109"/>
      <c r="BN91" s="97"/>
      <c r="BO91" s="68"/>
    </row>
    <row r="92" spans="1:325" s="5" customFormat="1" ht="51" customHeight="1">
      <c r="A92" s="321" t="s">
        <v>140</v>
      </c>
      <c r="B92" s="322"/>
      <c r="C92" s="322"/>
      <c r="D92" s="323"/>
      <c r="E92" s="267" t="s">
        <v>186</v>
      </c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68"/>
      <c r="AH92" s="268"/>
      <c r="AI92" s="268"/>
      <c r="AJ92" s="268"/>
      <c r="AK92" s="268"/>
      <c r="AL92" s="268"/>
      <c r="AM92" s="268"/>
      <c r="AN92" s="268"/>
      <c r="AO92" s="268"/>
      <c r="AP92" s="268"/>
      <c r="AQ92" s="268"/>
      <c r="AR92" s="268"/>
      <c r="AS92" s="268"/>
      <c r="AT92" s="268"/>
      <c r="AU92" s="268"/>
      <c r="AV92" s="268"/>
      <c r="AW92" s="268"/>
      <c r="AX92" s="268"/>
      <c r="AY92" s="268"/>
      <c r="AZ92" s="268"/>
      <c r="BA92" s="268"/>
      <c r="BB92" s="268"/>
      <c r="BC92" s="269"/>
      <c r="BD92" s="270" t="s">
        <v>134</v>
      </c>
      <c r="BE92" s="271"/>
      <c r="BF92" s="271"/>
      <c r="BG92" s="271"/>
      <c r="BH92" s="272"/>
      <c r="BI92" s="125" t="s">
        <v>166</v>
      </c>
      <c r="BJ92" s="42"/>
      <c r="BK92" s="4"/>
      <c r="BL92" s="4"/>
      <c r="BM92" s="109"/>
      <c r="BN92" s="97"/>
      <c r="BO92" s="68"/>
    </row>
    <row r="93" spans="1:325" s="163" customFormat="1" ht="51" customHeight="1">
      <c r="A93" s="255" t="s">
        <v>142</v>
      </c>
      <c r="B93" s="256"/>
      <c r="C93" s="256"/>
      <c r="D93" s="257"/>
      <c r="E93" s="294" t="s">
        <v>246</v>
      </c>
      <c r="F93" s="259"/>
      <c r="G93" s="259"/>
      <c r="H93" s="259"/>
      <c r="I93" s="259"/>
      <c r="J93" s="259"/>
      <c r="K93" s="259"/>
      <c r="L93" s="259"/>
      <c r="M93" s="259"/>
      <c r="N93" s="259"/>
      <c r="O93" s="259"/>
      <c r="P93" s="259"/>
      <c r="Q93" s="259"/>
      <c r="R93" s="25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59"/>
      <c r="AI93" s="259"/>
      <c r="AJ93" s="259"/>
      <c r="AK93" s="259"/>
      <c r="AL93" s="259"/>
      <c r="AM93" s="259"/>
      <c r="AN93" s="259"/>
      <c r="AO93" s="259"/>
      <c r="AP93" s="259"/>
      <c r="AQ93" s="259"/>
      <c r="AR93" s="259"/>
      <c r="AS93" s="259"/>
      <c r="AT93" s="259"/>
      <c r="AU93" s="259"/>
      <c r="AV93" s="259"/>
      <c r="AW93" s="259"/>
      <c r="AX93" s="259"/>
      <c r="AY93" s="259"/>
      <c r="AZ93" s="259"/>
      <c r="BA93" s="259"/>
      <c r="BB93" s="259"/>
      <c r="BC93" s="295"/>
      <c r="BD93" s="261" t="s">
        <v>205</v>
      </c>
      <c r="BE93" s="262"/>
      <c r="BF93" s="262"/>
      <c r="BG93" s="262"/>
      <c r="BH93" s="263"/>
      <c r="BI93" s="164" t="s">
        <v>227</v>
      </c>
      <c r="BJ93" s="165"/>
      <c r="BK93" s="165"/>
      <c r="BL93" s="165"/>
      <c r="BM93" s="165"/>
      <c r="BN93" s="165"/>
      <c r="BO93" s="165"/>
      <c r="BP93" s="165"/>
      <c r="BQ93" s="165"/>
      <c r="BR93" s="165"/>
      <c r="BS93" s="165"/>
      <c r="BT93" s="165"/>
      <c r="BU93" s="165"/>
      <c r="BV93" s="165"/>
      <c r="BW93" s="165"/>
      <c r="BX93" s="165"/>
      <c r="BY93" s="165"/>
      <c r="BZ93" s="165"/>
      <c r="CA93" s="165"/>
      <c r="CB93" s="165"/>
      <c r="CC93" s="165"/>
      <c r="CD93" s="165"/>
      <c r="CE93" s="165"/>
      <c r="CF93" s="165"/>
      <c r="CG93" s="165"/>
      <c r="CH93" s="165"/>
      <c r="CI93" s="165"/>
      <c r="CJ93" s="165"/>
      <c r="CK93" s="165"/>
      <c r="CL93" s="165"/>
      <c r="CM93" s="165"/>
      <c r="CN93" s="165"/>
      <c r="CO93" s="165"/>
      <c r="CP93" s="165"/>
      <c r="CQ93" s="165"/>
      <c r="CR93" s="165"/>
      <c r="CS93" s="165"/>
      <c r="CT93" s="165"/>
      <c r="CU93" s="165"/>
      <c r="CV93" s="165"/>
      <c r="CW93" s="165"/>
      <c r="CX93" s="165"/>
      <c r="CY93" s="165"/>
      <c r="CZ93" s="165"/>
      <c r="DA93" s="165"/>
      <c r="DB93" s="165"/>
      <c r="DC93" s="165"/>
      <c r="DD93" s="165"/>
      <c r="DE93" s="165"/>
      <c r="DF93" s="165"/>
      <c r="DG93" s="165"/>
      <c r="DH93" s="165"/>
      <c r="DI93" s="165"/>
      <c r="DJ93" s="165"/>
      <c r="DK93" s="165"/>
      <c r="DL93" s="165"/>
      <c r="DM93" s="165"/>
      <c r="DN93" s="165"/>
      <c r="DO93" s="165"/>
      <c r="DP93" s="165"/>
      <c r="DQ93" s="165"/>
      <c r="DR93" s="165"/>
      <c r="DS93" s="165"/>
      <c r="DT93" s="165"/>
      <c r="DU93" s="165"/>
      <c r="DV93" s="165"/>
      <c r="DW93" s="165"/>
      <c r="DX93" s="165"/>
      <c r="DY93" s="165"/>
      <c r="DZ93" s="165"/>
      <c r="EA93" s="165"/>
      <c r="EB93" s="165"/>
      <c r="EC93" s="165"/>
      <c r="ED93" s="165"/>
      <c r="EE93" s="165"/>
      <c r="EF93" s="165"/>
      <c r="EG93" s="165"/>
      <c r="EH93" s="165"/>
      <c r="EI93" s="165"/>
      <c r="EJ93" s="165"/>
      <c r="EK93" s="165"/>
      <c r="EL93" s="165"/>
      <c r="EM93" s="165"/>
      <c r="EN93" s="165"/>
      <c r="EO93" s="165"/>
      <c r="EP93" s="165"/>
      <c r="EQ93" s="165"/>
      <c r="ER93" s="165"/>
      <c r="ES93" s="165"/>
      <c r="ET93" s="165"/>
      <c r="EU93" s="165"/>
      <c r="EV93" s="165"/>
      <c r="EW93" s="165"/>
      <c r="EX93" s="165"/>
      <c r="EY93" s="165"/>
      <c r="EZ93" s="165"/>
      <c r="FA93" s="165"/>
      <c r="FB93" s="165"/>
      <c r="FC93" s="165"/>
      <c r="FD93" s="165"/>
      <c r="FE93" s="165"/>
      <c r="FF93" s="165"/>
      <c r="FG93" s="165"/>
      <c r="FH93" s="165"/>
      <c r="FI93" s="165"/>
      <c r="FJ93" s="165"/>
      <c r="FK93" s="165"/>
      <c r="FL93" s="165"/>
      <c r="FM93" s="165"/>
      <c r="FN93" s="165"/>
      <c r="FO93" s="165"/>
      <c r="FP93" s="165"/>
      <c r="FQ93" s="165"/>
      <c r="FR93" s="165"/>
      <c r="FS93" s="165"/>
      <c r="FT93" s="165"/>
      <c r="FU93" s="165"/>
      <c r="FV93" s="165"/>
      <c r="FW93" s="165"/>
      <c r="FX93" s="165"/>
      <c r="FY93" s="165"/>
      <c r="FZ93" s="165"/>
      <c r="GA93" s="165"/>
      <c r="GB93" s="165"/>
      <c r="GC93" s="165"/>
      <c r="GD93" s="165"/>
      <c r="GE93" s="165"/>
      <c r="GF93" s="165"/>
      <c r="GG93" s="165"/>
      <c r="GH93" s="165"/>
      <c r="GI93" s="165"/>
      <c r="GJ93" s="165"/>
      <c r="GK93" s="165"/>
      <c r="GL93" s="165"/>
      <c r="GM93" s="165"/>
      <c r="GN93" s="165"/>
      <c r="GO93" s="165"/>
      <c r="GP93" s="165"/>
      <c r="GQ93" s="165"/>
      <c r="GR93" s="165"/>
      <c r="GS93" s="165"/>
      <c r="GT93" s="165"/>
      <c r="GU93" s="165"/>
      <c r="GV93" s="165"/>
      <c r="GW93" s="165"/>
      <c r="GX93" s="165"/>
      <c r="GY93" s="165"/>
      <c r="GZ93" s="165"/>
      <c r="HA93" s="165"/>
      <c r="HB93" s="165"/>
      <c r="HC93" s="165"/>
      <c r="HD93" s="165"/>
      <c r="HE93" s="165"/>
      <c r="HF93" s="165"/>
      <c r="HG93" s="165"/>
      <c r="HH93" s="165"/>
      <c r="HI93" s="165"/>
      <c r="HJ93" s="165"/>
      <c r="HK93" s="165"/>
      <c r="HL93" s="165"/>
      <c r="HM93" s="165"/>
      <c r="HN93" s="165"/>
      <c r="HO93" s="165"/>
      <c r="HP93" s="165"/>
      <c r="HQ93" s="165"/>
      <c r="HR93" s="165"/>
      <c r="HS93" s="165"/>
      <c r="HT93" s="165"/>
      <c r="HU93" s="165"/>
      <c r="HV93" s="165"/>
      <c r="HW93" s="165"/>
      <c r="HX93" s="165"/>
      <c r="HY93" s="165"/>
      <c r="HZ93" s="165"/>
      <c r="IA93" s="165"/>
      <c r="IB93" s="165"/>
      <c r="IC93" s="165"/>
      <c r="ID93" s="165"/>
      <c r="IE93" s="165"/>
      <c r="IF93" s="165"/>
      <c r="IG93" s="165"/>
      <c r="IH93" s="165"/>
      <c r="II93" s="165"/>
      <c r="IJ93" s="165"/>
      <c r="IK93" s="165"/>
      <c r="IL93" s="165"/>
      <c r="IM93" s="165"/>
      <c r="IN93" s="165"/>
      <c r="IO93" s="165"/>
      <c r="IP93" s="165"/>
      <c r="IQ93" s="165"/>
      <c r="IR93" s="165"/>
      <c r="IS93" s="165"/>
      <c r="IT93" s="165"/>
      <c r="IU93" s="165"/>
      <c r="IV93" s="165"/>
      <c r="IW93" s="165"/>
      <c r="IX93" s="165"/>
      <c r="IY93" s="165"/>
      <c r="IZ93" s="165"/>
      <c r="JA93" s="165"/>
      <c r="JB93" s="165"/>
      <c r="JC93" s="165"/>
      <c r="JD93" s="165"/>
      <c r="JE93" s="165"/>
      <c r="JF93" s="165"/>
      <c r="JG93" s="165"/>
      <c r="JH93" s="165"/>
      <c r="JI93" s="165"/>
      <c r="JJ93" s="165"/>
      <c r="JK93" s="165"/>
      <c r="JL93" s="165"/>
      <c r="JM93" s="165"/>
      <c r="JN93" s="165"/>
      <c r="JO93" s="165"/>
      <c r="JP93" s="165"/>
      <c r="JQ93" s="165"/>
      <c r="JR93" s="165"/>
      <c r="JS93" s="165"/>
      <c r="JT93" s="165"/>
      <c r="JU93" s="165"/>
      <c r="JV93" s="165"/>
      <c r="JW93" s="165"/>
      <c r="JX93" s="165"/>
      <c r="JY93" s="165"/>
      <c r="JZ93" s="165"/>
      <c r="KA93" s="165"/>
      <c r="KB93" s="165"/>
      <c r="KC93" s="165"/>
      <c r="KD93" s="165"/>
      <c r="KE93" s="165"/>
      <c r="KF93" s="165"/>
      <c r="KG93" s="165"/>
      <c r="KH93" s="165"/>
      <c r="KI93" s="165"/>
      <c r="KJ93" s="165"/>
      <c r="KK93" s="165"/>
      <c r="KL93" s="165"/>
      <c r="KM93" s="165"/>
      <c r="KN93" s="165"/>
      <c r="KO93" s="165"/>
      <c r="KP93" s="165"/>
      <c r="KQ93" s="165"/>
      <c r="KR93" s="165"/>
      <c r="KS93" s="165"/>
      <c r="KT93" s="165"/>
      <c r="KU93" s="165"/>
      <c r="KV93" s="165"/>
      <c r="KW93" s="165"/>
      <c r="KX93" s="165"/>
      <c r="KY93" s="165"/>
      <c r="KZ93" s="165"/>
      <c r="LA93" s="165"/>
      <c r="LB93" s="165"/>
      <c r="LC93" s="165"/>
      <c r="LD93" s="165"/>
      <c r="LE93" s="165"/>
      <c r="LF93" s="165"/>
      <c r="LG93" s="165"/>
      <c r="LH93" s="165"/>
      <c r="LI93" s="165"/>
      <c r="LJ93" s="165"/>
      <c r="LK93" s="165"/>
      <c r="LL93" s="165"/>
      <c r="LM93" s="165"/>
    </row>
    <row r="94" spans="1:325" s="5" customFormat="1" ht="51" customHeight="1">
      <c r="A94" s="264" t="s">
        <v>144</v>
      </c>
      <c r="B94" s="265"/>
      <c r="C94" s="265"/>
      <c r="D94" s="266"/>
      <c r="E94" s="275" t="s">
        <v>191</v>
      </c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  <c r="AJ94" s="276"/>
      <c r="AK94" s="276"/>
      <c r="AL94" s="276"/>
      <c r="AM94" s="276"/>
      <c r="AN94" s="276"/>
      <c r="AO94" s="276"/>
      <c r="AP94" s="276"/>
      <c r="AQ94" s="276"/>
      <c r="AR94" s="276"/>
      <c r="AS94" s="276"/>
      <c r="AT94" s="276"/>
      <c r="AU94" s="276"/>
      <c r="AV94" s="276"/>
      <c r="AW94" s="276"/>
      <c r="AX94" s="276"/>
      <c r="AY94" s="276"/>
      <c r="AZ94" s="276"/>
      <c r="BA94" s="276"/>
      <c r="BB94" s="276"/>
      <c r="BC94" s="277"/>
      <c r="BD94" s="296" t="s">
        <v>139</v>
      </c>
      <c r="BE94" s="297"/>
      <c r="BF94" s="298"/>
      <c r="BG94" s="298"/>
      <c r="BH94" s="299"/>
      <c r="BI94" s="125" t="s">
        <v>172</v>
      </c>
      <c r="BJ94" s="42"/>
      <c r="BK94" s="4"/>
      <c r="BL94" s="4"/>
      <c r="BM94" s="109"/>
      <c r="BN94" s="97"/>
      <c r="BO94" s="68"/>
    </row>
    <row r="95" spans="1:325" s="5" customFormat="1" ht="51" customHeight="1">
      <c r="A95" s="264" t="s">
        <v>146</v>
      </c>
      <c r="B95" s="265"/>
      <c r="C95" s="265"/>
      <c r="D95" s="266"/>
      <c r="E95" s="275" t="s">
        <v>192</v>
      </c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  <c r="AJ95" s="276"/>
      <c r="AK95" s="276"/>
      <c r="AL95" s="276"/>
      <c r="AM95" s="276"/>
      <c r="AN95" s="276"/>
      <c r="AO95" s="276"/>
      <c r="AP95" s="276"/>
      <c r="AQ95" s="276"/>
      <c r="AR95" s="276"/>
      <c r="AS95" s="276"/>
      <c r="AT95" s="276"/>
      <c r="AU95" s="276"/>
      <c r="AV95" s="276"/>
      <c r="AW95" s="276"/>
      <c r="AX95" s="276"/>
      <c r="AY95" s="276"/>
      <c r="AZ95" s="276"/>
      <c r="BA95" s="276"/>
      <c r="BB95" s="276"/>
      <c r="BC95" s="277"/>
      <c r="BD95" s="296" t="s">
        <v>141</v>
      </c>
      <c r="BE95" s="297"/>
      <c r="BF95" s="298"/>
      <c r="BG95" s="298"/>
      <c r="BH95" s="299"/>
      <c r="BI95" s="125" t="s">
        <v>174</v>
      </c>
      <c r="BJ95" s="42"/>
      <c r="BK95" s="4"/>
      <c r="BL95" s="4"/>
      <c r="BM95" s="109"/>
      <c r="BN95" s="97"/>
      <c r="BO95" s="68"/>
    </row>
    <row r="96" spans="1:325" s="5" customFormat="1" ht="51" customHeight="1">
      <c r="A96" s="264" t="s">
        <v>148</v>
      </c>
      <c r="B96" s="265"/>
      <c r="C96" s="265"/>
      <c r="D96" s="266"/>
      <c r="E96" s="275" t="s">
        <v>182</v>
      </c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I96" s="276"/>
      <c r="AJ96" s="276"/>
      <c r="AK96" s="276"/>
      <c r="AL96" s="276"/>
      <c r="AM96" s="276"/>
      <c r="AN96" s="276"/>
      <c r="AO96" s="276"/>
      <c r="AP96" s="276"/>
      <c r="AQ96" s="276"/>
      <c r="AR96" s="276"/>
      <c r="AS96" s="276"/>
      <c r="AT96" s="276"/>
      <c r="AU96" s="276"/>
      <c r="AV96" s="276"/>
      <c r="AW96" s="276"/>
      <c r="AX96" s="276"/>
      <c r="AY96" s="276"/>
      <c r="AZ96" s="276"/>
      <c r="BA96" s="276"/>
      <c r="BB96" s="276"/>
      <c r="BC96" s="277"/>
      <c r="BD96" s="296" t="s">
        <v>143</v>
      </c>
      <c r="BE96" s="297"/>
      <c r="BF96" s="298"/>
      <c r="BG96" s="298"/>
      <c r="BH96" s="299"/>
      <c r="BI96" s="94" t="s">
        <v>163</v>
      </c>
      <c r="BJ96" s="42"/>
      <c r="BK96" s="4"/>
      <c r="BL96" s="4"/>
      <c r="BM96" s="109"/>
      <c r="BN96" s="97"/>
      <c r="BO96" s="68"/>
    </row>
    <row r="97" spans="1:180" s="5" customFormat="1" ht="79.349999999999994" customHeight="1">
      <c r="A97" s="264" t="s">
        <v>151</v>
      </c>
      <c r="B97" s="265"/>
      <c r="C97" s="265"/>
      <c r="D97" s="266"/>
      <c r="E97" s="275" t="s">
        <v>190</v>
      </c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I97" s="276"/>
      <c r="AJ97" s="276"/>
      <c r="AK97" s="276"/>
      <c r="AL97" s="276"/>
      <c r="AM97" s="276"/>
      <c r="AN97" s="276"/>
      <c r="AO97" s="276"/>
      <c r="AP97" s="276"/>
      <c r="AQ97" s="276"/>
      <c r="AR97" s="276"/>
      <c r="AS97" s="276"/>
      <c r="AT97" s="276"/>
      <c r="AU97" s="276"/>
      <c r="AV97" s="276"/>
      <c r="AW97" s="276"/>
      <c r="AX97" s="276"/>
      <c r="AY97" s="276"/>
      <c r="AZ97" s="276"/>
      <c r="BA97" s="276"/>
      <c r="BB97" s="276"/>
      <c r="BC97" s="277"/>
      <c r="BD97" s="296" t="s">
        <v>145</v>
      </c>
      <c r="BE97" s="297"/>
      <c r="BF97" s="298"/>
      <c r="BG97" s="298"/>
      <c r="BH97" s="299"/>
      <c r="BI97" s="125" t="s">
        <v>173</v>
      </c>
      <c r="BJ97" s="42"/>
      <c r="BK97" s="4"/>
      <c r="BL97" s="4"/>
      <c r="BM97" s="109"/>
      <c r="BN97" s="97"/>
      <c r="BO97" s="68"/>
    </row>
    <row r="98" spans="1:180" s="5" customFormat="1" ht="79.349999999999994" customHeight="1">
      <c r="A98" s="255" t="s">
        <v>152</v>
      </c>
      <c r="B98" s="256"/>
      <c r="C98" s="256"/>
      <c r="D98" s="257"/>
      <c r="E98" s="258" t="s">
        <v>266</v>
      </c>
      <c r="F98" s="259"/>
      <c r="G98" s="259"/>
      <c r="H98" s="259"/>
      <c r="I98" s="259"/>
      <c r="J98" s="259"/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F98" s="259"/>
      <c r="AG98" s="259"/>
      <c r="AH98" s="259"/>
      <c r="AI98" s="259"/>
      <c r="AJ98" s="259"/>
      <c r="AK98" s="259"/>
      <c r="AL98" s="259"/>
      <c r="AM98" s="259"/>
      <c r="AN98" s="259"/>
      <c r="AO98" s="259"/>
      <c r="AP98" s="259"/>
      <c r="AQ98" s="259"/>
      <c r="AR98" s="259"/>
      <c r="AS98" s="259"/>
      <c r="AT98" s="259"/>
      <c r="AU98" s="259"/>
      <c r="AV98" s="259"/>
      <c r="AW98" s="259"/>
      <c r="AX98" s="259"/>
      <c r="AY98" s="259"/>
      <c r="AZ98" s="259"/>
      <c r="BA98" s="259"/>
      <c r="BB98" s="259"/>
      <c r="BC98" s="260"/>
      <c r="BD98" s="261" t="s">
        <v>145</v>
      </c>
      <c r="BE98" s="262"/>
      <c r="BF98" s="262"/>
      <c r="BG98" s="262"/>
      <c r="BH98" s="263"/>
      <c r="BI98" s="123" t="s">
        <v>267</v>
      </c>
      <c r="BJ98" s="42"/>
      <c r="BK98" s="42"/>
      <c r="BL98" s="42"/>
      <c r="BM98" s="159"/>
      <c r="BN98" s="160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1:180" s="122" customFormat="1" ht="51" customHeight="1">
      <c r="A99" s="264" t="s">
        <v>153</v>
      </c>
      <c r="B99" s="265"/>
      <c r="C99" s="265"/>
      <c r="D99" s="266"/>
      <c r="E99" s="275" t="s">
        <v>193</v>
      </c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I99" s="276"/>
      <c r="AJ99" s="276"/>
      <c r="AK99" s="276"/>
      <c r="AL99" s="276"/>
      <c r="AM99" s="276"/>
      <c r="AN99" s="276"/>
      <c r="AO99" s="276"/>
      <c r="AP99" s="276"/>
      <c r="AQ99" s="276"/>
      <c r="AR99" s="276"/>
      <c r="AS99" s="276"/>
      <c r="AT99" s="276"/>
      <c r="AU99" s="276"/>
      <c r="AV99" s="276"/>
      <c r="AW99" s="276"/>
      <c r="AX99" s="276"/>
      <c r="AY99" s="276"/>
      <c r="AZ99" s="276"/>
      <c r="BA99" s="276"/>
      <c r="BB99" s="276"/>
      <c r="BC99" s="277"/>
      <c r="BD99" s="296" t="s">
        <v>255</v>
      </c>
      <c r="BE99" s="297"/>
      <c r="BF99" s="298"/>
      <c r="BG99" s="298"/>
      <c r="BH99" s="299"/>
      <c r="BI99" s="139" t="s">
        <v>171</v>
      </c>
      <c r="BJ99" s="140"/>
      <c r="BK99" s="119"/>
      <c r="BL99" s="119"/>
      <c r="BM99" s="120"/>
      <c r="BN99" s="121"/>
      <c r="BO99" s="141"/>
    </row>
    <row r="100" spans="1:180" s="122" customFormat="1" ht="51" customHeight="1">
      <c r="A100" s="264" t="s">
        <v>198</v>
      </c>
      <c r="B100" s="265"/>
      <c r="C100" s="265"/>
      <c r="D100" s="266"/>
      <c r="E100" s="258" t="s">
        <v>264</v>
      </c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59"/>
      <c r="AI100" s="259"/>
      <c r="AJ100" s="259"/>
      <c r="AK100" s="259"/>
      <c r="AL100" s="259"/>
      <c r="AM100" s="259"/>
      <c r="AN100" s="259"/>
      <c r="AO100" s="259"/>
      <c r="AP100" s="259"/>
      <c r="AQ100" s="259"/>
      <c r="AR100" s="259"/>
      <c r="AS100" s="259"/>
      <c r="AT100" s="259"/>
      <c r="AU100" s="259"/>
      <c r="AV100" s="259"/>
      <c r="AW100" s="259"/>
      <c r="AX100" s="259"/>
      <c r="AY100" s="259"/>
      <c r="AZ100" s="259"/>
      <c r="BA100" s="259"/>
      <c r="BB100" s="259"/>
      <c r="BC100" s="260"/>
      <c r="BD100" s="261" t="s">
        <v>255</v>
      </c>
      <c r="BE100" s="262"/>
      <c r="BF100" s="262"/>
      <c r="BG100" s="262"/>
      <c r="BH100" s="263"/>
      <c r="BI100" s="139" t="s">
        <v>265</v>
      </c>
      <c r="BJ100" s="140"/>
      <c r="BK100" s="140"/>
      <c r="BL100" s="140"/>
      <c r="BM100" s="156"/>
      <c r="BN100" s="157"/>
      <c r="BO100" s="158"/>
      <c r="BP100" s="158"/>
      <c r="BQ100" s="158"/>
      <c r="BR100" s="158"/>
      <c r="BS100" s="158"/>
      <c r="BT100" s="158"/>
      <c r="BU100" s="158"/>
      <c r="BV100" s="158"/>
      <c r="BW100" s="158"/>
      <c r="BX100" s="158"/>
      <c r="BY100" s="158"/>
      <c r="BZ100" s="158"/>
      <c r="CA100" s="158"/>
      <c r="CB100" s="158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T100" s="158"/>
      <c r="CU100" s="158"/>
      <c r="CV100" s="158"/>
      <c r="CW100" s="158"/>
      <c r="CX100" s="158"/>
      <c r="CY100" s="158"/>
      <c r="CZ100" s="158"/>
      <c r="DA100" s="158"/>
      <c r="DB100" s="158"/>
      <c r="DC100" s="158"/>
      <c r="DD100" s="158"/>
      <c r="DE100" s="158"/>
      <c r="DF100" s="158"/>
      <c r="DG100" s="158"/>
      <c r="DH100" s="158"/>
      <c r="DI100" s="158"/>
      <c r="DJ100" s="158"/>
      <c r="DK100" s="158"/>
      <c r="DL100" s="158"/>
      <c r="DM100" s="158"/>
      <c r="DN100" s="158"/>
      <c r="DO100" s="158"/>
      <c r="DP100" s="158"/>
      <c r="DQ100" s="158"/>
      <c r="DR100" s="158"/>
      <c r="DS100" s="158"/>
      <c r="DT100" s="158"/>
      <c r="DU100" s="158"/>
      <c r="DV100" s="158"/>
      <c r="DW100" s="158"/>
      <c r="DX100" s="158"/>
      <c r="DY100" s="158"/>
      <c r="DZ100" s="158"/>
      <c r="EA100" s="158"/>
      <c r="EB100" s="158"/>
      <c r="EC100" s="158"/>
      <c r="ED100" s="158"/>
      <c r="EE100" s="158"/>
      <c r="EF100" s="158"/>
      <c r="EG100" s="158"/>
      <c r="EH100" s="158"/>
      <c r="EI100" s="158"/>
      <c r="EJ100" s="158"/>
      <c r="EK100" s="158"/>
      <c r="EL100" s="158"/>
      <c r="EM100" s="158"/>
      <c r="EN100" s="158"/>
      <c r="EO100" s="158"/>
      <c r="EP100" s="158"/>
      <c r="EQ100" s="158"/>
      <c r="ER100" s="158"/>
      <c r="ES100" s="158"/>
      <c r="ET100" s="158"/>
      <c r="EU100" s="158"/>
      <c r="EV100" s="158"/>
      <c r="EW100" s="158"/>
      <c r="EX100" s="158"/>
      <c r="EY100" s="158"/>
      <c r="EZ100" s="158"/>
      <c r="FA100" s="158"/>
      <c r="FB100" s="158"/>
      <c r="FC100" s="158"/>
      <c r="FD100" s="158"/>
      <c r="FE100" s="158"/>
      <c r="FF100" s="158"/>
      <c r="FG100" s="158"/>
      <c r="FH100" s="158"/>
      <c r="FI100" s="158"/>
      <c r="FJ100" s="158"/>
      <c r="FK100" s="158"/>
      <c r="FL100" s="158"/>
      <c r="FM100" s="158"/>
      <c r="FN100" s="158"/>
      <c r="FO100" s="158"/>
      <c r="FP100" s="158"/>
      <c r="FQ100" s="158"/>
      <c r="FR100" s="158"/>
      <c r="FS100" s="158"/>
      <c r="FT100" s="158"/>
      <c r="FU100" s="158"/>
      <c r="FV100" s="158"/>
      <c r="FW100" s="158"/>
      <c r="FX100" s="158"/>
    </row>
    <row r="101" spans="1:180" s="122" customFormat="1" ht="51" customHeight="1">
      <c r="A101" s="255" t="s">
        <v>200</v>
      </c>
      <c r="B101" s="256"/>
      <c r="C101" s="256"/>
      <c r="D101" s="257"/>
      <c r="E101" s="258" t="s">
        <v>194</v>
      </c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9"/>
      <c r="AP101" s="259"/>
      <c r="AQ101" s="259"/>
      <c r="AR101" s="259"/>
      <c r="AS101" s="259"/>
      <c r="AT101" s="259"/>
      <c r="AU101" s="259"/>
      <c r="AV101" s="259"/>
      <c r="AW101" s="259"/>
      <c r="AX101" s="259"/>
      <c r="AY101" s="259"/>
      <c r="AZ101" s="259"/>
      <c r="BA101" s="259"/>
      <c r="BB101" s="259"/>
      <c r="BC101" s="260"/>
      <c r="BD101" s="261" t="s">
        <v>149</v>
      </c>
      <c r="BE101" s="262"/>
      <c r="BF101" s="289"/>
      <c r="BG101" s="289"/>
      <c r="BH101" s="290"/>
      <c r="BI101" s="139" t="s">
        <v>177</v>
      </c>
      <c r="BJ101" s="140"/>
      <c r="BK101" s="119"/>
      <c r="BL101" s="119"/>
      <c r="BM101" s="120"/>
      <c r="BN101" s="121"/>
      <c r="BO101" s="141"/>
    </row>
    <row r="102" spans="1:180" s="5" customFormat="1" ht="51" customHeight="1" thickBot="1">
      <c r="A102" s="279" t="s">
        <v>206</v>
      </c>
      <c r="B102" s="280"/>
      <c r="C102" s="280"/>
      <c r="D102" s="281"/>
      <c r="E102" s="314" t="s">
        <v>195</v>
      </c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  <c r="AG102" s="315"/>
      <c r="AH102" s="315"/>
      <c r="AI102" s="315"/>
      <c r="AJ102" s="315"/>
      <c r="AK102" s="315"/>
      <c r="AL102" s="315"/>
      <c r="AM102" s="315"/>
      <c r="AN102" s="315"/>
      <c r="AO102" s="315"/>
      <c r="AP102" s="315"/>
      <c r="AQ102" s="315"/>
      <c r="AR102" s="315"/>
      <c r="AS102" s="315"/>
      <c r="AT102" s="315"/>
      <c r="AU102" s="315"/>
      <c r="AV102" s="315"/>
      <c r="AW102" s="315"/>
      <c r="AX102" s="315"/>
      <c r="AY102" s="315"/>
      <c r="AZ102" s="315"/>
      <c r="BA102" s="315"/>
      <c r="BB102" s="315"/>
      <c r="BC102" s="316"/>
      <c r="BD102" s="317" t="s">
        <v>150</v>
      </c>
      <c r="BE102" s="318"/>
      <c r="BF102" s="319"/>
      <c r="BG102" s="319"/>
      <c r="BH102" s="320"/>
      <c r="BI102" s="125" t="s">
        <v>249</v>
      </c>
      <c r="BJ102" s="42"/>
      <c r="BK102" s="4"/>
      <c r="BL102" s="4"/>
      <c r="BM102" s="109"/>
      <c r="BN102" s="97"/>
      <c r="BO102" s="68"/>
    </row>
    <row r="103" spans="1:180" s="5" customFormat="1" ht="67.5" customHeight="1">
      <c r="A103" s="26" t="s">
        <v>5</v>
      </c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47"/>
      <c r="S103" s="47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18"/>
      <c r="AG103" s="220"/>
      <c r="AH103" s="220"/>
      <c r="AI103" s="288" t="s">
        <v>5</v>
      </c>
      <c r="AJ103" s="288"/>
      <c r="AK103" s="288"/>
      <c r="AL103" s="288"/>
      <c r="AM103" s="288"/>
      <c r="AN103" s="288"/>
      <c r="AO103" s="288"/>
      <c r="AP103" s="288"/>
      <c r="AQ103" s="288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73"/>
      <c r="BJ103" s="73"/>
      <c r="BK103" s="73"/>
      <c r="BL103" s="73"/>
      <c r="BM103" s="161"/>
      <c r="BN103" s="161"/>
      <c r="BO103" s="97"/>
      <c r="BP103" s="97"/>
      <c r="BQ103" s="97"/>
    </row>
    <row r="104" spans="1:180" s="5" customFormat="1" ht="43.5" customHeight="1">
      <c r="A104" s="239" t="s">
        <v>4</v>
      </c>
      <c r="B104" s="239"/>
      <c r="C104" s="239"/>
      <c r="D104" s="239"/>
      <c r="E104" s="239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48"/>
      <c r="Z104" s="48"/>
      <c r="AA104" s="48"/>
      <c r="AB104" s="48"/>
      <c r="AC104" s="48"/>
      <c r="AD104" s="220"/>
      <c r="AE104" s="218"/>
      <c r="AF104" s="220"/>
      <c r="AG104" s="220"/>
      <c r="AH104" s="220"/>
      <c r="AI104" s="301" t="s">
        <v>220</v>
      </c>
      <c r="AJ104" s="301"/>
      <c r="AK104" s="301"/>
      <c r="AL104" s="301"/>
      <c r="AM104" s="301"/>
      <c r="AN104" s="301"/>
      <c r="AO104" s="301"/>
      <c r="AP104" s="301"/>
      <c r="AQ104" s="301"/>
      <c r="AR104" s="301"/>
      <c r="AS104" s="301"/>
      <c r="AT104" s="301"/>
      <c r="AU104" s="301"/>
      <c r="AV104" s="301"/>
      <c r="AW104" s="301"/>
      <c r="AX104" s="301"/>
      <c r="AY104" s="301"/>
      <c r="AZ104" s="301"/>
      <c r="BA104" s="301"/>
      <c r="BB104" s="301"/>
      <c r="BC104" s="301"/>
      <c r="BD104" s="301"/>
      <c r="BE104" s="301"/>
      <c r="BF104" s="301"/>
      <c r="BG104" s="301"/>
      <c r="BH104" s="301"/>
      <c r="BI104" s="73"/>
      <c r="BJ104" s="73"/>
      <c r="BK104" s="73"/>
      <c r="BL104" s="73"/>
      <c r="BM104" s="161"/>
      <c r="BN104" s="161"/>
      <c r="BO104" s="97"/>
      <c r="BP104" s="97"/>
      <c r="BQ104" s="97"/>
    </row>
    <row r="105" spans="1:180" s="5" customFormat="1" ht="40.5" customHeight="1">
      <c r="A105" s="239"/>
      <c r="B105" s="239"/>
      <c r="C105" s="239"/>
      <c r="D105" s="239"/>
      <c r="E105" s="239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48"/>
      <c r="Z105" s="48"/>
      <c r="AA105" s="48"/>
      <c r="AB105" s="48"/>
      <c r="AC105" s="48"/>
      <c r="AD105" s="220"/>
      <c r="AE105" s="218"/>
      <c r="AF105" s="220"/>
      <c r="AG105" s="220"/>
      <c r="AH105" s="220"/>
      <c r="AI105" s="301"/>
      <c r="AJ105" s="301"/>
      <c r="AK105" s="301"/>
      <c r="AL105" s="301"/>
      <c r="AM105" s="301"/>
      <c r="AN105" s="301"/>
      <c r="AO105" s="301"/>
      <c r="AP105" s="301"/>
      <c r="AQ105" s="301"/>
      <c r="AR105" s="301"/>
      <c r="AS105" s="301"/>
      <c r="AT105" s="301"/>
      <c r="AU105" s="301"/>
      <c r="AV105" s="301"/>
      <c r="AW105" s="301"/>
      <c r="AX105" s="301"/>
      <c r="AY105" s="301"/>
      <c r="AZ105" s="301"/>
      <c r="BA105" s="301"/>
      <c r="BB105" s="301"/>
      <c r="BC105" s="301"/>
      <c r="BD105" s="301"/>
      <c r="BE105" s="301"/>
      <c r="BF105" s="301"/>
      <c r="BG105" s="301"/>
      <c r="BH105" s="301"/>
      <c r="BI105" s="73"/>
      <c r="BJ105" s="73"/>
      <c r="BK105" s="73"/>
      <c r="BL105" s="73"/>
      <c r="BM105" s="161"/>
      <c r="BN105" s="161"/>
      <c r="BO105" s="97"/>
      <c r="BP105" s="97"/>
      <c r="BQ105" s="97"/>
    </row>
    <row r="106" spans="1:180" s="5" customFormat="1" ht="43.5" customHeight="1">
      <c r="A106" s="245"/>
      <c r="B106" s="245"/>
      <c r="C106" s="245"/>
      <c r="D106" s="245"/>
      <c r="E106" s="245"/>
      <c r="F106" s="245"/>
      <c r="G106" s="245"/>
      <c r="H106" s="246" t="s">
        <v>2</v>
      </c>
      <c r="I106" s="246"/>
      <c r="J106" s="246"/>
      <c r="K106" s="246"/>
      <c r="L106" s="246"/>
      <c r="M106" s="246"/>
      <c r="N106" s="246"/>
      <c r="O106" s="246"/>
      <c r="P106" s="246"/>
      <c r="Q106" s="246"/>
      <c r="R106" s="49"/>
      <c r="S106" s="49"/>
      <c r="T106" s="49"/>
      <c r="U106" s="49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18"/>
      <c r="AF106" s="220"/>
      <c r="AG106" s="220"/>
      <c r="AH106" s="220"/>
      <c r="AI106" s="222"/>
      <c r="AJ106" s="221"/>
      <c r="AK106" s="221"/>
      <c r="AL106" s="221"/>
      <c r="AM106" s="221"/>
      <c r="AN106" s="221"/>
      <c r="AO106" s="221"/>
      <c r="AP106" s="273" t="s">
        <v>1</v>
      </c>
      <c r="AQ106" s="273"/>
      <c r="AR106" s="273"/>
      <c r="AS106" s="273"/>
      <c r="AT106" s="273"/>
      <c r="AU106" s="273"/>
      <c r="AV106" s="273"/>
      <c r="AW106" s="273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220"/>
      <c r="BI106" s="73"/>
      <c r="BJ106" s="73"/>
      <c r="BK106" s="73"/>
      <c r="BL106" s="73"/>
      <c r="BM106" s="161"/>
      <c r="BN106" s="161"/>
      <c r="BO106" s="97"/>
      <c r="BP106" s="97"/>
      <c r="BQ106" s="97"/>
    </row>
    <row r="107" spans="1:180" s="5" customFormat="1" ht="47.25" customHeight="1">
      <c r="A107" s="247"/>
      <c r="B107" s="247"/>
      <c r="C107" s="247"/>
      <c r="D107" s="247"/>
      <c r="E107" s="247"/>
      <c r="F107" s="247"/>
      <c r="G107" s="247"/>
      <c r="H107" s="240">
        <v>2022</v>
      </c>
      <c r="I107" s="240"/>
      <c r="J107" s="24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18"/>
      <c r="AF107" s="220"/>
      <c r="AG107" s="220"/>
      <c r="AH107" s="220"/>
      <c r="AI107" s="253" t="s">
        <v>107</v>
      </c>
      <c r="AJ107" s="253"/>
      <c r="AK107" s="253"/>
      <c r="AL107" s="253"/>
      <c r="AM107" s="253"/>
      <c r="AN107" s="253"/>
      <c r="AO107" s="253"/>
      <c r="AP107" s="240">
        <v>2022</v>
      </c>
      <c r="AQ107" s="240"/>
      <c r="AR107" s="240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220"/>
      <c r="BH107" s="220"/>
      <c r="BI107" s="73"/>
      <c r="BJ107" s="73"/>
      <c r="BK107" s="73"/>
      <c r="BL107" s="73"/>
      <c r="BM107" s="161"/>
      <c r="BN107" s="161"/>
      <c r="BO107" s="97"/>
      <c r="BP107" s="97"/>
      <c r="BQ107" s="97"/>
    </row>
    <row r="108" spans="1:180" s="5" customFormat="1" ht="30" customHeight="1">
      <c r="A108" s="21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2"/>
      <c r="U108" s="62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123"/>
      <c r="BJ108" s="42"/>
      <c r="BK108" s="42"/>
      <c r="BL108" s="42"/>
      <c r="BM108" s="159"/>
      <c r="BN108" s="160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1:180" s="5" customFormat="1" ht="30" customHeight="1">
      <c r="A109" s="21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2"/>
      <c r="U109" s="62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123"/>
      <c r="BJ109" s="42"/>
      <c r="BK109" s="42"/>
      <c r="BL109" s="42"/>
      <c r="BM109" s="159"/>
      <c r="BN109" s="160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1:180" s="188" customFormat="1" ht="35.25" customHeight="1">
      <c r="A110" s="91" t="s">
        <v>306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5"/>
      <c r="N110" s="5"/>
      <c r="O110" s="5"/>
      <c r="P110" s="5"/>
      <c r="Q110" s="5"/>
      <c r="R110" s="25"/>
      <c r="S110" s="25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27"/>
      <c r="BE110" s="27"/>
      <c r="BF110" s="27"/>
      <c r="BG110" s="27"/>
      <c r="BH110" s="27"/>
      <c r="BI110" s="194"/>
      <c r="BJ110" s="194"/>
      <c r="BK110" s="194"/>
      <c r="BL110" s="194"/>
      <c r="BM110" s="195"/>
      <c r="BN110" s="195"/>
      <c r="BO110" s="196"/>
      <c r="BP110" s="196"/>
      <c r="BQ110" s="196"/>
    </row>
    <row r="111" spans="1:180" s="5" customFormat="1" ht="30" customHeight="1" thickBot="1">
      <c r="A111" s="21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2"/>
      <c r="U111" s="62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123"/>
      <c r="BJ111" s="42"/>
      <c r="BK111" s="42"/>
      <c r="BL111" s="42"/>
      <c r="BM111" s="159"/>
      <c r="BN111" s="160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1:180" s="5" customFormat="1" ht="106.5" customHeight="1" thickBot="1">
      <c r="A112" s="311" t="s">
        <v>103</v>
      </c>
      <c r="B112" s="312"/>
      <c r="C112" s="312"/>
      <c r="D112" s="313"/>
      <c r="E112" s="324" t="s">
        <v>104</v>
      </c>
      <c r="F112" s="324"/>
      <c r="G112" s="324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4"/>
      <c r="Z112" s="324"/>
      <c r="AA112" s="324"/>
      <c r="AB112" s="324"/>
      <c r="AC112" s="324"/>
      <c r="AD112" s="324"/>
      <c r="AE112" s="324"/>
      <c r="AF112" s="324"/>
      <c r="AG112" s="324"/>
      <c r="AH112" s="324"/>
      <c r="AI112" s="324"/>
      <c r="AJ112" s="324"/>
      <c r="AK112" s="324"/>
      <c r="AL112" s="324"/>
      <c r="AM112" s="324"/>
      <c r="AN112" s="324"/>
      <c r="AO112" s="324"/>
      <c r="AP112" s="324"/>
      <c r="AQ112" s="324"/>
      <c r="AR112" s="324"/>
      <c r="AS112" s="324"/>
      <c r="AT112" s="324"/>
      <c r="AU112" s="324"/>
      <c r="AV112" s="324"/>
      <c r="AW112" s="324"/>
      <c r="AX112" s="324"/>
      <c r="AY112" s="324"/>
      <c r="AZ112" s="324"/>
      <c r="BA112" s="324"/>
      <c r="BB112" s="324"/>
      <c r="BC112" s="324"/>
      <c r="BD112" s="311" t="s">
        <v>6</v>
      </c>
      <c r="BE112" s="312"/>
      <c r="BF112" s="312"/>
      <c r="BG112" s="312"/>
      <c r="BH112" s="313"/>
      <c r="BI112" s="123"/>
      <c r="BJ112" s="42"/>
      <c r="BK112" s="4"/>
      <c r="BL112" s="4"/>
      <c r="BM112" s="109"/>
      <c r="BN112" s="97"/>
      <c r="BO112" s="68"/>
    </row>
    <row r="113" spans="1:80" s="122" customFormat="1" ht="51" customHeight="1">
      <c r="A113" s="264" t="s">
        <v>209</v>
      </c>
      <c r="B113" s="265"/>
      <c r="C113" s="265"/>
      <c r="D113" s="266"/>
      <c r="E113" s="275" t="s">
        <v>196</v>
      </c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  <c r="AJ113" s="276"/>
      <c r="AK113" s="276"/>
      <c r="AL113" s="276"/>
      <c r="AM113" s="276"/>
      <c r="AN113" s="276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6"/>
      <c r="AY113" s="276"/>
      <c r="AZ113" s="276"/>
      <c r="BA113" s="276"/>
      <c r="BB113" s="276"/>
      <c r="BC113" s="277"/>
      <c r="BD113" s="261" t="s">
        <v>150</v>
      </c>
      <c r="BE113" s="262"/>
      <c r="BF113" s="289"/>
      <c r="BG113" s="289"/>
      <c r="BH113" s="290"/>
      <c r="BI113" s="139" t="s">
        <v>176</v>
      </c>
      <c r="BJ113" s="140"/>
      <c r="BK113" s="119"/>
      <c r="BL113" s="119"/>
      <c r="BM113" s="120"/>
      <c r="BN113" s="121"/>
      <c r="BO113" s="141"/>
    </row>
    <row r="114" spans="1:80" s="5" customFormat="1" ht="51" customHeight="1">
      <c r="A114" s="264" t="s">
        <v>210</v>
      </c>
      <c r="B114" s="265"/>
      <c r="C114" s="265"/>
      <c r="D114" s="266"/>
      <c r="E114" s="275" t="s">
        <v>211</v>
      </c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  <c r="AJ114" s="276"/>
      <c r="AK114" s="276"/>
      <c r="AL114" s="276"/>
      <c r="AM114" s="276"/>
      <c r="AN114" s="276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6"/>
      <c r="AY114" s="276"/>
      <c r="AZ114" s="276"/>
      <c r="BA114" s="276"/>
      <c r="BB114" s="276"/>
      <c r="BC114" s="277"/>
      <c r="BD114" s="261" t="s">
        <v>228</v>
      </c>
      <c r="BE114" s="262"/>
      <c r="BF114" s="289"/>
      <c r="BG114" s="289"/>
      <c r="BH114" s="290"/>
      <c r="BI114" s="125" t="s">
        <v>230</v>
      </c>
      <c r="BJ114" s="42"/>
      <c r="BK114" s="4"/>
      <c r="BL114" s="4"/>
      <c r="BM114" s="109"/>
      <c r="BN114" s="97"/>
      <c r="BO114" s="68"/>
    </row>
    <row r="115" spans="1:80" s="5" customFormat="1" ht="79.349999999999994" customHeight="1">
      <c r="A115" s="255" t="s">
        <v>217</v>
      </c>
      <c r="B115" s="256"/>
      <c r="C115" s="256"/>
      <c r="D115" s="257"/>
      <c r="E115" s="275" t="s">
        <v>269</v>
      </c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  <c r="AJ115" s="276"/>
      <c r="AK115" s="276"/>
      <c r="AL115" s="276"/>
      <c r="AM115" s="276"/>
      <c r="AN115" s="276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6"/>
      <c r="AY115" s="276"/>
      <c r="AZ115" s="276"/>
      <c r="BA115" s="276"/>
      <c r="BB115" s="276"/>
      <c r="BC115" s="277"/>
      <c r="BD115" s="282" t="s">
        <v>228</v>
      </c>
      <c r="BE115" s="283"/>
      <c r="BF115" s="283"/>
      <c r="BG115" s="283"/>
      <c r="BH115" s="284"/>
      <c r="BI115" s="300" t="s">
        <v>268</v>
      </c>
      <c r="BJ115" s="300"/>
      <c r="BK115" s="300"/>
      <c r="BL115" s="300"/>
      <c r="BM115" s="300"/>
      <c r="BN115" s="300"/>
      <c r="BO115" s="300"/>
      <c r="BP115" s="300"/>
      <c r="BQ115" s="300"/>
      <c r="BR115" s="300"/>
      <c r="BS115" s="300"/>
      <c r="BT115" s="300"/>
      <c r="BU115" s="300"/>
      <c r="BV115" s="300"/>
      <c r="BW115" s="300"/>
      <c r="BX115" s="300"/>
      <c r="BY115" s="300"/>
      <c r="BZ115" s="300"/>
      <c r="CA115" s="300"/>
      <c r="CB115" s="300"/>
    </row>
    <row r="116" spans="1:80" s="5" customFormat="1" ht="51" customHeight="1">
      <c r="A116" s="264" t="s">
        <v>221</v>
      </c>
      <c r="B116" s="265"/>
      <c r="C116" s="265"/>
      <c r="D116" s="266"/>
      <c r="E116" s="291" t="s">
        <v>197</v>
      </c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  <c r="AA116" s="292"/>
      <c r="AB116" s="292"/>
      <c r="AC116" s="292"/>
      <c r="AD116" s="292"/>
      <c r="AE116" s="292"/>
      <c r="AF116" s="292"/>
      <c r="AG116" s="292"/>
      <c r="AH116" s="292"/>
      <c r="AI116" s="292"/>
      <c r="AJ116" s="292"/>
      <c r="AK116" s="292"/>
      <c r="AL116" s="292"/>
      <c r="AM116" s="292"/>
      <c r="AN116" s="292"/>
      <c r="AO116" s="292"/>
      <c r="AP116" s="292"/>
      <c r="AQ116" s="292"/>
      <c r="AR116" s="292"/>
      <c r="AS116" s="292"/>
      <c r="AT116" s="292"/>
      <c r="AU116" s="292"/>
      <c r="AV116" s="292"/>
      <c r="AW116" s="292"/>
      <c r="AX116" s="292"/>
      <c r="AY116" s="292"/>
      <c r="AZ116" s="292"/>
      <c r="BA116" s="292"/>
      <c r="BB116" s="292"/>
      <c r="BC116" s="293"/>
      <c r="BD116" s="282" t="s">
        <v>229</v>
      </c>
      <c r="BE116" s="283"/>
      <c r="BF116" s="283"/>
      <c r="BG116" s="283"/>
      <c r="BH116" s="284"/>
      <c r="BI116" s="125" t="s">
        <v>250</v>
      </c>
      <c r="BJ116" s="42"/>
      <c r="BK116" s="4"/>
      <c r="BL116" s="4"/>
      <c r="BM116" s="109"/>
      <c r="BN116" s="97"/>
      <c r="BO116" s="68"/>
    </row>
    <row r="117" spans="1:80" s="5" customFormat="1" ht="79.349999999999994" customHeight="1">
      <c r="A117" s="255" t="s">
        <v>248</v>
      </c>
      <c r="B117" s="256"/>
      <c r="C117" s="256"/>
      <c r="D117" s="257"/>
      <c r="E117" s="275" t="s">
        <v>207</v>
      </c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I117" s="276"/>
      <c r="AJ117" s="276"/>
      <c r="AK117" s="276"/>
      <c r="AL117" s="276"/>
      <c r="AM117" s="276"/>
      <c r="AN117" s="276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6"/>
      <c r="AY117" s="276"/>
      <c r="AZ117" s="276"/>
      <c r="BA117" s="276"/>
      <c r="BB117" s="276"/>
      <c r="BC117" s="277"/>
      <c r="BD117" s="282" t="s">
        <v>229</v>
      </c>
      <c r="BE117" s="283"/>
      <c r="BF117" s="283"/>
      <c r="BG117" s="283"/>
      <c r="BH117" s="284"/>
      <c r="BI117" s="125" t="s">
        <v>251</v>
      </c>
      <c r="BJ117" s="42"/>
      <c r="BK117" s="4"/>
      <c r="BL117" s="4"/>
      <c r="BM117" s="109"/>
      <c r="BN117" s="97"/>
      <c r="BO117" s="68"/>
    </row>
    <row r="118" spans="1:80" s="163" customFormat="1" ht="51" customHeight="1">
      <c r="A118" s="264" t="s">
        <v>256</v>
      </c>
      <c r="B118" s="265"/>
      <c r="C118" s="265"/>
      <c r="D118" s="266"/>
      <c r="E118" s="291" t="s">
        <v>245</v>
      </c>
      <c r="F118" s="292"/>
      <c r="G118" s="292"/>
      <c r="H118" s="292"/>
      <c r="I118" s="292"/>
      <c r="J118" s="292"/>
      <c r="K118" s="292"/>
      <c r="L118" s="292"/>
      <c r="M118" s="292"/>
      <c r="N118" s="292"/>
      <c r="O118" s="292"/>
      <c r="P118" s="292"/>
      <c r="Q118" s="292"/>
      <c r="R118" s="292"/>
      <c r="S118" s="292"/>
      <c r="T118" s="292"/>
      <c r="U118" s="292"/>
      <c r="V118" s="292"/>
      <c r="W118" s="292"/>
      <c r="X118" s="292"/>
      <c r="Y118" s="292"/>
      <c r="Z118" s="292"/>
      <c r="AA118" s="292"/>
      <c r="AB118" s="292"/>
      <c r="AC118" s="292"/>
      <c r="AD118" s="292"/>
      <c r="AE118" s="292"/>
      <c r="AF118" s="292"/>
      <c r="AG118" s="292"/>
      <c r="AH118" s="292"/>
      <c r="AI118" s="292"/>
      <c r="AJ118" s="292"/>
      <c r="AK118" s="292"/>
      <c r="AL118" s="292"/>
      <c r="AM118" s="292"/>
      <c r="AN118" s="292"/>
      <c r="AO118" s="292"/>
      <c r="AP118" s="292"/>
      <c r="AQ118" s="292"/>
      <c r="AR118" s="292"/>
      <c r="AS118" s="292"/>
      <c r="AT118" s="292"/>
      <c r="AU118" s="292"/>
      <c r="AV118" s="292"/>
      <c r="AW118" s="292"/>
      <c r="AX118" s="292"/>
      <c r="AY118" s="292"/>
      <c r="AZ118" s="292"/>
      <c r="BA118" s="292"/>
      <c r="BB118" s="292"/>
      <c r="BC118" s="293"/>
      <c r="BD118" s="308" t="s">
        <v>216</v>
      </c>
      <c r="BE118" s="309"/>
      <c r="BF118" s="309"/>
      <c r="BG118" s="309"/>
      <c r="BH118" s="310"/>
      <c r="BI118" s="162" t="s">
        <v>135</v>
      </c>
    </row>
    <row r="119" spans="1:80" s="122" customFormat="1" ht="79.349999999999994" customHeight="1">
      <c r="A119" s="255" t="s">
        <v>257</v>
      </c>
      <c r="B119" s="256"/>
      <c r="C119" s="256"/>
      <c r="D119" s="257"/>
      <c r="E119" s="275" t="s">
        <v>201</v>
      </c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  <c r="AJ119" s="276"/>
      <c r="AK119" s="276"/>
      <c r="AL119" s="276"/>
      <c r="AM119" s="276"/>
      <c r="AN119" s="276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6"/>
      <c r="AY119" s="276"/>
      <c r="AZ119" s="276"/>
      <c r="BA119" s="276"/>
      <c r="BB119" s="276"/>
      <c r="BC119" s="277"/>
      <c r="BD119" s="670" t="s">
        <v>316</v>
      </c>
      <c r="BE119" s="671"/>
      <c r="BF119" s="671"/>
      <c r="BG119" s="671"/>
      <c r="BH119" s="672"/>
      <c r="BI119" s="139" t="s">
        <v>180</v>
      </c>
      <c r="BJ119" s="140"/>
      <c r="BK119" s="119"/>
      <c r="BL119" s="119"/>
      <c r="BM119" s="120"/>
      <c r="BN119" s="121"/>
      <c r="BO119" s="141"/>
    </row>
    <row r="120" spans="1:80" s="5" customFormat="1" ht="51" customHeight="1" thickBot="1">
      <c r="A120" s="279" t="s">
        <v>258</v>
      </c>
      <c r="B120" s="280"/>
      <c r="C120" s="280"/>
      <c r="D120" s="281"/>
      <c r="E120" s="285" t="s">
        <v>199</v>
      </c>
      <c r="F120" s="286"/>
      <c r="G120" s="286"/>
      <c r="H120" s="286"/>
      <c r="I120" s="286"/>
      <c r="J120" s="286"/>
      <c r="K120" s="286"/>
      <c r="L120" s="286"/>
      <c r="M120" s="286"/>
      <c r="N120" s="286"/>
      <c r="O120" s="286"/>
      <c r="P120" s="286"/>
      <c r="Q120" s="286"/>
      <c r="R120" s="286"/>
      <c r="S120" s="286"/>
      <c r="T120" s="286"/>
      <c r="U120" s="286"/>
      <c r="V120" s="286"/>
      <c r="W120" s="286"/>
      <c r="X120" s="286"/>
      <c r="Y120" s="286"/>
      <c r="Z120" s="286"/>
      <c r="AA120" s="286"/>
      <c r="AB120" s="286"/>
      <c r="AC120" s="286"/>
      <c r="AD120" s="286"/>
      <c r="AE120" s="286"/>
      <c r="AF120" s="286"/>
      <c r="AG120" s="286"/>
      <c r="AH120" s="286"/>
      <c r="AI120" s="286"/>
      <c r="AJ120" s="286"/>
      <c r="AK120" s="286"/>
      <c r="AL120" s="286"/>
      <c r="AM120" s="286"/>
      <c r="AN120" s="286"/>
      <c r="AO120" s="286"/>
      <c r="AP120" s="286"/>
      <c r="AQ120" s="286"/>
      <c r="AR120" s="286"/>
      <c r="AS120" s="286"/>
      <c r="AT120" s="286"/>
      <c r="AU120" s="286"/>
      <c r="AV120" s="286"/>
      <c r="AW120" s="286"/>
      <c r="AX120" s="286"/>
      <c r="AY120" s="286"/>
      <c r="AZ120" s="286"/>
      <c r="BA120" s="286"/>
      <c r="BB120" s="286"/>
      <c r="BC120" s="287"/>
      <c r="BD120" s="673" t="s">
        <v>317</v>
      </c>
      <c r="BE120" s="674"/>
      <c r="BF120" s="674"/>
      <c r="BG120" s="674"/>
      <c r="BH120" s="675"/>
      <c r="BI120" s="125" t="s">
        <v>179</v>
      </c>
      <c r="BJ120" s="42"/>
      <c r="BK120" s="4"/>
      <c r="BL120" s="4"/>
      <c r="BM120" s="109"/>
      <c r="BN120" s="97"/>
      <c r="BO120" s="68"/>
    </row>
    <row r="121" spans="1:80" s="5" customFormat="1" ht="89.25" customHeight="1">
      <c r="A121" s="278" t="s">
        <v>307</v>
      </c>
      <c r="B121" s="278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8"/>
      <c r="AL121" s="278"/>
      <c r="AM121" s="278"/>
      <c r="AN121" s="278"/>
      <c r="AO121" s="278"/>
      <c r="AP121" s="278"/>
      <c r="AQ121" s="278"/>
      <c r="AR121" s="278"/>
      <c r="AS121" s="278"/>
      <c r="AT121" s="278"/>
      <c r="AU121" s="278"/>
      <c r="AV121" s="278"/>
      <c r="AW121" s="278"/>
      <c r="AX121" s="278"/>
      <c r="AY121" s="278"/>
      <c r="AZ121" s="278"/>
      <c r="BA121" s="278"/>
      <c r="BB121" s="278"/>
      <c r="BC121" s="278"/>
      <c r="BD121" s="278"/>
      <c r="BE121" s="278"/>
      <c r="BF121" s="278"/>
      <c r="BG121" s="278"/>
      <c r="BH121" s="278"/>
      <c r="BI121" s="126"/>
      <c r="BJ121" s="42"/>
      <c r="BK121" s="4"/>
      <c r="BL121" s="4"/>
      <c r="BM121" s="109"/>
      <c r="BN121" s="97"/>
      <c r="BO121" s="68"/>
    </row>
    <row r="122" spans="1:80" s="188" customFormat="1" ht="84.95" customHeight="1">
      <c r="A122" s="676" t="s">
        <v>334</v>
      </c>
      <c r="B122" s="676"/>
      <c r="C122" s="676"/>
      <c r="D122" s="676"/>
      <c r="E122" s="676"/>
      <c r="F122" s="676"/>
      <c r="G122" s="676"/>
      <c r="H122" s="676"/>
      <c r="I122" s="676"/>
      <c r="J122" s="676"/>
      <c r="K122" s="676"/>
      <c r="L122" s="676"/>
      <c r="M122" s="676"/>
      <c r="N122" s="676"/>
      <c r="O122" s="676"/>
      <c r="P122" s="676"/>
      <c r="Q122" s="676"/>
      <c r="R122" s="676"/>
      <c r="S122" s="676"/>
      <c r="T122" s="676"/>
      <c r="U122" s="676"/>
      <c r="V122" s="676"/>
      <c r="W122" s="676"/>
      <c r="X122" s="676"/>
      <c r="Y122" s="676"/>
      <c r="Z122" s="676"/>
      <c r="AA122" s="676"/>
      <c r="AB122" s="676"/>
      <c r="AC122" s="676"/>
      <c r="AD122" s="676"/>
      <c r="AE122" s="676"/>
      <c r="AF122" s="676"/>
      <c r="AG122" s="676"/>
      <c r="AH122" s="676"/>
      <c r="AI122" s="676"/>
      <c r="AJ122" s="676"/>
      <c r="AK122" s="676"/>
      <c r="AL122" s="676"/>
      <c r="AM122" s="676"/>
      <c r="AN122" s="676"/>
      <c r="AO122" s="676"/>
      <c r="AP122" s="676"/>
      <c r="AQ122" s="676"/>
      <c r="AR122" s="676"/>
      <c r="AS122" s="676"/>
      <c r="AT122" s="676"/>
      <c r="AU122" s="676"/>
      <c r="AV122" s="676"/>
      <c r="AW122" s="676"/>
      <c r="AX122" s="676"/>
      <c r="AY122" s="676"/>
      <c r="AZ122" s="676"/>
      <c r="BA122" s="676"/>
      <c r="BB122" s="676"/>
      <c r="BC122" s="676"/>
      <c r="BD122" s="676"/>
      <c r="BE122" s="676"/>
      <c r="BF122" s="676"/>
      <c r="BG122" s="676"/>
      <c r="BH122" s="676"/>
      <c r="BI122" s="204"/>
      <c r="BJ122" s="190"/>
      <c r="BK122" s="191"/>
      <c r="BL122" s="191"/>
    </row>
    <row r="123" spans="1:80" s="211" customFormat="1" ht="42" customHeight="1">
      <c r="A123" s="677" t="s">
        <v>320</v>
      </c>
      <c r="B123" s="677"/>
      <c r="C123" s="677"/>
      <c r="D123" s="677"/>
      <c r="E123" s="677"/>
      <c r="F123" s="677"/>
      <c r="G123" s="677"/>
      <c r="H123" s="677"/>
      <c r="I123" s="677"/>
      <c r="J123" s="677"/>
      <c r="K123" s="677"/>
      <c r="L123" s="677"/>
      <c r="M123" s="677"/>
      <c r="N123" s="677"/>
      <c r="O123" s="677"/>
      <c r="P123" s="677"/>
      <c r="Q123" s="677"/>
      <c r="R123" s="677"/>
      <c r="S123" s="677"/>
      <c r="T123" s="677"/>
      <c r="U123" s="677"/>
      <c r="V123" s="677"/>
      <c r="W123" s="677"/>
      <c r="X123" s="677"/>
      <c r="Y123" s="677"/>
      <c r="Z123" s="677"/>
      <c r="AA123" s="677"/>
      <c r="AB123" s="677"/>
      <c r="AC123" s="677"/>
      <c r="AD123" s="677"/>
      <c r="AE123" s="677"/>
      <c r="AF123" s="677"/>
      <c r="AG123" s="677"/>
      <c r="AH123" s="677"/>
      <c r="AI123" s="677"/>
      <c r="AJ123" s="677"/>
      <c r="AK123" s="677"/>
      <c r="AL123" s="677"/>
      <c r="AM123" s="677"/>
      <c r="AN123" s="677"/>
      <c r="AO123" s="677"/>
      <c r="AP123" s="677"/>
      <c r="AQ123" s="677"/>
      <c r="AR123" s="677"/>
      <c r="AS123" s="677"/>
      <c r="AT123" s="677"/>
      <c r="AU123" s="677"/>
      <c r="AV123" s="677"/>
      <c r="AW123" s="677"/>
      <c r="AX123" s="677"/>
      <c r="AY123" s="677"/>
      <c r="AZ123" s="677"/>
      <c r="BA123" s="677"/>
      <c r="BB123" s="677"/>
      <c r="BC123" s="677"/>
      <c r="BD123" s="677"/>
      <c r="BE123" s="677"/>
      <c r="BF123" s="677"/>
      <c r="BG123" s="677"/>
      <c r="BH123" s="677"/>
      <c r="BI123" s="205"/>
      <c r="BJ123" s="206"/>
      <c r="BK123" s="207"/>
      <c r="BL123" s="207"/>
      <c r="BM123" s="208"/>
      <c r="BN123" s="209"/>
      <c r="BO123" s="210"/>
    </row>
    <row r="124" spans="1:80" s="5" customFormat="1" ht="67.5" customHeight="1">
      <c r="A124" s="26" t="s">
        <v>5</v>
      </c>
      <c r="B124" s="220"/>
      <c r="C124" s="220"/>
      <c r="D124" s="220"/>
      <c r="E124" s="220"/>
      <c r="F124" s="220"/>
      <c r="G124" s="220"/>
      <c r="H124" s="220"/>
      <c r="I124" s="220"/>
      <c r="J124" s="220"/>
      <c r="K124" s="220"/>
      <c r="L124" s="220"/>
      <c r="M124" s="220"/>
      <c r="N124" s="220"/>
      <c r="O124" s="220"/>
      <c r="P124" s="220"/>
      <c r="Q124" s="220"/>
      <c r="R124" s="47"/>
      <c r="S124" s="47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18"/>
      <c r="AG124" s="220"/>
      <c r="AH124" s="220"/>
      <c r="AI124" s="288" t="s">
        <v>5</v>
      </c>
      <c r="AJ124" s="288"/>
      <c r="AK124" s="288"/>
      <c r="AL124" s="288"/>
      <c r="AM124" s="288"/>
      <c r="AN124" s="288"/>
      <c r="AO124" s="288"/>
      <c r="AP124" s="288"/>
      <c r="AQ124" s="288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  <c r="BI124" s="123"/>
      <c r="BJ124" s="212"/>
      <c r="BK124" s="25"/>
      <c r="BL124" s="25"/>
    </row>
    <row r="125" spans="1:80" s="5" customFormat="1" ht="43.5" customHeight="1">
      <c r="A125" s="273" t="s">
        <v>295</v>
      </c>
      <c r="B125" s="273"/>
      <c r="C125" s="273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20"/>
      <c r="AE125" s="218"/>
      <c r="AF125" s="220"/>
      <c r="AG125" s="220"/>
      <c r="AH125" s="220"/>
      <c r="AI125" s="274" t="s">
        <v>4</v>
      </c>
      <c r="AJ125" s="274"/>
      <c r="AK125" s="274"/>
      <c r="AL125" s="274"/>
      <c r="AM125" s="274"/>
      <c r="AN125" s="274"/>
      <c r="AO125" s="274"/>
      <c r="AP125" s="274"/>
      <c r="AQ125" s="274"/>
      <c r="AR125" s="274"/>
      <c r="AS125" s="274"/>
      <c r="AT125" s="274"/>
      <c r="AU125" s="274"/>
      <c r="AV125" s="274"/>
      <c r="AW125" s="274"/>
      <c r="AX125" s="274"/>
      <c r="AY125" s="274"/>
      <c r="AZ125" s="274"/>
      <c r="BA125" s="274"/>
      <c r="BB125" s="274"/>
      <c r="BC125" s="274"/>
      <c r="BD125" s="274"/>
      <c r="BE125" s="274"/>
      <c r="BF125" s="274"/>
      <c r="BG125" s="220"/>
      <c r="BH125" s="220"/>
      <c r="BI125" s="123"/>
      <c r="BJ125" s="42"/>
      <c r="BK125" s="4"/>
      <c r="BL125" s="4"/>
      <c r="BM125" s="109"/>
      <c r="BN125" s="97"/>
      <c r="BO125" s="68"/>
    </row>
    <row r="126" spans="1:80" s="5" customFormat="1" ht="30" customHeight="1">
      <c r="A126" s="244"/>
      <c r="B126" s="244"/>
      <c r="C126" s="244"/>
      <c r="D126" s="244"/>
      <c r="E126" s="244"/>
      <c r="F126" s="244"/>
      <c r="G126" s="242" t="s">
        <v>296</v>
      </c>
      <c r="H126" s="242"/>
      <c r="I126" s="242"/>
      <c r="J126" s="242"/>
      <c r="K126" s="242"/>
      <c r="L126" s="242"/>
      <c r="M126" s="242"/>
      <c r="N126" s="242"/>
      <c r="O126" s="242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220"/>
      <c r="AE126" s="218"/>
      <c r="AF126" s="220"/>
      <c r="AG126" s="220"/>
      <c r="AH126" s="220"/>
      <c r="AI126" s="274"/>
      <c r="AJ126" s="274"/>
      <c r="AK126" s="274"/>
      <c r="AL126" s="274"/>
      <c r="AM126" s="274"/>
      <c r="AN126" s="274"/>
      <c r="AO126" s="274"/>
      <c r="AP126" s="274"/>
      <c r="AQ126" s="274"/>
      <c r="AR126" s="274"/>
      <c r="AS126" s="274"/>
      <c r="AT126" s="274"/>
      <c r="AU126" s="274"/>
      <c r="AV126" s="274"/>
      <c r="AW126" s="274"/>
      <c r="AX126" s="274"/>
      <c r="AY126" s="274"/>
      <c r="AZ126" s="274"/>
      <c r="BA126" s="274"/>
      <c r="BB126" s="274"/>
      <c r="BC126" s="274"/>
      <c r="BD126" s="274"/>
      <c r="BE126" s="274"/>
      <c r="BF126" s="274"/>
      <c r="BG126" s="220"/>
      <c r="BH126" s="220"/>
      <c r="BI126" s="123"/>
      <c r="BJ126" s="42"/>
      <c r="BK126" s="4"/>
      <c r="BL126" s="4"/>
      <c r="BM126" s="109"/>
      <c r="BN126" s="97"/>
      <c r="BO126" s="68"/>
    </row>
    <row r="127" spans="1:80" s="5" customFormat="1" ht="45.75" customHeight="1">
      <c r="A127" s="248" t="s">
        <v>107</v>
      </c>
      <c r="B127" s="248"/>
      <c r="C127" s="248"/>
      <c r="D127" s="248"/>
      <c r="E127" s="248"/>
      <c r="F127" s="248"/>
      <c r="G127" s="240">
        <v>2022</v>
      </c>
      <c r="H127" s="240"/>
      <c r="I127" s="240"/>
      <c r="N127" s="220"/>
      <c r="O127" s="220"/>
      <c r="P127" s="220"/>
      <c r="Q127" s="220"/>
      <c r="R127" s="47"/>
      <c r="S127" s="47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18"/>
      <c r="AF127" s="220"/>
      <c r="AG127" s="220"/>
      <c r="AH127" s="220"/>
      <c r="AI127" s="244"/>
      <c r="AJ127" s="244"/>
      <c r="AK127" s="244"/>
      <c r="AL127" s="244"/>
      <c r="AM127" s="244"/>
      <c r="AN127" s="244"/>
      <c r="AO127" s="244"/>
      <c r="AP127" s="242" t="s">
        <v>2</v>
      </c>
      <c r="AQ127" s="242"/>
      <c r="AR127" s="242"/>
      <c r="AS127" s="242"/>
      <c r="AT127" s="242"/>
      <c r="AU127" s="242"/>
      <c r="AV127" s="242"/>
      <c r="AW127" s="242"/>
      <c r="AX127" s="242"/>
      <c r="AY127" s="242"/>
      <c r="AZ127" s="49"/>
      <c r="BA127" s="49"/>
      <c r="BB127" s="49"/>
      <c r="BC127" s="49"/>
      <c r="BD127" s="220"/>
      <c r="BE127" s="220"/>
      <c r="BF127" s="220"/>
      <c r="BG127" s="220"/>
      <c r="BH127" s="220"/>
      <c r="BI127" s="123"/>
      <c r="BJ127" s="42"/>
      <c r="BK127" s="4"/>
      <c r="BL127" s="4"/>
      <c r="BM127" s="109"/>
      <c r="BN127" s="97"/>
      <c r="BO127" s="68"/>
    </row>
    <row r="128" spans="1:80" s="5" customFormat="1" ht="39.75" customHeight="1">
      <c r="A128" s="50"/>
      <c r="B128" s="50"/>
      <c r="C128" s="50"/>
      <c r="D128" s="50"/>
      <c r="E128" s="50"/>
      <c r="F128" s="50"/>
      <c r="G128" s="220"/>
      <c r="H128" s="51"/>
      <c r="I128" s="220"/>
      <c r="J128" s="220"/>
      <c r="K128" s="220"/>
      <c r="L128" s="220"/>
      <c r="M128" s="220"/>
      <c r="N128" s="220"/>
      <c r="O128" s="220"/>
      <c r="P128" s="220"/>
      <c r="Q128" s="220"/>
      <c r="R128" s="47"/>
      <c r="S128" s="47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18"/>
      <c r="AF128" s="220"/>
      <c r="AG128" s="220"/>
      <c r="AH128" s="220"/>
      <c r="AI128" s="254"/>
      <c r="AJ128" s="254"/>
      <c r="AK128" s="254"/>
      <c r="AL128" s="254"/>
      <c r="AM128" s="254"/>
      <c r="AN128" s="254"/>
      <c r="AO128" s="254"/>
      <c r="AP128" s="240">
        <v>2022</v>
      </c>
      <c r="AQ128" s="240"/>
      <c r="AR128" s="240"/>
      <c r="AW128" s="220"/>
      <c r="AX128" s="220"/>
      <c r="AY128" s="220"/>
      <c r="AZ128" s="220"/>
      <c r="BA128" s="220"/>
      <c r="BB128" s="220"/>
      <c r="BC128" s="220"/>
      <c r="BD128" s="220"/>
      <c r="BE128" s="220"/>
      <c r="BF128" s="220"/>
      <c r="BG128" s="220"/>
      <c r="BH128" s="220"/>
      <c r="BI128" s="123"/>
      <c r="BJ128" s="42"/>
      <c r="BK128" s="4"/>
      <c r="BL128" s="4"/>
      <c r="BM128" s="109"/>
      <c r="BN128" s="97"/>
      <c r="BO128" s="68"/>
    </row>
    <row r="129" spans="1:67" s="5" customFormat="1" ht="22.5" customHeight="1">
      <c r="A129" s="246" t="s">
        <v>108</v>
      </c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20"/>
      <c r="AE129" s="218"/>
      <c r="AF129" s="220"/>
      <c r="AG129" s="220"/>
      <c r="AH129" s="220"/>
      <c r="AI129" s="220"/>
      <c r="AJ129" s="52"/>
      <c r="AK129" s="52"/>
      <c r="AL129" s="52"/>
      <c r="AM129" s="52"/>
      <c r="AN129" s="52"/>
      <c r="AO129" s="52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  <c r="BI129" s="123"/>
      <c r="BJ129" s="42"/>
      <c r="BK129" s="4"/>
      <c r="BL129" s="4"/>
      <c r="BM129" s="109"/>
      <c r="BN129" s="97"/>
      <c r="BO129" s="68"/>
    </row>
    <row r="130" spans="1:67" s="5" customFormat="1" ht="27" customHeight="1">
      <c r="A130" s="246"/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20"/>
      <c r="AE130" s="218"/>
      <c r="AF130" s="220"/>
      <c r="AG130" s="220"/>
      <c r="AH130" s="220"/>
      <c r="AI130" s="239" t="s">
        <v>220</v>
      </c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239"/>
      <c r="AX130" s="239"/>
      <c r="AY130" s="239"/>
      <c r="AZ130" s="239"/>
      <c r="BA130" s="239"/>
      <c r="BB130" s="239"/>
      <c r="BC130" s="239"/>
      <c r="BD130" s="239"/>
      <c r="BE130" s="239"/>
      <c r="BF130" s="239"/>
      <c r="BG130" s="239"/>
      <c r="BH130" s="239"/>
      <c r="BI130" s="123"/>
      <c r="BJ130" s="42"/>
      <c r="BK130" s="4"/>
      <c r="BL130" s="4"/>
      <c r="BM130" s="109"/>
      <c r="BN130" s="97"/>
      <c r="BO130" s="68"/>
    </row>
    <row r="131" spans="1:67" s="5" customFormat="1" ht="36.75" customHeight="1">
      <c r="A131" s="244"/>
      <c r="B131" s="244"/>
      <c r="C131" s="244"/>
      <c r="D131" s="244"/>
      <c r="E131" s="244"/>
      <c r="F131" s="244"/>
      <c r="G131" s="242" t="s">
        <v>3</v>
      </c>
      <c r="H131" s="242"/>
      <c r="I131" s="242"/>
      <c r="J131" s="242"/>
      <c r="K131" s="242"/>
      <c r="L131" s="242"/>
      <c r="M131" s="242"/>
      <c r="AD131" s="220"/>
      <c r="AE131" s="218"/>
      <c r="AF131" s="220"/>
      <c r="AG131" s="220"/>
      <c r="AH131" s="220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239"/>
      <c r="AX131" s="239"/>
      <c r="AY131" s="239"/>
      <c r="AZ131" s="239"/>
      <c r="BA131" s="239"/>
      <c r="BB131" s="239"/>
      <c r="BC131" s="239"/>
      <c r="BD131" s="239"/>
      <c r="BE131" s="239"/>
      <c r="BF131" s="239"/>
      <c r="BG131" s="239"/>
      <c r="BH131" s="239"/>
      <c r="BI131" s="123"/>
      <c r="BJ131" s="42"/>
      <c r="BK131" s="4"/>
      <c r="BL131" s="4"/>
      <c r="BM131" s="109"/>
      <c r="BN131" s="97"/>
      <c r="BO131" s="68"/>
    </row>
    <row r="132" spans="1:67" s="5" customFormat="1" ht="45" customHeight="1">
      <c r="A132" s="248" t="s">
        <v>107</v>
      </c>
      <c r="B132" s="248"/>
      <c r="C132" s="248"/>
      <c r="D132" s="248"/>
      <c r="E132" s="248"/>
      <c r="F132" s="248"/>
      <c r="G132" s="240">
        <v>2022</v>
      </c>
      <c r="H132" s="240"/>
      <c r="I132" s="240"/>
      <c r="AD132" s="220"/>
      <c r="AE132" s="218"/>
      <c r="AF132" s="220"/>
      <c r="AG132" s="220"/>
      <c r="AH132" s="220"/>
      <c r="AI132" s="221"/>
      <c r="AJ132" s="221"/>
      <c r="AK132" s="221"/>
      <c r="AL132" s="221"/>
      <c r="AM132" s="221"/>
      <c r="AN132" s="221"/>
      <c r="AO132" s="221"/>
      <c r="AP132" s="242" t="s">
        <v>1</v>
      </c>
      <c r="AQ132" s="242"/>
      <c r="AR132" s="242"/>
      <c r="AS132" s="242"/>
      <c r="AT132" s="242"/>
      <c r="AU132" s="242"/>
      <c r="AV132" s="242"/>
      <c r="AW132" s="242"/>
      <c r="AX132" s="242"/>
      <c r="AY132" s="242"/>
      <c r="AZ132" s="49"/>
      <c r="BA132" s="49"/>
      <c r="BB132" s="49"/>
      <c r="BC132" s="49"/>
      <c r="BD132" s="49"/>
      <c r="BE132" s="49"/>
      <c r="BF132" s="49"/>
      <c r="BG132" s="49"/>
      <c r="BH132" s="220"/>
      <c r="BI132" s="123"/>
      <c r="BJ132" s="42"/>
      <c r="BK132" s="4"/>
      <c r="BL132" s="4"/>
      <c r="BM132" s="109"/>
      <c r="BN132" s="97"/>
      <c r="BO132" s="68"/>
    </row>
    <row r="133" spans="1:67" s="5" customFormat="1" ht="46.5" customHeight="1">
      <c r="A133" s="252"/>
      <c r="B133" s="252"/>
      <c r="C133" s="252"/>
      <c r="D133" s="252"/>
      <c r="E133" s="252"/>
      <c r="F133" s="252"/>
      <c r="G133" s="220"/>
      <c r="H133" s="220"/>
      <c r="I133" s="220"/>
      <c r="J133" s="220"/>
      <c r="K133" s="220"/>
      <c r="L133" s="220"/>
      <c r="M133" s="220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220"/>
      <c r="AE133" s="218"/>
      <c r="AF133" s="220"/>
      <c r="AG133" s="220"/>
      <c r="AH133" s="220"/>
      <c r="AI133" s="253" t="s">
        <v>107</v>
      </c>
      <c r="AJ133" s="253"/>
      <c r="AK133" s="253"/>
      <c r="AL133" s="253"/>
      <c r="AM133" s="253"/>
      <c r="AN133" s="253"/>
      <c r="AO133" s="253"/>
      <c r="AP133" s="240">
        <v>2022</v>
      </c>
      <c r="AQ133" s="240"/>
      <c r="AR133" s="240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220"/>
      <c r="BH133" s="220"/>
      <c r="BI133" s="123"/>
      <c r="BJ133" s="42"/>
      <c r="BK133" s="4"/>
      <c r="BL133" s="4"/>
      <c r="BM133" s="109"/>
      <c r="BN133" s="97"/>
      <c r="BO133" s="68"/>
    </row>
    <row r="134" spans="1:67" s="5" customFormat="1" ht="31.5" customHeight="1">
      <c r="A134" s="241" t="s">
        <v>308</v>
      </c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241"/>
      <c r="AA134" s="241"/>
      <c r="AB134" s="241"/>
      <c r="AC134" s="241"/>
      <c r="AD134" s="241"/>
      <c r="AE134" s="241"/>
      <c r="AF134" s="220"/>
      <c r="AG134" s="220"/>
      <c r="AH134" s="220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220"/>
      <c r="BH134" s="220"/>
      <c r="BI134" s="123"/>
      <c r="BJ134" s="42"/>
      <c r="BK134" s="4"/>
      <c r="BL134" s="4"/>
      <c r="BM134" s="109"/>
      <c r="BN134" s="97"/>
      <c r="BO134" s="68"/>
    </row>
    <row r="135" spans="1:67" s="5" customFormat="1" ht="30.75" customHeight="1">
      <c r="A135" s="49"/>
      <c r="B135" s="49"/>
      <c r="C135" s="49"/>
      <c r="D135" s="49"/>
      <c r="E135" s="49"/>
      <c r="F135" s="49"/>
      <c r="G135" s="242" t="s">
        <v>244</v>
      </c>
      <c r="H135" s="242"/>
      <c r="I135" s="242"/>
      <c r="J135" s="242"/>
      <c r="K135" s="242"/>
      <c r="L135" s="242"/>
      <c r="M135" s="242"/>
      <c r="N135" s="242"/>
      <c r="O135" s="242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220"/>
      <c r="AG135" s="220"/>
      <c r="AH135" s="220"/>
      <c r="AI135" s="219" t="s">
        <v>0</v>
      </c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220"/>
      <c r="BE135" s="220"/>
      <c r="BF135" s="220"/>
      <c r="BG135" s="220"/>
      <c r="BH135" s="220"/>
      <c r="BI135" s="123"/>
      <c r="BJ135" s="42"/>
      <c r="BK135" s="4"/>
      <c r="BL135" s="4"/>
      <c r="BM135" s="109"/>
      <c r="BN135" s="97"/>
      <c r="BO135" s="68"/>
    </row>
    <row r="136" spans="1:67" s="5" customFormat="1" ht="36.75" customHeight="1">
      <c r="A136" s="243"/>
      <c r="B136" s="243"/>
      <c r="C136" s="243"/>
      <c r="D136" s="243"/>
      <c r="E136" s="243"/>
      <c r="F136" s="243"/>
      <c r="G136" s="240">
        <v>2022</v>
      </c>
      <c r="H136" s="240"/>
      <c r="I136" s="240"/>
      <c r="AD136" s="220"/>
      <c r="AE136" s="218"/>
      <c r="AF136" s="220"/>
      <c r="AG136" s="220"/>
      <c r="AH136" s="220"/>
      <c r="AI136" s="244"/>
      <c r="AJ136" s="244"/>
      <c r="AK136" s="244"/>
      <c r="AL136" s="244"/>
      <c r="AM136" s="244"/>
      <c r="AN136" s="244"/>
      <c r="AO136" s="244"/>
      <c r="AP136" s="242" t="s">
        <v>291</v>
      </c>
      <c r="AQ136" s="242"/>
      <c r="AR136" s="242"/>
      <c r="AS136" s="242"/>
      <c r="AT136" s="242"/>
      <c r="AU136" s="242"/>
      <c r="AV136" s="242"/>
      <c r="AW136" s="48"/>
      <c r="AX136" s="218"/>
      <c r="BD136" s="220"/>
      <c r="BE136" s="220"/>
      <c r="BF136" s="220"/>
      <c r="BG136" s="220"/>
      <c r="BH136" s="220"/>
      <c r="BI136" s="123"/>
      <c r="BJ136" s="42"/>
      <c r="BK136" s="4"/>
      <c r="BL136" s="4"/>
      <c r="BM136" s="109"/>
      <c r="BN136" s="97"/>
      <c r="BO136" s="68"/>
    </row>
    <row r="137" spans="1:67" s="5" customFormat="1" ht="38.25" customHeight="1">
      <c r="A137" s="53"/>
      <c r="B137" s="53"/>
      <c r="C137" s="53"/>
      <c r="D137" s="53"/>
      <c r="E137" s="53"/>
      <c r="F137" s="53"/>
      <c r="AD137" s="220"/>
      <c r="AE137" s="218"/>
      <c r="AF137" s="220"/>
      <c r="AG137" s="220"/>
      <c r="AH137" s="220"/>
      <c r="AI137" s="254"/>
      <c r="AJ137" s="254"/>
      <c r="AK137" s="254"/>
      <c r="AL137" s="254"/>
      <c r="AM137" s="254"/>
      <c r="AN137" s="254"/>
      <c r="AO137" s="254"/>
      <c r="AP137" s="240">
        <v>2022</v>
      </c>
      <c r="AQ137" s="240"/>
      <c r="AR137" s="240"/>
      <c r="BD137" s="220"/>
      <c r="BE137" s="220"/>
      <c r="BF137" s="220"/>
      <c r="BG137" s="220"/>
      <c r="BH137" s="220"/>
      <c r="BI137" s="123"/>
      <c r="BJ137" s="42"/>
      <c r="BK137" s="4"/>
      <c r="BL137" s="4"/>
      <c r="BM137" s="109"/>
      <c r="BN137" s="97"/>
      <c r="BO137" s="68"/>
    </row>
    <row r="138" spans="1:67" s="5" customFormat="1" ht="33.75" customHeight="1">
      <c r="A138" s="239" t="s">
        <v>116</v>
      </c>
      <c r="B138" s="239"/>
      <c r="C138" s="239"/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20"/>
      <c r="AE138" s="218"/>
      <c r="AF138" s="220"/>
      <c r="AG138" s="220"/>
      <c r="AH138" s="220"/>
      <c r="BD138" s="220"/>
      <c r="BE138" s="220"/>
      <c r="BF138" s="220"/>
      <c r="BG138" s="220"/>
      <c r="BH138" s="220"/>
      <c r="BI138" s="123"/>
      <c r="BJ138" s="42"/>
      <c r="BK138" s="4"/>
      <c r="BL138" s="4"/>
      <c r="BM138" s="109"/>
      <c r="BN138" s="97"/>
      <c r="BO138" s="68"/>
    </row>
    <row r="139" spans="1:67" s="5" customFormat="1" ht="29.25" customHeight="1">
      <c r="A139" s="239"/>
      <c r="B139" s="239"/>
      <c r="C139" s="239"/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18"/>
      <c r="AE139" s="218"/>
      <c r="AF139" s="220"/>
      <c r="AG139" s="220"/>
      <c r="AH139" s="220"/>
      <c r="BD139" s="220"/>
      <c r="BE139" s="220"/>
      <c r="BF139" s="220"/>
      <c r="BG139" s="220"/>
      <c r="BH139" s="220"/>
      <c r="BI139" s="123"/>
      <c r="BJ139" s="42"/>
      <c r="BK139" s="4"/>
      <c r="BL139" s="4"/>
      <c r="BM139" s="109"/>
      <c r="BN139" s="97"/>
      <c r="BO139" s="68"/>
    </row>
    <row r="140" spans="1:67" s="5" customFormat="1" ht="31.5" customHeight="1">
      <c r="AD140" s="218"/>
      <c r="AE140" s="218"/>
      <c r="AF140" s="220"/>
      <c r="AG140" s="220"/>
      <c r="AH140" s="220"/>
      <c r="AI140" s="220"/>
      <c r="AJ140" s="52"/>
      <c r="AK140" s="52"/>
      <c r="AL140" s="52"/>
      <c r="AM140" s="52"/>
      <c r="AN140" s="52"/>
      <c r="AO140" s="52"/>
      <c r="BD140" s="220"/>
      <c r="BE140" s="220"/>
      <c r="BF140" s="220"/>
      <c r="BG140" s="220"/>
      <c r="BH140" s="220"/>
      <c r="BI140" s="123"/>
      <c r="BJ140" s="42"/>
      <c r="BK140" s="4"/>
      <c r="BL140" s="4"/>
      <c r="BM140" s="109"/>
      <c r="BN140" s="97"/>
      <c r="BO140" s="68"/>
    </row>
    <row r="141" spans="1:67" s="5" customFormat="1" ht="36" customHeight="1">
      <c r="A141" s="240" t="s">
        <v>290</v>
      </c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0"/>
      <c r="V141" s="240"/>
      <c r="W141" s="240"/>
      <c r="X141" s="240"/>
      <c r="Y141" s="240"/>
      <c r="Z141" s="240"/>
      <c r="AA141" s="240"/>
      <c r="AB141" s="240"/>
      <c r="AD141" s="218"/>
      <c r="AE141" s="218"/>
      <c r="AF141" s="220"/>
      <c r="AG141" s="220"/>
      <c r="AH141" s="220"/>
      <c r="AI141" s="220"/>
      <c r="AY141" s="220"/>
      <c r="AZ141" s="220"/>
      <c r="BA141" s="220"/>
      <c r="BB141" s="220"/>
      <c r="BC141" s="220"/>
      <c r="BD141" s="220"/>
      <c r="BE141" s="220"/>
      <c r="BF141" s="220"/>
      <c r="BG141" s="220"/>
      <c r="BH141" s="220"/>
      <c r="BI141" s="123"/>
      <c r="BJ141" s="42"/>
      <c r="BK141" s="4"/>
      <c r="BL141" s="4"/>
      <c r="BM141" s="109"/>
      <c r="BN141" s="97"/>
      <c r="BO141" s="68"/>
    </row>
    <row r="142" spans="1:67" s="5" customFormat="1" ht="42" customHeight="1">
      <c r="AD142" s="218"/>
      <c r="AE142" s="218"/>
      <c r="AF142" s="220"/>
      <c r="AG142" s="220"/>
      <c r="AH142" s="220"/>
      <c r="AI142" s="220"/>
      <c r="AJ142" s="54"/>
      <c r="AK142" s="54"/>
      <c r="AL142" s="54"/>
      <c r="AM142" s="54"/>
      <c r="AN142" s="54"/>
      <c r="AO142" s="54"/>
      <c r="AP142" s="220"/>
      <c r="AQ142" s="51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  <c r="BI142" s="123"/>
      <c r="BJ142" s="42"/>
      <c r="BK142" s="4"/>
      <c r="BL142" s="4"/>
      <c r="BM142" s="109"/>
      <c r="BN142" s="97"/>
      <c r="BO142" s="68"/>
    </row>
    <row r="143" spans="1:67" s="5" customFormat="1" ht="37.5" customHeight="1">
      <c r="AD143" s="218"/>
      <c r="AE143" s="218"/>
      <c r="AF143" s="220"/>
      <c r="AG143" s="220"/>
      <c r="AH143" s="220"/>
      <c r="AI143" s="220"/>
      <c r="AJ143" s="53"/>
      <c r="AK143" s="53"/>
      <c r="AL143" s="53"/>
      <c r="AM143" s="53"/>
      <c r="AN143" s="53"/>
      <c r="AO143" s="53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D143" s="27"/>
      <c r="BE143" s="27"/>
      <c r="BF143" s="27"/>
      <c r="BG143" s="27"/>
      <c r="BH143" s="27"/>
      <c r="BI143" s="123"/>
      <c r="BJ143" s="42"/>
      <c r="BK143" s="4"/>
      <c r="BL143" s="4"/>
      <c r="BM143" s="109"/>
      <c r="BN143" s="97"/>
      <c r="BO143" s="68"/>
    </row>
    <row r="144" spans="1:67" s="55" customFormat="1">
      <c r="R144" s="56"/>
      <c r="S144" s="56"/>
      <c r="BD144" s="57"/>
      <c r="BE144" s="57"/>
      <c r="BF144" s="57"/>
      <c r="BG144" s="57"/>
      <c r="BH144" s="57"/>
      <c r="BI144" s="123"/>
      <c r="BJ144" s="42"/>
      <c r="BK144" s="4"/>
      <c r="BL144" s="4"/>
      <c r="BM144" s="109"/>
      <c r="BN144" s="104"/>
      <c r="BO144" s="70"/>
    </row>
    <row r="145" spans="1:67" s="55" customFormat="1">
      <c r="R145" s="56"/>
      <c r="S145" s="56"/>
      <c r="BD145" s="57"/>
      <c r="BE145" s="57"/>
      <c r="BF145" s="57"/>
      <c r="BG145" s="57"/>
      <c r="BH145" s="57"/>
      <c r="BI145" s="123"/>
      <c r="BJ145" s="42"/>
      <c r="BK145" s="4"/>
      <c r="BL145" s="4"/>
      <c r="BM145" s="109"/>
      <c r="BN145" s="104"/>
      <c r="BO145" s="70"/>
    </row>
    <row r="156" spans="1:67" s="5" customFormat="1" ht="37.5" customHeight="1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D156" s="146"/>
      <c r="AE156" s="146"/>
      <c r="AF156" s="147"/>
      <c r="AG156" s="147"/>
      <c r="AH156" s="147"/>
      <c r="AI156" s="147"/>
      <c r="AJ156" s="53"/>
      <c r="AK156" s="53"/>
      <c r="AL156" s="53"/>
      <c r="AM156" s="53"/>
      <c r="AN156" s="53"/>
      <c r="AO156" s="53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D156" s="27"/>
      <c r="BE156" s="27"/>
      <c r="BF156" s="27"/>
      <c r="BG156" s="27"/>
      <c r="BH156" s="27"/>
      <c r="BI156" s="123"/>
      <c r="BJ156" s="42"/>
      <c r="BK156" s="4"/>
      <c r="BL156" s="4"/>
      <c r="BM156" s="109"/>
      <c r="BN156" s="97"/>
      <c r="BO156" s="68"/>
    </row>
  </sheetData>
  <mergeCells count="1004">
    <mergeCell ref="AX64:AY64"/>
    <mergeCell ref="AZ64:BA64"/>
    <mergeCell ref="BB64:BC64"/>
    <mergeCell ref="BD64:BH64"/>
    <mergeCell ref="B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AV65:AW65"/>
    <mergeCell ref="AX65:AY65"/>
    <mergeCell ref="AZ65:BA65"/>
    <mergeCell ref="BB65:BC65"/>
    <mergeCell ref="BD65:BH65"/>
    <mergeCell ref="B64:O64"/>
    <mergeCell ref="P64:Q64"/>
    <mergeCell ref="R64:S64"/>
    <mergeCell ref="T64:U64"/>
    <mergeCell ref="V64:W64"/>
    <mergeCell ref="B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B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B30:O30"/>
    <mergeCell ref="P30:Q30"/>
    <mergeCell ref="T30:U30"/>
    <mergeCell ref="V30:W30"/>
    <mergeCell ref="T54:U56"/>
    <mergeCell ref="V54:W56"/>
    <mergeCell ref="X54:AE54"/>
    <mergeCell ref="AF54:AQ54"/>
    <mergeCell ref="AR54:BC54"/>
    <mergeCell ref="X55:Y56"/>
    <mergeCell ref="Z55:AA56"/>
    <mergeCell ref="AZ32:BA32"/>
    <mergeCell ref="B35:O35"/>
    <mergeCell ref="P35:Q35"/>
    <mergeCell ref="R35:S35"/>
    <mergeCell ref="T35:U35"/>
    <mergeCell ref="B29:O29"/>
    <mergeCell ref="P29:Q29"/>
    <mergeCell ref="AB55:AC56"/>
    <mergeCell ref="AD55:AE56"/>
    <mergeCell ref="AN56:AO56"/>
    <mergeCell ref="AP56:AQ56"/>
    <mergeCell ref="AR56:AS56"/>
    <mergeCell ref="AT56:AU56"/>
    <mergeCell ref="BD30:BH30"/>
    <mergeCell ref="T32:U32"/>
    <mergeCell ref="V32:W32"/>
    <mergeCell ref="X32:Y32"/>
    <mergeCell ref="AL30:AM30"/>
    <mergeCell ref="AN30:AO30"/>
    <mergeCell ref="AP30:AQ30"/>
    <mergeCell ref="AR30:AS30"/>
    <mergeCell ref="AT30:AU30"/>
    <mergeCell ref="AV30:AW30"/>
    <mergeCell ref="Z30:AA30"/>
    <mergeCell ref="AB30:AC30"/>
    <mergeCell ref="AR29:AS29"/>
    <mergeCell ref="AT29:AU29"/>
    <mergeCell ref="AV29:AW29"/>
    <mergeCell ref="Z29:AA29"/>
    <mergeCell ref="AB29:AC29"/>
    <mergeCell ref="AD29:AE29"/>
    <mergeCell ref="AF29:AG29"/>
    <mergeCell ref="AH29:AI29"/>
    <mergeCell ref="AJ29:AK29"/>
    <mergeCell ref="AH30:AI30"/>
    <mergeCell ref="AJ30:AK30"/>
    <mergeCell ref="AX32:AY32"/>
    <mergeCell ref="BC2:BH2"/>
    <mergeCell ref="Y6:AT8"/>
    <mergeCell ref="B8:G8"/>
    <mergeCell ref="H8:K8"/>
    <mergeCell ref="S9:X10"/>
    <mergeCell ref="A53:A56"/>
    <mergeCell ref="B53:O56"/>
    <mergeCell ref="P53:Q56"/>
    <mergeCell ref="R53:S56"/>
    <mergeCell ref="T53:AE53"/>
    <mergeCell ref="AF53:BC53"/>
    <mergeCell ref="A25:A28"/>
    <mergeCell ref="B25:O28"/>
    <mergeCell ref="P25:Q28"/>
    <mergeCell ref="R25:S28"/>
    <mergeCell ref="T25:AE25"/>
    <mergeCell ref="AF25:BC25"/>
    <mergeCell ref="AF27:AK27"/>
    <mergeCell ref="AL27:AQ27"/>
    <mergeCell ref="AR27:AW27"/>
    <mergeCell ref="AX27:BC27"/>
    <mergeCell ref="AR28:AS28"/>
    <mergeCell ref="AT28:AU28"/>
    <mergeCell ref="AV28:AW28"/>
    <mergeCell ref="AX28:AY28"/>
    <mergeCell ref="AZ28:BA28"/>
    <mergeCell ref="AF28:AG28"/>
    <mergeCell ref="AH28:AI28"/>
    <mergeCell ref="AJ28:AK28"/>
    <mergeCell ref="AL28:AM28"/>
    <mergeCell ref="AN28:AO28"/>
    <mergeCell ref="AP28:AQ28"/>
    <mergeCell ref="BD25:BH28"/>
    <mergeCell ref="T26:U28"/>
    <mergeCell ref="V26:W28"/>
    <mergeCell ref="X26:AE26"/>
    <mergeCell ref="AF26:AQ26"/>
    <mergeCell ref="AR26:BC26"/>
    <mergeCell ref="X27:Y28"/>
    <mergeCell ref="Z27:AA28"/>
    <mergeCell ref="AB27:AC28"/>
    <mergeCell ref="AD27:AE28"/>
    <mergeCell ref="BB28:BC28"/>
    <mergeCell ref="AD30:AE30"/>
    <mergeCell ref="AF30:AG30"/>
    <mergeCell ref="R29:S29"/>
    <mergeCell ref="T29:U29"/>
    <mergeCell ref="V29:W29"/>
    <mergeCell ref="X29:Y29"/>
    <mergeCell ref="AX30:AY30"/>
    <mergeCell ref="AZ30:BA30"/>
    <mergeCell ref="BB30:BC30"/>
    <mergeCell ref="AX29:AY29"/>
    <mergeCell ref="AZ29:BA29"/>
    <mergeCell ref="BB29:BC29"/>
    <mergeCell ref="R30:S30"/>
    <mergeCell ref="X30:Y30"/>
    <mergeCell ref="BD33:BH33"/>
    <mergeCell ref="AL33:AM33"/>
    <mergeCell ref="AN33:AO33"/>
    <mergeCell ref="AP33:AQ33"/>
    <mergeCell ref="AR33:AS33"/>
    <mergeCell ref="AT33:AU33"/>
    <mergeCell ref="AX33:AY33"/>
    <mergeCell ref="AZ33:BA33"/>
    <mergeCell ref="BB33:BC33"/>
    <mergeCell ref="AV33:AW33"/>
    <mergeCell ref="Z33:AA33"/>
    <mergeCell ref="AB33:AC33"/>
    <mergeCell ref="AD33:AE33"/>
    <mergeCell ref="AF33:AG33"/>
    <mergeCell ref="AH33:AI33"/>
    <mergeCell ref="AJ33:AK33"/>
    <mergeCell ref="BD29:BH29"/>
    <mergeCell ref="AL29:AM29"/>
    <mergeCell ref="AN29:AO29"/>
    <mergeCell ref="AP29:AQ29"/>
    <mergeCell ref="BD32:BH32"/>
    <mergeCell ref="AL34:AM34"/>
    <mergeCell ref="AN34:AO34"/>
    <mergeCell ref="AP34:AQ34"/>
    <mergeCell ref="AR34:AS34"/>
    <mergeCell ref="B31:O31"/>
    <mergeCell ref="P31:Q31"/>
    <mergeCell ref="R31:S31"/>
    <mergeCell ref="T31:U31"/>
    <mergeCell ref="V31:W31"/>
    <mergeCell ref="X31:Y31"/>
    <mergeCell ref="AL32:AM32"/>
    <mergeCell ref="AN32:AO32"/>
    <mergeCell ref="AP32:AQ32"/>
    <mergeCell ref="AR32:AS32"/>
    <mergeCell ref="AT32:AU32"/>
    <mergeCell ref="AV32:AW32"/>
    <mergeCell ref="Z32:AA32"/>
    <mergeCell ref="AB32:AC32"/>
    <mergeCell ref="AD32:AE32"/>
    <mergeCell ref="AF32:AG32"/>
    <mergeCell ref="AH32:AI32"/>
    <mergeCell ref="AJ32:AK32"/>
    <mergeCell ref="Z31:AA31"/>
    <mergeCell ref="AB31:AC31"/>
    <mergeCell ref="AD31:AE31"/>
    <mergeCell ref="AF31:AG31"/>
    <mergeCell ref="AH31:AI31"/>
    <mergeCell ref="AJ31:AK31"/>
    <mergeCell ref="B32:O32"/>
    <mergeCell ref="P32:Q32"/>
    <mergeCell ref="R32:S32"/>
    <mergeCell ref="BB35:BC35"/>
    <mergeCell ref="BD35:BH35"/>
    <mergeCell ref="AN36:AO36"/>
    <mergeCell ref="AP36:AQ36"/>
    <mergeCell ref="AR36:AS36"/>
    <mergeCell ref="B34:O34"/>
    <mergeCell ref="P34:Q34"/>
    <mergeCell ref="R34:S34"/>
    <mergeCell ref="T34:U34"/>
    <mergeCell ref="V34:W34"/>
    <mergeCell ref="X34:Y34"/>
    <mergeCell ref="AX31:AY31"/>
    <mergeCell ref="AZ31:BA31"/>
    <mergeCell ref="BB31:BC31"/>
    <mergeCell ref="BD31:BH31"/>
    <mergeCell ref="B33:O33"/>
    <mergeCell ref="P33:Q33"/>
    <mergeCell ref="R33:S33"/>
    <mergeCell ref="T33:U33"/>
    <mergeCell ref="V33:W33"/>
    <mergeCell ref="X33:Y33"/>
    <mergeCell ref="AL31:AM31"/>
    <mergeCell ref="AN31:AO31"/>
    <mergeCell ref="AP31:AQ31"/>
    <mergeCell ref="AR31:AS31"/>
    <mergeCell ref="AT31:AU31"/>
    <mergeCell ref="AV31:AW31"/>
    <mergeCell ref="AX34:AY34"/>
    <mergeCell ref="AZ34:BA34"/>
    <mergeCell ref="BB34:BC34"/>
    <mergeCell ref="BD34:BH34"/>
    <mergeCell ref="BB32:BC32"/>
    <mergeCell ref="V38:W38"/>
    <mergeCell ref="X38:Y38"/>
    <mergeCell ref="AL38:AM38"/>
    <mergeCell ref="AN38:AO38"/>
    <mergeCell ref="AP38:AQ38"/>
    <mergeCell ref="AL36:AM36"/>
    <mergeCell ref="AT34:AU34"/>
    <mergeCell ref="AV34:AW34"/>
    <mergeCell ref="Z34:AA34"/>
    <mergeCell ref="AB34:AC34"/>
    <mergeCell ref="AD34:AE34"/>
    <mergeCell ref="AF34:AG34"/>
    <mergeCell ref="AH34:AI34"/>
    <mergeCell ref="AJ34:AK34"/>
    <mergeCell ref="AX35:AY35"/>
    <mergeCell ref="AZ35:BA35"/>
    <mergeCell ref="BD37:BH37"/>
    <mergeCell ref="AL37:AM37"/>
    <mergeCell ref="AN37:AO37"/>
    <mergeCell ref="AP37:AQ37"/>
    <mergeCell ref="AR37:AS37"/>
    <mergeCell ref="AT37:AU37"/>
    <mergeCell ref="AX37:AY37"/>
    <mergeCell ref="AZ37:BA37"/>
    <mergeCell ref="BB37:BC37"/>
    <mergeCell ref="AV37:AW37"/>
    <mergeCell ref="Z37:AA37"/>
    <mergeCell ref="AB37:AC37"/>
    <mergeCell ref="AD37:AE37"/>
    <mergeCell ref="AF37:AG37"/>
    <mergeCell ref="AH37:AI37"/>
    <mergeCell ref="AJ37:AK37"/>
    <mergeCell ref="AL35:AM35"/>
    <mergeCell ref="AN35:AO35"/>
    <mergeCell ref="AP35:AQ35"/>
    <mergeCell ref="AR35:AS35"/>
    <mergeCell ref="AT35:AU35"/>
    <mergeCell ref="AV35:AW35"/>
    <mergeCell ref="Z35:AA35"/>
    <mergeCell ref="AB35:AC35"/>
    <mergeCell ref="AD35:AE35"/>
    <mergeCell ref="AF35:AG35"/>
    <mergeCell ref="AH35:AI35"/>
    <mergeCell ref="AJ35:AK35"/>
    <mergeCell ref="V35:W35"/>
    <mergeCell ref="X35:Y35"/>
    <mergeCell ref="Z36:AA36"/>
    <mergeCell ref="AB36:AC36"/>
    <mergeCell ref="AD36:AE36"/>
    <mergeCell ref="AF36:AG36"/>
    <mergeCell ref="AH36:AI36"/>
    <mergeCell ref="AJ36:AK36"/>
    <mergeCell ref="AT36:AU36"/>
    <mergeCell ref="AV36:AW36"/>
    <mergeCell ref="AT38:AU38"/>
    <mergeCell ref="AV38:AW38"/>
    <mergeCell ref="BB38:BC38"/>
    <mergeCell ref="BD41:BH41"/>
    <mergeCell ref="AL41:AM41"/>
    <mergeCell ref="AN41:AO41"/>
    <mergeCell ref="AP41:AQ41"/>
    <mergeCell ref="AR41:AS41"/>
    <mergeCell ref="AT41:AU41"/>
    <mergeCell ref="AX41:AY41"/>
    <mergeCell ref="AZ41:BA41"/>
    <mergeCell ref="BB41:BC41"/>
    <mergeCell ref="AV41:AW41"/>
    <mergeCell ref="Z41:AA41"/>
    <mergeCell ref="AB41:AC41"/>
    <mergeCell ref="AD41:AE41"/>
    <mergeCell ref="AF41:AG41"/>
    <mergeCell ref="AH41:AI41"/>
    <mergeCell ref="AJ41:AK41"/>
    <mergeCell ref="BB39:BC39"/>
    <mergeCell ref="BD39:BH39"/>
    <mergeCell ref="AD39:AE39"/>
    <mergeCell ref="BD38:BH38"/>
    <mergeCell ref="Z38:AA38"/>
    <mergeCell ref="AB38:AC38"/>
    <mergeCell ref="AD38:AE38"/>
    <mergeCell ref="AX38:AY38"/>
    <mergeCell ref="AZ38:BA38"/>
    <mergeCell ref="AF39:AG39"/>
    <mergeCell ref="AH39:AI39"/>
    <mergeCell ref="AJ39:AK39"/>
    <mergeCell ref="Z40:AA40"/>
    <mergeCell ref="AD40:AE40"/>
    <mergeCell ref="AF40:AG40"/>
    <mergeCell ref="AH40:AI40"/>
    <mergeCell ref="AJ40:AK40"/>
    <mergeCell ref="AX40:AY40"/>
    <mergeCell ref="AZ40:BA40"/>
    <mergeCell ref="BB42:BC42"/>
    <mergeCell ref="BD42:BH42"/>
    <mergeCell ref="AF42:AG42"/>
    <mergeCell ref="AH42:AI42"/>
    <mergeCell ref="AJ42:AK42"/>
    <mergeCell ref="Z43:AA43"/>
    <mergeCell ref="AB43:AC43"/>
    <mergeCell ref="AD43:AE43"/>
    <mergeCell ref="AF43:AG43"/>
    <mergeCell ref="AH43:AI43"/>
    <mergeCell ref="AJ43:AK43"/>
    <mergeCell ref="AX42:AY42"/>
    <mergeCell ref="AZ42:BA42"/>
    <mergeCell ref="AX43:AY43"/>
    <mergeCell ref="AZ43:BA43"/>
    <mergeCell ref="BB43:BC43"/>
    <mergeCell ref="BD43:BH43"/>
    <mergeCell ref="AL43:AM43"/>
    <mergeCell ref="AN43:AO43"/>
    <mergeCell ref="AP43:AQ43"/>
    <mergeCell ref="AR43:AS43"/>
    <mergeCell ref="AT43:AU43"/>
    <mergeCell ref="AV43:AW43"/>
    <mergeCell ref="AX44:AY44"/>
    <mergeCell ref="AZ44:BA44"/>
    <mergeCell ref="BB44:BC44"/>
    <mergeCell ref="BD44:BH44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40:BC40"/>
    <mergeCell ref="BD40:BH40"/>
    <mergeCell ref="AL40:AM40"/>
    <mergeCell ref="AN40:AO40"/>
    <mergeCell ref="AP40:AQ40"/>
    <mergeCell ref="AR40:AS40"/>
    <mergeCell ref="AT40:AU40"/>
    <mergeCell ref="AV40:AW40"/>
    <mergeCell ref="BD46:BH46"/>
    <mergeCell ref="AL46:AM46"/>
    <mergeCell ref="AN46:AO46"/>
    <mergeCell ref="AP46:AQ46"/>
    <mergeCell ref="AR46:AS46"/>
    <mergeCell ref="AT46:AU46"/>
    <mergeCell ref="AX46:AY46"/>
    <mergeCell ref="AZ46:BA46"/>
    <mergeCell ref="BB46:BC46"/>
    <mergeCell ref="B44:O44"/>
    <mergeCell ref="P44:Q44"/>
    <mergeCell ref="AV46:AW46"/>
    <mergeCell ref="T43:U43"/>
    <mergeCell ref="AL45:AM45"/>
    <mergeCell ref="AN45:AO45"/>
    <mergeCell ref="AP45:AQ45"/>
    <mergeCell ref="AR45:AS45"/>
    <mergeCell ref="AT45:AU45"/>
    <mergeCell ref="B45:O45"/>
    <mergeCell ref="P45:Q45"/>
    <mergeCell ref="R45:S45"/>
    <mergeCell ref="T45:U45"/>
    <mergeCell ref="AH44:AI44"/>
    <mergeCell ref="AJ44:AK44"/>
    <mergeCell ref="AX45:AY45"/>
    <mergeCell ref="AZ45:BA45"/>
    <mergeCell ref="BB45:BC45"/>
    <mergeCell ref="BD45:BH45"/>
    <mergeCell ref="BD47:BH47"/>
    <mergeCell ref="AL47:AM47"/>
    <mergeCell ref="AN47:AO47"/>
    <mergeCell ref="AP47:AQ47"/>
    <mergeCell ref="AR47:AS47"/>
    <mergeCell ref="AT47:AU47"/>
    <mergeCell ref="AX47:AY47"/>
    <mergeCell ref="AZ47:BA47"/>
    <mergeCell ref="BB47:BC47"/>
    <mergeCell ref="AV47:AW47"/>
    <mergeCell ref="Z47:AA47"/>
    <mergeCell ref="AB47:AC47"/>
    <mergeCell ref="AD47:AE47"/>
    <mergeCell ref="AF47:AG47"/>
    <mergeCell ref="AH47:AI47"/>
    <mergeCell ref="AJ47:AK47"/>
    <mergeCell ref="BB58:BC58"/>
    <mergeCell ref="BD58:BH58"/>
    <mergeCell ref="AV56:AW56"/>
    <mergeCell ref="AX56:AY56"/>
    <mergeCell ref="AZ56:BA56"/>
    <mergeCell ref="BB56:BC56"/>
    <mergeCell ref="BD53:BH56"/>
    <mergeCell ref="AX58:AY58"/>
    <mergeCell ref="AZ58:BA58"/>
    <mergeCell ref="AX55:BC55"/>
    <mergeCell ref="AF56:AG56"/>
    <mergeCell ref="AH56:AI56"/>
    <mergeCell ref="AJ56:AK56"/>
    <mergeCell ref="AL56:AM56"/>
    <mergeCell ref="BB49:BC49"/>
    <mergeCell ref="AB49:AC49"/>
    <mergeCell ref="AT48:AU48"/>
    <mergeCell ref="B50:O50"/>
    <mergeCell ref="P50:Q50"/>
    <mergeCell ref="R50:S50"/>
    <mergeCell ref="T50:U50"/>
    <mergeCell ref="V50:W50"/>
    <mergeCell ref="X50:Y50"/>
    <mergeCell ref="AL49:AM49"/>
    <mergeCell ref="B47:O47"/>
    <mergeCell ref="P47:Q47"/>
    <mergeCell ref="R47:S47"/>
    <mergeCell ref="T44:U44"/>
    <mergeCell ref="V44:W44"/>
    <mergeCell ref="X44:Y44"/>
    <mergeCell ref="Z46:AA46"/>
    <mergeCell ref="T47:U47"/>
    <mergeCell ref="V47:W47"/>
    <mergeCell ref="X47:Y47"/>
    <mergeCell ref="B46:O46"/>
    <mergeCell ref="P46:Q46"/>
    <mergeCell ref="R46:S46"/>
    <mergeCell ref="T46:U46"/>
    <mergeCell ref="V46:W46"/>
    <mergeCell ref="X46:Y46"/>
    <mergeCell ref="AB46:AC46"/>
    <mergeCell ref="AD46:AE46"/>
    <mergeCell ref="AF46:AG46"/>
    <mergeCell ref="AH46:AI46"/>
    <mergeCell ref="AJ46:AK46"/>
    <mergeCell ref="AN49:AO49"/>
    <mergeCell ref="AP49:AQ49"/>
    <mergeCell ref="AR49:AS49"/>
    <mergeCell ref="B58:O58"/>
    <mergeCell ref="P58:Q58"/>
    <mergeCell ref="AV45:AW45"/>
    <mergeCell ref="Z45:AA45"/>
    <mergeCell ref="AB45:AC45"/>
    <mergeCell ref="AD45:AE45"/>
    <mergeCell ref="AF45:AG45"/>
    <mergeCell ref="AH45:AI45"/>
    <mergeCell ref="AJ45:AK45"/>
    <mergeCell ref="V58:W58"/>
    <mergeCell ref="X58:Y58"/>
    <mergeCell ref="AL42:AM42"/>
    <mergeCell ref="AN42:AO42"/>
    <mergeCell ref="AP42:AQ42"/>
    <mergeCell ref="AR42:AS42"/>
    <mergeCell ref="AT42:AU42"/>
    <mergeCell ref="AV42:AW42"/>
    <mergeCell ref="Z42:AA42"/>
    <mergeCell ref="AB42:AC42"/>
    <mergeCell ref="AD42:AE42"/>
    <mergeCell ref="R58:S58"/>
    <mergeCell ref="T58:U58"/>
    <mergeCell ref="AL44:AM44"/>
    <mergeCell ref="AN44:AO44"/>
    <mergeCell ref="AP44:AQ44"/>
    <mergeCell ref="AR44:AS44"/>
    <mergeCell ref="AT44:AU44"/>
    <mergeCell ref="AV44:AW44"/>
    <mergeCell ref="Z44:AA44"/>
    <mergeCell ref="AB44:AC44"/>
    <mergeCell ref="AD44:AE44"/>
    <mergeCell ref="AF44:AG44"/>
    <mergeCell ref="Z48:AA48"/>
    <mergeCell ref="AB48:AC48"/>
    <mergeCell ref="AD48:AE48"/>
    <mergeCell ref="AF48:AG48"/>
    <mergeCell ref="AD49:AE49"/>
    <mergeCell ref="AF49:AG49"/>
    <mergeCell ref="AH49:AI49"/>
    <mergeCell ref="AJ49:AK49"/>
    <mergeCell ref="B36:O36"/>
    <mergeCell ref="P36:Q36"/>
    <mergeCell ref="R36:S36"/>
    <mergeCell ref="T36:U36"/>
    <mergeCell ref="V36:W36"/>
    <mergeCell ref="X36:Y36"/>
    <mergeCell ref="B41:O41"/>
    <mergeCell ref="P41:Q41"/>
    <mergeCell ref="R41:S41"/>
    <mergeCell ref="T41:U41"/>
    <mergeCell ref="V41:W41"/>
    <mergeCell ref="X41:Y41"/>
    <mergeCell ref="B42:O42"/>
    <mergeCell ref="P42:Q42"/>
    <mergeCell ref="R42:S42"/>
    <mergeCell ref="T42:U42"/>
    <mergeCell ref="B40:O40"/>
    <mergeCell ref="P40:Q40"/>
    <mergeCell ref="B43:O43"/>
    <mergeCell ref="P43:Q43"/>
    <mergeCell ref="R43:S43"/>
    <mergeCell ref="Z39:AA39"/>
    <mergeCell ref="AB39:AC39"/>
    <mergeCell ref="AB40:AC40"/>
    <mergeCell ref="AL48:AM48"/>
    <mergeCell ref="AN48:AO48"/>
    <mergeCell ref="BD49:BH49"/>
    <mergeCell ref="B48:O48"/>
    <mergeCell ref="P48:Q48"/>
    <mergeCell ref="R48:S48"/>
    <mergeCell ref="T48:U48"/>
    <mergeCell ref="V48:W48"/>
    <mergeCell ref="X48:Y48"/>
    <mergeCell ref="T38:U38"/>
    <mergeCell ref="B37:O37"/>
    <mergeCell ref="P37:Q37"/>
    <mergeCell ref="R37:S37"/>
    <mergeCell ref="T37:U37"/>
    <mergeCell ref="V37:W37"/>
    <mergeCell ref="X37:Y37"/>
    <mergeCell ref="X40:Y40"/>
    <mergeCell ref="V42:W42"/>
    <mergeCell ref="X42:Y42"/>
    <mergeCell ref="V39:W39"/>
    <mergeCell ref="X39:Y39"/>
    <mergeCell ref="B39:O39"/>
    <mergeCell ref="P39:Q39"/>
    <mergeCell ref="V43:W43"/>
    <mergeCell ref="X43:Y43"/>
    <mergeCell ref="V45:W45"/>
    <mergeCell ref="AT49:AU49"/>
    <mergeCell ref="AV49:AW49"/>
    <mergeCell ref="Z49:AA49"/>
    <mergeCell ref="AP48:AQ48"/>
    <mergeCell ref="AR48:AS48"/>
    <mergeCell ref="AV48:AW48"/>
    <mergeCell ref="AX36:AY36"/>
    <mergeCell ref="AZ36:BA36"/>
    <mergeCell ref="BB36:BC36"/>
    <mergeCell ref="BD36:BH36"/>
    <mergeCell ref="AH48:AI48"/>
    <mergeCell ref="AJ48:AK48"/>
    <mergeCell ref="AX49:AY49"/>
    <mergeCell ref="AZ49:BA49"/>
    <mergeCell ref="R39:S39"/>
    <mergeCell ref="T39:U39"/>
    <mergeCell ref="AF38:AG38"/>
    <mergeCell ref="AH38:AI38"/>
    <mergeCell ref="AJ38:AK38"/>
    <mergeCell ref="B38:O38"/>
    <mergeCell ref="P38:Q38"/>
    <mergeCell ref="R38:S38"/>
    <mergeCell ref="R40:S40"/>
    <mergeCell ref="T40:U40"/>
    <mergeCell ref="V40:W40"/>
    <mergeCell ref="AR38:AS38"/>
    <mergeCell ref="X45:Y45"/>
    <mergeCell ref="R44:S44"/>
    <mergeCell ref="AX48:AY48"/>
    <mergeCell ref="AZ48:BA48"/>
    <mergeCell ref="BB48:BC48"/>
    <mergeCell ref="BD48:BH48"/>
    <mergeCell ref="B49:O49"/>
    <mergeCell ref="P49:Q49"/>
    <mergeCell ref="R49:S49"/>
    <mergeCell ref="T49:U49"/>
    <mergeCell ref="V49:W49"/>
    <mergeCell ref="X49:Y49"/>
    <mergeCell ref="AZ60:BA60"/>
    <mergeCell ref="BB60:BC60"/>
    <mergeCell ref="BD60:BH60"/>
    <mergeCell ref="AL60:AM60"/>
    <mergeCell ref="AL57:AM57"/>
    <mergeCell ref="AN57:AO57"/>
    <mergeCell ref="AP57:AQ57"/>
    <mergeCell ref="AR57:AS57"/>
    <mergeCell ref="AT57:AU57"/>
    <mergeCell ref="Z50:AA50"/>
    <mergeCell ref="AB50:AC50"/>
    <mergeCell ref="AD50:AE50"/>
    <mergeCell ref="AF50:AG50"/>
    <mergeCell ref="AH50:AI50"/>
    <mergeCell ref="AJ50:AK50"/>
    <mergeCell ref="AF55:AK55"/>
    <mergeCell ref="AL55:AQ55"/>
    <mergeCell ref="AR55:AW55"/>
    <mergeCell ref="AX57:AY57"/>
    <mergeCell ref="AZ57:BA57"/>
    <mergeCell ref="BB57:BC57"/>
    <mergeCell ref="AV57:AW57"/>
    <mergeCell ref="Z57:AA57"/>
    <mergeCell ref="AB57:AC57"/>
    <mergeCell ref="AD57:AE57"/>
    <mergeCell ref="AF57:AG57"/>
    <mergeCell ref="AH57:AI57"/>
    <mergeCell ref="AJ57:AK57"/>
    <mergeCell ref="AX50:AY50"/>
    <mergeCell ref="AZ50:BA50"/>
    <mergeCell ref="BB50:BC50"/>
    <mergeCell ref="BD57:BH57"/>
    <mergeCell ref="AD59:AE59"/>
    <mergeCell ref="AF59:AG59"/>
    <mergeCell ref="AH59:AI59"/>
    <mergeCell ref="AJ59:AK59"/>
    <mergeCell ref="AL58:AM58"/>
    <mergeCell ref="AN58:AO58"/>
    <mergeCell ref="AP58:AQ58"/>
    <mergeCell ref="AR58:AS58"/>
    <mergeCell ref="AT58:AU58"/>
    <mergeCell ref="AV58:AW58"/>
    <mergeCell ref="Z58:AA58"/>
    <mergeCell ref="AB58:AC58"/>
    <mergeCell ref="AD58:AE58"/>
    <mergeCell ref="AF58:AG58"/>
    <mergeCell ref="AH58:AI58"/>
    <mergeCell ref="AJ58:AK58"/>
    <mergeCell ref="X59:Y59"/>
    <mergeCell ref="AX60:AY60"/>
    <mergeCell ref="Z60:AA60"/>
    <mergeCell ref="AB60:AC60"/>
    <mergeCell ref="AD60:AE60"/>
    <mergeCell ref="AF60:AG60"/>
    <mergeCell ref="B60:O60"/>
    <mergeCell ref="P60:Q60"/>
    <mergeCell ref="BD50:BH50"/>
    <mergeCell ref="B57:O57"/>
    <mergeCell ref="P57:Q57"/>
    <mergeCell ref="R57:S57"/>
    <mergeCell ref="T57:U57"/>
    <mergeCell ref="V57:W57"/>
    <mergeCell ref="X57:Y57"/>
    <mergeCell ref="AL50:AM50"/>
    <mergeCell ref="AN50:AO50"/>
    <mergeCell ref="AP50:AQ50"/>
    <mergeCell ref="AR50:AS50"/>
    <mergeCell ref="AT50:AU50"/>
    <mergeCell ref="AV50:AW50"/>
    <mergeCell ref="AX59:AY59"/>
    <mergeCell ref="AZ59:BA59"/>
    <mergeCell ref="BB59:BC59"/>
    <mergeCell ref="BD59:BH59"/>
    <mergeCell ref="AL59:AM59"/>
    <mergeCell ref="AN59:AO59"/>
    <mergeCell ref="AP59:AQ59"/>
    <mergeCell ref="AR59:AS59"/>
    <mergeCell ref="AT59:AU59"/>
    <mergeCell ref="AV59:AW59"/>
    <mergeCell ref="Z59:AA59"/>
    <mergeCell ref="AB59:AC59"/>
    <mergeCell ref="B59:O59"/>
    <mergeCell ref="P59:Q59"/>
    <mergeCell ref="R59:S59"/>
    <mergeCell ref="T59:U59"/>
    <mergeCell ref="V59:W59"/>
    <mergeCell ref="AH60:AI60"/>
    <mergeCell ref="AJ60:AK60"/>
    <mergeCell ref="R60:S60"/>
    <mergeCell ref="T60:U60"/>
    <mergeCell ref="V60:W60"/>
    <mergeCell ref="X60:Y60"/>
    <mergeCell ref="AN60:AO60"/>
    <mergeCell ref="AP60:AQ60"/>
    <mergeCell ref="AR60:AS60"/>
    <mergeCell ref="AT60:AU60"/>
    <mergeCell ref="AV60:AW60"/>
    <mergeCell ref="AV62:AW62"/>
    <mergeCell ref="B61:O61"/>
    <mergeCell ref="P61:Q61"/>
    <mergeCell ref="R61:S61"/>
    <mergeCell ref="T61:U61"/>
    <mergeCell ref="V61:W61"/>
    <mergeCell ref="X61:Y61"/>
    <mergeCell ref="AL61:AM61"/>
    <mergeCell ref="AN61:AO61"/>
    <mergeCell ref="AP61:AQ61"/>
    <mergeCell ref="AR61:AS61"/>
    <mergeCell ref="AT61:AU61"/>
    <mergeCell ref="AV61:AW61"/>
    <mergeCell ref="AB61:AC61"/>
    <mergeCell ref="AD61:AE61"/>
    <mergeCell ref="AF61:AG61"/>
    <mergeCell ref="AX62:AY62"/>
    <mergeCell ref="AT62:AU62"/>
    <mergeCell ref="BB66:BC66"/>
    <mergeCell ref="BD66:BH66"/>
    <mergeCell ref="Z61:AA61"/>
    <mergeCell ref="AZ62:BA62"/>
    <mergeCell ref="BB62:BC62"/>
    <mergeCell ref="BD62:BH62"/>
    <mergeCell ref="AV63:AW63"/>
    <mergeCell ref="AX63:AY63"/>
    <mergeCell ref="AZ63:BA63"/>
    <mergeCell ref="BB63:BC63"/>
    <mergeCell ref="BD63:BH63"/>
    <mergeCell ref="BB61:BC61"/>
    <mergeCell ref="BD61:BH61"/>
    <mergeCell ref="X64:Y64"/>
    <mergeCell ref="Z64:AA64"/>
    <mergeCell ref="AB64:AC64"/>
    <mergeCell ref="AD64:AE64"/>
    <mergeCell ref="AF64:AG64"/>
    <mergeCell ref="AX61:AY61"/>
    <mergeCell ref="AZ61:BA61"/>
    <mergeCell ref="AH61:AI61"/>
    <mergeCell ref="AJ61:AK61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Z67:AA67"/>
    <mergeCell ref="AB67:AC67"/>
    <mergeCell ref="AD67:AE67"/>
    <mergeCell ref="AF67:AK67"/>
    <mergeCell ref="AP66:AQ66"/>
    <mergeCell ref="AR66:AS66"/>
    <mergeCell ref="AT66:AU66"/>
    <mergeCell ref="AV66:AW66"/>
    <mergeCell ref="AX66:AY66"/>
    <mergeCell ref="AZ66:BA66"/>
    <mergeCell ref="AD66:AE66"/>
    <mergeCell ref="AF66:AG66"/>
    <mergeCell ref="AH66:AI66"/>
    <mergeCell ref="AJ66:AK66"/>
    <mergeCell ref="AL66:AM66"/>
    <mergeCell ref="AN66:AO66"/>
    <mergeCell ref="A66:S66"/>
    <mergeCell ref="T66:U66"/>
    <mergeCell ref="V66:W66"/>
    <mergeCell ref="X66:Y66"/>
    <mergeCell ref="Z66:AA66"/>
    <mergeCell ref="AB66:AC66"/>
    <mergeCell ref="AR68:AW68"/>
    <mergeCell ref="AX68:BC68"/>
    <mergeCell ref="BD68:BH68"/>
    <mergeCell ref="AL67:AQ67"/>
    <mergeCell ref="AR67:AW67"/>
    <mergeCell ref="AX67:BC67"/>
    <mergeCell ref="BD67:BH67"/>
    <mergeCell ref="A68:S68"/>
    <mergeCell ref="T68:U68"/>
    <mergeCell ref="V68:W68"/>
    <mergeCell ref="X68:Y68"/>
    <mergeCell ref="Z68:AA68"/>
    <mergeCell ref="AB68:AC68"/>
    <mergeCell ref="AD68:AE68"/>
    <mergeCell ref="AF68:AK68"/>
    <mergeCell ref="AL68:AQ68"/>
    <mergeCell ref="AD69:AE69"/>
    <mergeCell ref="AF69:AK69"/>
    <mergeCell ref="AL69:AQ69"/>
    <mergeCell ref="AR69:AW69"/>
    <mergeCell ref="AX69:BC69"/>
    <mergeCell ref="BD69:BH69"/>
    <mergeCell ref="A69:S69"/>
    <mergeCell ref="T69:U69"/>
    <mergeCell ref="V69:W69"/>
    <mergeCell ref="X69:Y69"/>
    <mergeCell ref="Z69:AA69"/>
    <mergeCell ref="AB69:AC69"/>
    <mergeCell ref="A67:S67"/>
    <mergeCell ref="T67:U67"/>
    <mergeCell ref="V67:W67"/>
    <mergeCell ref="X67:Y67"/>
    <mergeCell ref="AQ72:BH73"/>
    <mergeCell ref="A73:K73"/>
    <mergeCell ref="L73:N73"/>
    <mergeCell ref="O73:Q73"/>
    <mergeCell ref="R73:T73"/>
    <mergeCell ref="U73:AA73"/>
    <mergeCell ref="AB73:AH73"/>
    <mergeCell ref="AI73:AP73"/>
    <mergeCell ref="A71:T71"/>
    <mergeCell ref="U71:AP71"/>
    <mergeCell ref="AQ71:BH71"/>
    <mergeCell ref="A72:K72"/>
    <mergeCell ref="L72:N72"/>
    <mergeCell ref="O72:Q72"/>
    <mergeCell ref="R72:T72"/>
    <mergeCell ref="U72:AA72"/>
    <mergeCell ref="AB72:AH72"/>
    <mergeCell ref="AI72:AP72"/>
    <mergeCell ref="A79:D79"/>
    <mergeCell ref="E79:BC79"/>
    <mergeCell ref="BD79:BH79"/>
    <mergeCell ref="A80:D80"/>
    <mergeCell ref="E80:BC80"/>
    <mergeCell ref="BD80:BH80"/>
    <mergeCell ref="A77:D77"/>
    <mergeCell ref="E77:BC77"/>
    <mergeCell ref="BD77:BH77"/>
    <mergeCell ref="A78:D78"/>
    <mergeCell ref="E78:BC78"/>
    <mergeCell ref="BD78:BH78"/>
    <mergeCell ref="A83:D83"/>
    <mergeCell ref="E83:BC83"/>
    <mergeCell ref="BD83:BH83"/>
    <mergeCell ref="A84:D84"/>
    <mergeCell ref="E84:BC84"/>
    <mergeCell ref="BD84:BH84"/>
    <mergeCell ref="A81:D81"/>
    <mergeCell ref="E81:BC81"/>
    <mergeCell ref="BD81:BH81"/>
    <mergeCell ref="A82:D82"/>
    <mergeCell ref="E82:BC82"/>
    <mergeCell ref="BD82:BH82"/>
    <mergeCell ref="A86:D86"/>
    <mergeCell ref="E86:BC86"/>
    <mergeCell ref="BD86:BH86"/>
    <mergeCell ref="A85:D85"/>
    <mergeCell ref="E85:BC85"/>
    <mergeCell ref="BD85:BH85"/>
    <mergeCell ref="A88:D88"/>
    <mergeCell ref="E88:BC88"/>
    <mergeCell ref="BD88:BH88"/>
    <mergeCell ref="A90:D90"/>
    <mergeCell ref="E90:BC90"/>
    <mergeCell ref="BD90:BH90"/>
    <mergeCell ref="A87:D87"/>
    <mergeCell ref="E87:BC87"/>
    <mergeCell ref="BD87:BH87"/>
    <mergeCell ref="A89:D89"/>
    <mergeCell ref="E89:BC89"/>
    <mergeCell ref="BD89:BH89"/>
    <mergeCell ref="A91:D91"/>
    <mergeCell ref="E91:BC91"/>
    <mergeCell ref="BD91:BH91"/>
    <mergeCell ref="A118:D118"/>
    <mergeCell ref="E118:BC118"/>
    <mergeCell ref="BD118:BH118"/>
    <mergeCell ref="BD112:BH112"/>
    <mergeCell ref="A99:D99"/>
    <mergeCell ref="E99:BC99"/>
    <mergeCell ref="BD99:BH99"/>
    <mergeCell ref="A96:D96"/>
    <mergeCell ref="E96:BC96"/>
    <mergeCell ref="BD96:BH96"/>
    <mergeCell ref="A94:D94"/>
    <mergeCell ref="E94:BC94"/>
    <mergeCell ref="BD94:BH94"/>
    <mergeCell ref="A95:D95"/>
    <mergeCell ref="E95:BC95"/>
    <mergeCell ref="BD101:BH101"/>
    <mergeCell ref="A117:D117"/>
    <mergeCell ref="E117:BC117"/>
    <mergeCell ref="BD117:BH117"/>
    <mergeCell ref="BD95:BH95"/>
    <mergeCell ref="A102:D102"/>
    <mergeCell ref="E102:BC102"/>
    <mergeCell ref="BD102:BH102"/>
    <mergeCell ref="A114:D114"/>
    <mergeCell ref="E114:BC114"/>
    <mergeCell ref="BD114:BH114"/>
    <mergeCell ref="A92:D92"/>
    <mergeCell ref="A112:D112"/>
    <mergeCell ref="E112:BC112"/>
    <mergeCell ref="A113:D113"/>
    <mergeCell ref="E113:BC113"/>
    <mergeCell ref="BD113:BH113"/>
    <mergeCell ref="A116:D116"/>
    <mergeCell ref="E116:BC116"/>
    <mergeCell ref="BD116:BH116"/>
    <mergeCell ref="A93:D93"/>
    <mergeCell ref="E93:BC93"/>
    <mergeCell ref="BD93:BH93"/>
    <mergeCell ref="A97:D97"/>
    <mergeCell ref="E97:BC97"/>
    <mergeCell ref="BD97:BH97"/>
    <mergeCell ref="BI115:CB115"/>
    <mergeCell ref="AI103:AQ103"/>
    <mergeCell ref="AI104:BH105"/>
    <mergeCell ref="AP106:AW106"/>
    <mergeCell ref="AI107:AO107"/>
    <mergeCell ref="AP107:AR107"/>
    <mergeCell ref="AI137:AO137"/>
    <mergeCell ref="AP137:AR137"/>
    <mergeCell ref="A125:AC125"/>
    <mergeCell ref="AI125:BF126"/>
    <mergeCell ref="A126:F126"/>
    <mergeCell ref="G126:O126"/>
    <mergeCell ref="A127:F127"/>
    <mergeCell ref="G127:I127"/>
    <mergeCell ref="AI127:AO127"/>
    <mergeCell ref="AP127:AY127"/>
    <mergeCell ref="A119:D119"/>
    <mergeCell ref="E119:BC119"/>
    <mergeCell ref="BD119:BH119"/>
    <mergeCell ref="A121:BH121"/>
    <mergeCell ref="A120:D120"/>
    <mergeCell ref="A115:D115"/>
    <mergeCell ref="E115:BC115"/>
    <mergeCell ref="BD115:BH115"/>
    <mergeCell ref="E120:BC120"/>
    <mergeCell ref="BD120:BH120"/>
    <mergeCell ref="A122:BH122"/>
    <mergeCell ref="A123:BH123"/>
    <mergeCell ref="AI124:AQ124"/>
    <mergeCell ref="G14:I14"/>
    <mergeCell ref="J14:J15"/>
    <mergeCell ref="K14:N14"/>
    <mergeCell ref="O14:R14"/>
    <mergeCell ref="S14:S15"/>
    <mergeCell ref="T14:V14"/>
    <mergeCell ref="W14:W15"/>
    <mergeCell ref="X14:Z14"/>
    <mergeCell ref="AA14:AA15"/>
    <mergeCell ref="AB14:AE14"/>
    <mergeCell ref="AF14:AF15"/>
    <mergeCell ref="AG14:AI14"/>
    <mergeCell ref="AJ14:AJ15"/>
    <mergeCell ref="A133:F133"/>
    <mergeCell ref="AI133:AO133"/>
    <mergeCell ref="AP133:AR133"/>
    <mergeCell ref="AI128:AO128"/>
    <mergeCell ref="AP128:AR128"/>
    <mergeCell ref="A129:AC130"/>
    <mergeCell ref="AI130:BH131"/>
    <mergeCell ref="A131:F131"/>
    <mergeCell ref="G131:M131"/>
    <mergeCell ref="A98:D98"/>
    <mergeCell ref="E98:BC98"/>
    <mergeCell ref="BD98:BH98"/>
    <mergeCell ref="A100:D100"/>
    <mergeCell ref="E100:BC100"/>
    <mergeCell ref="BD100:BH100"/>
    <mergeCell ref="E92:BC92"/>
    <mergeCell ref="BD92:BH92"/>
    <mergeCell ref="A101:D101"/>
    <mergeCell ref="E101:BC101"/>
    <mergeCell ref="AK14:AN14"/>
    <mergeCell ref="AO14:AR14"/>
    <mergeCell ref="AS14:AS15"/>
    <mergeCell ref="AT14:AV14"/>
    <mergeCell ref="AW14:AW15"/>
    <mergeCell ref="AX14:BA14"/>
    <mergeCell ref="BB14:BB15"/>
    <mergeCell ref="BC14:BC15"/>
    <mergeCell ref="BD14:BD15"/>
    <mergeCell ref="BE14:BE15"/>
    <mergeCell ref="BF14:BF15"/>
    <mergeCell ref="BG14:BG15"/>
    <mergeCell ref="BH14:BH15"/>
    <mergeCell ref="A138:AC139"/>
    <mergeCell ref="A141:AB141"/>
    <mergeCell ref="A134:AE134"/>
    <mergeCell ref="G135:O135"/>
    <mergeCell ref="A136:F136"/>
    <mergeCell ref="G136:I136"/>
    <mergeCell ref="AI136:AO136"/>
    <mergeCell ref="AP136:AV136"/>
    <mergeCell ref="A104:X105"/>
    <mergeCell ref="A106:G106"/>
    <mergeCell ref="H106:Q106"/>
    <mergeCell ref="A107:G107"/>
    <mergeCell ref="H107:J107"/>
    <mergeCell ref="A132:F132"/>
    <mergeCell ref="G132:I132"/>
    <mergeCell ref="AP132:AY132"/>
    <mergeCell ref="A14:A15"/>
    <mergeCell ref="B14:E14"/>
    <mergeCell ref="F14:F15"/>
  </mergeCells>
  <conditionalFormatting sqref="BL69">
    <cfRule type="cellIs" dxfId="2" priority="3" operator="lessThan">
      <formula>30</formula>
    </cfRule>
  </conditionalFormatting>
  <conditionalFormatting sqref="BD29:BH29">
    <cfRule type="cellIs" dxfId="1" priority="2" operator="lessThan">
      <formula>25</formula>
    </cfRule>
  </conditionalFormatting>
  <conditionalFormatting sqref="BJ69">
    <cfRule type="cellIs" dxfId="0" priority="1" operator="greaterThan">
      <formula>120</formula>
    </cfRule>
  </conditionalFormatting>
  <printOptions horizontalCentered="1"/>
  <pageMargins left="0" right="0" top="0" bottom="0" header="0" footer="0"/>
  <pageSetup paperSize="8" scale="3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ПУП МНЭ 2022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2022-09-27T11:44:05Z</cp:lastPrinted>
  <dcterms:created xsi:type="dcterms:W3CDTF">2018-11-26T12:23:21Z</dcterms:created>
  <dcterms:modified xsi:type="dcterms:W3CDTF">2022-11-28T13:55:49Z</dcterms:modified>
</cp:coreProperties>
</file>