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30"/>
  </bookViews>
  <sheets>
    <sheet name="ШАБЛОН_Типовой учебный план" sheetId="1" r:id="rId1"/>
  </sheets>
  <calcPr calcId="162913"/>
</workbook>
</file>

<file path=xl/calcChain.xml><?xml version="1.0" encoding="utf-8"?>
<calcChain xmlns="http://schemas.openxmlformats.org/spreadsheetml/2006/main">
  <c r="BI30" i="1" l="1"/>
  <c r="BI31" i="1"/>
  <c r="BI32" i="1"/>
  <c r="BI33" i="1"/>
  <c r="BI34" i="1"/>
  <c r="BI35" i="1"/>
  <c r="BI36" i="1"/>
  <c r="BI37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1" i="1"/>
  <c r="BI72" i="1"/>
  <c r="BI73" i="1"/>
  <c r="AR73" i="1" l="1"/>
  <c r="AL73" i="1"/>
  <c r="AF73" i="1"/>
  <c r="AR72" i="1"/>
  <c r="AL72" i="1"/>
  <c r="AF72" i="1"/>
  <c r="AH38" i="1" l="1"/>
  <c r="AJ38" i="1"/>
  <c r="AL38" i="1"/>
  <c r="AN38" i="1"/>
  <c r="AP38" i="1"/>
  <c r="AF38" i="1"/>
  <c r="X38" i="1"/>
  <c r="Z38" i="1"/>
  <c r="AB38" i="1"/>
  <c r="BI38" i="1" l="1"/>
  <c r="V34" i="1"/>
  <c r="V35" i="1"/>
  <c r="V36" i="1"/>
  <c r="V64" i="1" l="1"/>
  <c r="V33" i="1"/>
  <c r="V65" i="1"/>
  <c r="T33" i="1"/>
  <c r="T65" i="1"/>
  <c r="BG18" i="1" l="1"/>
  <c r="BF18" i="1"/>
  <c r="BE18" i="1"/>
  <c r="BD18" i="1"/>
  <c r="BC18" i="1"/>
  <c r="BB18" i="1"/>
  <c r="BH17" i="1"/>
  <c r="BH18" i="1" l="1"/>
  <c r="T31" i="1"/>
  <c r="T32" i="1"/>
  <c r="T34" i="1"/>
  <c r="T35" i="1"/>
  <c r="T36" i="1"/>
  <c r="T37" i="1"/>
  <c r="T39" i="1"/>
  <c r="T40" i="1"/>
  <c r="T42" i="1"/>
  <c r="T43" i="1"/>
  <c r="T44" i="1"/>
  <c r="T45" i="1"/>
  <c r="T46" i="1"/>
  <c r="T47" i="1"/>
  <c r="T48" i="1"/>
  <c r="T49" i="1"/>
  <c r="T50" i="1"/>
  <c r="T51" i="1"/>
  <c r="T60" i="1"/>
  <c r="T61" i="1"/>
  <c r="T63" i="1"/>
  <c r="T64" i="1"/>
  <c r="T38" i="1" l="1"/>
  <c r="T29" i="1"/>
  <c r="X29" i="1"/>
  <c r="Z29" i="1"/>
  <c r="AB29" i="1"/>
  <c r="AD29" i="1"/>
  <c r="AF29" i="1"/>
  <c r="AH29" i="1"/>
  <c r="AJ29" i="1"/>
  <c r="AL29" i="1"/>
  <c r="AF70" i="1" l="1"/>
  <c r="BI29" i="1"/>
  <c r="V42" i="1"/>
  <c r="V44" i="1"/>
  <c r="V40" i="1" l="1"/>
  <c r="V31" i="1" l="1"/>
  <c r="V39" i="1" l="1"/>
  <c r="V43" i="1"/>
  <c r="V46" i="1"/>
  <c r="V47" i="1"/>
  <c r="V49" i="1"/>
  <c r="V51" i="1"/>
  <c r="V61" i="1"/>
  <c r="V63" i="1"/>
  <c r="AN30" i="1"/>
  <c r="AN29" i="1" s="1"/>
  <c r="AP30" i="1"/>
  <c r="AP29" i="1" s="1"/>
  <c r="AR30" i="1"/>
  <c r="AR29" i="1" s="1"/>
  <c r="BJ29" i="1" s="1"/>
  <c r="AT30" i="1"/>
  <c r="AT29" i="1" s="1"/>
  <c r="AV30" i="1"/>
  <c r="AV29" i="1" s="1"/>
  <c r="AR58" i="1"/>
  <c r="T58" i="1" s="1"/>
  <c r="AT58" i="1"/>
  <c r="AV58" i="1"/>
  <c r="AR41" i="1"/>
  <c r="AT41" i="1"/>
  <c r="AV41" i="1"/>
  <c r="BL29" i="1" l="1"/>
  <c r="BK29" i="1"/>
  <c r="T41" i="1"/>
  <c r="AV59" i="1" l="1"/>
  <c r="AV38" i="1" s="1"/>
  <c r="BL38" i="1" s="1"/>
  <c r="AT59" i="1"/>
  <c r="AT38" i="1" s="1"/>
  <c r="BK38" i="1" s="1"/>
  <c r="AR59" i="1"/>
  <c r="AR38" i="1" s="1"/>
  <c r="BJ38" i="1" s="1"/>
  <c r="T59" i="1" l="1"/>
  <c r="T73" i="1"/>
  <c r="V37" i="1"/>
  <c r="V32" i="1"/>
  <c r="V29" i="1" l="1"/>
  <c r="AR62" i="1"/>
  <c r="T62" i="1" s="1"/>
  <c r="AT62" i="1"/>
  <c r="AV62" i="1"/>
  <c r="T72" i="1" l="1"/>
  <c r="V60" i="1" l="1"/>
  <c r="V38" i="1" s="1"/>
  <c r="V70" i="1" s="1"/>
  <c r="T70" i="1"/>
  <c r="BD38" i="1" s="1"/>
  <c r="AB70" i="1"/>
  <c r="Z70" i="1"/>
  <c r="X70" i="1"/>
  <c r="AP70" i="1"/>
  <c r="AJ70" i="1"/>
  <c r="AH70" i="1"/>
  <c r="AT70" i="1"/>
  <c r="AR71" i="1" s="1"/>
  <c r="AR70" i="1"/>
  <c r="AL70" i="1"/>
  <c r="BJ70" i="1" s="1"/>
  <c r="AN70" i="1"/>
  <c r="AL71" i="1" s="1"/>
  <c r="AV70" i="1"/>
  <c r="BK70" i="1" l="1"/>
  <c r="BL70" i="1"/>
  <c r="BD29" i="1"/>
  <c r="BI23" i="1" s="1"/>
  <c r="AF71" i="1"/>
  <c r="AD70" i="1"/>
  <c r="BI70" i="1" s="1"/>
</calcChain>
</file>

<file path=xl/sharedStrings.xml><?xml version="1.0" encoding="utf-8"?>
<sst xmlns="http://schemas.openxmlformats.org/spreadsheetml/2006/main" count="493" uniqueCount="312">
  <si>
    <t>Эксперт-нормоконтролер</t>
  </si>
  <si>
    <t>И.В.Титович</t>
  </si>
  <si>
    <t>С.А.Касперович</t>
  </si>
  <si>
    <t>В.А.Богуш</t>
  </si>
  <si>
    <t>СОГЛАСОВАНО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</si>
  <si>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</si>
  <si>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</si>
  <si>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</si>
  <si>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</si>
  <si>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</si>
  <si>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</si>
  <si>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</si>
  <si>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</si>
  <si>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</si>
  <si>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</si>
  <si>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</si>
  <si>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</si>
  <si>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</si>
  <si>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</si>
  <si>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</si>
  <si>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</si>
  <si>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</si>
  <si>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</si>
  <si>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</si>
  <si>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</si>
  <si>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</si>
  <si>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</si>
  <si>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</si>
  <si>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</si>
  <si>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</si>
  <si>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</si>
  <si>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</si>
  <si>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</si>
  <si>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</si>
  <si>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</si>
  <si>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</si>
  <si>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</si>
  <si>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</si>
  <si>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</si>
  <si>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</si>
  <si>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</si>
  <si>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</si>
  <si>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</si>
  <si>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</si>
  <si>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</si>
  <si>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</si>
  <si>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</si>
  <si>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</si>
  <si>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</si>
  <si>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</si>
  <si>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</si>
  <si>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</si>
  <si>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</si>
  <si>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</si>
  <si>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</si>
  <si>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</si>
  <si>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</si>
  <si>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</si>
  <si>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</si>
  <si>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</si>
  <si>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</si>
  <si>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</si>
  <si>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</si>
  <si>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</si>
  <si>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</si>
  <si>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</si>
  <si>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</si>
  <si>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</si>
  <si>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</si>
  <si>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</si>
  <si>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</si>
  <si>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</si>
  <si>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</si>
  <si>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</si>
  <si>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</si>
  <si>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</si>
  <si>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</si>
  <si>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</si>
  <si>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</si>
  <si>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</si>
  <si>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</si>
  <si>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</si>
  <si>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</si>
  <si>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</si>
  <si>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</si>
  <si>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</si>
  <si>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</si>
  <si>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</si>
  <si>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</si>
  <si>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</si>
  <si>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</si>
  <si>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</si>
  <si>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</si>
  <si>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Степень:</t>
  </si>
  <si>
    <t>Республики Беларусь</t>
  </si>
  <si>
    <t>Министра образования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</si>
  <si>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</si>
  <si>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</si>
  <si>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</si>
  <si>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</si>
  <si>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</si>
  <si>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</si>
  <si>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</si>
  <si>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</si>
  <si>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</si>
  <si>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</si>
  <si>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М.П.</t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</si>
  <si>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</si>
  <si>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</si>
  <si>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</si>
  <si>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</si>
  <si>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1.1.1</t>
  </si>
  <si>
    <t>УПК-1</t>
  </si>
  <si>
    <t>1.1.2</t>
  </si>
  <si>
    <t>УПК-2</t>
  </si>
  <si>
    <t>1.2</t>
  </si>
  <si>
    <t>1.2.1</t>
  </si>
  <si>
    <t>УК-2</t>
  </si>
  <si>
    <t>Системная инженерия</t>
  </si>
  <si>
    <t>УК-3</t>
  </si>
  <si>
    <t>Планирование эксперимента</t>
  </si>
  <si>
    <t>УК-4</t>
  </si>
  <si>
    <t>УК-1</t>
  </si>
  <si>
    <t>2.</t>
  </si>
  <si>
    <t>2.1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</si>
  <si>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</si>
  <si>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</si>
  <si>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УК-6</t>
  </si>
  <si>
    <t>2.3</t>
  </si>
  <si>
    <t>2.3.1</t>
  </si>
  <si>
    <t>СК-1</t>
  </si>
  <si>
    <t>2.3.2</t>
  </si>
  <si>
    <t>СК-2</t>
  </si>
  <si>
    <t>СК-3</t>
  </si>
  <si>
    <t>СК-4</t>
  </si>
  <si>
    <t>2.4</t>
  </si>
  <si>
    <t>СК-5</t>
  </si>
  <si>
    <t>2.4.2</t>
  </si>
  <si>
    <t>2.5</t>
  </si>
  <si>
    <t>2.5.1</t>
  </si>
  <si>
    <t>СК-6</t>
  </si>
  <si>
    <t>2.5.2</t>
  </si>
  <si>
    <t>СК-7</t>
  </si>
  <si>
    <t>СК-8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</si>
  <si>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</si>
  <si>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</si>
  <si>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</si>
  <si>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</si>
  <si>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</si>
  <si>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/1</t>
  </si>
  <si>
    <t>Модуль «Управление качеством разработки программного обеспечения»</t>
  </si>
  <si>
    <t>Верификация и аттестация программного обеспечения</t>
  </si>
  <si>
    <t>Стили и методы программирования</t>
  </si>
  <si>
    <t>Модуль «Системный анализ и прикладная информатика»</t>
  </si>
  <si>
    <t>Модуль «Технологии обработки и анализа данных в информационных системах»</t>
  </si>
  <si>
    <t>Хранилища данных и OLAP-системы</t>
  </si>
  <si>
    <t>Генетические и эволюционные вычисления</t>
  </si>
  <si>
    <t>Технологии интеллектуального анализа данных</t>
  </si>
  <si>
    <t>Модуль «Интеллектуальный анализ данных»</t>
  </si>
  <si>
    <t>Модуль «Проектирование и диагностика цифровых систем»</t>
  </si>
  <si>
    <t>Технологии компонентного программирования</t>
  </si>
  <si>
    <t>2.4.1</t>
  </si>
  <si>
    <t>УК-5</t>
  </si>
  <si>
    <t xml:space="preserve">Применять методы и алгоритмы  решения задач  обработки больших объемов информации, хранящейся  в распределенных системах </t>
  </si>
  <si>
    <t>УК-7</t>
  </si>
  <si>
    <t>Модуль «Современные технологии  программирования»</t>
  </si>
  <si>
    <t>УК-8</t>
  </si>
  <si>
    <t>2.6</t>
  </si>
  <si>
    <t>2.6.1</t>
  </si>
  <si>
    <t>2.6.2</t>
  </si>
  <si>
    <t>1.2.2</t>
  </si>
  <si>
    <t>1.3</t>
  </si>
  <si>
    <t>2.5.3</t>
  </si>
  <si>
    <t>СК-9</t>
  </si>
  <si>
    <t>СК-10</t>
  </si>
  <si>
    <t>СК-11</t>
  </si>
  <si>
    <t>Модули по выбору</t>
  </si>
  <si>
    <t>Технологии поиска, передачи и защиты данных</t>
  </si>
  <si>
    <t>2.6.1.1</t>
  </si>
  <si>
    <t>2.6.1.2</t>
  </si>
  <si>
    <t>2.6.2.1</t>
  </si>
  <si>
    <t>2.6.2.2</t>
  </si>
  <si>
    <t>СК-12</t>
  </si>
  <si>
    <t>Управление  проектами в сфере информационных технологий</t>
  </si>
  <si>
    <t>Решать инновационные задачи преобразования, хранения, передачи и использования графической информации в системе обработки медиаданных</t>
  </si>
  <si>
    <t>Модуль «Управление данными»</t>
  </si>
  <si>
    <t>Методы классификации данных</t>
  </si>
  <si>
    <t>2.7</t>
  </si>
  <si>
    <t>/96</t>
  </si>
  <si>
    <t>/3</t>
  </si>
  <si>
    <t>/70</t>
  </si>
  <si>
    <t>/72</t>
  </si>
  <si>
    <t>2.2</t>
  </si>
  <si>
    <t>СК-13</t>
  </si>
  <si>
    <t>1-40 80 04</t>
  </si>
  <si>
    <t>1-40 80 01; 1-40 80 02</t>
  </si>
  <si>
    <t>1-40 80 02</t>
  </si>
  <si>
    <t>1-40 80 02; 1-40 80 04</t>
  </si>
  <si>
    <t>Информационно-технические  средства защиты авторского права</t>
  </si>
  <si>
    <t>СК-14</t>
  </si>
  <si>
    <t>Кросс-культурные коммуникации</t>
  </si>
  <si>
    <t>УК-9</t>
  </si>
  <si>
    <t>2.8</t>
  </si>
  <si>
    <t>3 семестр,
17 недель</t>
  </si>
  <si>
    <t>4 семестр</t>
  </si>
  <si>
    <t>2.3.3</t>
  </si>
  <si>
    <t>Компьютерная лингвистика и анализ текста</t>
  </si>
  <si>
    <t xml:space="preserve">Использовать оптимальные методы и технологии программирования для решения прикладных задач  </t>
  </si>
  <si>
    <t>Встраиваемые системы обработки изображений для задач мультимедиа</t>
  </si>
  <si>
    <t>CК-10</t>
  </si>
  <si>
    <t>40 80 01</t>
  </si>
  <si>
    <t>Применять передовые методы оценки качества программного обеспечения, модели управления качеством для организации процессов обеспечения высокого качества программных продуктов в рамках индустриальной разработки программных систем</t>
  </si>
  <si>
    <t xml:space="preserve">Использовать современные методологии  проектирования и анализа моделей требований к программному обеспечению и  методы управления организационными процессами  жизненного цикла  программного обеспечения </t>
  </si>
  <si>
    <t xml:space="preserve">Использовать технологии разработки хранилищ данных, методы построения OLAP кубов в создании информационно-аналитических систем </t>
  </si>
  <si>
    <t xml:space="preserve">Применять методы контроля, диагностики и восстановления работоспособности вычислительных систем для  организации их системотехнического обслуживания </t>
  </si>
  <si>
    <t>Проектировать и разрабатывать эволюционные и генетические алгоритмы с учетом  оценки их производительности и эффективности</t>
  </si>
  <si>
    <t>Использовать методы построения систем, предназначенных для отнесения объектов к одному из классов</t>
  </si>
  <si>
    <t>УПК-3</t>
  </si>
  <si>
    <t>Применять методы поиска решения на основе анализа сложных причинно-следственных связей при проектировании вычислительных, информационных систем</t>
  </si>
  <si>
    <t>Развивать инновационную восприимчивость и способность к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</si>
  <si>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</si>
  <si>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</si>
  <si>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Внедрять результаты  научно-исследовательской  деятельности в сферу производства и услуг</t>
  </si>
  <si>
    <t>УК-3, СК-15</t>
  </si>
  <si>
    <t>Применять знания документооборота и переговорного процесса в международной профессиональной деятельности</t>
  </si>
  <si>
    <t>СК-15</t>
  </si>
  <si>
    <t>УК-4, УПК-2</t>
  </si>
  <si>
    <t>УК-5, СК-12</t>
  </si>
  <si>
    <t>Анализировать и решать научно-технические проблемы в процессе планирования и проведения научного эксперимента</t>
  </si>
  <si>
    <t>С.М.Гунько</t>
  </si>
  <si>
    <t xml:space="preserve">Управлять группами (командами) сотрудников, проектами и сетями с учетом выбранной методологии и технологии разработки программного обеспечения </t>
  </si>
  <si>
    <t>Председатель НМС по разработке программного обеспечения 
и информационно-коммуникационным технологиям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</si>
  <si>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</si>
  <si>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</si>
  <si>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140 80 01</t>
  </si>
  <si>
    <t>Использовать формальные модели и технологии разработки прикладных программ  для компьютерной обработки текстов на естественном языке</t>
  </si>
  <si>
    <t>СК-7 / СК-8</t>
  </si>
  <si>
    <t>Контроль и диагностика вычислительных систем / Проектирование цифровых систем на устройствах программируемой логики</t>
  </si>
  <si>
    <t>Использовать технические средства защиты авторских прав: технологии, технические системы или элементы, надзирающие за доступом к произведениям, устраняющие, либо сдерживающие выполнение таких манипуляций</t>
  </si>
  <si>
    <t>Осуществлять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</si>
  <si>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Применять психолого-педагогические методы и информационно-коммуникационные технологии в образовании и управлении</t>
  </si>
  <si>
    <t xml:space="preserve">Применять методы системного, структурно-алгоритмического, функционально-логического и схемотехнического проектирования электронных вычислительных средств различного назначения </t>
  </si>
  <si>
    <t>Использовать инновационные технологии для обеспечения качественного и безопасного обмена структурами данных в информационных сетях</t>
  </si>
  <si>
    <t xml:space="preserve">Разрабатывать интеллектуальное программное обеспечение для анализа, поиска, распознавания и обработки информации </t>
  </si>
  <si>
    <t>Код модуля, учебной дисциплины</t>
  </si>
  <si>
    <t>Решать научно-исследовательские и инновационные  задачи на основе применения информационно-коммуникационных технологий</t>
  </si>
  <si>
    <t>Применять методы научного познания в исследовательской деятельности, генерировать и реализовывать инновационные идеи</t>
  </si>
  <si>
    <t>Председатель УМО по образованию                                                                                                                                  в области информатики и радиоэлектроники</t>
  </si>
  <si>
    <t>ПРИМЕРНЫЙ УЧЕБНЫЙ  ПЛАН</t>
  </si>
  <si>
    <t>7-06-0612-01 Программная инженерия</t>
  </si>
  <si>
    <t>Срок обучения: 2 года</t>
  </si>
  <si>
    <t xml:space="preserve">Методы обработки больших объемов данных </t>
  </si>
  <si>
    <t>Современные технологии программирования масштабируемых приложений</t>
  </si>
  <si>
    <t>Владеть навыками управления вычислительными кластерами</t>
  </si>
  <si>
    <t>В.А.Рыбак</t>
  </si>
  <si>
    <t>/40</t>
  </si>
  <si>
    <t>/32</t>
  </si>
  <si>
    <t>/218</t>
  </si>
  <si>
    <t>/66</t>
  </si>
  <si>
    <t>/24</t>
  </si>
  <si>
    <t>/5</t>
  </si>
  <si>
    <t>/142</t>
  </si>
  <si>
    <t>/48</t>
  </si>
  <si>
    <t>/50</t>
  </si>
  <si>
    <t>/26</t>
  </si>
  <si>
    <t>/338</t>
  </si>
  <si>
    <t>/98</t>
  </si>
  <si>
    <t>/4</t>
  </si>
  <si>
    <t>/196</t>
  </si>
  <si>
    <t>/120</t>
  </si>
  <si>
    <t>/124</t>
  </si>
  <si>
    <t>Магистр</t>
  </si>
  <si>
    <t>Производственные практики</t>
  </si>
  <si>
    <t>производственная практика</t>
  </si>
  <si>
    <t>Компонент учреждения образования</t>
  </si>
  <si>
    <t>М.В.Шестаков</t>
  </si>
  <si>
    <t>УК-1, 5, 6, 9</t>
  </si>
  <si>
    <t>1.1.3</t>
  </si>
  <si>
    <t>Научно-исследовательская работа</t>
  </si>
  <si>
    <t>2.7, 2.8.2</t>
  </si>
  <si>
    <t>2.8.3</t>
  </si>
  <si>
    <t>2.8.1</t>
  </si>
  <si>
    <t>2.8.2</t>
  </si>
  <si>
    <t>Философия и методология науки</t>
  </si>
  <si>
    <t>Иностранный язык</t>
  </si>
  <si>
    <t>Основы информационных технологий</t>
  </si>
  <si>
    <t>д/з - дифференцированный зачет.</t>
  </si>
  <si>
    <t>IV. Производственная практика</t>
  </si>
  <si>
    <t>УК-1, 4, 5, 6</t>
  </si>
  <si>
    <t>1.3, 2.1, 2.2</t>
  </si>
  <si>
    <r>
      <t>/1</t>
    </r>
    <r>
      <rPr>
        <vertAlign val="subscript"/>
        <sz val="28"/>
        <color theme="1"/>
        <rFont val="Times New Roman"/>
        <family val="1"/>
        <charset val="204"/>
      </rPr>
      <t>д/з</t>
    </r>
  </si>
  <si>
    <t>1.3, 2.2, 2.8.1</t>
  </si>
  <si>
    <t>1.1.2, 1.3</t>
  </si>
  <si>
    <t>1.3, 2.1, 2.2, 2.6.1.2</t>
  </si>
  <si>
    <t>Название модуля, 
учебной дисциплины, 
курсового проекта 
(курсовой работы)</t>
  </si>
  <si>
    <t xml:space="preserve"> И.А.Старовойтова</t>
  </si>
  <si>
    <r>
      <rPr>
        <u/>
        <sz val="24"/>
        <color theme="1"/>
        <rFont val="Times New Roman"/>
        <family val="1"/>
        <charset val="204"/>
      </rPr>
      <t xml:space="preserve">29 </t>
    </r>
    <r>
      <rPr>
        <sz val="24"/>
        <color theme="1"/>
        <rFont val="Times New Roman"/>
        <family val="1"/>
        <charset val="204"/>
      </rPr>
      <t xml:space="preserve">
09
</t>
    </r>
    <r>
      <rPr>
        <u/>
        <sz val="24"/>
        <color theme="1"/>
        <rFont val="Times New Roman"/>
        <family val="1"/>
        <charset val="204"/>
      </rPr>
      <t>05</t>
    </r>
    <r>
      <rPr>
        <sz val="24"/>
        <color theme="1"/>
        <rFont val="Times New Roman"/>
        <family val="1"/>
        <charset val="204"/>
      </rPr>
      <t xml:space="preserve">
10</t>
    </r>
  </si>
  <si>
    <r>
      <rPr>
        <u/>
        <sz val="24"/>
        <color theme="1"/>
        <rFont val="Times New Roman"/>
        <family val="1"/>
        <charset val="204"/>
      </rPr>
      <t xml:space="preserve">27 </t>
    </r>
    <r>
      <rPr>
        <sz val="24"/>
        <color theme="1"/>
        <rFont val="Times New Roman"/>
        <family val="1"/>
        <charset val="204"/>
      </rPr>
      <t xml:space="preserve">
10
</t>
    </r>
    <r>
      <rPr>
        <u/>
        <sz val="24"/>
        <color theme="1"/>
        <rFont val="Times New Roman"/>
        <family val="1"/>
        <charset val="204"/>
      </rPr>
      <t>02</t>
    </r>
    <r>
      <rPr>
        <sz val="24"/>
        <color theme="1"/>
        <rFont val="Times New Roman"/>
        <family val="1"/>
        <charset val="204"/>
      </rPr>
      <t xml:space="preserve">
11</t>
    </r>
  </si>
  <si>
    <r>
      <rPr>
        <u/>
        <sz val="24"/>
        <color theme="1"/>
        <rFont val="Times New Roman"/>
        <family val="1"/>
        <charset val="204"/>
      </rPr>
      <t xml:space="preserve">29 </t>
    </r>
    <r>
      <rPr>
        <sz val="24"/>
        <color theme="1"/>
        <rFont val="Times New Roman"/>
        <family val="1"/>
        <charset val="204"/>
      </rPr>
      <t xml:space="preserve">
12
</t>
    </r>
    <r>
      <rPr>
        <u/>
        <sz val="24"/>
        <color theme="1"/>
        <rFont val="Times New Roman"/>
        <family val="1"/>
        <charset val="204"/>
      </rPr>
      <t>04</t>
    </r>
    <r>
      <rPr>
        <sz val="24"/>
        <color theme="1"/>
        <rFont val="Times New Roman"/>
        <family val="1"/>
        <charset val="204"/>
      </rPr>
      <t xml:space="preserve">
01</t>
    </r>
  </si>
  <si>
    <r>
      <rPr>
        <u/>
        <sz val="24"/>
        <color theme="1"/>
        <rFont val="Times New Roman"/>
        <family val="1"/>
        <charset val="204"/>
      </rPr>
      <t xml:space="preserve">26 </t>
    </r>
    <r>
      <rPr>
        <sz val="24"/>
        <color theme="1"/>
        <rFont val="Times New Roman"/>
        <family val="1"/>
        <charset val="204"/>
      </rPr>
      <t xml:space="preserve">
01
</t>
    </r>
    <r>
      <rPr>
        <u/>
        <sz val="24"/>
        <color theme="1"/>
        <rFont val="Times New Roman"/>
        <family val="1"/>
        <charset val="204"/>
      </rPr>
      <t>01</t>
    </r>
    <r>
      <rPr>
        <sz val="24"/>
        <color theme="1"/>
        <rFont val="Times New Roman"/>
        <family val="1"/>
        <charset val="204"/>
      </rPr>
      <t xml:space="preserve">
02</t>
    </r>
  </si>
  <si>
    <r>
      <rPr>
        <u/>
        <sz val="24"/>
        <color theme="1"/>
        <rFont val="Times New Roman"/>
        <family val="1"/>
        <charset val="204"/>
      </rPr>
      <t xml:space="preserve">23 </t>
    </r>
    <r>
      <rPr>
        <sz val="24"/>
        <color theme="1"/>
        <rFont val="Times New Roman"/>
        <family val="1"/>
        <charset val="204"/>
      </rPr>
      <t xml:space="preserve">
02
</t>
    </r>
    <r>
      <rPr>
        <u/>
        <sz val="24"/>
        <color theme="1"/>
        <rFont val="Times New Roman"/>
        <family val="1"/>
        <charset val="204"/>
      </rPr>
      <t>01</t>
    </r>
    <r>
      <rPr>
        <sz val="24"/>
        <color theme="1"/>
        <rFont val="Times New Roman"/>
        <family val="1"/>
        <charset val="204"/>
      </rPr>
      <t xml:space="preserve">
03</t>
    </r>
  </si>
  <si>
    <r>
      <rPr>
        <u/>
        <sz val="24"/>
        <color theme="1"/>
        <rFont val="Times New Roman"/>
        <family val="1"/>
        <charset val="204"/>
      </rPr>
      <t xml:space="preserve">30 </t>
    </r>
    <r>
      <rPr>
        <sz val="24"/>
        <color theme="1"/>
        <rFont val="Times New Roman"/>
        <family val="1"/>
        <charset val="204"/>
      </rPr>
      <t xml:space="preserve">
03
</t>
    </r>
    <r>
      <rPr>
        <u/>
        <sz val="24"/>
        <color theme="1"/>
        <rFont val="Times New Roman"/>
        <family val="1"/>
        <charset val="204"/>
      </rPr>
      <t>05</t>
    </r>
    <r>
      <rPr>
        <sz val="24"/>
        <color theme="1"/>
        <rFont val="Times New Roman"/>
        <family val="1"/>
        <charset val="204"/>
      </rPr>
      <t xml:space="preserve">
04</t>
    </r>
  </si>
  <si>
    <r>
      <rPr>
        <u/>
        <sz val="24"/>
        <color theme="1"/>
        <rFont val="Times New Roman"/>
        <family val="1"/>
        <charset val="204"/>
      </rPr>
      <t xml:space="preserve">27 </t>
    </r>
    <r>
      <rPr>
        <sz val="24"/>
        <color theme="1"/>
        <rFont val="Times New Roman"/>
        <family val="1"/>
        <charset val="204"/>
      </rPr>
      <t xml:space="preserve">
04
</t>
    </r>
    <r>
      <rPr>
        <u/>
        <sz val="24"/>
        <color theme="1"/>
        <rFont val="Times New Roman"/>
        <family val="1"/>
        <charset val="204"/>
      </rPr>
      <t>03</t>
    </r>
    <r>
      <rPr>
        <sz val="24"/>
        <color theme="1"/>
        <rFont val="Times New Roman"/>
        <family val="1"/>
        <charset val="204"/>
      </rPr>
      <t xml:space="preserve">
05</t>
    </r>
  </si>
  <si>
    <r>
      <rPr>
        <u/>
        <sz val="24"/>
        <color theme="1"/>
        <rFont val="Times New Roman"/>
        <family val="1"/>
        <charset val="204"/>
      </rPr>
      <t xml:space="preserve">29 </t>
    </r>
    <r>
      <rPr>
        <sz val="24"/>
        <color theme="1"/>
        <rFont val="Times New Roman"/>
        <family val="1"/>
        <charset val="204"/>
      </rPr>
      <t xml:space="preserve">
06
</t>
    </r>
    <r>
      <rPr>
        <u/>
        <sz val="24"/>
        <color theme="1"/>
        <rFont val="Times New Roman"/>
        <family val="1"/>
        <charset val="204"/>
      </rPr>
      <t>05</t>
    </r>
    <r>
      <rPr>
        <sz val="24"/>
        <color theme="1"/>
        <rFont val="Times New Roman"/>
        <family val="1"/>
        <charset val="204"/>
      </rPr>
      <t xml:space="preserve">
07</t>
    </r>
  </si>
  <si>
    <r>
      <rPr>
        <u/>
        <sz val="24"/>
        <color theme="1"/>
        <rFont val="Times New Roman"/>
        <family val="1"/>
        <charset val="204"/>
      </rPr>
      <t xml:space="preserve">27 </t>
    </r>
    <r>
      <rPr>
        <sz val="24"/>
        <color theme="1"/>
        <rFont val="Times New Roman"/>
        <family val="1"/>
        <charset val="204"/>
      </rPr>
      <t xml:space="preserve">
07
</t>
    </r>
    <r>
      <rPr>
        <u/>
        <sz val="24"/>
        <color theme="1"/>
        <rFont val="Times New Roman"/>
        <family val="1"/>
        <charset val="204"/>
      </rPr>
      <t>02</t>
    </r>
    <r>
      <rPr>
        <sz val="24"/>
        <color theme="1"/>
        <rFont val="Times New Roman"/>
        <family val="1"/>
        <charset val="204"/>
      </rPr>
      <t xml:space="preserve">
08</t>
    </r>
  </si>
  <si>
    <r>
      <t>Дополнительные виды обучения</t>
    </r>
    <r>
      <rPr>
        <b/>
        <vertAlign val="superscript"/>
        <sz val="28"/>
        <color theme="1"/>
        <rFont val="Times New Roman"/>
        <family val="1"/>
        <charset val="204"/>
      </rPr>
      <t>1</t>
    </r>
  </si>
  <si>
    <r>
      <rPr>
        <vertAlign val="superscript"/>
        <sz val="28"/>
        <color theme="1"/>
        <rFont val="Times New Roman"/>
        <family val="1"/>
        <charset val="204"/>
      </rPr>
      <t>1</t>
    </r>
    <r>
      <rPr>
        <sz val="28"/>
        <color theme="1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</si>
  <si>
    <t>Разработан в качестве примера реализации образовательного стандарта по специальности 7-06-0612-01 «Программная инженерия».</t>
  </si>
  <si>
    <t xml:space="preserve">Протокол №        от </t>
  </si>
  <si>
    <t>Начальник Главного управления профессионального образования Министерства образования Республики Беларусь</t>
  </si>
  <si>
    <t>Продолжение примерного учебного плана по специальности  7-06-0612-01 «Программная инженерия», регистрационный № _____________</t>
  </si>
  <si>
    <t>УК-5,6, СК-1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</si>
</sst>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b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vertAlign val="subscript"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4"/>
      <color theme="1"/>
      <name val="Times New Roman"/>
      <family val="1"/>
      <charset val="204"/>
    </font>
    <font>
      <u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b/>
      <vertAlign val="superscript"/>
      <sz val="28"/>
      <color theme="1"/>
      <name val="Times New Roman"/>
      <family val="1"/>
      <charset val="204"/>
    </font>
    <font>
      <i/>
      <sz val="28"/>
      <color theme="1"/>
      <name val="Times New Roman"/>
      <family val="1"/>
      <charset val="204"/>
    </font>
    <font>
      <sz val="28"/>
      <name val="Arial Cyr"/>
      <charset val="204"/>
    </font>
    <font>
      <vertAlign val="superscript"/>
      <sz val="2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30"/>
      <name val="Arial Cyr"/>
      <charset val="204"/>
    </font>
    <font>
      <b/>
      <sz val="32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name val="Arial Cyr"/>
      <charset val="204"/>
    </font>
    <font>
      <sz val="18"/>
      <color rgb="FF0000FF"/>
      <name val="Times New Roman"/>
      <family val="1"/>
      <charset val="204"/>
    </font>
    <font>
      <sz val="18"/>
      <color rgb="FF0000FF"/>
      <name val="Arial Cyr"/>
      <charset val="204"/>
    </font>
    <font>
      <sz val="20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20"/>
      <name val="Arial Cyr"/>
      <charset val="204"/>
    </font>
    <font>
      <sz val="20"/>
      <color rgb="FF0000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1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49" fontId="10" fillId="0" borderId="0" xfId="0" applyNumberFormat="1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8" fillId="0" borderId="2" xfId="0" applyFont="1" applyFill="1" applyBorder="1"/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vertical="top" wrapText="1"/>
    </xf>
    <xf numFmtId="0" fontId="8" fillId="0" borderId="0" xfId="0" applyFont="1" applyFill="1" applyAlignment="1"/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/>
    <xf numFmtId="0" fontId="8" fillId="0" borderId="2" xfId="0" applyFont="1" applyFill="1" applyBorder="1" applyAlignment="1">
      <alignment vertical="top"/>
    </xf>
    <xf numFmtId="0" fontId="8" fillId="0" borderId="5" xfId="0" applyFont="1" applyFill="1" applyBorder="1"/>
    <xf numFmtId="0" fontId="8" fillId="0" borderId="5" xfId="0" applyFont="1" applyFill="1" applyBorder="1" applyAlignment="1">
      <alignment vertical="top"/>
    </xf>
    <xf numFmtId="0" fontId="12" fillId="0" borderId="0" xfId="1" applyFont="1" applyFill="1" applyBorder="1"/>
    <xf numFmtId="0" fontId="13" fillId="0" borderId="5" xfId="0" applyFont="1" applyFill="1" applyBorder="1" applyAlignment="1">
      <alignment vertical="top"/>
    </xf>
    <xf numFmtId="0" fontId="9" fillId="0" borderId="4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7" fillId="0" borderId="0" xfId="0" applyFont="1" applyFill="1"/>
    <xf numFmtId="0" fontId="15" fillId="0" borderId="3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/>
    </xf>
    <xf numFmtId="0" fontId="15" fillId="0" borderId="12" xfId="0" applyFont="1" applyFill="1" applyBorder="1"/>
    <xf numFmtId="0" fontId="15" fillId="0" borderId="31" xfId="0" applyFont="1" applyFill="1" applyBorder="1"/>
    <xf numFmtId="0" fontId="15" fillId="0" borderId="31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49" fontId="15" fillId="0" borderId="31" xfId="0" applyNumberFormat="1" applyFont="1" applyFill="1" applyBorder="1" applyAlignment="1">
      <alignment horizontal="center"/>
    </xf>
    <xf numFmtId="49" fontId="15" fillId="0" borderId="11" xfId="0" applyNumberFormat="1" applyFont="1" applyFill="1" applyBorder="1" applyAlignment="1">
      <alignment horizontal="center"/>
    </xf>
    <xf numFmtId="0" fontId="18" fillId="0" borderId="48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" xfId="0" applyFont="1" applyFill="1" applyBorder="1"/>
    <xf numFmtId="0" fontId="15" fillId="0" borderId="36" xfId="0" applyFont="1" applyFill="1" applyBorder="1"/>
    <xf numFmtId="0" fontId="15" fillId="0" borderId="3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49" fontId="15" fillId="0" borderId="36" xfId="0" applyNumberFormat="1" applyFont="1" applyFill="1" applyBorder="1" applyAlignment="1">
      <alignment horizontal="center"/>
    </xf>
    <xf numFmtId="0" fontId="18" fillId="0" borderId="44" xfId="0" applyFont="1" applyFill="1" applyBorder="1" applyAlignment="1">
      <alignment horizontal="center" vertical="center"/>
    </xf>
    <xf numFmtId="49" fontId="15" fillId="0" borderId="0" xfId="0" applyNumberFormat="1" applyFont="1" applyFill="1"/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7" fillId="0" borderId="0" xfId="1" applyFont="1" applyFill="1" applyBorder="1"/>
    <xf numFmtId="0" fontId="7" fillId="0" borderId="43" xfId="0" applyFont="1" applyFill="1" applyBorder="1" applyAlignment="1">
      <alignment horizontal="left" vertical="center"/>
    </xf>
    <xf numFmtId="49" fontId="7" fillId="0" borderId="48" xfId="0" applyNumberFormat="1" applyFont="1" applyFill="1" applyBorder="1" applyAlignment="1">
      <alignment horizontal="left" vertical="center"/>
    </xf>
    <xf numFmtId="49" fontId="10" fillId="0" borderId="71" xfId="0" applyNumberFormat="1" applyFont="1" applyFill="1" applyBorder="1" applyAlignment="1">
      <alignment horizontal="left" vertical="center"/>
    </xf>
    <xf numFmtId="49" fontId="7" fillId="0" borderId="71" xfId="0" applyNumberFormat="1" applyFont="1" applyFill="1" applyBorder="1" applyAlignment="1">
      <alignment horizontal="left" vertical="center"/>
    </xf>
    <xf numFmtId="49" fontId="7" fillId="0" borderId="44" xfId="0" applyNumberFormat="1" applyFont="1" applyFill="1" applyBorder="1" applyAlignment="1">
      <alignment horizontal="left" vertical="center"/>
    </xf>
    <xf numFmtId="49" fontId="7" fillId="0" borderId="43" xfId="0" applyNumberFormat="1" applyFont="1" applyFill="1" applyBorder="1" applyAlignment="1">
      <alignment horizontal="left" vertical="center"/>
    </xf>
    <xf numFmtId="49" fontId="7" fillId="0" borderId="51" xfId="0" applyNumberFormat="1" applyFont="1" applyFill="1" applyBorder="1" applyAlignment="1">
      <alignment horizontal="left" vertical="center"/>
    </xf>
    <xf numFmtId="49" fontId="7" fillId="0" borderId="46" xfId="0" applyNumberFormat="1" applyFont="1" applyFill="1" applyBorder="1" applyAlignment="1">
      <alignment horizontal="left" vertical="center"/>
    </xf>
    <xf numFmtId="49" fontId="10" fillId="0" borderId="44" xfId="0" applyNumberFormat="1" applyFont="1" applyFill="1" applyBorder="1" applyAlignment="1">
      <alignment horizontal="left" vertical="center"/>
    </xf>
    <xf numFmtId="49" fontId="7" fillId="0" borderId="47" xfId="0" applyNumberFormat="1" applyFont="1" applyFill="1" applyBorder="1" applyAlignment="1">
      <alignment horizontal="left" vertical="center"/>
    </xf>
    <xf numFmtId="49" fontId="10" fillId="0" borderId="48" xfId="0" applyNumberFormat="1" applyFont="1" applyFill="1" applyBorder="1" applyAlignment="1">
      <alignment horizontal="left" vertical="center"/>
    </xf>
    <xf numFmtId="49" fontId="10" fillId="0" borderId="47" xfId="0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2" fillId="2" borderId="0" xfId="0" applyFont="1" applyFill="1"/>
    <xf numFmtId="0" fontId="7" fillId="0" borderId="0" xfId="0" applyFont="1" applyFill="1"/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0" fillId="0" borderId="1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25" fillId="0" borderId="0" xfId="0" applyFont="1" applyFill="1" applyAlignment="1">
      <alignment horizontal="left" vertical="top" wrapText="1"/>
    </xf>
    <xf numFmtId="0" fontId="5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23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0" fontId="28" fillId="0" borderId="0" xfId="0" applyFont="1" applyFill="1"/>
    <xf numFmtId="0" fontId="27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23" fillId="3" borderId="0" xfId="0" applyFont="1" applyFill="1"/>
    <xf numFmtId="0" fontId="15" fillId="0" borderId="6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26" fillId="0" borderId="0" xfId="0" applyFont="1" applyFill="1"/>
    <xf numFmtId="0" fontId="29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26" fillId="0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2" fontId="31" fillId="0" borderId="0" xfId="0" applyNumberFormat="1" applyFont="1"/>
    <xf numFmtId="0" fontId="31" fillId="0" borderId="0" xfId="0" applyFont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2" borderId="0" xfId="0" applyFont="1" applyFill="1"/>
    <xf numFmtId="0" fontId="13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left"/>
    </xf>
    <xf numFmtId="0" fontId="33" fillId="0" borderId="0" xfId="0" applyFont="1" applyFill="1"/>
    <xf numFmtId="0" fontId="31" fillId="0" borderId="0" xfId="0" applyFont="1" applyFill="1"/>
    <xf numFmtId="0" fontId="33" fillId="3" borderId="0" xfId="0" applyFont="1" applyFill="1"/>
    <xf numFmtId="0" fontId="31" fillId="3" borderId="0" xfId="0" applyFont="1" applyFill="1"/>
    <xf numFmtId="0" fontId="34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left"/>
    </xf>
    <xf numFmtId="1" fontId="35" fillId="0" borderId="0" xfId="0" applyNumberFormat="1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/>
    </xf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Alignment="1">
      <alignment horizontal="center" vertical="top"/>
    </xf>
    <xf numFmtId="0" fontId="25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49" fontId="34" fillId="0" borderId="0" xfId="0" applyNumberFormat="1" applyFont="1" applyFill="1" applyBorder="1" applyAlignment="1">
      <alignment horizont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top" wrapText="1"/>
    </xf>
    <xf numFmtId="0" fontId="39" fillId="0" borderId="0" xfId="0" applyFont="1" applyFill="1" applyAlignment="1">
      <alignment horizontal="center"/>
    </xf>
    <xf numFmtId="0" fontId="39" fillId="3" borderId="0" xfId="0" applyFont="1" applyFill="1" applyAlignment="1">
      <alignment horizontal="center"/>
    </xf>
    <xf numFmtId="1" fontId="39" fillId="0" borderId="0" xfId="0" applyNumberFormat="1" applyFont="1" applyFill="1" applyAlignment="1">
      <alignment horizontal="center" vertical="center"/>
    </xf>
    <xf numFmtId="0" fontId="3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26" fillId="0" borderId="0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wrapText="1"/>
    </xf>
    <xf numFmtId="49" fontId="10" fillId="0" borderId="0" xfId="0" applyNumberFormat="1" applyFont="1" applyFill="1" applyBorder="1" applyAlignment="1">
      <alignment horizontal="left" wrapText="1"/>
    </xf>
    <xf numFmtId="49" fontId="26" fillId="0" borderId="0" xfId="0" applyNumberFormat="1" applyFont="1" applyFill="1" applyBorder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29" fillId="2" borderId="0" xfId="0" applyFont="1" applyFill="1" applyAlignment="1">
      <alignment horizontal="left" vertical="center"/>
    </xf>
    <xf numFmtId="0" fontId="34" fillId="0" borderId="0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/>
    </xf>
    <xf numFmtId="0" fontId="35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39" fillId="3" borderId="0" xfId="0" applyFont="1" applyFill="1" applyAlignment="1">
      <alignment horizontal="left"/>
    </xf>
    <xf numFmtId="0" fontId="32" fillId="3" borderId="0" xfId="0" applyFont="1" applyFill="1" applyAlignment="1">
      <alignment horizontal="left"/>
    </xf>
    <xf numFmtId="0" fontId="33" fillId="3" borderId="0" xfId="0" applyFont="1" applyFill="1" applyAlignment="1">
      <alignment horizontal="left"/>
    </xf>
    <xf numFmtId="1" fontId="36" fillId="0" borderId="9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1" fontId="10" fillId="0" borderId="56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10" fillId="0" borderId="60" xfId="0" applyNumberFormat="1" applyFont="1" applyFill="1" applyBorder="1" applyAlignment="1">
      <alignment horizontal="center" vertical="center"/>
    </xf>
    <xf numFmtId="1" fontId="10" fillId="0" borderId="57" xfId="0" applyNumberFormat="1" applyFont="1" applyFill="1" applyBorder="1" applyAlignment="1">
      <alignment horizontal="center" vertical="center"/>
    </xf>
    <xf numFmtId="1" fontId="10" fillId="0" borderId="37" xfId="0" applyNumberFormat="1" applyFont="1" applyFill="1" applyBorder="1" applyAlignment="1">
      <alignment horizontal="center" vertical="center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55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1" fontId="7" fillId="0" borderId="59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1" fontId="7" fillId="0" borderId="55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center" vertical="center"/>
    </xf>
    <xf numFmtId="1" fontId="10" fillId="0" borderId="61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textRotation="90"/>
    </xf>
    <xf numFmtId="0" fontId="10" fillId="0" borderId="13" xfId="0" applyFont="1" applyFill="1" applyBorder="1" applyAlignment="1">
      <alignment horizontal="center" textRotation="90"/>
    </xf>
    <xf numFmtId="1" fontId="7" fillId="0" borderId="58" xfId="0" applyNumberFormat="1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1" fontId="10" fillId="0" borderId="59" xfId="0" applyNumberFormat="1" applyFont="1" applyFill="1" applyBorder="1" applyAlignment="1">
      <alignment horizontal="center" vertical="center"/>
    </xf>
    <xf numFmtId="1" fontId="7" fillId="0" borderId="57" xfId="0" applyNumberFormat="1" applyFont="1" applyFill="1" applyBorder="1" applyAlignment="1">
      <alignment horizontal="center" vertical="center"/>
    </xf>
    <xf numFmtId="1" fontId="7" fillId="0" borderId="60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textRotation="90"/>
    </xf>
    <xf numFmtId="0" fontId="10" fillId="0" borderId="53" xfId="0" applyFont="1" applyFill="1" applyBorder="1" applyAlignment="1">
      <alignment horizontal="center" textRotation="90"/>
    </xf>
    <xf numFmtId="0" fontId="10" fillId="0" borderId="16" xfId="0" applyFont="1" applyFill="1" applyBorder="1" applyAlignment="1">
      <alignment horizontal="center" textRotation="90"/>
    </xf>
    <xf numFmtId="1" fontId="10" fillId="0" borderId="45" xfId="0" applyNumberFormat="1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" fontId="10" fillId="0" borderId="66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55" xfId="0" applyNumberFormat="1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3" xfId="0" applyFont="1" applyFill="1" applyBorder="1" applyAlignment="1">
      <alignment horizontal="left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49" fontId="22" fillId="0" borderId="67" xfId="0" applyNumberFormat="1" applyFont="1" applyFill="1" applyBorder="1" applyAlignment="1">
      <alignment horizontal="center" vertical="center"/>
    </xf>
    <xf numFmtId="49" fontId="22" fillId="0" borderId="54" xfId="0" applyNumberFormat="1" applyFont="1" applyFill="1" applyBorder="1" applyAlignment="1">
      <alignment horizontal="center" vertical="center"/>
    </xf>
    <xf numFmtId="49" fontId="22" fillId="0" borderId="60" xfId="0" applyNumberFormat="1" applyFont="1" applyFill="1" applyBorder="1" applyAlignment="1">
      <alignment horizontal="center" vertical="center"/>
    </xf>
    <xf numFmtId="49" fontId="22" fillId="0" borderId="57" xfId="0" applyNumberFormat="1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" fontId="10" fillId="0" borderId="58" xfId="0" applyNumberFormat="1" applyFont="1" applyFill="1" applyBorder="1" applyAlignment="1">
      <alignment horizontal="center" vertical="center"/>
    </xf>
    <xf numFmtId="1" fontId="10" fillId="0" borderId="25" xfId="0" applyNumberFormat="1" applyFont="1" applyFill="1" applyBorder="1" applyAlignment="1">
      <alignment horizontal="center" vertical="center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1" fontId="7" fillId="0" borderId="63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" fontId="10" fillId="0" borderId="76" xfId="0" applyNumberFormat="1" applyFont="1" applyFill="1" applyBorder="1" applyAlignment="1">
      <alignment horizontal="center" vertical="center"/>
    </xf>
    <xf numFmtId="1" fontId="10" fillId="0" borderId="77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textRotation="90"/>
    </xf>
    <xf numFmtId="0" fontId="10" fillId="0" borderId="33" xfId="0" applyFont="1" applyFill="1" applyBorder="1" applyAlignment="1">
      <alignment horizontal="center" textRotation="90"/>
    </xf>
    <xf numFmtId="0" fontId="10" fillId="0" borderId="6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" fontId="7" fillId="0" borderId="53" xfId="0" applyNumberFormat="1" applyFont="1" applyFill="1" applyBorder="1" applyAlignment="1">
      <alignment horizontal="center" vertical="center"/>
    </xf>
    <xf numFmtId="1" fontId="7" fillId="0" borderId="49" xfId="0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1" fontId="7" fillId="0" borderId="33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textRotation="90"/>
    </xf>
    <xf numFmtId="0" fontId="10" fillId="0" borderId="33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 textRotation="90"/>
    </xf>
    <xf numFmtId="0" fontId="10" fillId="0" borderId="35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52" xfId="0" applyFont="1" applyFill="1" applyBorder="1" applyAlignment="1">
      <alignment horizontal="center" vertical="center" textRotation="90"/>
    </xf>
    <xf numFmtId="0" fontId="10" fillId="0" borderId="32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41" xfId="0" applyFont="1" applyFill="1" applyBorder="1" applyAlignment="1">
      <alignment horizontal="center" textRotation="90"/>
    </xf>
    <xf numFmtId="0" fontId="10" fillId="0" borderId="0" xfId="0" applyFont="1" applyFill="1" applyBorder="1" applyAlignment="1">
      <alignment horizontal="center" textRotation="90"/>
    </xf>
    <xf numFmtId="0" fontId="10" fillId="0" borderId="34" xfId="0" applyFont="1" applyFill="1" applyBorder="1" applyAlignment="1">
      <alignment horizontal="center" textRotation="90"/>
    </xf>
    <xf numFmtId="0" fontId="10" fillId="0" borderId="42" xfId="0" applyFont="1" applyFill="1" applyBorder="1" applyAlignment="1">
      <alignment horizontal="center" textRotation="90"/>
    </xf>
    <xf numFmtId="0" fontId="10" fillId="0" borderId="39" xfId="0" applyFont="1" applyFill="1" applyBorder="1" applyAlignment="1">
      <alignment horizontal="center" textRotation="90"/>
    </xf>
    <xf numFmtId="0" fontId="7" fillId="0" borderId="2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textRotation="90"/>
    </xf>
    <xf numFmtId="0" fontId="10" fillId="0" borderId="41" xfId="0" applyFont="1" applyFill="1" applyBorder="1" applyAlignment="1">
      <alignment horizontal="center" vertical="center" textRotation="90"/>
    </xf>
    <xf numFmtId="0" fontId="10" fillId="0" borderId="39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>
      <alignment horizontal="center" vertical="center" textRotation="90"/>
    </xf>
    <xf numFmtId="0" fontId="10" fillId="0" borderId="35" xfId="0" applyFont="1" applyFill="1" applyBorder="1" applyAlignment="1">
      <alignment horizontal="center" textRotation="90"/>
    </xf>
    <xf numFmtId="0" fontId="10" fillId="0" borderId="6" xfId="0" applyFont="1" applyFill="1" applyBorder="1" applyAlignment="1">
      <alignment horizontal="center" textRotation="90"/>
    </xf>
    <xf numFmtId="0" fontId="10" fillId="0" borderId="34" xfId="0" applyFont="1" applyFill="1" applyBorder="1" applyAlignment="1">
      <alignment horizontal="center" vertical="center" textRotation="90"/>
    </xf>
    <xf numFmtId="0" fontId="10" fillId="0" borderId="29" xfId="0" applyFont="1" applyFill="1" applyBorder="1" applyAlignment="1">
      <alignment horizontal="center" vertical="center" textRotation="90"/>
    </xf>
    <xf numFmtId="0" fontId="10" fillId="0" borderId="30" xfId="0" applyFont="1" applyFill="1" applyBorder="1" applyAlignment="1">
      <alignment horizontal="center" vertical="center" textRotation="90"/>
    </xf>
    <xf numFmtId="0" fontId="7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textRotation="90"/>
    </xf>
    <xf numFmtId="0" fontId="15" fillId="0" borderId="50" xfId="0" applyFont="1" applyFill="1" applyBorder="1" applyAlignment="1">
      <alignment horizontal="center" textRotation="90"/>
    </xf>
    <xf numFmtId="0" fontId="19" fillId="0" borderId="67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 textRotation="255"/>
    </xf>
    <xf numFmtId="0" fontId="15" fillId="0" borderId="50" xfId="0" applyFont="1" applyFill="1" applyBorder="1" applyAlignment="1">
      <alignment horizontal="center" vertical="center" textRotation="255"/>
    </xf>
    <xf numFmtId="0" fontId="19" fillId="0" borderId="68" xfId="0" applyFont="1" applyFill="1" applyBorder="1" applyAlignment="1">
      <alignment horizontal="center" vertical="center"/>
    </xf>
    <xf numFmtId="0" fontId="10" fillId="0" borderId="60" xfId="0" applyNumberFormat="1" applyFont="1" applyFill="1" applyBorder="1" applyAlignment="1">
      <alignment horizontal="center" vertical="center"/>
    </xf>
    <xf numFmtId="0" fontId="10" fillId="0" borderId="57" xfId="0" applyNumberFormat="1" applyFont="1" applyFill="1" applyBorder="1" applyAlignment="1">
      <alignment horizontal="center" vertical="center"/>
    </xf>
    <xf numFmtId="1" fontId="10" fillId="0" borderId="62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center" vertical="center"/>
    </xf>
    <xf numFmtId="1" fontId="10" fillId="0" borderId="35" xfId="0" applyNumberFormat="1" applyFont="1" applyFill="1" applyBorder="1" applyAlignment="1">
      <alignment horizontal="center" vertical="center"/>
    </xf>
    <xf numFmtId="1" fontId="10" fillId="0" borderId="41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1" fontId="7" fillId="0" borderId="35" xfId="0" applyNumberFormat="1" applyFont="1" applyFill="1" applyBorder="1" applyAlignment="1">
      <alignment horizontal="center" vertical="center"/>
    </xf>
    <xf numFmtId="1" fontId="7" fillId="0" borderId="78" xfId="0" applyNumberFormat="1" applyFont="1" applyFill="1" applyBorder="1" applyAlignment="1">
      <alignment horizontal="center" vertical="center"/>
    </xf>
    <xf numFmtId="1" fontId="7" fillId="0" borderId="41" xfId="0" applyNumberFormat="1" applyFont="1" applyFill="1" applyBorder="1" applyAlignment="1">
      <alignment horizontal="center" vertical="center"/>
    </xf>
    <xf numFmtId="1" fontId="7" fillId="0" borderId="76" xfId="0" applyNumberFormat="1" applyFont="1" applyFill="1" applyBorder="1" applyAlignment="1">
      <alignment horizontal="center" vertical="center"/>
    </xf>
    <xf numFmtId="0" fontId="10" fillId="0" borderId="56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55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textRotation="90"/>
    </xf>
    <xf numFmtId="0" fontId="10" fillId="0" borderId="17" xfId="0" applyFont="1" applyFill="1" applyBorder="1" applyAlignment="1">
      <alignment horizontal="center" textRotation="90"/>
    </xf>
    <xf numFmtId="0" fontId="10" fillId="0" borderId="52" xfId="0" applyFont="1" applyFill="1" applyBorder="1" applyAlignment="1">
      <alignment horizontal="center" textRotation="90"/>
    </xf>
    <xf numFmtId="0" fontId="10" fillId="0" borderId="30" xfId="0" applyFont="1" applyFill="1" applyBorder="1" applyAlignment="1">
      <alignment horizontal="center" textRotation="90"/>
    </xf>
    <xf numFmtId="1" fontId="7" fillId="0" borderId="56" xfId="0" applyNumberFormat="1" applyFont="1" applyFill="1" applyBorder="1" applyAlignment="1">
      <alignment horizontal="center" vertical="center"/>
    </xf>
    <xf numFmtId="0" fontId="10" fillId="0" borderId="74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1" fontId="7" fillId="0" borderId="61" xfId="0" applyNumberFormat="1" applyFont="1" applyFill="1" applyBorder="1" applyAlignment="1">
      <alignment horizontal="center" vertical="center"/>
    </xf>
    <xf numFmtId="1" fontId="10" fillId="0" borderId="64" xfId="0" applyNumberFormat="1" applyFont="1" applyFill="1" applyBorder="1" applyAlignment="1">
      <alignment horizontal="center" vertical="center"/>
    </xf>
    <xf numFmtId="1" fontId="7" fillId="0" borderId="77" xfId="0" applyNumberFormat="1" applyFont="1" applyFill="1" applyBorder="1" applyAlignment="1">
      <alignment horizontal="center" vertical="center"/>
    </xf>
    <xf numFmtId="49" fontId="22" fillId="0" borderId="16" xfId="0" applyNumberFormat="1" applyFont="1" applyFill="1" applyBorder="1" applyAlignment="1">
      <alignment horizontal="center" vertical="center"/>
    </xf>
    <xf numFmtId="49" fontId="22" fillId="0" borderId="53" xfId="0" applyNumberFormat="1" applyFont="1" applyFill="1" applyBorder="1" applyAlignment="1">
      <alignment horizontal="center" vertical="center"/>
    </xf>
    <xf numFmtId="49" fontId="7" fillId="0" borderId="53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49" fontId="22" fillId="0" borderId="63" xfId="0" applyNumberFormat="1" applyFont="1" applyFill="1" applyBorder="1" applyAlignment="1">
      <alignment horizontal="center" vertical="center"/>
    </xf>
    <xf numFmtId="49" fontId="22" fillId="0" borderId="66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49" fontId="22" fillId="0" borderId="65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9" fontId="22" fillId="0" borderId="69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1" fontId="10" fillId="0" borderId="65" xfId="0" applyNumberFormat="1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3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75" xfId="0" applyNumberFormat="1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textRotation="90"/>
    </xf>
    <xf numFmtId="1" fontId="7" fillId="0" borderId="36" xfId="0" applyNumberFormat="1" applyFont="1" applyFill="1" applyBorder="1" applyAlignment="1">
      <alignment horizontal="center" vertical="center"/>
    </xf>
    <xf numFmtId="1" fontId="7" fillId="0" borderId="45" xfId="0" applyNumberFormat="1" applyFont="1" applyFill="1" applyBorder="1" applyAlignment="1">
      <alignment horizontal="center" vertical="center"/>
    </xf>
    <xf numFmtId="1" fontId="10" fillId="0" borderId="54" xfId="0" applyNumberFormat="1" applyFont="1" applyFill="1" applyBorder="1" applyAlignment="1">
      <alignment horizontal="center" vertical="center"/>
    </xf>
    <xf numFmtId="1" fontId="10" fillId="0" borderId="78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vertical="center" textRotation="90"/>
    </xf>
    <xf numFmtId="0" fontId="7" fillId="0" borderId="39" xfId="0" applyFont="1" applyFill="1" applyBorder="1" applyAlignment="1">
      <alignment horizontal="center" vertical="center" textRotation="90"/>
    </xf>
    <xf numFmtId="0" fontId="7" fillId="0" borderId="7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20" xfId="0" applyFont="1" applyFill="1" applyBorder="1" applyAlignment="1">
      <alignment horizontal="center" vertical="center" textRotation="90"/>
    </xf>
    <xf numFmtId="0" fontId="7" fillId="0" borderId="17" xfId="0" applyFont="1" applyFill="1" applyBorder="1" applyAlignment="1">
      <alignment horizontal="center" vertical="center" textRotation="90"/>
    </xf>
    <xf numFmtId="0" fontId="7" fillId="0" borderId="30" xfId="0" applyFont="1" applyFill="1" applyBorder="1" applyAlignment="1">
      <alignment horizontal="center" vertical="center" textRotation="90"/>
    </xf>
    <xf numFmtId="0" fontId="7" fillId="0" borderId="79" xfId="0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center" vertical="center"/>
    </xf>
    <xf numFmtId="0" fontId="7" fillId="0" borderId="23" xfId="0" applyNumberFormat="1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49" fontId="10" fillId="0" borderId="7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73" xfId="0" applyNumberFormat="1" applyFont="1" applyFill="1" applyBorder="1" applyAlignment="1">
      <alignment horizontal="center" vertical="center" wrapText="1"/>
    </xf>
    <xf numFmtId="49" fontId="10" fillId="0" borderId="68" xfId="0" applyNumberFormat="1" applyFont="1" applyFill="1" applyBorder="1" applyAlignment="1">
      <alignment horizontal="center" vertical="center" wrapText="1"/>
    </xf>
    <xf numFmtId="49" fontId="10" fillId="0" borderId="69" xfId="0" applyNumberFormat="1" applyFont="1" applyFill="1" applyBorder="1" applyAlignment="1">
      <alignment horizontal="center" vertical="center" wrapText="1"/>
    </xf>
    <xf numFmtId="49" fontId="10" fillId="0" borderId="67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4" xfId="0" applyNumberFormat="1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49" fontId="10" fillId="0" borderId="54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3" xfId="0" applyNumberFormat="1" applyFont="1" applyFill="1" applyBorder="1" applyAlignment="1">
      <alignment horizontal="center" vertical="center" wrapText="1"/>
    </xf>
    <xf numFmtId="49" fontId="10" fillId="0" borderId="66" xfId="0" applyNumberFormat="1" applyFont="1" applyFill="1" applyBorder="1" applyAlignment="1">
      <alignment horizontal="center" vertical="center" wrapText="1"/>
    </xf>
    <xf numFmtId="49" fontId="10" fillId="0" borderId="64" xfId="0" applyNumberFormat="1" applyFont="1" applyFill="1" applyBorder="1" applyAlignment="1">
      <alignment horizontal="center" vertical="center" wrapText="1"/>
    </xf>
    <xf numFmtId="49" fontId="10" fillId="0" borderId="65" xfId="0" applyNumberFormat="1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/>
    </xf>
    <xf numFmtId="0" fontId="15" fillId="0" borderId="79" xfId="0" applyFont="1" applyFill="1" applyBorder="1" applyAlignment="1">
      <alignment horizontal="center" textRotation="90"/>
    </xf>
    <xf numFmtId="0" fontId="15" fillId="0" borderId="28" xfId="0" applyFont="1" applyFill="1" applyBorder="1" applyAlignment="1">
      <alignment horizontal="center" textRotation="90"/>
    </xf>
    <xf numFmtId="0" fontId="15" fillId="0" borderId="49" xfId="0" applyFont="1" applyFill="1" applyBorder="1" applyAlignment="1">
      <alignment horizontal="center" textRotation="90"/>
    </xf>
    <xf numFmtId="0" fontId="15" fillId="0" borderId="27" xfId="0" applyFont="1" applyFill="1" applyBorder="1" applyAlignment="1">
      <alignment horizontal="center" textRotation="90"/>
    </xf>
    <xf numFmtId="0" fontId="15" fillId="0" borderId="80" xfId="0" applyFont="1" applyFill="1" applyBorder="1" applyAlignment="1">
      <alignment horizontal="center" textRotation="90"/>
    </xf>
    <xf numFmtId="0" fontId="15" fillId="0" borderId="26" xfId="0" applyFont="1" applyFill="1" applyBorder="1" applyAlignment="1">
      <alignment horizontal="center" textRotation="90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6" fillId="0" borderId="5" xfId="0" applyFont="1" applyFill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68" xfId="0" applyFont="1" applyFill="1" applyBorder="1" applyAlignment="1">
      <alignment horizontal="left" vertical="top" wrapText="1"/>
    </xf>
    <xf numFmtId="0" fontId="7" fillId="0" borderId="69" xfId="0" applyFont="1" applyFill="1" applyBorder="1" applyAlignment="1">
      <alignment horizontal="left" vertical="top" wrapText="1"/>
    </xf>
    <xf numFmtId="0" fontId="7" fillId="0" borderId="67" xfId="0" applyFont="1" applyFill="1" applyBorder="1" applyAlignment="1">
      <alignment horizontal="left" vertical="top" wrapText="1"/>
    </xf>
    <xf numFmtId="0" fontId="10" fillId="0" borderId="5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3" xfId="0" applyFont="1" applyFill="1" applyBorder="1" applyAlignment="1">
      <alignment horizontal="left" vertical="top" wrapText="1"/>
    </xf>
    <xf numFmtId="0" fontId="7" fillId="0" borderId="5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3" xfId="0" applyFont="1" applyFill="1" applyBorder="1" applyAlignment="1">
      <alignment horizontal="left" vertical="top" wrapText="1"/>
    </xf>
    <xf numFmtId="0" fontId="7" fillId="0" borderId="66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left" vertical="center" wrapText="1"/>
    </xf>
    <xf numFmtId="0" fontId="7" fillId="0" borderId="65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10" fillId="0" borderId="54" xfId="0" applyNumberFormat="1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>
      <alignment horizontal="left" vertical="center" wrapText="1"/>
    </xf>
    <xf numFmtId="0" fontId="10" fillId="0" borderId="63" xfId="0" applyNumberFormat="1" applyFont="1" applyFill="1" applyBorder="1" applyAlignment="1">
      <alignment horizontal="left" vertical="center" wrapText="1"/>
    </xf>
    <xf numFmtId="0" fontId="10" fillId="0" borderId="66" xfId="0" applyFont="1" applyFill="1" applyBorder="1" applyAlignment="1">
      <alignment horizontal="left" vertical="top" wrapText="1"/>
    </xf>
    <xf numFmtId="0" fontId="10" fillId="0" borderId="64" xfId="0" applyFont="1" applyFill="1" applyBorder="1" applyAlignment="1">
      <alignment horizontal="left" vertical="top" wrapText="1"/>
    </xf>
    <xf numFmtId="0" fontId="10" fillId="0" borderId="65" xfId="0" applyFont="1" applyFill="1" applyBorder="1" applyAlignment="1">
      <alignment horizontal="left" vertical="top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75" xfId="0" applyFont="1" applyFill="1" applyBorder="1" applyAlignment="1">
      <alignment horizontal="left" vertical="center" wrapText="1"/>
    </xf>
    <xf numFmtId="0" fontId="10" fillId="0" borderId="66" xfId="0" applyFont="1" applyFill="1" applyBorder="1" applyAlignment="1">
      <alignment horizontal="left" vertical="center" wrapText="1"/>
    </xf>
    <xf numFmtId="0" fontId="10" fillId="0" borderId="64" xfId="0" applyFont="1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left" vertical="center" wrapText="1"/>
    </xf>
    <xf numFmtId="0" fontId="10" fillId="0" borderId="68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horizontal="left" vertical="center" wrapText="1"/>
    </xf>
    <xf numFmtId="0" fontId="10" fillId="0" borderId="67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68" xfId="0" applyFont="1" applyFill="1" applyBorder="1" applyAlignment="1">
      <alignment horizontal="left" vertical="center" wrapText="1"/>
    </xf>
    <xf numFmtId="0" fontId="7" fillId="0" borderId="69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center" vertical="center" wrapText="1"/>
    </xf>
    <xf numFmtId="49" fontId="10" fillId="0" borderId="7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75" xfId="0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textRotation="90"/>
    </xf>
    <xf numFmtId="0" fontId="10" fillId="4" borderId="5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3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60" xfId="0" applyNumberFormat="1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/>
    </xf>
    <xf numFmtId="49" fontId="7" fillId="4" borderId="57" xfId="0" applyNumberFormat="1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49" fontId="10" fillId="4" borderId="54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49" fontId="10" fillId="4" borderId="63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4"/>
  <sheetViews>
    <sheetView showZeros="0" tabSelected="1" view="pageLayout" zoomScale="40" zoomScaleNormal="30" zoomScaleSheetLayoutView="30" zoomScalePageLayoutView="40" workbookViewId="0">
      <selection activeCell="BC87" sqref="BC87:BH87"/>
    </sheetView>
  </sheetViews>
  <sheetFormatPr defaultColWidth="0" defaultRowHeight="35.25" x14ac:dyDescent="0.5"/>
  <cols>
    <col min="1" max="1" width="15.7109375" style="1" customWidth="1"/>
    <col min="2" max="17" width="6.7109375" style="1" customWidth="1"/>
    <col min="18" max="19" width="6.7109375" style="11" customWidth="1"/>
    <col min="20" max="27" width="6.7109375" style="1" customWidth="1"/>
    <col min="28" max="29" width="6.7109375" style="8" customWidth="1"/>
    <col min="30" max="35" width="6.7109375" style="1" customWidth="1"/>
    <col min="36" max="37" width="6.140625" style="1" customWidth="1"/>
    <col min="38" max="41" width="6.7109375" style="1" customWidth="1"/>
    <col min="42" max="43" width="6.140625" style="1" customWidth="1"/>
    <col min="44" max="47" width="6.7109375" style="1" customWidth="1"/>
    <col min="48" max="49" width="6.140625" style="1" customWidth="1"/>
    <col min="50" max="53" width="5.5703125" style="1" customWidth="1"/>
    <col min="54" max="54" width="6.140625" style="1" customWidth="1"/>
    <col min="55" max="55" width="5" style="1" customWidth="1"/>
    <col min="56" max="59" width="6.140625" style="1" customWidth="1"/>
    <col min="60" max="60" width="6.7109375" style="1" customWidth="1"/>
    <col min="61" max="62" width="10.140625" style="154" customWidth="1"/>
    <col min="63" max="65" width="10.140625" style="150" customWidth="1"/>
    <col min="66" max="67" width="10.140625" style="136" customWidth="1"/>
    <col min="68" max="68" width="10.140625" style="123" customWidth="1"/>
    <col min="69" max="73" width="10.140625" style="122" customWidth="1"/>
    <col min="74" max="7175" width="7.5703125" style="1" customWidth="1"/>
    <col min="7176" max="16384" width="0" style="1" hidden="1"/>
  </cols>
  <sheetData>
    <row r="1" spans="1:73" s="2" customFormat="1" ht="27.75" customHeight="1" x14ac:dyDescent="0.5500000000000000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28"/>
      <c r="S1" s="28"/>
      <c r="T1" s="14"/>
      <c r="U1" s="14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51"/>
      <c r="BJ1" s="151"/>
      <c r="BK1" s="141"/>
      <c r="BL1" s="141"/>
      <c r="BM1" s="141"/>
      <c r="BN1" s="121"/>
      <c r="BO1" s="136"/>
      <c r="BP1" s="123"/>
      <c r="BQ1" s="122"/>
      <c r="BR1" s="122"/>
      <c r="BS1" s="122"/>
      <c r="BT1" s="122"/>
      <c r="BU1" s="122"/>
    </row>
    <row r="2" spans="1:73" s="2" customFormat="1" ht="38.25" x14ac:dyDescent="0.55000000000000004">
      <c r="A2" s="14"/>
      <c r="B2" s="14" t="s">
        <v>98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8"/>
      <c r="S2" s="30" t="s">
        <v>97</v>
      </c>
      <c r="T2" s="14"/>
      <c r="U2" s="14"/>
      <c r="V2" s="14"/>
      <c r="W2" s="31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136"/>
      <c r="BP2" s="123"/>
      <c r="BQ2" s="122"/>
      <c r="BR2" s="122"/>
      <c r="BS2" s="122"/>
      <c r="BT2" s="122"/>
      <c r="BU2" s="122"/>
    </row>
    <row r="3" spans="1:73" s="2" customFormat="1" ht="24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8"/>
      <c r="S3" s="28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51"/>
      <c r="BJ3" s="151"/>
      <c r="BK3" s="141"/>
      <c r="BL3" s="141"/>
      <c r="BM3" s="141"/>
      <c r="BN3" s="121"/>
      <c r="BO3" s="136"/>
      <c r="BP3" s="123"/>
      <c r="BQ3" s="122"/>
      <c r="BR3" s="122"/>
      <c r="BS3" s="122"/>
      <c r="BT3" s="122"/>
      <c r="BU3" s="122"/>
    </row>
    <row r="4" spans="1:73" s="2" customFormat="1" ht="48" customHeight="1" x14ac:dyDescent="0.55000000000000004">
      <c r="A4" s="14"/>
      <c r="B4" s="14" t="s">
        <v>96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28"/>
      <c r="S4" s="28"/>
      <c r="T4" s="14"/>
      <c r="U4" s="14"/>
      <c r="V4" s="14"/>
      <c r="W4" s="14"/>
      <c r="X4" s="32" t="s">
        <v>248</v>
      </c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51"/>
      <c r="BJ4" s="151"/>
      <c r="BK4" s="141"/>
      <c r="BL4" s="141"/>
      <c r="BM4" s="141"/>
      <c r="BN4" s="121"/>
      <c r="BO4" s="136"/>
      <c r="BP4" s="123"/>
      <c r="BQ4" s="122"/>
      <c r="BR4" s="122"/>
      <c r="BS4" s="122"/>
      <c r="BT4" s="122"/>
      <c r="BU4" s="122"/>
    </row>
    <row r="5" spans="1:73" s="2" customFormat="1" ht="38.25" x14ac:dyDescent="0.55000000000000004">
      <c r="A5" s="14"/>
      <c r="B5" s="33" t="s">
        <v>95</v>
      </c>
      <c r="C5" s="33"/>
      <c r="D5" s="33"/>
      <c r="E5" s="33"/>
      <c r="F5" s="33"/>
      <c r="G5" s="33"/>
      <c r="H5" s="33"/>
      <c r="I5" s="33"/>
      <c r="J5" s="33"/>
      <c r="K5" s="14"/>
      <c r="L5" s="14"/>
      <c r="M5" s="14"/>
      <c r="N5" s="14"/>
      <c r="O5" s="14"/>
      <c r="P5" s="14"/>
      <c r="Q5" s="14"/>
      <c r="R5" s="28"/>
      <c r="S5" s="28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51"/>
      <c r="BJ5" s="151"/>
      <c r="BK5" s="141"/>
      <c r="BL5" s="141"/>
      <c r="BM5" s="141"/>
      <c r="BN5" s="121"/>
      <c r="BO5" s="136"/>
      <c r="BP5" s="123"/>
      <c r="BQ5" s="122"/>
      <c r="BR5" s="122"/>
      <c r="BS5" s="122"/>
      <c r="BT5" s="122"/>
      <c r="BU5" s="122"/>
    </row>
    <row r="6" spans="1:73" s="2" customFormat="1" ht="45" customHeight="1" x14ac:dyDescent="0.55000000000000004">
      <c r="A6" s="14"/>
      <c r="B6" s="14" t="s">
        <v>94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4"/>
      <c r="Q6" s="34"/>
      <c r="R6" s="353" t="s">
        <v>100</v>
      </c>
      <c r="S6" s="353"/>
      <c r="T6" s="353"/>
      <c r="U6" s="353"/>
      <c r="V6" s="353"/>
      <c r="W6" s="353"/>
      <c r="X6" s="353"/>
      <c r="Y6" s="352" t="s">
        <v>249</v>
      </c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29"/>
      <c r="AR6" s="29"/>
      <c r="AW6" s="17" t="s">
        <v>93</v>
      </c>
      <c r="AX6" s="17"/>
      <c r="AY6" s="14"/>
      <c r="AZ6" s="17"/>
      <c r="BA6" s="14"/>
      <c r="BB6" s="35" t="s">
        <v>271</v>
      </c>
      <c r="BC6" s="35"/>
      <c r="BE6" s="35"/>
      <c r="BF6" s="35"/>
      <c r="BG6" s="14"/>
      <c r="BH6" s="35"/>
      <c r="BI6" s="152"/>
      <c r="BJ6" s="152"/>
      <c r="BK6" s="143"/>
      <c r="BL6" s="141"/>
      <c r="BM6" s="141"/>
      <c r="BN6" s="121"/>
      <c r="BO6" s="136"/>
      <c r="BP6" s="123"/>
      <c r="BQ6" s="122"/>
      <c r="BR6" s="122"/>
      <c r="BS6" s="122"/>
      <c r="BT6" s="122"/>
      <c r="BU6" s="122"/>
    </row>
    <row r="7" spans="1:73" s="2" customFormat="1" ht="49.5" customHeight="1" x14ac:dyDescent="0.55000000000000004">
      <c r="A7" s="14"/>
      <c r="B7" s="36"/>
      <c r="C7" s="27"/>
      <c r="D7" s="27"/>
      <c r="E7" s="27"/>
      <c r="F7" s="27"/>
      <c r="G7" s="27"/>
      <c r="H7" s="30" t="s">
        <v>295</v>
      </c>
      <c r="I7" s="34"/>
      <c r="J7" s="14"/>
      <c r="K7" s="14"/>
      <c r="L7" s="14"/>
      <c r="M7" s="14"/>
      <c r="N7" s="14"/>
      <c r="O7" s="34"/>
      <c r="P7" s="14"/>
      <c r="Q7" s="34"/>
      <c r="R7" s="353"/>
      <c r="S7" s="353"/>
      <c r="T7" s="353"/>
      <c r="U7" s="353"/>
      <c r="V7" s="353"/>
      <c r="W7" s="353"/>
      <c r="X7" s="353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2"/>
      <c r="AQ7" s="29"/>
      <c r="AR7" s="29"/>
      <c r="AW7" s="14"/>
      <c r="AX7" s="30"/>
      <c r="AY7" s="14"/>
      <c r="AZ7" s="30"/>
      <c r="BA7" s="14"/>
      <c r="BB7" s="14"/>
      <c r="BC7" s="14"/>
      <c r="BE7" s="14"/>
      <c r="BF7" s="14"/>
      <c r="BG7" s="14"/>
      <c r="BH7" s="14"/>
      <c r="BI7" s="151"/>
      <c r="BJ7" s="151"/>
      <c r="BK7" s="141"/>
      <c r="BL7" s="141"/>
      <c r="BM7" s="141"/>
      <c r="BN7" s="121"/>
      <c r="BO7" s="136"/>
      <c r="BP7" s="123"/>
      <c r="BQ7" s="122"/>
      <c r="BR7" s="122"/>
      <c r="BS7" s="122"/>
      <c r="BT7" s="122"/>
      <c r="BU7" s="122"/>
    </row>
    <row r="8" spans="1:73" s="2" customFormat="1" ht="45" customHeight="1" x14ac:dyDescent="0.55000000000000004">
      <c r="A8" s="14"/>
      <c r="B8" s="37"/>
      <c r="C8" s="37"/>
      <c r="D8" s="40" t="s">
        <v>106</v>
      </c>
      <c r="E8" s="38"/>
      <c r="F8" s="38"/>
      <c r="G8" s="38"/>
      <c r="H8" s="351">
        <v>2022</v>
      </c>
      <c r="I8" s="351"/>
      <c r="J8" s="351"/>
      <c r="K8" s="351"/>
      <c r="L8" s="351"/>
      <c r="M8" s="14"/>
      <c r="N8" s="14"/>
      <c r="O8" s="33"/>
      <c r="P8" s="14"/>
      <c r="Q8" s="14"/>
      <c r="R8" s="33"/>
      <c r="S8" s="28"/>
      <c r="T8" s="33"/>
      <c r="U8" s="33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W8" s="14" t="s">
        <v>250</v>
      </c>
      <c r="AX8" s="14"/>
      <c r="AY8" s="14"/>
      <c r="AZ8" s="14"/>
      <c r="BA8" s="34"/>
      <c r="BB8" s="34"/>
      <c r="BC8" s="34"/>
      <c r="BE8" s="34"/>
      <c r="BF8" s="34"/>
      <c r="BG8" s="34"/>
      <c r="BH8" s="34"/>
      <c r="BI8" s="153"/>
      <c r="BJ8" s="153"/>
      <c r="BK8" s="165"/>
      <c r="BL8" s="165"/>
      <c r="BM8" s="165"/>
      <c r="BN8" s="166"/>
      <c r="BO8" s="136"/>
      <c r="BP8" s="123"/>
      <c r="BQ8" s="122"/>
      <c r="BR8" s="122"/>
      <c r="BS8" s="122"/>
      <c r="BT8" s="122"/>
      <c r="BU8" s="122"/>
    </row>
    <row r="9" spans="1:73" s="2" customFormat="1" ht="24.75" customHeight="1" x14ac:dyDescent="0.5500000000000000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8"/>
      <c r="P9" s="14"/>
      <c r="Q9" s="14"/>
      <c r="R9" s="28"/>
      <c r="S9" s="34"/>
      <c r="T9" s="34"/>
      <c r="U9" s="34"/>
      <c r="V9" s="34"/>
      <c r="W9" s="34"/>
      <c r="X9" s="34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34"/>
      <c r="AY9" s="14"/>
      <c r="AZ9" s="34"/>
      <c r="BA9" s="34"/>
      <c r="BB9" s="34"/>
      <c r="BC9" s="34"/>
      <c r="BD9" s="34"/>
      <c r="BE9" s="34"/>
      <c r="BF9" s="34"/>
      <c r="BG9" s="34"/>
      <c r="BH9" s="34"/>
      <c r="BI9" s="153"/>
      <c r="BJ9" s="153"/>
      <c r="BK9" s="165"/>
      <c r="BL9" s="165"/>
      <c r="BM9" s="165"/>
      <c r="BN9" s="166"/>
      <c r="BO9" s="136"/>
      <c r="BP9" s="123"/>
      <c r="BQ9" s="122"/>
      <c r="BR9" s="122"/>
      <c r="BS9" s="122"/>
      <c r="BT9" s="122"/>
      <c r="BU9" s="122"/>
    </row>
    <row r="10" spans="1:73" s="2" customFormat="1" ht="48" customHeight="1" x14ac:dyDescent="0.55000000000000004">
      <c r="A10" s="14"/>
      <c r="B10" s="14" t="s">
        <v>92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28"/>
      <c r="S10" s="34"/>
      <c r="T10" s="34"/>
      <c r="U10" s="34"/>
      <c r="V10" s="34"/>
      <c r="W10" s="34"/>
      <c r="X10" s="34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51"/>
      <c r="BJ10" s="151"/>
      <c r="BK10" s="141"/>
      <c r="BL10" s="141"/>
      <c r="BM10" s="141"/>
      <c r="BN10" s="121"/>
      <c r="BO10" s="136"/>
      <c r="BP10" s="123"/>
      <c r="BQ10" s="122"/>
      <c r="BR10" s="122"/>
      <c r="BS10" s="122"/>
      <c r="BT10" s="122"/>
      <c r="BU10" s="122"/>
    </row>
    <row r="11" spans="1:73" s="2" customFormat="1" ht="27.75" customHeight="1" x14ac:dyDescent="0.5500000000000000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28"/>
      <c r="S11" s="28"/>
      <c r="T11" s="14"/>
      <c r="U11" s="14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51"/>
      <c r="BJ11" s="151"/>
      <c r="BK11" s="141"/>
      <c r="BL11" s="141"/>
      <c r="BM11" s="141"/>
      <c r="BN11" s="121"/>
      <c r="BO11" s="136"/>
      <c r="BP11" s="123"/>
      <c r="BQ11" s="122"/>
      <c r="BR11" s="122"/>
      <c r="BS11" s="122"/>
      <c r="BT11" s="122"/>
      <c r="BU11" s="122"/>
    </row>
    <row r="12" spans="1:73" s="2" customFormat="1" ht="38.25" x14ac:dyDescent="0.5500000000000000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39" t="s">
        <v>91</v>
      </c>
      <c r="L12" s="14"/>
      <c r="M12" s="14"/>
      <c r="N12" s="14"/>
      <c r="O12" s="14"/>
      <c r="P12" s="14"/>
      <c r="Q12" s="14"/>
      <c r="R12" s="28"/>
      <c r="S12" s="28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32" t="s">
        <v>90</v>
      </c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51"/>
      <c r="BJ12" s="151"/>
      <c r="BK12" s="141"/>
      <c r="BL12" s="141"/>
      <c r="BM12" s="141"/>
      <c r="BN12" s="121"/>
      <c r="BO12" s="136"/>
      <c r="BP12" s="123"/>
      <c r="BQ12" s="122"/>
      <c r="BR12" s="122"/>
      <c r="BS12" s="122"/>
      <c r="BT12" s="122"/>
      <c r="BU12" s="122"/>
    </row>
    <row r="13" spans="1:73" s="2" customFormat="1" ht="18.75" customHeight="1" thickBot="1" x14ac:dyDescent="0.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28"/>
      <c r="S13" s="28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51"/>
      <c r="BJ13" s="151"/>
      <c r="BK13" s="141"/>
      <c r="BL13" s="141"/>
      <c r="BM13" s="141"/>
      <c r="BN13" s="121"/>
      <c r="BO13" s="136"/>
      <c r="BP13" s="123"/>
      <c r="BQ13" s="122"/>
      <c r="BR13" s="122"/>
      <c r="BS13" s="122"/>
      <c r="BT13" s="122"/>
      <c r="BU13" s="122"/>
    </row>
    <row r="14" spans="1:73" s="45" customFormat="1" ht="55.5" customHeight="1" x14ac:dyDescent="0.45">
      <c r="A14" s="378" t="s">
        <v>89</v>
      </c>
      <c r="B14" s="380" t="s">
        <v>88</v>
      </c>
      <c r="C14" s="355"/>
      <c r="D14" s="355"/>
      <c r="E14" s="356"/>
      <c r="F14" s="357" t="s">
        <v>296</v>
      </c>
      <c r="G14" s="354" t="s">
        <v>87</v>
      </c>
      <c r="H14" s="355"/>
      <c r="I14" s="356"/>
      <c r="J14" s="357" t="s">
        <v>297</v>
      </c>
      <c r="K14" s="354" t="s">
        <v>86</v>
      </c>
      <c r="L14" s="355"/>
      <c r="M14" s="355"/>
      <c r="N14" s="356"/>
      <c r="O14" s="354" t="s">
        <v>85</v>
      </c>
      <c r="P14" s="355"/>
      <c r="Q14" s="355"/>
      <c r="R14" s="356"/>
      <c r="S14" s="357" t="s">
        <v>298</v>
      </c>
      <c r="T14" s="354" t="s">
        <v>84</v>
      </c>
      <c r="U14" s="355"/>
      <c r="V14" s="356"/>
      <c r="W14" s="357" t="s">
        <v>299</v>
      </c>
      <c r="X14" s="354" t="s">
        <v>83</v>
      </c>
      <c r="Y14" s="355"/>
      <c r="Z14" s="356"/>
      <c r="AA14" s="357" t="s">
        <v>300</v>
      </c>
      <c r="AB14" s="354" t="s">
        <v>82</v>
      </c>
      <c r="AC14" s="355"/>
      <c r="AD14" s="355"/>
      <c r="AE14" s="356"/>
      <c r="AF14" s="357" t="s">
        <v>301</v>
      </c>
      <c r="AG14" s="354" t="s">
        <v>81</v>
      </c>
      <c r="AH14" s="355"/>
      <c r="AI14" s="356"/>
      <c r="AJ14" s="357" t="s">
        <v>302</v>
      </c>
      <c r="AK14" s="354" t="s">
        <v>80</v>
      </c>
      <c r="AL14" s="355"/>
      <c r="AM14" s="355"/>
      <c r="AN14" s="356"/>
      <c r="AO14" s="354" t="s">
        <v>79</v>
      </c>
      <c r="AP14" s="355"/>
      <c r="AQ14" s="355"/>
      <c r="AR14" s="356"/>
      <c r="AS14" s="357" t="s">
        <v>303</v>
      </c>
      <c r="AT14" s="354" t="s">
        <v>78</v>
      </c>
      <c r="AU14" s="355"/>
      <c r="AV14" s="356"/>
      <c r="AW14" s="357" t="s">
        <v>304</v>
      </c>
      <c r="AX14" s="354" t="s">
        <v>77</v>
      </c>
      <c r="AY14" s="355"/>
      <c r="AZ14" s="355"/>
      <c r="BA14" s="377"/>
      <c r="BB14" s="519" t="s">
        <v>76</v>
      </c>
      <c r="BC14" s="521" t="s">
        <v>75</v>
      </c>
      <c r="BD14" s="521" t="s">
        <v>272</v>
      </c>
      <c r="BE14" s="521" t="s">
        <v>74</v>
      </c>
      <c r="BF14" s="521" t="s">
        <v>73</v>
      </c>
      <c r="BG14" s="523" t="s">
        <v>72</v>
      </c>
      <c r="BH14" s="375" t="s">
        <v>26</v>
      </c>
      <c r="BI14" s="142"/>
      <c r="BJ14" s="142"/>
      <c r="BK14" s="150"/>
      <c r="BL14" s="150"/>
      <c r="BM14" s="150"/>
      <c r="BN14" s="136"/>
      <c r="BO14" s="136"/>
      <c r="BP14" s="122"/>
      <c r="BQ14" s="122"/>
      <c r="BR14" s="122"/>
      <c r="BS14" s="122"/>
      <c r="BT14" s="122"/>
      <c r="BU14" s="122"/>
    </row>
    <row r="15" spans="1:73" s="44" customFormat="1" ht="289.5" customHeight="1" thickBot="1" x14ac:dyDescent="0.45">
      <c r="A15" s="379"/>
      <c r="B15" s="41" t="s">
        <v>71</v>
      </c>
      <c r="C15" s="42" t="s">
        <v>57</v>
      </c>
      <c r="D15" s="42" t="s">
        <v>56</v>
      </c>
      <c r="E15" s="42" t="s">
        <v>55</v>
      </c>
      <c r="F15" s="358"/>
      <c r="G15" s="42" t="s">
        <v>54</v>
      </c>
      <c r="H15" s="42" t="s">
        <v>53</v>
      </c>
      <c r="I15" s="42" t="s">
        <v>52</v>
      </c>
      <c r="J15" s="358"/>
      <c r="K15" s="42" t="s">
        <v>51</v>
      </c>
      <c r="L15" s="42" t="s">
        <v>50</v>
      </c>
      <c r="M15" s="42" t="s">
        <v>49</v>
      </c>
      <c r="N15" s="42" t="s">
        <v>70</v>
      </c>
      <c r="O15" s="42" t="s">
        <v>58</v>
      </c>
      <c r="P15" s="42" t="s">
        <v>57</v>
      </c>
      <c r="Q15" s="42" t="s">
        <v>56</v>
      </c>
      <c r="R15" s="42" t="s">
        <v>55</v>
      </c>
      <c r="S15" s="358"/>
      <c r="T15" s="42" t="s">
        <v>69</v>
      </c>
      <c r="U15" s="42" t="s">
        <v>68</v>
      </c>
      <c r="V15" s="42" t="s">
        <v>67</v>
      </c>
      <c r="W15" s="358"/>
      <c r="X15" s="42" t="s">
        <v>66</v>
      </c>
      <c r="Y15" s="42" t="s">
        <v>65</v>
      </c>
      <c r="Z15" s="42" t="s">
        <v>64</v>
      </c>
      <c r="AA15" s="358"/>
      <c r="AB15" s="42" t="s">
        <v>66</v>
      </c>
      <c r="AC15" s="42" t="s">
        <v>65</v>
      </c>
      <c r="AD15" s="42" t="s">
        <v>64</v>
      </c>
      <c r="AE15" s="42" t="s">
        <v>63</v>
      </c>
      <c r="AF15" s="358"/>
      <c r="AG15" s="42" t="s">
        <v>54</v>
      </c>
      <c r="AH15" s="42" t="s">
        <v>53</v>
      </c>
      <c r="AI15" s="42" t="s">
        <v>52</v>
      </c>
      <c r="AJ15" s="358"/>
      <c r="AK15" s="42" t="s">
        <v>62</v>
      </c>
      <c r="AL15" s="42" t="s">
        <v>61</v>
      </c>
      <c r="AM15" s="42" t="s">
        <v>60</v>
      </c>
      <c r="AN15" s="42" t="s">
        <v>59</v>
      </c>
      <c r="AO15" s="42" t="s">
        <v>58</v>
      </c>
      <c r="AP15" s="42" t="s">
        <v>57</v>
      </c>
      <c r="AQ15" s="42" t="s">
        <v>56</v>
      </c>
      <c r="AR15" s="42" t="s">
        <v>55</v>
      </c>
      <c r="AS15" s="358"/>
      <c r="AT15" s="42" t="s">
        <v>54</v>
      </c>
      <c r="AU15" s="42" t="s">
        <v>53</v>
      </c>
      <c r="AV15" s="42" t="s">
        <v>52</v>
      </c>
      <c r="AW15" s="358"/>
      <c r="AX15" s="42" t="s">
        <v>51</v>
      </c>
      <c r="AY15" s="42" t="s">
        <v>50</v>
      </c>
      <c r="AZ15" s="42" t="s">
        <v>49</v>
      </c>
      <c r="BA15" s="43" t="s">
        <v>48</v>
      </c>
      <c r="BB15" s="520"/>
      <c r="BC15" s="522"/>
      <c r="BD15" s="522"/>
      <c r="BE15" s="522"/>
      <c r="BF15" s="522"/>
      <c r="BG15" s="524"/>
      <c r="BH15" s="376"/>
      <c r="BI15" s="142"/>
      <c r="BJ15" s="142"/>
      <c r="BK15" s="150"/>
      <c r="BL15" s="150"/>
      <c r="BM15" s="150"/>
      <c r="BN15" s="136"/>
      <c r="BO15" s="136"/>
      <c r="BP15" s="122"/>
      <c r="BQ15" s="122"/>
      <c r="BR15" s="122"/>
      <c r="BS15" s="122"/>
      <c r="BT15" s="122"/>
      <c r="BU15" s="122"/>
    </row>
    <row r="16" spans="1:73" s="45" customFormat="1" ht="42.6" customHeight="1" x14ac:dyDescent="0.45">
      <c r="A16" s="47" t="s">
        <v>47</v>
      </c>
      <c r="B16" s="48"/>
      <c r="C16" s="49"/>
      <c r="D16" s="49"/>
      <c r="E16" s="49"/>
      <c r="F16" s="49"/>
      <c r="G16" s="49"/>
      <c r="H16" s="49"/>
      <c r="I16" s="49"/>
      <c r="J16" s="50">
        <v>18</v>
      </c>
      <c r="K16" s="49"/>
      <c r="L16" s="49"/>
      <c r="M16" s="49"/>
      <c r="N16" s="49"/>
      <c r="O16" s="50"/>
      <c r="P16" s="50"/>
      <c r="Q16" s="50"/>
      <c r="R16" s="50"/>
      <c r="S16" s="50"/>
      <c r="T16" s="51" t="s">
        <v>40</v>
      </c>
      <c r="U16" s="51" t="s">
        <v>40</v>
      </c>
      <c r="V16" s="51" t="s">
        <v>40</v>
      </c>
      <c r="W16" s="52" t="s">
        <v>36</v>
      </c>
      <c r="X16" s="52" t="s">
        <v>36</v>
      </c>
      <c r="Y16" s="50"/>
      <c r="Z16" s="50"/>
      <c r="AA16" s="50"/>
      <c r="AB16" s="50"/>
      <c r="AC16" s="50"/>
      <c r="AD16" s="50"/>
      <c r="AE16" s="50"/>
      <c r="AF16" s="50">
        <v>18</v>
      </c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1" t="s">
        <v>40</v>
      </c>
      <c r="AR16" s="51" t="s">
        <v>40</v>
      </c>
      <c r="AS16" s="51" t="s">
        <v>40</v>
      </c>
      <c r="AT16" s="52" t="s">
        <v>36</v>
      </c>
      <c r="AU16" s="52" t="s">
        <v>36</v>
      </c>
      <c r="AV16" s="52" t="s">
        <v>36</v>
      </c>
      <c r="AW16" s="52" t="s">
        <v>36</v>
      </c>
      <c r="AX16" s="52" t="s">
        <v>36</v>
      </c>
      <c r="AY16" s="52" t="s">
        <v>36</v>
      </c>
      <c r="AZ16" s="52" t="s">
        <v>36</v>
      </c>
      <c r="BA16" s="53" t="s">
        <v>36</v>
      </c>
      <c r="BB16" s="115">
        <v>36</v>
      </c>
      <c r="BC16" s="116">
        <v>6</v>
      </c>
      <c r="BD16" s="116"/>
      <c r="BE16" s="116"/>
      <c r="BF16" s="116"/>
      <c r="BG16" s="116">
        <v>10</v>
      </c>
      <c r="BH16" s="54">
        <v>52</v>
      </c>
      <c r="BI16" s="142"/>
      <c r="BJ16" s="142"/>
      <c r="BK16" s="150"/>
      <c r="BL16" s="150"/>
      <c r="BM16" s="150"/>
      <c r="BN16" s="136"/>
      <c r="BO16" s="136"/>
      <c r="BP16" s="122"/>
      <c r="BQ16" s="122"/>
      <c r="BR16" s="122"/>
      <c r="BS16" s="122"/>
      <c r="BT16" s="122"/>
      <c r="BU16" s="122"/>
    </row>
    <row r="17" spans="1:73" s="45" customFormat="1" ht="42.6" customHeight="1" thickBot="1" x14ac:dyDescent="0.5">
      <c r="A17" s="55" t="s">
        <v>46</v>
      </c>
      <c r="B17" s="56"/>
      <c r="C17" s="57"/>
      <c r="D17" s="57"/>
      <c r="E17" s="57"/>
      <c r="F17" s="57"/>
      <c r="G17" s="57"/>
      <c r="H17" s="57"/>
      <c r="I17" s="57"/>
      <c r="J17" s="58">
        <v>17</v>
      </c>
      <c r="K17" s="57"/>
      <c r="L17" s="57"/>
      <c r="M17" s="57"/>
      <c r="N17" s="57"/>
      <c r="O17" s="58"/>
      <c r="P17" s="58"/>
      <c r="Q17" s="58"/>
      <c r="R17" s="58"/>
      <c r="S17" s="59" t="s">
        <v>40</v>
      </c>
      <c r="T17" s="59" t="s">
        <v>40</v>
      </c>
      <c r="U17" s="59" t="s">
        <v>40</v>
      </c>
      <c r="V17" s="60" t="s">
        <v>36</v>
      </c>
      <c r="W17" s="60" t="s">
        <v>36</v>
      </c>
      <c r="X17" s="58" t="s">
        <v>104</v>
      </c>
      <c r="Y17" s="58" t="s">
        <v>104</v>
      </c>
      <c r="Z17" s="58" t="s">
        <v>104</v>
      </c>
      <c r="AA17" s="58" t="s">
        <v>104</v>
      </c>
      <c r="AB17" s="58" t="s">
        <v>38</v>
      </c>
      <c r="AC17" s="58" t="s">
        <v>38</v>
      </c>
      <c r="AD17" s="58" t="s">
        <v>38</v>
      </c>
      <c r="AE17" s="58" t="s">
        <v>38</v>
      </c>
      <c r="AF17" s="58" t="s">
        <v>38</v>
      </c>
      <c r="AG17" s="58" t="s">
        <v>38</v>
      </c>
      <c r="AH17" s="58" t="s">
        <v>38</v>
      </c>
      <c r="AI17" s="58" t="s">
        <v>38</v>
      </c>
      <c r="AJ17" s="58" t="s">
        <v>38</v>
      </c>
      <c r="AK17" s="58" t="s">
        <v>38</v>
      </c>
      <c r="AL17" s="58" t="s">
        <v>38</v>
      </c>
      <c r="AM17" s="58" t="s">
        <v>38</v>
      </c>
      <c r="AN17" s="58" t="s">
        <v>38</v>
      </c>
      <c r="AO17" s="58" t="s">
        <v>38</v>
      </c>
      <c r="AP17" s="58" t="s">
        <v>38</v>
      </c>
      <c r="AQ17" s="58" t="s">
        <v>38</v>
      </c>
      <c r="AR17" s="58" t="s">
        <v>42</v>
      </c>
      <c r="AS17" s="58"/>
      <c r="AT17" s="58"/>
      <c r="AU17" s="58"/>
      <c r="AV17" s="58"/>
      <c r="AW17" s="58"/>
      <c r="AX17" s="58"/>
      <c r="AY17" s="58"/>
      <c r="AZ17" s="58"/>
      <c r="BA17" s="46"/>
      <c r="BB17" s="117">
        <v>17</v>
      </c>
      <c r="BC17" s="118">
        <v>3</v>
      </c>
      <c r="BD17" s="118">
        <v>4</v>
      </c>
      <c r="BE17" s="118">
        <v>16</v>
      </c>
      <c r="BF17" s="118">
        <v>1</v>
      </c>
      <c r="BG17" s="118">
        <v>2</v>
      </c>
      <c r="BH17" s="61">
        <f>SUM(BB17:BG17)</f>
        <v>43</v>
      </c>
      <c r="BI17" s="142"/>
      <c r="BJ17" s="142"/>
      <c r="BK17" s="150"/>
      <c r="BL17" s="150"/>
      <c r="BM17" s="150"/>
      <c r="BN17" s="136"/>
      <c r="BO17" s="136"/>
      <c r="BP17" s="122"/>
      <c r="BQ17" s="122"/>
      <c r="BR17" s="122"/>
      <c r="BS17" s="122"/>
      <c r="BT17" s="122"/>
      <c r="BU17" s="122"/>
    </row>
    <row r="18" spans="1:73" s="45" customFormat="1" ht="42.6" customHeight="1" thickBot="1" x14ac:dyDescent="0.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119">
        <f t="shared" ref="BB18:BF18" si="0">SUM(BB16:BB17)</f>
        <v>53</v>
      </c>
      <c r="BC18" s="120">
        <f>SUM(BC16:BC17)</f>
        <v>9</v>
      </c>
      <c r="BD18" s="120">
        <f>SUM(BD16:BD17)</f>
        <v>4</v>
      </c>
      <c r="BE18" s="120">
        <f>SUM(BE16:BE17)</f>
        <v>16</v>
      </c>
      <c r="BF18" s="120">
        <f t="shared" si="0"/>
        <v>1</v>
      </c>
      <c r="BG18" s="120">
        <f>SUM(BG16:BG17)</f>
        <v>12</v>
      </c>
      <c r="BH18" s="65">
        <f>SUM(BB18:BG18)</f>
        <v>95</v>
      </c>
      <c r="BI18" s="142"/>
      <c r="BJ18" s="142"/>
      <c r="BK18" s="150"/>
      <c r="BL18" s="150"/>
      <c r="BM18" s="150"/>
      <c r="BN18" s="136"/>
      <c r="BO18" s="136"/>
      <c r="BP18" s="122"/>
      <c r="BQ18" s="122"/>
      <c r="BR18" s="122"/>
      <c r="BS18" s="122"/>
      <c r="BT18" s="122"/>
      <c r="BU18" s="122"/>
    </row>
    <row r="19" spans="1:73" x14ac:dyDescent="0.5">
      <c r="A19" s="18"/>
      <c r="B19" s="18"/>
      <c r="C19" s="18" t="s">
        <v>45</v>
      </c>
      <c r="D19" s="18"/>
      <c r="E19" s="18"/>
      <c r="F19" s="18"/>
      <c r="G19" s="15"/>
      <c r="H19" s="66"/>
      <c r="I19" s="25" t="s">
        <v>35</v>
      </c>
      <c r="J19" s="18" t="s">
        <v>44</v>
      </c>
      <c r="K19" s="15"/>
      <c r="L19" s="15"/>
      <c r="M19" s="15"/>
      <c r="N19" s="18"/>
      <c r="O19" s="18"/>
      <c r="P19" s="18"/>
      <c r="Q19" s="18"/>
      <c r="R19" s="19"/>
      <c r="S19" s="67" t="s">
        <v>43</v>
      </c>
      <c r="T19" s="25" t="s">
        <v>35</v>
      </c>
      <c r="U19" s="18" t="s">
        <v>273</v>
      </c>
      <c r="V19" s="15"/>
      <c r="W19" s="18"/>
      <c r="X19" s="18"/>
      <c r="Y19" s="18"/>
      <c r="Z19" s="18"/>
      <c r="AA19" s="18"/>
      <c r="AB19" s="18"/>
      <c r="AC19" s="18"/>
      <c r="AD19" s="15"/>
      <c r="AE19" s="68" t="s">
        <v>42</v>
      </c>
      <c r="AF19" s="25" t="s">
        <v>35</v>
      </c>
      <c r="AG19" s="18" t="s">
        <v>41</v>
      </c>
      <c r="AH19" s="18"/>
      <c r="AI19" s="18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1"/>
      <c r="BJ19" s="151"/>
      <c r="BK19" s="143"/>
      <c r="BL19" s="143"/>
      <c r="BM19" s="143"/>
      <c r="BN19" s="124"/>
      <c r="BO19" s="167"/>
    </row>
    <row r="20" spans="1:73" ht="24.75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"/>
      <c r="S20" s="19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1"/>
      <c r="BJ20" s="151"/>
      <c r="BK20" s="143"/>
      <c r="BL20" s="143"/>
      <c r="BM20" s="143"/>
      <c r="BN20" s="124"/>
      <c r="BO20" s="168"/>
    </row>
    <row r="21" spans="1:73" x14ac:dyDescent="0.5">
      <c r="A21" s="18"/>
      <c r="B21" s="18"/>
      <c r="C21" s="18"/>
      <c r="D21" s="18"/>
      <c r="E21" s="18"/>
      <c r="F21" s="18"/>
      <c r="G21" s="18"/>
      <c r="H21" s="69" t="s">
        <v>40</v>
      </c>
      <c r="I21" s="25" t="s">
        <v>35</v>
      </c>
      <c r="J21" s="18" t="s">
        <v>39</v>
      </c>
      <c r="K21" s="15"/>
      <c r="L21" s="15"/>
      <c r="M21" s="15"/>
      <c r="N21" s="18"/>
      <c r="O21" s="18"/>
      <c r="P21" s="18"/>
      <c r="Q21" s="18"/>
      <c r="R21" s="19"/>
      <c r="S21" s="68" t="s">
        <v>38</v>
      </c>
      <c r="T21" s="25" t="s">
        <v>35</v>
      </c>
      <c r="U21" s="18" t="s">
        <v>37</v>
      </c>
      <c r="V21" s="15"/>
      <c r="W21" s="18"/>
      <c r="X21" s="18"/>
      <c r="Y21" s="18"/>
      <c r="Z21" s="18"/>
      <c r="AA21" s="18"/>
      <c r="AB21" s="18"/>
      <c r="AC21" s="18"/>
      <c r="AD21" s="15"/>
      <c r="AE21" s="68" t="s">
        <v>36</v>
      </c>
      <c r="AF21" s="25" t="s">
        <v>35</v>
      </c>
      <c r="AG21" s="18" t="s">
        <v>34</v>
      </c>
      <c r="AH21" s="18"/>
      <c r="AI21" s="18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1"/>
      <c r="BJ21" s="151"/>
      <c r="BK21" s="143"/>
      <c r="BL21" s="143"/>
      <c r="BM21" s="143"/>
      <c r="BN21" s="124"/>
      <c r="BO21" s="168"/>
    </row>
    <row r="22" spans="1:73" ht="34.5" customHeight="1" x14ac:dyDescent="0.5">
      <c r="A22" s="18"/>
      <c r="B22" s="18"/>
      <c r="C22" s="18"/>
      <c r="D22" s="18"/>
      <c r="E22" s="18"/>
      <c r="F22" s="18"/>
      <c r="G22" s="18"/>
      <c r="H22" s="70"/>
      <c r="I22" s="25"/>
      <c r="J22" s="18"/>
      <c r="K22" s="15"/>
      <c r="L22" s="15"/>
      <c r="M22" s="15"/>
      <c r="N22" s="18"/>
      <c r="O22" s="18"/>
      <c r="P22" s="18"/>
      <c r="Q22" s="18"/>
      <c r="R22" s="19"/>
      <c r="S22" s="71"/>
      <c r="T22" s="25"/>
      <c r="U22" s="18"/>
      <c r="V22" s="15"/>
      <c r="W22" s="18"/>
      <c r="X22" s="18"/>
      <c r="Y22" s="18"/>
      <c r="Z22" s="18"/>
      <c r="AA22" s="18"/>
      <c r="AB22" s="18"/>
      <c r="AC22" s="18"/>
      <c r="AD22" s="15"/>
      <c r="AE22" s="71"/>
      <c r="AF22" s="25"/>
      <c r="AG22" s="18"/>
      <c r="AH22" s="18"/>
      <c r="AI22" s="18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1"/>
      <c r="BJ22" s="151"/>
      <c r="BK22" s="143"/>
      <c r="BL22" s="143"/>
      <c r="BM22" s="143"/>
      <c r="BN22" s="124"/>
      <c r="BO22" s="168"/>
    </row>
    <row r="23" spans="1:73" ht="33.950000000000003" customHeight="1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9"/>
      <c r="S23" s="19"/>
      <c r="T23" s="18"/>
      <c r="U23" s="18"/>
      <c r="V23" s="18"/>
      <c r="W23" s="18"/>
      <c r="X23" s="18"/>
      <c r="Y23" s="18"/>
      <c r="Z23" s="18"/>
      <c r="AA23" s="72" t="s">
        <v>33</v>
      </c>
      <c r="AB23" s="18"/>
      <c r="AC23" s="18"/>
      <c r="AD23" s="18"/>
      <c r="AE23" s="18"/>
      <c r="AF23" s="18"/>
      <c r="AG23" s="18"/>
      <c r="AH23" s="18"/>
      <c r="AI23" s="18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5">
        <f>SUM(BD29,BD38)</f>
        <v>100</v>
      </c>
      <c r="BJ23" s="155"/>
      <c r="BK23" s="143"/>
      <c r="BL23" s="143"/>
      <c r="BM23" s="143"/>
      <c r="BN23" s="124"/>
      <c r="BO23" s="168"/>
    </row>
    <row r="24" spans="1:73" ht="18" customHeight="1" thickBot="1" x14ac:dyDescent="0.5500000000000000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9"/>
      <c r="S24" s="19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1"/>
      <c r="BJ24" s="151"/>
      <c r="BK24" s="143"/>
      <c r="BL24" s="143"/>
      <c r="BM24" s="143"/>
      <c r="BN24" s="124"/>
      <c r="BO24" s="168"/>
    </row>
    <row r="25" spans="1:73" ht="54.75" customHeight="1" thickBot="1" x14ac:dyDescent="0.55000000000000004">
      <c r="A25" s="372" t="s">
        <v>32</v>
      </c>
      <c r="B25" s="538" t="s">
        <v>294</v>
      </c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40"/>
      <c r="P25" s="337" t="s">
        <v>31</v>
      </c>
      <c r="Q25" s="338"/>
      <c r="R25" s="365" t="s">
        <v>30</v>
      </c>
      <c r="S25" s="361"/>
      <c r="T25" s="309" t="s">
        <v>29</v>
      </c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9"/>
      <c r="AF25" s="309" t="s">
        <v>28</v>
      </c>
      <c r="AG25" s="368"/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  <c r="AR25" s="368"/>
      <c r="AS25" s="368"/>
      <c r="AT25" s="368"/>
      <c r="AU25" s="368"/>
      <c r="AV25" s="368"/>
      <c r="AW25" s="368"/>
      <c r="AX25" s="368"/>
      <c r="AY25" s="368"/>
      <c r="AZ25" s="368"/>
      <c r="BA25" s="368"/>
      <c r="BB25" s="368"/>
      <c r="BC25" s="369"/>
      <c r="BD25" s="463" t="s">
        <v>27</v>
      </c>
      <c r="BE25" s="464"/>
      <c r="BF25" s="464"/>
      <c r="BG25" s="464"/>
      <c r="BH25" s="465"/>
      <c r="BI25" s="142"/>
      <c r="BJ25" s="142"/>
      <c r="BP25" s="122"/>
    </row>
    <row r="26" spans="1:73" ht="42" customHeight="1" thickBot="1" x14ac:dyDescent="0.55000000000000004">
      <c r="A26" s="373"/>
      <c r="B26" s="541"/>
      <c r="C26" s="542"/>
      <c r="D26" s="542"/>
      <c r="E26" s="542"/>
      <c r="F26" s="542"/>
      <c r="G26" s="542"/>
      <c r="H26" s="542"/>
      <c r="I26" s="542"/>
      <c r="J26" s="542"/>
      <c r="K26" s="542"/>
      <c r="L26" s="542"/>
      <c r="M26" s="542"/>
      <c r="N26" s="542"/>
      <c r="O26" s="543"/>
      <c r="P26" s="339"/>
      <c r="Q26" s="340"/>
      <c r="R26" s="360"/>
      <c r="S26" s="362"/>
      <c r="T26" s="458" t="s">
        <v>26</v>
      </c>
      <c r="U26" s="338"/>
      <c r="V26" s="337" t="s">
        <v>25</v>
      </c>
      <c r="W26" s="361"/>
      <c r="X26" s="321" t="s">
        <v>24</v>
      </c>
      <c r="Y26" s="322"/>
      <c r="Z26" s="322"/>
      <c r="AA26" s="322"/>
      <c r="AB26" s="322"/>
      <c r="AC26" s="322"/>
      <c r="AD26" s="322"/>
      <c r="AE26" s="323"/>
      <c r="AF26" s="321" t="s">
        <v>23</v>
      </c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3"/>
      <c r="AR26" s="321" t="s">
        <v>22</v>
      </c>
      <c r="AS26" s="322"/>
      <c r="AT26" s="322"/>
      <c r="AU26" s="322"/>
      <c r="AV26" s="322"/>
      <c r="AW26" s="322"/>
      <c r="AX26" s="322"/>
      <c r="AY26" s="322"/>
      <c r="AZ26" s="322"/>
      <c r="BA26" s="322"/>
      <c r="BB26" s="322"/>
      <c r="BC26" s="323"/>
      <c r="BD26" s="466"/>
      <c r="BE26" s="467"/>
      <c r="BF26" s="467"/>
      <c r="BG26" s="467"/>
      <c r="BH26" s="468"/>
      <c r="BI26" s="142"/>
      <c r="BJ26" s="142"/>
      <c r="BP26" s="122"/>
    </row>
    <row r="27" spans="1:73" ht="89.25" customHeight="1" thickBot="1" x14ac:dyDescent="0.55000000000000004">
      <c r="A27" s="373"/>
      <c r="B27" s="541"/>
      <c r="C27" s="542"/>
      <c r="D27" s="542"/>
      <c r="E27" s="542"/>
      <c r="F27" s="542"/>
      <c r="G27" s="542"/>
      <c r="H27" s="542"/>
      <c r="I27" s="542"/>
      <c r="J27" s="542"/>
      <c r="K27" s="542"/>
      <c r="L27" s="542"/>
      <c r="M27" s="542"/>
      <c r="N27" s="542"/>
      <c r="O27" s="543"/>
      <c r="P27" s="339"/>
      <c r="Q27" s="340"/>
      <c r="R27" s="360"/>
      <c r="S27" s="362"/>
      <c r="T27" s="344"/>
      <c r="U27" s="340"/>
      <c r="V27" s="339"/>
      <c r="W27" s="362"/>
      <c r="X27" s="343" t="s">
        <v>21</v>
      </c>
      <c r="Y27" s="338"/>
      <c r="Z27" s="359" t="s">
        <v>20</v>
      </c>
      <c r="AA27" s="338"/>
      <c r="AB27" s="359" t="s">
        <v>19</v>
      </c>
      <c r="AC27" s="338"/>
      <c r="AD27" s="337" t="s">
        <v>18</v>
      </c>
      <c r="AE27" s="361"/>
      <c r="AF27" s="310" t="s">
        <v>17</v>
      </c>
      <c r="AG27" s="311"/>
      <c r="AH27" s="311"/>
      <c r="AI27" s="311"/>
      <c r="AJ27" s="311"/>
      <c r="AK27" s="312"/>
      <c r="AL27" s="310" t="s">
        <v>16</v>
      </c>
      <c r="AM27" s="311"/>
      <c r="AN27" s="311"/>
      <c r="AO27" s="311"/>
      <c r="AP27" s="311"/>
      <c r="AQ27" s="312"/>
      <c r="AR27" s="310" t="s">
        <v>203</v>
      </c>
      <c r="AS27" s="311"/>
      <c r="AT27" s="311"/>
      <c r="AU27" s="311"/>
      <c r="AV27" s="311"/>
      <c r="AW27" s="312"/>
      <c r="AX27" s="310" t="s">
        <v>204</v>
      </c>
      <c r="AY27" s="311"/>
      <c r="AZ27" s="311"/>
      <c r="BA27" s="311"/>
      <c r="BB27" s="311"/>
      <c r="BC27" s="312"/>
      <c r="BD27" s="466"/>
      <c r="BE27" s="467"/>
      <c r="BF27" s="467"/>
      <c r="BG27" s="467"/>
      <c r="BH27" s="468"/>
      <c r="BI27" s="142"/>
      <c r="BJ27" s="142"/>
      <c r="BP27" s="122"/>
    </row>
    <row r="28" spans="1:73" ht="190.5" customHeight="1" thickBot="1" x14ac:dyDescent="0.55000000000000004">
      <c r="A28" s="374"/>
      <c r="B28" s="544"/>
      <c r="C28" s="545"/>
      <c r="D28" s="545"/>
      <c r="E28" s="545"/>
      <c r="F28" s="545"/>
      <c r="G28" s="545"/>
      <c r="H28" s="545"/>
      <c r="I28" s="545"/>
      <c r="J28" s="545"/>
      <c r="K28" s="545"/>
      <c r="L28" s="545"/>
      <c r="M28" s="545"/>
      <c r="N28" s="545"/>
      <c r="O28" s="546"/>
      <c r="P28" s="341"/>
      <c r="Q28" s="342"/>
      <c r="R28" s="366"/>
      <c r="S28" s="367"/>
      <c r="T28" s="344"/>
      <c r="U28" s="340"/>
      <c r="V28" s="339"/>
      <c r="W28" s="362"/>
      <c r="X28" s="344"/>
      <c r="Y28" s="340"/>
      <c r="Z28" s="360"/>
      <c r="AA28" s="340"/>
      <c r="AB28" s="360"/>
      <c r="AC28" s="340"/>
      <c r="AD28" s="339"/>
      <c r="AE28" s="362"/>
      <c r="AF28" s="318" t="s">
        <v>15</v>
      </c>
      <c r="AG28" s="319"/>
      <c r="AH28" s="347" t="s">
        <v>14</v>
      </c>
      <c r="AI28" s="319"/>
      <c r="AJ28" s="348" t="s">
        <v>13</v>
      </c>
      <c r="AK28" s="349"/>
      <c r="AL28" s="345" t="s">
        <v>15</v>
      </c>
      <c r="AM28" s="346"/>
      <c r="AN28" s="345" t="s">
        <v>14</v>
      </c>
      <c r="AO28" s="363"/>
      <c r="AP28" s="346" t="s">
        <v>13</v>
      </c>
      <c r="AQ28" s="364"/>
      <c r="AR28" s="318" t="s">
        <v>15</v>
      </c>
      <c r="AS28" s="319"/>
      <c r="AT28" s="347" t="s">
        <v>14</v>
      </c>
      <c r="AU28" s="319"/>
      <c r="AV28" s="348" t="s">
        <v>13</v>
      </c>
      <c r="AW28" s="349"/>
      <c r="AX28" s="252" t="s">
        <v>15</v>
      </c>
      <c r="AY28" s="253"/>
      <c r="AZ28" s="254" t="s">
        <v>14</v>
      </c>
      <c r="BA28" s="253"/>
      <c r="BB28" s="223" t="s">
        <v>13</v>
      </c>
      <c r="BC28" s="224"/>
      <c r="BD28" s="469"/>
      <c r="BE28" s="470"/>
      <c r="BF28" s="470"/>
      <c r="BG28" s="470"/>
      <c r="BH28" s="471"/>
      <c r="BI28" s="144"/>
      <c r="BJ28" s="144"/>
      <c r="BP28" s="122"/>
    </row>
    <row r="29" spans="1:73" s="7" customFormat="1" ht="54.75" customHeight="1" thickBot="1" x14ac:dyDescent="0.25">
      <c r="A29" s="73" t="s">
        <v>108</v>
      </c>
      <c r="B29" s="547" t="s">
        <v>109</v>
      </c>
      <c r="C29" s="548"/>
      <c r="D29" s="548"/>
      <c r="E29" s="548"/>
      <c r="F29" s="548"/>
      <c r="G29" s="548"/>
      <c r="H29" s="548"/>
      <c r="I29" s="548"/>
      <c r="J29" s="548"/>
      <c r="K29" s="548"/>
      <c r="L29" s="548"/>
      <c r="M29" s="548"/>
      <c r="N29" s="548"/>
      <c r="O29" s="549"/>
      <c r="P29" s="305"/>
      <c r="Q29" s="313"/>
      <c r="R29" s="313"/>
      <c r="S29" s="306"/>
      <c r="T29" s="317">
        <f>SUM(T30:U37)</f>
        <v>1110</v>
      </c>
      <c r="U29" s="313"/>
      <c r="V29" s="304">
        <f>SUM(V30:W37)</f>
        <v>286</v>
      </c>
      <c r="W29" s="350"/>
      <c r="X29" s="327">
        <f>SUM(X30:Y37)</f>
        <v>136</v>
      </c>
      <c r="Y29" s="313"/>
      <c r="Z29" s="304">
        <f>SUM(Z30:AA37)</f>
        <v>108</v>
      </c>
      <c r="AA29" s="313"/>
      <c r="AB29" s="304">
        <f>SUM(AB30:AC37)</f>
        <v>42</v>
      </c>
      <c r="AC29" s="313"/>
      <c r="AD29" s="304">
        <f>SUM(AD30:AE37)</f>
        <v>0</v>
      </c>
      <c r="AE29" s="350"/>
      <c r="AF29" s="317">
        <f>SUM(AF30:AG37)</f>
        <v>180</v>
      </c>
      <c r="AG29" s="313"/>
      <c r="AH29" s="304">
        <f>SUM(AH30:AI37)</f>
        <v>64</v>
      </c>
      <c r="AI29" s="313"/>
      <c r="AJ29" s="304">
        <f>SUM(AJ30:AK37)</f>
        <v>6</v>
      </c>
      <c r="AK29" s="350"/>
      <c r="AL29" s="317">
        <f>SUM(AL30:AM37)</f>
        <v>426</v>
      </c>
      <c r="AM29" s="313"/>
      <c r="AN29" s="304">
        <f>SUM(AN30:AO37)</f>
        <v>112</v>
      </c>
      <c r="AO29" s="313"/>
      <c r="AP29" s="304">
        <f>SUM(AP30:AQ37)</f>
        <v>12</v>
      </c>
      <c r="AQ29" s="350"/>
      <c r="AR29" s="317">
        <f>SUM(AR30:AS37)</f>
        <v>504</v>
      </c>
      <c r="AS29" s="313"/>
      <c r="AT29" s="304">
        <f>SUM(AT30:AU37)</f>
        <v>110</v>
      </c>
      <c r="AU29" s="313"/>
      <c r="AV29" s="304">
        <f>SUM(AV30:AW37)</f>
        <v>15</v>
      </c>
      <c r="AW29" s="350"/>
      <c r="AX29" s="327"/>
      <c r="AY29" s="313"/>
      <c r="AZ29" s="328"/>
      <c r="BA29" s="329"/>
      <c r="BB29" s="330"/>
      <c r="BC29" s="331"/>
      <c r="BD29" s="324">
        <f>T29*100/T70</f>
        <v>35.760309278350519</v>
      </c>
      <c r="BE29" s="325"/>
      <c r="BF29" s="325"/>
      <c r="BG29" s="325"/>
      <c r="BH29" s="326"/>
      <c r="BI29" s="164">
        <f>SUM(X29:AE29)</f>
        <v>286</v>
      </c>
      <c r="BJ29" s="193">
        <f>SUM(AF29,AL29,AR29,AX29)</f>
        <v>1110</v>
      </c>
      <c r="BK29" s="193">
        <f>SUM(AH29,AN29,AT29,AZ29)</f>
        <v>286</v>
      </c>
      <c r="BL29" s="193">
        <f>SUM(AJ29,AP29,AV29,BB29)</f>
        <v>33</v>
      </c>
      <c r="BM29" s="170"/>
      <c r="BN29" s="170"/>
      <c r="BO29" s="125"/>
      <c r="BP29" s="125"/>
      <c r="BQ29" s="125"/>
      <c r="BR29" s="125"/>
      <c r="BS29" s="125"/>
      <c r="BT29" s="125"/>
    </row>
    <row r="30" spans="1:73" s="10" customFormat="1" ht="105.75" customHeight="1" x14ac:dyDescent="0.2">
      <c r="A30" s="74" t="s">
        <v>110</v>
      </c>
      <c r="B30" s="550" t="s">
        <v>150</v>
      </c>
      <c r="C30" s="551"/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552"/>
      <c r="P30" s="261"/>
      <c r="Q30" s="216"/>
      <c r="R30" s="216"/>
      <c r="S30" s="248"/>
      <c r="T30" s="225"/>
      <c r="U30" s="270"/>
      <c r="V30" s="204"/>
      <c r="W30" s="271"/>
      <c r="X30" s="204"/>
      <c r="Y30" s="270"/>
      <c r="Z30" s="206"/>
      <c r="AA30" s="270"/>
      <c r="AB30" s="206"/>
      <c r="AC30" s="270"/>
      <c r="AD30" s="204"/>
      <c r="AE30" s="270"/>
      <c r="AF30" s="225"/>
      <c r="AG30" s="244"/>
      <c r="AH30" s="206"/>
      <c r="AI30" s="270"/>
      <c r="AJ30" s="204"/>
      <c r="AK30" s="271"/>
      <c r="AL30" s="225"/>
      <c r="AM30" s="244"/>
      <c r="AN30" s="206">
        <f t="shared" ref="AN30" si="1">SUM(AN31:AO32)</f>
        <v>0</v>
      </c>
      <c r="AO30" s="270"/>
      <c r="AP30" s="204">
        <f t="shared" ref="AP30" si="2">SUM(AP31:AQ32)</f>
        <v>0</v>
      </c>
      <c r="AQ30" s="270"/>
      <c r="AR30" s="225">
        <f t="shared" ref="AR30" si="3">SUM(AR31:AS32)</f>
        <v>0</v>
      </c>
      <c r="AS30" s="244"/>
      <c r="AT30" s="206">
        <f t="shared" ref="AT30" si="4">SUM(AT31:AU32)</f>
        <v>0</v>
      </c>
      <c r="AU30" s="270"/>
      <c r="AV30" s="204">
        <f t="shared" ref="AV30" si="5">SUM(AV31:AW32)</f>
        <v>0</v>
      </c>
      <c r="AW30" s="270"/>
      <c r="AX30" s="332"/>
      <c r="AY30" s="333"/>
      <c r="AZ30" s="334"/>
      <c r="BA30" s="335"/>
      <c r="BB30" s="334"/>
      <c r="BC30" s="336"/>
      <c r="BD30" s="314"/>
      <c r="BE30" s="315"/>
      <c r="BF30" s="315"/>
      <c r="BG30" s="315"/>
      <c r="BH30" s="316"/>
      <c r="BI30" s="164">
        <f t="shared" ref="BI30:BI73" si="6">SUM(X30:AE30)</f>
        <v>0</v>
      </c>
      <c r="BJ30" s="169"/>
      <c r="BK30" s="169"/>
      <c r="BL30" s="169"/>
      <c r="BM30" s="170"/>
      <c r="BN30" s="170"/>
      <c r="BO30" s="125"/>
      <c r="BP30" s="125"/>
      <c r="BQ30" s="125"/>
      <c r="BR30" s="125"/>
      <c r="BS30" s="125"/>
      <c r="BT30" s="125"/>
    </row>
    <row r="31" spans="1:73" s="10" customFormat="1" ht="69.75" customHeight="1" x14ac:dyDescent="0.2">
      <c r="A31" s="75" t="s">
        <v>111</v>
      </c>
      <c r="B31" s="553" t="s">
        <v>151</v>
      </c>
      <c r="C31" s="554"/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5"/>
      <c r="P31" s="268">
        <v>1</v>
      </c>
      <c r="Q31" s="264"/>
      <c r="R31" s="230"/>
      <c r="S31" s="268"/>
      <c r="T31" s="229">
        <f t="shared" ref="T31:T63" si="7">SUM(AF31,AL31,AR31)</f>
        <v>90</v>
      </c>
      <c r="U31" s="214"/>
      <c r="V31" s="198">
        <f>SUM(AH31,AN31,AT31)</f>
        <v>32</v>
      </c>
      <c r="W31" s="203"/>
      <c r="X31" s="268">
        <v>16</v>
      </c>
      <c r="Y31" s="264"/>
      <c r="Z31" s="230">
        <v>16</v>
      </c>
      <c r="AA31" s="264"/>
      <c r="AB31" s="230"/>
      <c r="AC31" s="264"/>
      <c r="AD31" s="230"/>
      <c r="AE31" s="320"/>
      <c r="AF31" s="461">
        <v>90</v>
      </c>
      <c r="AG31" s="199"/>
      <c r="AH31" s="200">
        <v>32</v>
      </c>
      <c r="AI31" s="199"/>
      <c r="AJ31" s="230">
        <v>3</v>
      </c>
      <c r="AK31" s="320"/>
      <c r="AL31" s="229"/>
      <c r="AM31" s="230"/>
      <c r="AN31" s="214"/>
      <c r="AO31" s="214"/>
      <c r="AP31" s="264"/>
      <c r="AQ31" s="215"/>
      <c r="AR31" s="264"/>
      <c r="AS31" s="230"/>
      <c r="AT31" s="214"/>
      <c r="AU31" s="214"/>
      <c r="AV31" s="264"/>
      <c r="AW31" s="215"/>
      <c r="AX31" s="264"/>
      <c r="AY31" s="230"/>
      <c r="AZ31" s="214"/>
      <c r="BA31" s="214"/>
      <c r="BB31" s="214"/>
      <c r="BC31" s="215"/>
      <c r="BD31" s="240" t="s">
        <v>112</v>
      </c>
      <c r="BE31" s="241"/>
      <c r="BF31" s="241"/>
      <c r="BG31" s="241"/>
      <c r="BH31" s="242"/>
      <c r="BI31" s="164">
        <f t="shared" si="6"/>
        <v>32</v>
      </c>
      <c r="BJ31" s="169" t="s">
        <v>194</v>
      </c>
      <c r="BK31" s="169"/>
      <c r="BL31" s="170"/>
      <c r="BM31" s="170"/>
      <c r="BN31" s="125"/>
      <c r="BO31" s="125"/>
      <c r="BP31" s="125"/>
      <c r="BQ31" s="125"/>
      <c r="BR31" s="125"/>
      <c r="BS31" s="125"/>
    </row>
    <row r="32" spans="1:73" s="10" customFormat="1" ht="74.25" customHeight="1" x14ac:dyDescent="0.2">
      <c r="A32" s="75" t="s">
        <v>113</v>
      </c>
      <c r="B32" s="553" t="s">
        <v>183</v>
      </c>
      <c r="C32" s="554"/>
      <c r="D32" s="554"/>
      <c r="E32" s="554"/>
      <c r="F32" s="554"/>
      <c r="G32" s="554"/>
      <c r="H32" s="554"/>
      <c r="I32" s="554"/>
      <c r="J32" s="554"/>
      <c r="K32" s="554"/>
      <c r="L32" s="554"/>
      <c r="M32" s="554"/>
      <c r="N32" s="554"/>
      <c r="O32" s="555"/>
      <c r="P32" s="264">
        <v>1</v>
      </c>
      <c r="Q32" s="214"/>
      <c r="R32" s="214"/>
      <c r="S32" s="230"/>
      <c r="T32" s="229">
        <f t="shared" si="7"/>
        <v>90</v>
      </c>
      <c r="U32" s="214"/>
      <c r="V32" s="198">
        <f>SUM(AH32,AN32,AT32)</f>
        <v>32</v>
      </c>
      <c r="W32" s="215"/>
      <c r="X32" s="264">
        <v>16</v>
      </c>
      <c r="Y32" s="230"/>
      <c r="Z32" s="214"/>
      <c r="AA32" s="214"/>
      <c r="AB32" s="214">
        <v>16</v>
      </c>
      <c r="AC32" s="214"/>
      <c r="AD32" s="230"/>
      <c r="AE32" s="320"/>
      <c r="AF32" s="229">
        <v>90</v>
      </c>
      <c r="AG32" s="230"/>
      <c r="AH32" s="214">
        <v>32</v>
      </c>
      <c r="AI32" s="214"/>
      <c r="AJ32" s="264">
        <v>3</v>
      </c>
      <c r="AK32" s="215"/>
      <c r="AL32" s="264"/>
      <c r="AM32" s="230"/>
      <c r="AN32" s="214"/>
      <c r="AO32" s="214"/>
      <c r="AP32" s="264"/>
      <c r="AQ32" s="230"/>
      <c r="AR32" s="229">
        <v>0</v>
      </c>
      <c r="AS32" s="230"/>
      <c r="AT32" s="214">
        <v>0</v>
      </c>
      <c r="AU32" s="214"/>
      <c r="AV32" s="264">
        <v>0</v>
      </c>
      <c r="AW32" s="215"/>
      <c r="AX32" s="229"/>
      <c r="AY32" s="230"/>
      <c r="AZ32" s="214"/>
      <c r="BA32" s="214"/>
      <c r="BB32" s="214"/>
      <c r="BC32" s="215"/>
      <c r="BD32" s="240" t="s">
        <v>226</v>
      </c>
      <c r="BE32" s="241"/>
      <c r="BF32" s="241"/>
      <c r="BG32" s="241"/>
      <c r="BH32" s="242"/>
      <c r="BI32" s="164">
        <f t="shared" si="6"/>
        <v>32</v>
      </c>
      <c r="BJ32" s="169" t="s">
        <v>194</v>
      </c>
      <c r="BK32" s="169"/>
      <c r="BL32" s="170"/>
      <c r="BM32" s="170"/>
      <c r="BN32" s="125"/>
      <c r="BO32" s="125"/>
      <c r="BP32" s="125"/>
      <c r="BQ32" s="125"/>
      <c r="BR32" s="125"/>
      <c r="BS32" s="125"/>
    </row>
    <row r="33" spans="1:72" s="13" customFormat="1" ht="72" customHeight="1" x14ac:dyDescent="0.2">
      <c r="A33" s="75" t="s">
        <v>277</v>
      </c>
      <c r="B33" s="282" t="s">
        <v>126</v>
      </c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4"/>
      <c r="P33" s="264"/>
      <c r="Q33" s="230"/>
      <c r="R33" s="214">
        <v>1</v>
      </c>
      <c r="S33" s="230"/>
      <c r="T33" s="229">
        <f>SUM(AF33,AL33,AR33)</f>
        <v>108</v>
      </c>
      <c r="U33" s="214"/>
      <c r="V33" s="214">
        <f>SUM(AH33,AN33,AT33)</f>
        <v>56</v>
      </c>
      <c r="W33" s="215"/>
      <c r="X33" s="229">
        <v>30</v>
      </c>
      <c r="Y33" s="214"/>
      <c r="Z33" s="214"/>
      <c r="AA33" s="214"/>
      <c r="AB33" s="214">
        <v>26</v>
      </c>
      <c r="AC33" s="214"/>
      <c r="AD33" s="214"/>
      <c r="AE33" s="215"/>
      <c r="AF33" s="264"/>
      <c r="AG33" s="230"/>
      <c r="AH33" s="214"/>
      <c r="AI33" s="214"/>
      <c r="AJ33" s="264"/>
      <c r="AK33" s="215"/>
      <c r="AL33" s="381">
        <v>108</v>
      </c>
      <c r="AM33" s="382"/>
      <c r="AN33" s="280">
        <v>56</v>
      </c>
      <c r="AO33" s="280"/>
      <c r="AP33" s="381">
        <v>3</v>
      </c>
      <c r="AQ33" s="382"/>
      <c r="AR33" s="229">
        <v>0</v>
      </c>
      <c r="AS33" s="230"/>
      <c r="AT33" s="214"/>
      <c r="AU33" s="214"/>
      <c r="AV33" s="264"/>
      <c r="AW33" s="215"/>
      <c r="AX33" s="264"/>
      <c r="AY33" s="230"/>
      <c r="AZ33" s="214"/>
      <c r="BA33" s="214"/>
      <c r="BB33" s="214"/>
      <c r="BC33" s="215"/>
      <c r="BD33" s="240" t="s">
        <v>164</v>
      </c>
      <c r="BE33" s="241"/>
      <c r="BF33" s="241"/>
      <c r="BG33" s="241"/>
      <c r="BH33" s="242"/>
      <c r="BI33" s="164">
        <f t="shared" si="6"/>
        <v>56</v>
      </c>
      <c r="BJ33" s="171"/>
      <c r="BK33" s="171"/>
      <c r="BL33" s="172"/>
      <c r="BM33" s="172"/>
      <c r="BN33" s="126"/>
      <c r="BO33" s="126"/>
      <c r="BP33" s="126"/>
      <c r="BQ33" s="126"/>
      <c r="BR33" s="126"/>
      <c r="BS33" s="126"/>
    </row>
    <row r="34" spans="1:72" s="7" customFormat="1" ht="73.5" customHeight="1" x14ac:dyDescent="0.2">
      <c r="A34" s="76" t="s">
        <v>115</v>
      </c>
      <c r="B34" s="556" t="s">
        <v>153</v>
      </c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8"/>
      <c r="P34" s="261"/>
      <c r="Q34" s="216"/>
      <c r="R34" s="216"/>
      <c r="S34" s="248"/>
      <c r="T34" s="229">
        <f t="shared" si="7"/>
        <v>0</v>
      </c>
      <c r="U34" s="214"/>
      <c r="V34" s="198">
        <f t="shared" ref="V34:V36" si="8">SUM(AH34,AN34,AT34)</f>
        <v>0</v>
      </c>
      <c r="W34" s="215"/>
      <c r="X34" s="261"/>
      <c r="Y34" s="248"/>
      <c r="Z34" s="216"/>
      <c r="AA34" s="216"/>
      <c r="AB34" s="261"/>
      <c r="AC34" s="248"/>
      <c r="AD34" s="248"/>
      <c r="AE34" s="457"/>
      <c r="AF34" s="392"/>
      <c r="AG34" s="248"/>
      <c r="AH34" s="216"/>
      <c r="AI34" s="216"/>
      <c r="AJ34" s="261"/>
      <c r="AK34" s="217"/>
      <c r="AL34" s="392"/>
      <c r="AM34" s="248"/>
      <c r="AN34" s="216"/>
      <c r="AO34" s="216"/>
      <c r="AP34" s="261"/>
      <c r="AQ34" s="248"/>
      <c r="AR34" s="392"/>
      <c r="AS34" s="248"/>
      <c r="AT34" s="216"/>
      <c r="AU34" s="216"/>
      <c r="AV34" s="261"/>
      <c r="AW34" s="217"/>
      <c r="AX34" s="392"/>
      <c r="AY34" s="248"/>
      <c r="AZ34" s="216"/>
      <c r="BA34" s="216"/>
      <c r="BB34" s="216"/>
      <c r="BC34" s="217"/>
      <c r="BD34" s="240"/>
      <c r="BE34" s="241"/>
      <c r="BF34" s="241"/>
      <c r="BG34" s="241"/>
      <c r="BH34" s="242"/>
      <c r="BI34" s="164">
        <f t="shared" si="6"/>
        <v>0</v>
      </c>
      <c r="BJ34" s="169"/>
      <c r="BK34" s="169"/>
      <c r="BL34" s="170"/>
      <c r="BM34" s="170"/>
      <c r="BN34" s="125"/>
      <c r="BO34" s="125"/>
      <c r="BP34" s="125"/>
      <c r="BQ34" s="125"/>
      <c r="BR34" s="125"/>
      <c r="BS34" s="125"/>
    </row>
    <row r="35" spans="1:72" s="10" customFormat="1" ht="46.7" customHeight="1" x14ac:dyDescent="0.2">
      <c r="A35" s="75" t="s">
        <v>116</v>
      </c>
      <c r="B35" s="282" t="s">
        <v>152</v>
      </c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4"/>
      <c r="P35" s="264">
        <v>3</v>
      </c>
      <c r="Q35" s="214"/>
      <c r="R35" s="214">
        <v>2</v>
      </c>
      <c r="S35" s="230"/>
      <c r="T35" s="229">
        <f t="shared" si="7"/>
        <v>228</v>
      </c>
      <c r="U35" s="214"/>
      <c r="V35" s="198">
        <f t="shared" si="8"/>
        <v>98</v>
      </c>
      <c r="W35" s="215"/>
      <c r="X35" s="264">
        <v>42</v>
      </c>
      <c r="Y35" s="230"/>
      <c r="Z35" s="214">
        <v>56</v>
      </c>
      <c r="AA35" s="214"/>
      <c r="AB35" s="230"/>
      <c r="AC35" s="264"/>
      <c r="AD35" s="248"/>
      <c r="AE35" s="457"/>
      <c r="AF35" s="229"/>
      <c r="AG35" s="230"/>
      <c r="AH35" s="214"/>
      <c r="AI35" s="214"/>
      <c r="AJ35" s="261"/>
      <c r="AK35" s="217"/>
      <c r="AL35" s="416">
        <v>120</v>
      </c>
      <c r="AM35" s="268"/>
      <c r="AN35" s="230">
        <v>56</v>
      </c>
      <c r="AO35" s="264"/>
      <c r="AP35" s="268">
        <v>3</v>
      </c>
      <c r="AQ35" s="320"/>
      <c r="AR35" s="229">
        <v>108</v>
      </c>
      <c r="AS35" s="230"/>
      <c r="AT35" s="214">
        <v>42</v>
      </c>
      <c r="AU35" s="214"/>
      <c r="AV35" s="264">
        <v>3</v>
      </c>
      <c r="AW35" s="215"/>
      <c r="AX35" s="229"/>
      <c r="AY35" s="230"/>
      <c r="AZ35" s="214"/>
      <c r="BA35" s="214"/>
      <c r="BB35" s="214"/>
      <c r="BC35" s="215"/>
      <c r="BD35" s="240" t="s">
        <v>217</v>
      </c>
      <c r="BE35" s="241"/>
      <c r="BF35" s="241"/>
      <c r="BG35" s="241"/>
      <c r="BH35" s="242"/>
      <c r="BI35" s="164">
        <f t="shared" si="6"/>
        <v>98</v>
      </c>
      <c r="BJ35" s="169"/>
      <c r="BK35" s="169"/>
      <c r="BL35" s="170"/>
      <c r="BM35" s="170"/>
      <c r="BN35" s="125"/>
      <c r="BO35" s="125"/>
      <c r="BP35" s="125"/>
      <c r="BQ35" s="125"/>
      <c r="BR35" s="125"/>
      <c r="BS35" s="125"/>
    </row>
    <row r="36" spans="1:72" s="10" customFormat="1" ht="46.7" customHeight="1" x14ac:dyDescent="0.2">
      <c r="A36" s="75" t="s">
        <v>170</v>
      </c>
      <c r="B36" s="282" t="s">
        <v>118</v>
      </c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4"/>
      <c r="P36" s="268"/>
      <c r="Q36" s="264"/>
      <c r="R36" s="230">
        <v>3</v>
      </c>
      <c r="S36" s="268"/>
      <c r="T36" s="229">
        <f t="shared" si="7"/>
        <v>198</v>
      </c>
      <c r="U36" s="214"/>
      <c r="V36" s="198">
        <f t="shared" si="8"/>
        <v>68</v>
      </c>
      <c r="W36" s="215"/>
      <c r="X36" s="264">
        <v>32</v>
      </c>
      <c r="Y36" s="230"/>
      <c r="Z36" s="214">
        <v>36</v>
      </c>
      <c r="AA36" s="214"/>
      <c r="AB36" s="214"/>
      <c r="AC36" s="214"/>
      <c r="AD36" s="264"/>
      <c r="AE36" s="230"/>
      <c r="AF36" s="229"/>
      <c r="AG36" s="230"/>
      <c r="AH36" s="214"/>
      <c r="AI36" s="214"/>
      <c r="AJ36" s="264"/>
      <c r="AK36" s="215"/>
      <c r="AL36" s="264"/>
      <c r="AM36" s="230"/>
      <c r="AN36" s="214"/>
      <c r="AO36" s="214"/>
      <c r="AP36" s="264"/>
      <c r="AQ36" s="230"/>
      <c r="AR36" s="229">
        <v>198</v>
      </c>
      <c r="AS36" s="230"/>
      <c r="AT36" s="214">
        <v>68</v>
      </c>
      <c r="AU36" s="214"/>
      <c r="AV36" s="264">
        <v>6</v>
      </c>
      <c r="AW36" s="215"/>
      <c r="AX36" s="416"/>
      <c r="AY36" s="264"/>
      <c r="AZ36" s="230"/>
      <c r="BA36" s="264"/>
      <c r="BB36" s="230"/>
      <c r="BC36" s="320"/>
      <c r="BD36" s="231" t="s">
        <v>166</v>
      </c>
      <c r="BE36" s="232"/>
      <c r="BF36" s="232"/>
      <c r="BG36" s="232"/>
      <c r="BH36" s="233"/>
      <c r="BI36" s="164">
        <f t="shared" si="6"/>
        <v>68</v>
      </c>
      <c r="BJ36" s="169" t="s">
        <v>210</v>
      </c>
      <c r="BK36" s="169"/>
      <c r="BL36" s="169"/>
      <c r="BM36" s="170"/>
      <c r="BN36" s="170"/>
      <c r="BO36" s="125"/>
      <c r="BP36" s="125"/>
      <c r="BQ36" s="125"/>
      <c r="BR36" s="125"/>
      <c r="BS36" s="125"/>
      <c r="BT36" s="125"/>
    </row>
    <row r="37" spans="1:72" s="10" customFormat="1" ht="46.7" customHeight="1" thickBot="1" x14ac:dyDescent="0.25">
      <c r="A37" s="77" t="s">
        <v>171</v>
      </c>
      <c r="B37" s="559" t="s">
        <v>278</v>
      </c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1"/>
      <c r="P37" s="260"/>
      <c r="Q37" s="195"/>
      <c r="R37" s="195">
        <v>2.2999999999999998</v>
      </c>
      <c r="S37" s="220"/>
      <c r="T37" s="219">
        <f t="shared" si="7"/>
        <v>396</v>
      </c>
      <c r="U37" s="195"/>
      <c r="V37" s="260">
        <f>SUM(AH37,AN37,AT37)</f>
        <v>0</v>
      </c>
      <c r="W37" s="196"/>
      <c r="X37" s="260"/>
      <c r="Y37" s="220"/>
      <c r="Z37" s="195"/>
      <c r="AA37" s="195"/>
      <c r="AB37" s="195"/>
      <c r="AC37" s="195"/>
      <c r="AD37" s="220"/>
      <c r="AE37" s="448"/>
      <c r="AF37" s="219"/>
      <c r="AG37" s="220"/>
      <c r="AH37" s="195"/>
      <c r="AI37" s="195"/>
      <c r="AJ37" s="260"/>
      <c r="AK37" s="196"/>
      <c r="AL37" s="260">
        <v>198</v>
      </c>
      <c r="AM37" s="220"/>
      <c r="AN37" s="195"/>
      <c r="AO37" s="195"/>
      <c r="AP37" s="260">
        <v>6</v>
      </c>
      <c r="AQ37" s="220"/>
      <c r="AR37" s="219">
        <v>198</v>
      </c>
      <c r="AS37" s="220"/>
      <c r="AT37" s="195"/>
      <c r="AU37" s="195"/>
      <c r="AV37" s="260">
        <v>6</v>
      </c>
      <c r="AW37" s="196"/>
      <c r="AX37" s="219"/>
      <c r="AY37" s="220"/>
      <c r="AZ37" s="195"/>
      <c r="BA37" s="195"/>
      <c r="BB37" s="195"/>
      <c r="BC37" s="196"/>
      <c r="BD37" s="596" t="s">
        <v>288</v>
      </c>
      <c r="BE37" s="597"/>
      <c r="BF37" s="597"/>
      <c r="BG37" s="597"/>
      <c r="BH37" s="598"/>
      <c r="BI37" s="164">
        <f t="shared" si="6"/>
        <v>0</v>
      </c>
      <c r="BJ37" s="169"/>
      <c r="BK37" s="169"/>
      <c r="BL37" s="169"/>
      <c r="BM37" s="170"/>
      <c r="BN37" s="170"/>
      <c r="BO37" s="125"/>
      <c r="BP37" s="125"/>
      <c r="BQ37" s="125"/>
      <c r="BR37" s="125"/>
      <c r="BS37" s="125"/>
      <c r="BT37" s="125"/>
    </row>
    <row r="38" spans="1:72" s="10" customFormat="1" ht="53.25" customHeight="1" thickBot="1" x14ac:dyDescent="0.25">
      <c r="A38" s="78" t="s">
        <v>123</v>
      </c>
      <c r="B38" s="547" t="s">
        <v>274</v>
      </c>
      <c r="C38" s="548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9"/>
      <c r="P38" s="305"/>
      <c r="Q38" s="313"/>
      <c r="R38" s="313"/>
      <c r="S38" s="306"/>
      <c r="T38" s="317">
        <f>SUM(T39:U40,T42:U44,T46:U47,T49:U51,T60:U61,T65)</f>
        <v>1994</v>
      </c>
      <c r="U38" s="304"/>
      <c r="V38" s="304">
        <f t="shared" ref="V38" si="9">SUM(V39:W40,V42:W44,V46:W47,V49:W51,V60:W61,V65)</f>
        <v>728</v>
      </c>
      <c r="W38" s="370"/>
      <c r="X38" s="317">
        <f t="shared" ref="X38" si="10">SUM(X39:Y40,X42:Y44,X46:Y47,X49:Y51,X60:Y61,X65)</f>
        <v>340</v>
      </c>
      <c r="Y38" s="304"/>
      <c r="Z38" s="304">
        <f t="shared" ref="Z38" si="11">SUM(Z39:AA40,Z42:AA44,Z46:AA47,Z49:AA51,Z60:AA61,Z65)</f>
        <v>264</v>
      </c>
      <c r="AA38" s="304"/>
      <c r="AB38" s="304">
        <f t="shared" ref="AB38" si="12">SUM(AB39:AC40,AB42:AC44,AB46:AC47,AB49:AC51,AB60:AC61,AB65)</f>
        <v>124</v>
      </c>
      <c r="AC38" s="304"/>
      <c r="AD38" s="304"/>
      <c r="AE38" s="370"/>
      <c r="AF38" s="317">
        <f>SUM(AF39:AG61,AF65)</f>
        <v>816</v>
      </c>
      <c r="AG38" s="304"/>
      <c r="AH38" s="304">
        <f t="shared" ref="AH38" si="13">SUM(AH39:AI61,AH65)</f>
        <v>280</v>
      </c>
      <c r="AI38" s="304"/>
      <c r="AJ38" s="304">
        <f t="shared" ref="AJ38" si="14">SUM(AJ39:AK61,AJ65)</f>
        <v>24</v>
      </c>
      <c r="AK38" s="370"/>
      <c r="AL38" s="317">
        <f t="shared" ref="AL38" si="15">SUM(AL39:AM61,AL65)</f>
        <v>642</v>
      </c>
      <c r="AM38" s="304"/>
      <c r="AN38" s="304">
        <f t="shared" ref="AN38" si="16">SUM(AN39:AO61,AN65)</f>
        <v>234</v>
      </c>
      <c r="AO38" s="304"/>
      <c r="AP38" s="304">
        <f t="shared" ref="AP38" si="17">SUM(AP39:AQ61,AP65)</f>
        <v>18</v>
      </c>
      <c r="AQ38" s="370"/>
      <c r="AR38" s="317">
        <f t="shared" ref="AR38" si="18">SUM(AR39:AS61,AR65)</f>
        <v>536</v>
      </c>
      <c r="AS38" s="304"/>
      <c r="AT38" s="304">
        <f t="shared" ref="AT38" si="19">SUM(AT39:AU61,AT65)</f>
        <v>214</v>
      </c>
      <c r="AU38" s="304"/>
      <c r="AV38" s="304">
        <f t="shared" ref="AV38" si="20">SUM(AV39:AW61,AV65)</f>
        <v>15</v>
      </c>
      <c r="AW38" s="370"/>
      <c r="AX38" s="413"/>
      <c r="AY38" s="485"/>
      <c r="AZ38" s="430"/>
      <c r="BA38" s="473"/>
      <c r="BB38" s="430"/>
      <c r="BC38" s="474"/>
      <c r="BD38" s="482">
        <f>SUM(T38*100/T70)</f>
        <v>64.239690721649481</v>
      </c>
      <c r="BE38" s="483"/>
      <c r="BF38" s="483"/>
      <c r="BG38" s="483"/>
      <c r="BH38" s="484"/>
      <c r="BI38" s="164">
        <f t="shared" si="6"/>
        <v>728</v>
      </c>
      <c r="BJ38" s="193">
        <f>SUM(AF38,AL38,AR38,AX38)</f>
        <v>1994</v>
      </c>
      <c r="BK38" s="193">
        <f>SUM(AH38,AN38,AT38,AZ38)</f>
        <v>728</v>
      </c>
      <c r="BL38" s="193">
        <f>SUM(AJ38,AP38,AV38,BB38)</f>
        <v>57</v>
      </c>
      <c r="BM38" s="170"/>
      <c r="BN38" s="170"/>
      <c r="BO38" s="125"/>
      <c r="BP38" s="125"/>
      <c r="BQ38" s="125"/>
      <c r="BR38" s="125"/>
      <c r="BS38" s="125"/>
      <c r="BT38" s="125"/>
    </row>
    <row r="39" spans="1:72" s="7" customFormat="1" ht="106.5" customHeight="1" x14ac:dyDescent="0.2">
      <c r="A39" s="79" t="s">
        <v>124</v>
      </c>
      <c r="B39" s="550" t="s">
        <v>125</v>
      </c>
      <c r="C39" s="551"/>
      <c r="D39" s="551"/>
      <c r="E39" s="551"/>
      <c r="F39" s="551"/>
      <c r="G39" s="551"/>
      <c r="H39" s="551"/>
      <c r="I39" s="551"/>
      <c r="J39" s="551"/>
      <c r="K39" s="551"/>
      <c r="L39" s="551"/>
      <c r="M39" s="551"/>
      <c r="N39" s="551"/>
      <c r="O39" s="552"/>
      <c r="P39" s="301"/>
      <c r="Q39" s="302"/>
      <c r="R39" s="302">
        <v>1</v>
      </c>
      <c r="S39" s="303"/>
      <c r="T39" s="307">
        <f t="shared" si="7"/>
        <v>108</v>
      </c>
      <c r="U39" s="308"/>
      <c r="V39" s="278">
        <f t="shared" ref="V39:V63" si="21">SUM(AH39,AN39,AT39)</f>
        <v>42</v>
      </c>
      <c r="W39" s="279"/>
      <c r="X39" s="208">
        <v>24</v>
      </c>
      <c r="Y39" s="296"/>
      <c r="Z39" s="296"/>
      <c r="AA39" s="296"/>
      <c r="AB39" s="296">
        <v>18</v>
      </c>
      <c r="AC39" s="296"/>
      <c r="AD39" s="296"/>
      <c r="AE39" s="234"/>
      <c r="AF39" s="385">
        <v>108</v>
      </c>
      <c r="AG39" s="386"/>
      <c r="AH39" s="308">
        <v>42</v>
      </c>
      <c r="AI39" s="308"/>
      <c r="AJ39" s="385">
        <v>3</v>
      </c>
      <c r="AK39" s="462"/>
      <c r="AL39" s="393"/>
      <c r="AM39" s="395"/>
      <c r="AN39" s="410"/>
      <c r="AO39" s="410"/>
      <c r="AP39" s="393"/>
      <c r="AQ39" s="395"/>
      <c r="AR39" s="396"/>
      <c r="AS39" s="395"/>
      <c r="AT39" s="206"/>
      <c r="AU39" s="206"/>
      <c r="AV39" s="393"/>
      <c r="AW39" s="394"/>
      <c r="AX39" s="472"/>
      <c r="AY39" s="331"/>
      <c r="AZ39" s="329"/>
      <c r="BA39" s="329"/>
      <c r="BB39" s="329"/>
      <c r="BC39" s="475"/>
      <c r="BD39" s="231" t="s">
        <v>311</v>
      </c>
      <c r="BE39" s="232"/>
      <c r="BF39" s="232"/>
      <c r="BG39" s="232"/>
      <c r="BH39" s="233"/>
      <c r="BI39" s="164">
        <f t="shared" si="6"/>
        <v>42</v>
      </c>
      <c r="BJ39" s="169"/>
      <c r="BK39" s="169"/>
      <c r="BL39" s="169"/>
      <c r="BM39" s="170"/>
      <c r="BN39" s="170"/>
      <c r="BO39" s="125"/>
      <c r="BP39" s="125"/>
      <c r="BQ39" s="125"/>
      <c r="BR39" s="125"/>
      <c r="BS39" s="125"/>
      <c r="BT39" s="125"/>
    </row>
    <row r="40" spans="1:72" s="7" customFormat="1" ht="46.7" customHeight="1" x14ac:dyDescent="0.2">
      <c r="A40" s="76" t="s">
        <v>192</v>
      </c>
      <c r="B40" s="562" t="s">
        <v>120</v>
      </c>
      <c r="C40" s="563"/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4"/>
      <c r="P40" s="264">
        <v>3</v>
      </c>
      <c r="Q40" s="214"/>
      <c r="R40" s="214"/>
      <c r="S40" s="215"/>
      <c r="T40" s="197">
        <f t="shared" si="7"/>
        <v>110</v>
      </c>
      <c r="U40" s="198"/>
      <c r="V40" s="199">
        <f t="shared" ref="V40" si="22">SUM(AH40,AN40,AT40,AZ40)</f>
        <v>56</v>
      </c>
      <c r="W40" s="203"/>
      <c r="X40" s="199">
        <v>32</v>
      </c>
      <c r="Y40" s="200"/>
      <c r="Z40" s="198">
        <v>24</v>
      </c>
      <c r="AA40" s="198"/>
      <c r="AB40" s="198"/>
      <c r="AC40" s="198"/>
      <c r="AD40" s="199"/>
      <c r="AE40" s="200"/>
      <c r="AF40" s="197"/>
      <c r="AG40" s="200"/>
      <c r="AH40" s="198"/>
      <c r="AI40" s="198"/>
      <c r="AJ40" s="199"/>
      <c r="AK40" s="203"/>
      <c r="AL40" s="199"/>
      <c r="AM40" s="200"/>
      <c r="AN40" s="198"/>
      <c r="AO40" s="198"/>
      <c r="AP40" s="199"/>
      <c r="AQ40" s="200"/>
      <c r="AR40" s="197">
        <v>110</v>
      </c>
      <c r="AS40" s="200"/>
      <c r="AT40" s="198">
        <v>56</v>
      </c>
      <c r="AU40" s="198"/>
      <c r="AV40" s="199">
        <v>3</v>
      </c>
      <c r="AW40" s="203"/>
      <c r="AX40" s="392"/>
      <c r="AY40" s="248"/>
      <c r="AZ40" s="216"/>
      <c r="BA40" s="216"/>
      <c r="BB40" s="216"/>
      <c r="BC40" s="217"/>
      <c r="BD40" s="240" t="s">
        <v>276</v>
      </c>
      <c r="BE40" s="241"/>
      <c r="BF40" s="241"/>
      <c r="BG40" s="241"/>
      <c r="BH40" s="242"/>
      <c r="BI40" s="164">
        <f t="shared" si="6"/>
        <v>56</v>
      </c>
      <c r="BJ40" s="169" t="s">
        <v>195</v>
      </c>
      <c r="BK40" s="169"/>
      <c r="BL40" s="169"/>
      <c r="BM40" s="170"/>
      <c r="BN40" s="170"/>
      <c r="BO40" s="125"/>
      <c r="BP40" s="125"/>
      <c r="BQ40" s="125"/>
      <c r="BR40" s="125"/>
      <c r="BS40" s="125"/>
      <c r="BT40" s="125"/>
    </row>
    <row r="41" spans="1:72" s="10" customFormat="1" ht="105" customHeight="1" x14ac:dyDescent="0.2">
      <c r="A41" s="80" t="s">
        <v>128</v>
      </c>
      <c r="B41" s="556" t="s">
        <v>154</v>
      </c>
      <c r="C41" s="557"/>
      <c r="D41" s="557"/>
      <c r="E41" s="557"/>
      <c r="F41" s="557"/>
      <c r="G41" s="557"/>
      <c r="H41" s="557"/>
      <c r="I41" s="557"/>
      <c r="J41" s="557"/>
      <c r="K41" s="557"/>
      <c r="L41" s="557"/>
      <c r="M41" s="557"/>
      <c r="N41" s="557"/>
      <c r="O41" s="558"/>
      <c r="P41" s="269"/>
      <c r="Q41" s="270"/>
      <c r="R41" s="270"/>
      <c r="S41" s="271"/>
      <c r="T41" s="197">
        <f t="shared" si="7"/>
        <v>0</v>
      </c>
      <c r="U41" s="198"/>
      <c r="V41" s="236"/>
      <c r="W41" s="213"/>
      <c r="X41" s="236"/>
      <c r="Y41" s="212"/>
      <c r="Z41" s="212"/>
      <c r="AA41" s="212"/>
      <c r="AB41" s="212"/>
      <c r="AC41" s="212"/>
      <c r="AD41" s="212"/>
      <c r="AE41" s="213"/>
      <c r="AF41" s="204"/>
      <c r="AG41" s="205"/>
      <c r="AH41" s="206"/>
      <c r="AI41" s="206"/>
      <c r="AJ41" s="204"/>
      <c r="AK41" s="207"/>
      <c r="AL41" s="204"/>
      <c r="AM41" s="205"/>
      <c r="AN41" s="206"/>
      <c r="AO41" s="206"/>
      <c r="AP41" s="204"/>
      <c r="AQ41" s="205"/>
      <c r="AR41" s="225">
        <f>SUM(AR42:AS43)</f>
        <v>0</v>
      </c>
      <c r="AS41" s="205"/>
      <c r="AT41" s="212">
        <f>SUM(AT42:AU43)</f>
        <v>0</v>
      </c>
      <c r="AU41" s="212"/>
      <c r="AV41" s="204">
        <f>SUM(AV42:AW43)</f>
        <v>0</v>
      </c>
      <c r="AW41" s="207"/>
      <c r="AX41" s="243"/>
      <c r="AY41" s="244"/>
      <c r="AZ41" s="270"/>
      <c r="BA41" s="244"/>
      <c r="BB41" s="270"/>
      <c r="BC41" s="271"/>
      <c r="BD41" s="249"/>
      <c r="BE41" s="250"/>
      <c r="BF41" s="250"/>
      <c r="BG41" s="250"/>
      <c r="BH41" s="251"/>
      <c r="BI41" s="164">
        <f t="shared" si="6"/>
        <v>0</v>
      </c>
      <c r="BJ41" s="169"/>
      <c r="BK41" s="169"/>
      <c r="BL41" s="169"/>
      <c r="BM41" s="170"/>
      <c r="BN41" s="170"/>
      <c r="BO41" s="125"/>
      <c r="BP41" s="125"/>
      <c r="BQ41" s="125"/>
      <c r="BR41" s="125"/>
      <c r="BS41" s="125"/>
      <c r="BT41" s="125"/>
    </row>
    <row r="42" spans="1:72" s="10" customFormat="1" ht="77.25" customHeight="1" x14ac:dyDescent="0.2">
      <c r="A42" s="81" t="s">
        <v>129</v>
      </c>
      <c r="B42" s="553" t="s">
        <v>251</v>
      </c>
      <c r="C42" s="554"/>
      <c r="D42" s="554"/>
      <c r="E42" s="554"/>
      <c r="F42" s="554"/>
      <c r="G42" s="554"/>
      <c r="H42" s="554"/>
      <c r="I42" s="554"/>
      <c r="J42" s="554"/>
      <c r="K42" s="554"/>
      <c r="L42" s="554"/>
      <c r="M42" s="554"/>
      <c r="N42" s="554"/>
      <c r="O42" s="555"/>
      <c r="P42" s="268">
        <v>1</v>
      </c>
      <c r="Q42" s="264"/>
      <c r="R42" s="280"/>
      <c r="S42" s="281"/>
      <c r="T42" s="197">
        <f t="shared" si="7"/>
        <v>198</v>
      </c>
      <c r="U42" s="198"/>
      <c r="V42" s="199">
        <f>SUM(AH42,AN42,AT42)</f>
        <v>68</v>
      </c>
      <c r="W42" s="203"/>
      <c r="X42" s="199">
        <v>34</v>
      </c>
      <c r="Y42" s="200"/>
      <c r="Z42" s="198"/>
      <c r="AA42" s="198"/>
      <c r="AB42" s="198">
        <v>34</v>
      </c>
      <c r="AC42" s="198"/>
      <c r="AD42" s="199"/>
      <c r="AE42" s="200"/>
      <c r="AF42" s="197">
        <v>198</v>
      </c>
      <c r="AG42" s="200"/>
      <c r="AH42" s="198">
        <v>68</v>
      </c>
      <c r="AI42" s="198"/>
      <c r="AJ42" s="199">
        <v>6</v>
      </c>
      <c r="AK42" s="203"/>
      <c r="AL42" s="199"/>
      <c r="AM42" s="200"/>
      <c r="AN42" s="198"/>
      <c r="AO42" s="198"/>
      <c r="AP42" s="199"/>
      <c r="AQ42" s="200"/>
      <c r="AR42" s="197"/>
      <c r="AS42" s="200"/>
      <c r="AT42" s="198"/>
      <c r="AU42" s="198"/>
      <c r="AV42" s="199"/>
      <c r="AW42" s="203"/>
      <c r="AX42" s="381"/>
      <c r="AY42" s="382"/>
      <c r="AZ42" s="280"/>
      <c r="BA42" s="280"/>
      <c r="BB42" s="280"/>
      <c r="BC42" s="281"/>
      <c r="BD42" s="397" t="s">
        <v>132</v>
      </c>
      <c r="BE42" s="398"/>
      <c r="BF42" s="398"/>
      <c r="BG42" s="398"/>
      <c r="BH42" s="399"/>
      <c r="BI42" s="164">
        <f t="shared" si="6"/>
        <v>68</v>
      </c>
      <c r="BJ42" s="169" t="s">
        <v>194</v>
      </c>
      <c r="BK42" s="169"/>
      <c r="BL42" s="169"/>
      <c r="BM42" s="170"/>
      <c r="BN42" s="170"/>
      <c r="BO42" s="125"/>
      <c r="BP42" s="125"/>
      <c r="BQ42" s="125"/>
      <c r="BR42" s="125"/>
      <c r="BS42" s="125"/>
      <c r="BT42" s="125"/>
    </row>
    <row r="43" spans="1:72" s="10" customFormat="1" ht="71.25" customHeight="1" x14ac:dyDescent="0.2">
      <c r="A43" s="75" t="s">
        <v>131</v>
      </c>
      <c r="B43" s="282" t="s">
        <v>206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4"/>
      <c r="P43" s="264"/>
      <c r="Q43" s="214"/>
      <c r="R43" s="214">
        <v>1</v>
      </c>
      <c r="S43" s="215"/>
      <c r="T43" s="197">
        <f t="shared" si="7"/>
        <v>96</v>
      </c>
      <c r="U43" s="198"/>
      <c r="V43" s="199">
        <f t="shared" si="21"/>
        <v>32</v>
      </c>
      <c r="W43" s="203"/>
      <c r="X43" s="199">
        <v>16</v>
      </c>
      <c r="Y43" s="198"/>
      <c r="Z43" s="198">
        <v>16</v>
      </c>
      <c r="AA43" s="198"/>
      <c r="AB43" s="198"/>
      <c r="AC43" s="198"/>
      <c r="AD43" s="212"/>
      <c r="AE43" s="213"/>
      <c r="AF43" s="199">
        <v>96</v>
      </c>
      <c r="AG43" s="200"/>
      <c r="AH43" s="198">
        <v>32</v>
      </c>
      <c r="AI43" s="198"/>
      <c r="AJ43" s="199">
        <v>3</v>
      </c>
      <c r="AK43" s="203"/>
      <c r="AL43" s="391"/>
      <c r="AM43" s="391"/>
      <c r="AN43" s="200"/>
      <c r="AO43" s="199"/>
      <c r="AP43" s="391"/>
      <c r="AQ43" s="391"/>
      <c r="AR43" s="197"/>
      <c r="AS43" s="200"/>
      <c r="AT43" s="198"/>
      <c r="AU43" s="198"/>
      <c r="AV43" s="199"/>
      <c r="AW43" s="203"/>
      <c r="AX43" s="229"/>
      <c r="AY43" s="230"/>
      <c r="AZ43" s="214"/>
      <c r="BA43" s="214"/>
      <c r="BB43" s="214"/>
      <c r="BC43" s="215"/>
      <c r="BD43" s="240" t="s">
        <v>133</v>
      </c>
      <c r="BE43" s="241"/>
      <c r="BF43" s="241"/>
      <c r="BG43" s="241"/>
      <c r="BH43" s="242"/>
      <c r="BI43" s="164">
        <f t="shared" si="6"/>
        <v>32</v>
      </c>
      <c r="BJ43" s="169"/>
      <c r="BK43" s="169"/>
      <c r="BL43" s="169"/>
      <c r="BM43" s="170"/>
      <c r="BN43" s="170"/>
      <c r="BO43" s="125"/>
      <c r="BP43" s="125"/>
      <c r="BQ43" s="125"/>
      <c r="BR43" s="125"/>
      <c r="BS43" s="125"/>
      <c r="BT43" s="125"/>
    </row>
    <row r="44" spans="1:72" s="10" customFormat="1" ht="46.7" customHeight="1" x14ac:dyDescent="0.2">
      <c r="A44" s="75" t="s">
        <v>205</v>
      </c>
      <c r="B44" s="565" t="s">
        <v>155</v>
      </c>
      <c r="C44" s="566"/>
      <c r="D44" s="566"/>
      <c r="E44" s="566"/>
      <c r="F44" s="566"/>
      <c r="G44" s="566"/>
      <c r="H44" s="566"/>
      <c r="I44" s="566"/>
      <c r="J44" s="566"/>
      <c r="K44" s="566"/>
      <c r="L44" s="566"/>
      <c r="M44" s="566"/>
      <c r="N44" s="566"/>
      <c r="O44" s="567"/>
      <c r="P44" s="264">
        <v>2</v>
      </c>
      <c r="Q44" s="214"/>
      <c r="R44" s="214"/>
      <c r="S44" s="215"/>
      <c r="T44" s="197">
        <f t="shared" si="7"/>
        <v>216</v>
      </c>
      <c r="U44" s="198"/>
      <c r="V44" s="199">
        <f>SUM(AH44,AN44,AT44)</f>
        <v>72</v>
      </c>
      <c r="W44" s="203"/>
      <c r="X44" s="199">
        <v>36</v>
      </c>
      <c r="Y44" s="200"/>
      <c r="Z44" s="198">
        <v>36</v>
      </c>
      <c r="AA44" s="198"/>
      <c r="AB44" s="198"/>
      <c r="AC44" s="198"/>
      <c r="AD44" s="199"/>
      <c r="AE44" s="203"/>
      <c r="AF44" s="197"/>
      <c r="AG44" s="198"/>
      <c r="AH44" s="198"/>
      <c r="AI44" s="198"/>
      <c r="AJ44" s="199"/>
      <c r="AK44" s="203"/>
      <c r="AL44" s="197">
        <v>216</v>
      </c>
      <c r="AM44" s="198"/>
      <c r="AN44" s="198">
        <v>72</v>
      </c>
      <c r="AO44" s="198"/>
      <c r="AP44" s="199">
        <v>6</v>
      </c>
      <c r="AQ44" s="203"/>
      <c r="AR44" s="197"/>
      <c r="AS44" s="200"/>
      <c r="AT44" s="198"/>
      <c r="AU44" s="198"/>
      <c r="AV44" s="199"/>
      <c r="AW44" s="203"/>
      <c r="AX44" s="229"/>
      <c r="AY44" s="230"/>
      <c r="AZ44" s="214"/>
      <c r="BA44" s="214"/>
      <c r="BB44" s="214"/>
      <c r="BC44" s="215"/>
      <c r="BD44" s="240" t="s">
        <v>134</v>
      </c>
      <c r="BE44" s="241"/>
      <c r="BF44" s="241"/>
      <c r="BG44" s="241"/>
      <c r="BH44" s="242"/>
      <c r="BI44" s="164">
        <f t="shared" si="6"/>
        <v>72</v>
      </c>
      <c r="BJ44" s="169" t="s">
        <v>196</v>
      </c>
      <c r="BK44" s="169"/>
      <c r="BL44" s="169"/>
      <c r="BM44" s="170"/>
      <c r="BN44" s="170"/>
      <c r="BO44" s="125"/>
      <c r="BP44" s="125"/>
      <c r="BQ44" s="125"/>
      <c r="BR44" s="125"/>
      <c r="BS44" s="125"/>
      <c r="BT44" s="125"/>
    </row>
    <row r="45" spans="1:72" s="10" customFormat="1" ht="72" customHeight="1" x14ac:dyDescent="0.2">
      <c r="A45" s="76" t="s">
        <v>135</v>
      </c>
      <c r="B45" s="556" t="s">
        <v>165</v>
      </c>
      <c r="C45" s="557"/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  <c r="O45" s="558"/>
      <c r="P45" s="261"/>
      <c r="Q45" s="216"/>
      <c r="R45" s="216"/>
      <c r="S45" s="217"/>
      <c r="T45" s="197">
        <f t="shared" si="7"/>
        <v>0</v>
      </c>
      <c r="U45" s="198"/>
      <c r="V45" s="212"/>
      <c r="W45" s="213"/>
      <c r="X45" s="236"/>
      <c r="Y45" s="212"/>
      <c r="Z45" s="212"/>
      <c r="AA45" s="212"/>
      <c r="AB45" s="212"/>
      <c r="AC45" s="212"/>
      <c r="AD45" s="212"/>
      <c r="AE45" s="213"/>
      <c r="AF45" s="236"/>
      <c r="AG45" s="235"/>
      <c r="AH45" s="212"/>
      <c r="AI45" s="212"/>
      <c r="AJ45" s="236"/>
      <c r="AK45" s="213"/>
      <c r="AL45" s="236"/>
      <c r="AM45" s="235"/>
      <c r="AN45" s="212"/>
      <c r="AO45" s="212"/>
      <c r="AP45" s="236"/>
      <c r="AQ45" s="235"/>
      <c r="AR45" s="404"/>
      <c r="AS45" s="235"/>
      <c r="AT45" s="212"/>
      <c r="AU45" s="212"/>
      <c r="AV45" s="236"/>
      <c r="AW45" s="213"/>
      <c r="AX45" s="392"/>
      <c r="AY45" s="248"/>
      <c r="AZ45" s="216"/>
      <c r="BA45" s="216"/>
      <c r="BB45" s="216"/>
      <c r="BC45" s="217"/>
      <c r="BD45" s="249"/>
      <c r="BE45" s="250"/>
      <c r="BF45" s="250"/>
      <c r="BG45" s="250"/>
      <c r="BH45" s="251"/>
      <c r="BI45" s="164">
        <f t="shared" si="6"/>
        <v>0</v>
      </c>
      <c r="BJ45" s="169"/>
      <c r="BK45" s="169"/>
      <c r="BL45" s="169"/>
      <c r="BM45" s="170"/>
      <c r="BN45" s="170"/>
      <c r="BO45" s="125"/>
      <c r="BP45" s="125"/>
      <c r="BQ45" s="125"/>
      <c r="BR45" s="125"/>
      <c r="BS45" s="125"/>
      <c r="BT45" s="125"/>
    </row>
    <row r="46" spans="1:72" s="10" customFormat="1" ht="72.75" customHeight="1" x14ac:dyDescent="0.2">
      <c r="A46" s="75" t="s">
        <v>161</v>
      </c>
      <c r="B46" s="553" t="s">
        <v>160</v>
      </c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5"/>
      <c r="P46" s="264"/>
      <c r="Q46" s="214"/>
      <c r="R46" s="214">
        <v>3</v>
      </c>
      <c r="S46" s="215"/>
      <c r="T46" s="197">
        <f t="shared" si="7"/>
        <v>198</v>
      </c>
      <c r="U46" s="198"/>
      <c r="V46" s="198">
        <f t="shared" si="21"/>
        <v>66</v>
      </c>
      <c r="W46" s="203"/>
      <c r="X46" s="199">
        <v>34</v>
      </c>
      <c r="Y46" s="198"/>
      <c r="Z46" s="198">
        <v>32</v>
      </c>
      <c r="AA46" s="198"/>
      <c r="AB46" s="198">
        <v>0</v>
      </c>
      <c r="AC46" s="198"/>
      <c r="AD46" s="212"/>
      <c r="AE46" s="213"/>
      <c r="AF46" s="199"/>
      <c r="AG46" s="200"/>
      <c r="AH46" s="198"/>
      <c r="AI46" s="198"/>
      <c r="AJ46" s="199"/>
      <c r="AK46" s="203"/>
      <c r="AL46" s="199"/>
      <c r="AM46" s="200"/>
      <c r="AN46" s="198"/>
      <c r="AO46" s="198"/>
      <c r="AP46" s="199"/>
      <c r="AQ46" s="200"/>
      <c r="AR46" s="197">
        <v>198</v>
      </c>
      <c r="AS46" s="200"/>
      <c r="AT46" s="198">
        <v>66</v>
      </c>
      <c r="AU46" s="198"/>
      <c r="AV46" s="199">
        <v>6</v>
      </c>
      <c r="AW46" s="203"/>
      <c r="AX46" s="229"/>
      <c r="AY46" s="230"/>
      <c r="AZ46" s="214"/>
      <c r="BA46" s="214"/>
      <c r="BB46" s="214"/>
      <c r="BC46" s="215"/>
      <c r="BD46" s="240" t="s">
        <v>136</v>
      </c>
      <c r="BE46" s="241"/>
      <c r="BF46" s="241"/>
      <c r="BG46" s="241"/>
      <c r="BH46" s="242"/>
      <c r="BI46" s="164">
        <f t="shared" si="6"/>
        <v>66</v>
      </c>
      <c r="BJ46" s="169" t="s">
        <v>196</v>
      </c>
      <c r="BK46" s="169"/>
      <c r="BL46" s="169"/>
      <c r="BM46" s="170"/>
      <c r="BN46" s="170"/>
      <c r="BO46" s="125"/>
      <c r="BP46" s="125"/>
      <c r="BQ46" s="125"/>
      <c r="BR46" s="125"/>
      <c r="BS46" s="125"/>
      <c r="BT46" s="125"/>
    </row>
    <row r="47" spans="1:72" s="10" customFormat="1" ht="109.5" customHeight="1" x14ac:dyDescent="0.2">
      <c r="A47" s="75" t="s">
        <v>137</v>
      </c>
      <c r="B47" s="553" t="s">
        <v>252</v>
      </c>
      <c r="C47" s="554"/>
      <c r="D47" s="554"/>
      <c r="E47" s="554"/>
      <c r="F47" s="554"/>
      <c r="G47" s="554"/>
      <c r="H47" s="554"/>
      <c r="I47" s="554"/>
      <c r="J47" s="554"/>
      <c r="K47" s="554"/>
      <c r="L47" s="554"/>
      <c r="M47" s="554"/>
      <c r="N47" s="554"/>
      <c r="O47" s="555"/>
      <c r="P47" s="264">
        <v>3</v>
      </c>
      <c r="Q47" s="214"/>
      <c r="R47" s="214"/>
      <c r="S47" s="215"/>
      <c r="T47" s="197">
        <f t="shared" si="7"/>
        <v>120</v>
      </c>
      <c r="U47" s="198"/>
      <c r="V47" s="198">
        <f t="shared" si="21"/>
        <v>52</v>
      </c>
      <c r="W47" s="203"/>
      <c r="X47" s="199">
        <v>24</v>
      </c>
      <c r="Y47" s="198"/>
      <c r="Z47" s="198">
        <v>28</v>
      </c>
      <c r="AA47" s="198"/>
      <c r="AB47" s="198"/>
      <c r="AC47" s="198"/>
      <c r="AD47" s="212"/>
      <c r="AE47" s="213"/>
      <c r="AF47" s="199"/>
      <c r="AG47" s="200"/>
      <c r="AH47" s="198"/>
      <c r="AI47" s="198"/>
      <c r="AJ47" s="199"/>
      <c r="AK47" s="203"/>
      <c r="AL47" s="199"/>
      <c r="AM47" s="200"/>
      <c r="AN47" s="198"/>
      <c r="AO47" s="198"/>
      <c r="AP47" s="199"/>
      <c r="AQ47" s="200"/>
      <c r="AR47" s="197">
        <v>120</v>
      </c>
      <c r="AS47" s="200"/>
      <c r="AT47" s="198">
        <v>52</v>
      </c>
      <c r="AU47" s="198"/>
      <c r="AV47" s="199">
        <v>3</v>
      </c>
      <c r="AW47" s="203"/>
      <c r="AX47" s="229"/>
      <c r="AY47" s="230"/>
      <c r="AZ47" s="214"/>
      <c r="BA47" s="214"/>
      <c r="BB47" s="214"/>
      <c r="BC47" s="215"/>
      <c r="BD47" s="240" t="s">
        <v>140</v>
      </c>
      <c r="BE47" s="241"/>
      <c r="BF47" s="241"/>
      <c r="BG47" s="241"/>
      <c r="BH47" s="242"/>
      <c r="BI47" s="164">
        <f t="shared" si="6"/>
        <v>52</v>
      </c>
      <c r="BJ47" s="169" t="s">
        <v>196</v>
      </c>
      <c r="BK47" s="169"/>
      <c r="BL47" s="169"/>
      <c r="BM47" s="170"/>
      <c r="BN47" s="170"/>
      <c r="BO47" s="125"/>
      <c r="BP47" s="125"/>
      <c r="BQ47" s="125"/>
      <c r="BR47" s="125"/>
      <c r="BS47" s="125"/>
      <c r="BT47" s="125"/>
    </row>
    <row r="48" spans="1:72" s="7" customFormat="1" ht="74.25" customHeight="1" x14ac:dyDescent="0.2">
      <c r="A48" s="80" t="s">
        <v>138</v>
      </c>
      <c r="B48" s="556" t="s">
        <v>159</v>
      </c>
      <c r="C48" s="557"/>
      <c r="D48" s="557"/>
      <c r="E48" s="557"/>
      <c r="F48" s="557"/>
      <c r="G48" s="557"/>
      <c r="H48" s="557"/>
      <c r="I48" s="557"/>
      <c r="J48" s="557"/>
      <c r="K48" s="557"/>
      <c r="L48" s="557"/>
      <c r="M48" s="557"/>
      <c r="N48" s="557"/>
      <c r="O48" s="558"/>
      <c r="P48" s="269"/>
      <c r="Q48" s="270"/>
      <c r="R48" s="270"/>
      <c r="S48" s="271"/>
      <c r="T48" s="197">
        <f t="shared" si="7"/>
        <v>0</v>
      </c>
      <c r="U48" s="198"/>
      <c r="V48" s="212"/>
      <c r="W48" s="213"/>
      <c r="X48" s="236"/>
      <c r="Y48" s="212"/>
      <c r="Z48" s="212"/>
      <c r="AA48" s="212"/>
      <c r="AB48" s="212"/>
      <c r="AC48" s="212"/>
      <c r="AD48" s="212"/>
      <c r="AE48" s="213"/>
      <c r="AF48" s="204"/>
      <c r="AG48" s="205"/>
      <c r="AH48" s="206"/>
      <c r="AI48" s="206"/>
      <c r="AJ48" s="204"/>
      <c r="AK48" s="207"/>
      <c r="AL48" s="204"/>
      <c r="AM48" s="205"/>
      <c r="AN48" s="206"/>
      <c r="AO48" s="206"/>
      <c r="AP48" s="204"/>
      <c r="AQ48" s="205"/>
      <c r="AR48" s="225"/>
      <c r="AS48" s="205"/>
      <c r="AT48" s="206"/>
      <c r="AU48" s="206"/>
      <c r="AV48" s="204"/>
      <c r="AW48" s="207"/>
      <c r="AX48" s="243"/>
      <c r="AY48" s="244"/>
      <c r="AZ48" s="270"/>
      <c r="BA48" s="244"/>
      <c r="BB48" s="270"/>
      <c r="BC48" s="271"/>
      <c r="BD48" s="249"/>
      <c r="BE48" s="250"/>
      <c r="BF48" s="250"/>
      <c r="BG48" s="250"/>
      <c r="BH48" s="251"/>
      <c r="BI48" s="164">
        <f t="shared" si="6"/>
        <v>0</v>
      </c>
      <c r="BJ48" s="169"/>
      <c r="BK48" s="169"/>
      <c r="BL48" s="169"/>
      <c r="BM48" s="170"/>
      <c r="BN48" s="170"/>
      <c r="BO48" s="125"/>
      <c r="BP48" s="125"/>
      <c r="BQ48" s="125"/>
      <c r="BR48" s="125"/>
      <c r="BS48" s="125"/>
      <c r="BT48" s="125"/>
    </row>
    <row r="49" spans="1:73" s="10" customFormat="1" ht="144" customHeight="1" x14ac:dyDescent="0.2">
      <c r="A49" s="75" t="s">
        <v>139</v>
      </c>
      <c r="B49" s="553" t="s">
        <v>237</v>
      </c>
      <c r="C49" s="554"/>
      <c r="D49" s="554"/>
      <c r="E49" s="554"/>
      <c r="F49" s="554"/>
      <c r="G49" s="554"/>
      <c r="H49" s="554"/>
      <c r="I49" s="554"/>
      <c r="J49" s="554"/>
      <c r="K49" s="554"/>
      <c r="L49" s="554"/>
      <c r="M49" s="554"/>
      <c r="N49" s="554"/>
      <c r="O49" s="555"/>
      <c r="P49" s="264">
        <v>1</v>
      </c>
      <c r="Q49" s="214"/>
      <c r="R49" s="214"/>
      <c r="S49" s="215"/>
      <c r="T49" s="197">
        <f t="shared" si="7"/>
        <v>198</v>
      </c>
      <c r="U49" s="198"/>
      <c r="V49" s="198">
        <f t="shared" si="21"/>
        <v>66</v>
      </c>
      <c r="W49" s="203"/>
      <c r="X49" s="199">
        <v>34</v>
      </c>
      <c r="Y49" s="198"/>
      <c r="Z49" s="198">
        <v>32</v>
      </c>
      <c r="AA49" s="198"/>
      <c r="AB49" s="198"/>
      <c r="AC49" s="198"/>
      <c r="AD49" s="212"/>
      <c r="AE49" s="213"/>
      <c r="AF49" s="199">
        <v>198</v>
      </c>
      <c r="AG49" s="200"/>
      <c r="AH49" s="198">
        <v>66</v>
      </c>
      <c r="AI49" s="198"/>
      <c r="AJ49" s="199">
        <v>6</v>
      </c>
      <c r="AK49" s="203"/>
      <c r="AL49" s="199"/>
      <c r="AM49" s="200"/>
      <c r="AN49" s="198"/>
      <c r="AO49" s="198"/>
      <c r="AP49" s="199"/>
      <c r="AQ49" s="200"/>
      <c r="AR49" s="197"/>
      <c r="AS49" s="200"/>
      <c r="AT49" s="198"/>
      <c r="AU49" s="198"/>
      <c r="AV49" s="199"/>
      <c r="AW49" s="203"/>
      <c r="AX49" s="229"/>
      <c r="AY49" s="230"/>
      <c r="AZ49" s="214"/>
      <c r="BA49" s="214"/>
      <c r="BB49" s="214"/>
      <c r="BC49" s="215"/>
      <c r="BD49" s="240" t="s">
        <v>236</v>
      </c>
      <c r="BE49" s="241"/>
      <c r="BF49" s="241"/>
      <c r="BG49" s="241"/>
      <c r="BH49" s="242"/>
      <c r="BI49" s="164">
        <f t="shared" si="6"/>
        <v>66</v>
      </c>
      <c r="BJ49" s="169"/>
      <c r="BK49" s="169"/>
      <c r="BL49" s="169"/>
      <c r="BM49" s="170"/>
      <c r="BN49" s="170"/>
      <c r="BO49" s="125"/>
      <c r="BP49" s="125"/>
      <c r="BQ49" s="125"/>
      <c r="BR49" s="125"/>
      <c r="BS49" s="125"/>
      <c r="BT49" s="125"/>
    </row>
    <row r="50" spans="1:73" s="10" customFormat="1" ht="75" customHeight="1" x14ac:dyDescent="0.2">
      <c r="A50" s="75" t="s">
        <v>141</v>
      </c>
      <c r="B50" s="553" t="s">
        <v>208</v>
      </c>
      <c r="C50" s="554"/>
      <c r="D50" s="554"/>
      <c r="E50" s="554"/>
      <c r="F50" s="554"/>
      <c r="G50" s="554"/>
      <c r="H50" s="554"/>
      <c r="I50" s="554"/>
      <c r="J50" s="554"/>
      <c r="K50" s="554"/>
      <c r="L50" s="554"/>
      <c r="M50" s="554"/>
      <c r="N50" s="554"/>
      <c r="O50" s="555"/>
      <c r="P50" s="264">
        <v>2</v>
      </c>
      <c r="Q50" s="214"/>
      <c r="R50" s="214"/>
      <c r="S50" s="215"/>
      <c r="T50" s="197">
        <f t="shared" si="7"/>
        <v>108</v>
      </c>
      <c r="U50" s="198"/>
      <c r="V50" s="198">
        <v>38</v>
      </c>
      <c r="W50" s="203"/>
      <c r="X50" s="199">
        <v>18</v>
      </c>
      <c r="Y50" s="198"/>
      <c r="Z50" s="198">
        <v>20</v>
      </c>
      <c r="AA50" s="198"/>
      <c r="AB50" s="198"/>
      <c r="AC50" s="198"/>
      <c r="AD50" s="212"/>
      <c r="AE50" s="213"/>
      <c r="AF50" s="208"/>
      <c r="AG50" s="209"/>
      <c r="AH50" s="198"/>
      <c r="AI50" s="198"/>
      <c r="AJ50" s="208"/>
      <c r="AK50" s="234"/>
      <c r="AL50" s="199">
        <v>108</v>
      </c>
      <c r="AM50" s="200"/>
      <c r="AN50" s="198">
        <v>38</v>
      </c>
      <c r="AO50" s="198"/>
      <c r="AP50" s="199">
        <v>3</v>
      </c>
      <c r="AQ50" s="200"/>
      <c r="AR50" s="197"/>
      <c r="AS50" s="200"/>
      <c r="AT50" s="198"/>
      <c r="AU50" s="198"/>
      <c r="AV50" s="199"/>
      <c r="AW50" s="203"/>
      <c r="AX50" s="229"/>
      <c r="AY50" s="230"/>
      <c r="AZ50" s="214"/>
      <c r="BA50" s="214"/>
      <c r="BB50" s="214"/>
      <c r="BC50" s="215"/>
      <c r="BD50" s="240" t="s">
        <v>173</v>
      </c>
      <c r="BE50" s="241"/>
      <c r="BF50" s="241"/>
      <c r="BG50" s="241"/>
      <c r="BH50" s="242"/>
      <c r="BI50" s="164">
        <f t="shared" si="6"/>
        <v>38</v>
      </c>
      <c r="BJ50" s="169"/>
      <c r="BK50" s="169"/>
      <c r="BL50" s="169"/>
      <c r="BM50" s="170"/>
      <c r="BN50" s="170"/>
      <c r="BO50" s="125"/>
      <c r="BP50" s="125"/>
      <c r="BQ50" s="125"/>
      <c r="BR50" s="125"/>
      <c r="BS50" s="125"/>
      <c r="BT50" s="125"/>
    </row>
    <row r="51" spans="1:73" s="10" customFormat="1" ht="72.75" customHeight="1" thickBot="1" x14ac:dyDescent="0.25">
      <c r="A51" s="84" t="s">
        <v>172</v>
      </c>
      <c r="B51" s="568" t="s">
        <v>198</v>
      </c>
      <c r="C51" s="569"/>
      <c r="D51" s="569"/>
      <c r="E51" s="569"/>
      <c r="F51" s="569"/>
      <c r="G51" s="569"/>
      <c r="H51" s="569"/>
      <c r="I51" s="569"/>
      <c r="J51" s="569"/>
      <c r="K51" s="569"/>
      <c r="L51" s="569"/>
      <c r="M51" s="569"/>
      <c r="N51" s="569"/>
      <c r="O51" s="570"/>
      <c r="P51" s="257">
        <v>3</v>
      </c>
      <c r="Q51" s="238"/>
      <c r="R51" s="238"/>
      <c r="S51" s="239"/>
      <c r="T51" s="201">
        <f t="shared" si="7"/>
        <v>108</v>
      </c>
      <c r="U51" s="202"/>
      <c r="V51" s="202">
        <f t="shared" si="21"/>
        <v>40</v>
      </c>
      <c r="W51" s="255"/>
      <c r="X51" s="210">
        <v>24</v>
      </c>
      <c r="Y51" s="202"/>
      <c r="Z51" s="202">
        <v>16</v>
      </c>
      <c r="AA51" s="202"/>
      <c r="AB51" s="202"/>
      <c r="AC51" s="202"/>
      <c r="AD51" s="459"/>
      <c r="AE51" s="460"/>
      <c r="AF51" s="210"/>
      <c r="AG51" s="211"/>
      <c r="AH51" s="202"/>
      <c r="AI51" s="202"/>
      <c r="AJ51" s="210"/>
      <c r="AK51" s="255"/>
      <c r="AL51" s="210"/>
      <c r="AM51" s="211"/>
      <c r="AN51" s="202"/>
      <c r="AO51" s="202"/>
      <c r="AP51" s="210"/>
      <c r="AQ51" s="211"/>
      <c r="AR51" s="201">
        <v>108</v>
      </c>
      <c r="AS51" s="211"/>
      <c r="AT51" s="202">
        <v>40</v>
      </c>
      <c r="AU51" s="202"/>
      <c r="AV51" s="210">
        <v>3</v>
      </c>
      <c r="AW51" s="255"/>
      <c r="AX51" s="299"/>
      <c r="AY51" s="258"/>
      <c r="AZ51" s="238"/>
      <c r="BA51" s="238"/>
      <c r="BB51" s="238"/>
      <c r="BC51" s="239"/>
      <c r="BD51" s="245" t="s">
        <v>174</v>
      </c>
      <c r="BE51" s="246"/>
      <c r="BF51" s="246"/>
      <c r="BG51" s="246"/>
      <c r="BH51" s="247"/>
      <c r="BI51" s="164">
        <f t="shared" si="6"/>
        <v>40</v>
      </c>
      <c r="BJ51" s="169"/>
      <c r="BK51" s="169"/>
      <c r="BL51" s="169"/>
      <c r="BM51" s="170"/>
      <c r="BN51" s="170"/>
      <c r="BO51" s="125"/>
      <c r="BP51" s="125"/>
      <c r="BQ51" s="125"/>
      <c r="BR51" s="125"/>
      <c r="BS51" s="125"/>
      <c r="BT51" s="125"/>
    </row>
    <row r="52" spans="1:73" s="108" customFormat="1" ht="28.35" customHeight="1" x14ac:dyDescent="0.55000000000000004">
      <c r="C52" s="2"/>
      <c r="D52" s="2"/>
      <c r="E52" s="2"/>
      <c r="F52" s="2"/>
      <c r="G52" s="2"/>
      <c r="H52" s="2"/>
      <c r="I52" s="2"/>
      <c r="J52" s="2"/>
      <c r="K52" s="2"/>
      <c r="L52" s="2"/>
      <c r="R52" s="109"/>
      <c r="S52" s="109"/>
      <c r="AA52" s="110"/>
      <c r="BD52" s="111"/>
      <c r="BE52" s="111"/>
      <c r="BF52" s="111"/>
      <c r="BG52" s="111"/>
      <c r="BH52" s="111"/>
      <c r="BI52" s="162"/>
      <c r="BJ52" s="162"/>
      <c r="BK52" s="187"/>
      <c r="BL52" s="187"/>
      <c r="BM52" s="187"/>
      <c r="BN52" s="188"/>
      <c r="BO52" s="189"/>
      <c r="BP52" s="137"/>
      <c r="BQ52" s="137"/>
      <c r="BR52" s="138"/>
      <c r="BS52" s="138"/>
      <c r="BT52" s="138"/>
      <c r="BU52" s="138"/>
    </row>
    <row r="53" spans="1:73" s="108" customFormat="1" ht="28.35" customHeight="1" thickBot="1" x14ac:dyDescent="0.6">
      <c r="C53" s="2"/>
      <c r="D53" s="2"/>
      <c r="E53" s="2"/>
      <c r="F53" s="2"/>
      <c r="G53" s="2"/>
      <c r="H53" s="2"/>
      <c r="I53" s="2"/>
      <c r="J53" s="2"/>
      <c r="K53" s="2"/>
      <c r="L53" s="2"/>
      <c r="R53" s="109"/>
      <c r="S53" s="109"/>
      <c r="AA53" s="110"/>
      <c r="BD53" s="111"/>
      <c r="BE53" s="111"/>
      <c r="BF53" s="111"/>
      <c r="BG53" s="111"/>
      <c r="BH53" s="111"/>
      <c r="BI53" s="162"/>
      <c r="BJ53" s="162"/>
      <c r="BK53" s="187"/>
      <c r="BL53" s="187"/>
      <c r="BM53" s="187"/>
      <c r="BN53" s="188"/>
      <c r="BO53" s="189"/>
      <c r="BP53" s="137"/>
      <c r="BQ53" s="137"/>
      <c r="BR53" s="138"/>
      <c r="BS53" s="138"/>
      <c r="BT53" s="138"/>
      <c r="BU53" s="138"/>
    </row>
    <row r="54" spans="1:73" ht="54.75" customHeight="1" thickBot="1" x14ac:dyDescent="0.55000000000000004">
      <c r="A54" s="372" t="s">
        <v>32</v>
      </c>
      <c r="B54" s="538" t="s">
        <v>294</v>
      </c>
      <c r="C54" s="539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40"/>
      <c r="P54" s="337" t="s">
        <v>31</v>
      </c>
      <c r="Q54" s="338"/>
      <c r="R54" s="365" t="s">
        <v>30</v>
      </c>
      <c r="S54" s="361"/>
      <c r="T54" s="309" t="s">
        <v>29</v>
      </c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9"/>
      <c r="AF54" s="309" t="s">
        <v>28</v>
      </c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9"/>
      <c r="BD54" s="463" t="s">
        <v>27</v>
      </c>
      <c r="BE54" s="464"/>
      <c r="BF54" s="464"/>
      <c r="BG54" s="464"/>
      <c r="BH54" s="465"/>
      <c r="BI54" s="142"/>
      <c r="BJ54" s="142"/>
      <c r="BP54" s="122"/>
    </row>
    <row r="55" spans="1:73" ht="42" customHeight="1" thickBot="1" x14ac:dyDescent="0.55000000000000004">
      <c r="A55" s="373"/>
      <c r="B55" s="541"/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  <c r="N55" s="542"/>
      <c r="O55" s="543"/>
      <c r="P55" s="339"/>
      <c r="Q55" s="340"/>
      <c r="R55" s="360"/>
      <c r="S55" s="362"/>
      <c r="T55" s="458" t="s">
        <v>26</v>
      </c>
      <c r="U55" s="338"/>
      <c r="V55" s="337" t="s">
        <v>25</v>
      </c>
      <c r="W55" s="361"/>
      <c r="X55" s="321" t="s">
        <v>24</v>
      </c>
      <c r="Y55" s="322"/>
      <c r="Z55" s="322"/>
      <c r="AA55" s="322"/>
      <c r="AB55" s="322"/>
      <c r="AC55" s="322"/>
      <c r="AD55" s="322"/>
      <c r="AE55" s="323"/>
      <c r="AF55" s="321" t="s">
        <v>23</v>
      </c>
      <c r="AG55" s="322"/>
      <c r="AH55" s="322"/>
      <c r="AI55" s="322"/>
      <c r="AJ55" s="322"/>
      <c r="AK55" s="322"/>
      <c r="AL55" s="322"/>
      <c r="AM55" s="322"/>
      <c r="AN55" s="322"/>
      <c r="AO55" s="322"/>
      <c r="AP55" s="322"/>
      <c r="AQ55" s="323"/>
      <c r="AR55" s="321" t="s">
        <v>22</v>
      </c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3"/>
      <c r="BD55" s="466"/>
      <c r="BE55" s="467"/>
      <c r="BF55" s="467"/>
      <c r="BG55" s="467"/>
      <c r="BH55" s="468"/>
      <c r="BI55" s="142"/>
      <c r="BJ55" s="142"/>
      <c r="BP55" s="122"/>
    </row>
    <row r="56" spans="1:73" ht="89.25" customHeight="1" thickBot="1" x14ac:dyDescent="0.55000000000000004">
      <c r="A56" s="373"/>
      <c r="B56" s="541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/>
      <c r="N56" s="542"/>
      <c r="O56" s="543"/>
      <c r="P56" s="339"/>
      <c r="Q56" s="340"/>
      <c r="R56" s="360"/>
      <c r="S56" s="362"/>
      <c r="T56" s="344"/>
      <c r="U56" s="340"/>
      <c r="V56" s="339"/>
      <c r="W56" s="362"/>
      <c r="X56" s="343" t="s">
        <v>21</v>
      </c>
      <c r="Y56" s="338"/>
      <c r="Z56" s="359" t="s">
        <v>20</v>
      </c>
      <c r="AA56" s="338"/>
      <c r="AB56" s="359" t="s">
        <v>19</v>
      </c>
      <c r="AC56" s="338"/>
      <c r="AD56" s="337" t="s">
        <v>18</v>
      </c>
      <c r="AE56" s="361"/>
      <c r="AF56" s="310" t="s">
        <v>17</v>
      </c>
      <c r="AG56" s="311"/>
      <c r="AH56" s="311"/>
      <c r="AI56" s="311"/>
      <c r="AJ56" s="311"/>
      <c r="AK56" s="312"/>
      <c r="AL56" s="310" t="s">
        <v>16</v>
      </c>
      <c r="AM56" s="311"/>
      <c r="AN56" s="311"/>
      <c r="AO56" s="311"/>
      <c r="AP56" s="311"/>
      <c r="AQ56" s="312"/>
      <c r="AR56" s="310" t="s">
        <v>203</v>
      </c>
      <c r="AS56" s="311"/>
      <c r="AT56" s="311"/>
      <c r="AU56" s="311"/>
      <c r="AV56" s="311"/>
      <c r="AW56" s="312"/>
      <c r="AX56" s="310" t="s">
        <v>204</v>
      </c>
      <c r="AY56" s="311"/>
      <c r="AZ56" s="311"/>
      <c r="BA56" s="311"/>
      <c r="BB56" s="311"/>
      <c r="BC56" s="312"/>
      <c r="BD56" s="466"/>
      <c r="BE56" s="467"/>
      <c r="BF56" s="467"/>
      <c r="BG56" s="467"/>
      <c r="BH56" s="468"/>
      <c r="BI56" s="142"/>
      <c r="BJ56" s="142"/>
      <c r="BP56" s="122"/>
    </row>
    <row r="57" spans="1:73" ht="190.5" customHeight="1" thickBot="1" x14ac:dyDescent="0.55000000000000004">
      <c r="A57" s="374"/>
      <c r="B57" s="544"/>
      <c r="C57" s="545"/>
      <c r="D57" s="545"/>
      <c r="E57" s="545"/>
      <c r="F57" s="545"/>
      <c r="G57" s="545"/>
      <c r="H57" s="545"/>
      <c r="I57" s="545"/>
      <c r="J57" s="545"/>
      <c r="K57" s="545"/>
      <c r="L57" s="545"/>
      <c r="M57" s="545"/>
      <c r="N57" s="545"/>
      <c r="O57" s="546"/>
      <c r="P57" s="341"/>
      <c r="Q57" s="342"/>
      <c r="R57" s="366"/>
      <c r="S57" s="367"/>
      <c r="T57" s="595"/>
      <c r="U57" s="342"/>
      <c r="V57" s="341"/>
      <c r="W57" s="367"/>
      <c r="X57" s="595"/>
      <c r="Y57" s="342"/>
      <c r="Z57" s="366"/>
      <c r="AA57" s="342"/>
      <c r="AB57" s="366"/>
      <c r="AC57" s="342"/>
      <c r="AD57" s="341"/>
      <c r="AE57" s="367"/>
      <c r="AF57" s="252" t="s">
        <v>15</v>
      </c>
      <c r="AG57" s="253"/>
      <c r="AH57" s="254" t="s">
        <v>14</v>
      </c>
      <c r="AI57" s="253"/>
      <c r="AJ57" s="223" t="s">
        <v>13</v>
      </c>
      <c r="AK57" s="224"/>
      <c r="AL57" s="400" t="s">
        <v>15</v>
      </c>
      <c r="AM57" s="401"/>
      <c r="AN57" s="400" t="s">
        <v>14</v>
      </c>
      <c r="AO57" s="402"/>
      <c r="AP57" s="401" t="s">
        <v>13</v>
      </c>
      <c r="AQ57" s="403"/>
      <c r="AR57" s="252" t="s">
        <v>15</v>
      </c>
      <c r="AS57" s="253"/>
      <c r="AT57" s="254" t="s">
        <v>14</v>
      </c>
      <c r="AU57" s="253"/>
      <c r="AV57" s="223" t="s">
        <v>13</v>
      </c>
      <c r="AW57" s="224"/>
      <c r="AX57" s="252" t="s">
        <v>15</v>
      </c>
      <c r="AY57" s="253"/>
      <c r="AZ57" s="254" t="s">
        <v>14</v>
      </c>
      <c r="BA57" s="253"/>
      <c r="BB57" s="223" t="s">
        <v>13</v>
      </c>
      <c r="BC57" s="224"/>
      <c r="BD57" s="469"/>
      <c r="BE57" s="470"/>
      <c r="BF57" s="470"/>
      <c r="BG57" s="470"/>
      <c r="BH57" s="471"/>
      <c r="BI57" s="144"/>
      <c r="BJ57" s="144"/>
      <c r="BP57" s="122"/>
    </row>
    <row r="58" spans="1:73" s="7" customFormat="1" ht="50.25" customHeight="1" x14ac:dyDescent="0.2">
      <c r="A58" s="80" t="s">
        <v>167</v>
      </c>
      <c r="B58" s="571" t="s">
        <v>176</v>
      </c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3"/>
      <c r="P58" s="269"/>
      <c r="Q58" s="270"/>
      <c r="R58" s="270"/>
      <c r="S58" s="271"/>
      <c r="T58" s="295">
        <f t="shared" si="7"/>
        <v>0</v>
      </c>
      <c r="U58" s="296"/>
      <c r="V58" s="206"/>
      <c r="W58" s="207"/>
      <c r="X58" s="204"/>
      <c r="Y58" s="206"/>
      <c r="Z58" s="206"/>
      <c r="AA58" s="206"/>
      <c r="AB58" s="206"/>
      <c r="AC58" s="206"/>
      <c r="AD58" s="206"/>
      <c r="AE58" s="207"/>
      <c r="AF58" s="204"/>
      <c r="AG58" s="205"/>
      <c r="AH58" s="206"/>
      <c r="AI58" s="206"/>
      <c r="AJ58" s="204"/>
      <c r="AK58" s="207"/>
      <c r="AL58" s="204"/>
      <c r="AM58" s="205"/>
      <c r="AN58" s="206"/>
      <c r="AO58" s="206"/>
      <c r="AP58" s="204"/>
      <c r="AQ58" s="205"/>
      <c r="AR58" s="225">
        <f t="shared" ref="AR58" si="23">SUM(AR60:AS61)</f>
        <v>0</v>
      </c>
      <c r="AS58" s="205"/>
      <c r="AT58" s="206">
        <f t="shared" ref="AT58" si="24">SUM(AT60:AU61)</f>
        <v>0</v>
      </c>
      <c r="AU58" s="206"/>
      <c r="AV58" s="204">
        <f t="shared" ref="AV58" si="25">SUM(AV60:AW61)</f>
        <v>0</v>
      </c>
      <c r="AW58" s="207"/>
      <c r="AX58" s="243"/>
      <c r="AY58" s="244"/>
      <c r="AZ58" s="270"/>
      <c r="BA58" s="244"/>
      <c r="BB58" s="270"/>
      <c r="BC58" s="271"/>
      <c r="BD58" s="249"/>
      <c r="BE58" s="250"/>
      <c r="BF58" s="250"/>
      <c r="BG58" s="250"/>
      <c r="BH58" s="251"/>
      <c r="BI58" s="164">
        <f t="shared" si="6"/>
        <v>0</v>
      </c>
      <c r="BJ58" s="169"/>
      <c r="BK58" s="169"/>
      <c r="BL58" s="169"/>
      <c r="BM58" s="170"/>
      <c r="BN58" s="170"/>
      <c r="BO58" s="125"/>
      <c r="BP58" s="125"/>
      <c r="BQ58" s="125"/>
      <c r="BR58" s="125"/>
      <c r="BS58" s="125"/>
      <c r="BT58" s="125"/>
    </row>
    <row r="59" spans="1:73" s="7" customFormat="1" ht="69.75" customHeight="1" x14ac:dyDescent="0.2">
      <c r="A59" s="76" t="s">
        <v>168</v>
      </c>
      <c r="B59" s="562" t="s">
        <v>158</v>
      </c>
      <c r="C59" s="563"/>
      <c r="D59" s="563"/>
      <c r="E59" s="563"/>
      <c r="F59" s="563"/>
      <c r="G59" s="563"/>
      <c r="H59" s="563"/>
      <c r="I59" s="563"/>
      <c r="J59" s="563"/>
      <c r="K59" s="563"/>
      <c r="L59" s="563"/>
      <c r="M59" s="563"/>
      <c r="N59" s="563"/>
      <c r="O59" s="564"/>
      <c r="P59" s="261"/>
      <c r="Q59" s="216"/>
      <c r="R59" s="216"/>
      <c r="S59" s="217"/>
      <c r="T59" s="197">
        <f t="shared" si="7"/>
        <v>0</v>
      </c>
      <c r="U59" s="198"/>
      <c r="V59" s="212"/>
      <c r="W59" s="213"/>
      <c r="X59" s="236"/>
      <c r="Y59" s="212"/>
      <c r="Z59" s="212"/>
      <c r="AA59" s="212"/>
      <c r="AB59" s="212"/>
      <c r="AC59" s="212"/>
      <c r="AD59" s="212"/>
      <c r="AE59" s="213"/>
      <c r="AF59" s="237"/>
      <c r="AG59" s="237"/>
      <c r="AH59" s="235"/>
      <c r="AI59" s="236"/>
      <c r="AJ59" s="237"/>
      <c r="AK59" s="300"/>
      <c r="AL59" s="237"/>
      <c r="AM59" s="237"/>
      <c r="AN59" s="235"/>
      <c r="AO59" s="236"/>
      <c r="AP59" s="237"/>
      <c r="AQ59" s="237"/>
      <c r="AR59" s="404">
        <f>SUM(AR60:AS61)</f>
        <v>0</v>
      </c>
      <c r="AS59" s="235"/>
      <c r="AT59" s="212">
        <f>SUM(AT60:AU61)</f>
        <v>0</v>
      </c>
      <c r="AU59" s="212"/>
      <c r="AV59" s="236">
        <f>SUM(AV60:AW61)</f>
        <v>0</v>
      </c>
      <c r="AW59" s="213"/>
      <c r="AX59" s="392"/>
      <c r="AY59" s="248"/>
      <c r="AZ59" s="216"/>
      <c r="BA59" s="248"/>
      <c r="BB59" s="216"/>
      <c r="BC59" s="217"/>
      <c r="BD59" s="226"/>
      <c r="BE59" s="227"/>
      <c r="BF59" s="227"/>
      <c r="BG59" s="227"/>
      <c r="BH59" s="228"/>
      <c r="BI59" s="164">
        <f t="shared" si="6"/>
        <v>0</v>
      </c>
      <c r="BJ59" s="169"/>
      <c r="BK59" s="169"/>
      <c r="BL59" s="169"/>
      <c r="BM59" s="170"/>
      <c r="BN59" s="170"/>
      <c r="BO59" s="125"/>
      <c r="BP59" s="125"/>
      <c r="BQ59" s="125"/>
      <c r="BR59" s="125"/>
      <c r="BS59" s="125"/>
      <c r="BT59" s="125"/>
    </row>
    <row r="60" spans="1:73" s="10" customFormat="1" ht="73.5" customHeight="1" x14ac:dyDescent="0.2">
      <c r="A60" s="75" t="s">
        <v>178</v>
      </c>
      <c r="B60" s="553" t="s">
        <v>156</v>
      </c>
      <c r="C60" s="554"/>
      <c r="D60" s="554"/>
      <c r="E60" s="554"/>
      <c r="F60" s="554"/>
      <c r="G60" s="554"/>
      <c r="H60" s="554"/>
      <c r="I60" s="554"/>
      <c r="J60" s="554"/>
      <c r="K60" s="554"/>
      <c r="L60" s="554"/>
      <c r="M60" s="554"/>
      <c r="N60" s="554"/>
      <c r="O60" s="555"/>
      <c r="P60" s="264">
        <v>2</v>
      </c>
      <c r="Q60" s="214"/>
      <c r="R60" s="214"/>
      <c r="S60" s="215"/>
      <c r="T60" s="197">
        <f t="shared" si="7"/>
        <v>198</v>
      </c>
      <c r="U60" s="198"/>
      <c r="V60" s="198">
        <f>SUM(AH60,AN60,AT60)</f>
        <v>68</v>
      </c>
      <c r="W60" s="203"/>
      <c r="X60" s="199">
        <v>40</v>
      </c>
      <c r="Y60" s="198"/>
      <c r="Z60" s="198">
        <v>28</v>
      </c>
      <c r="AA60" s="198"/>
      <c r="AB60" s="198"/>
      <c r="AC60" s="198"/>
      <c r="AD60" s="212"/>
      <c r="AE60" s="213"/>
      <c r="AF60" s="199"/>
      <c r="AG60" s="200"/>
      <c r="AH60" s="198"/>
      <c r="AI60" s="198"/>
      <c r="AJ60" s="199"/>
      <c r="AK60" s="203"/>
      <c r="AL60" s="199">
        <v>198</v>
      </c>
      <c r="AM60" s="200"/>
      <c r="AN60" s="198">
        <v>68</v>
      </c>
      <c r="AO60" s="198"/>
      <c r="AP60" s="199">
        <v>6</v>
      </c>
      <c r="AQ60" s="200"/>
      <c r="AR60" s="197"/>
      <c r="AS60" s="200"/>
      <c r="AT60" s="198"/>
      <c r="AU60" s="198"/>
      <c r="AV60" s="199"/>
      <c r="AW60" s="203"/>
      <c r="AX60" s="229"/>
      <c r="AY60" s="230"/>
      <c r="AZ60" s="214"/>
      <c r="BA60" s="214"/>
      <c r="BB60" s="214"/>
      <c r="BC60" s="215"/>
      <c r="BD60" s="240" t="s">
        <v>175</v>
      </c>
      <c r="BE60" s="241"/>
      <c r="BF60" s="241"/>
      <c r="BG60" s="241"/>
      <c r="BH60" s="242"/>
      <c r="BI60" s="164">
        <f t="shared" si="6"/>
        <v>68</v>
      </c>
      <c r="BJ60" s="169" t="s">
        <v>234</v>
      </c>
      <c r="BK60" s="169"/>
      <c r="BL60" s="169"/>
      <c r="BM60" s="170"/>
      <c r="BN60" s="170"/>
      <c r="BO60" s="125"/>
      <c r="BP60" s="125"/>
      <c r="BQ60" s="125"/>
      <c r="BR60" s="125"/>
      <c r="BS60" s="125"/>
      <c r="BT60" s="125"/>
    </row>
    <row r="61" spans="1:73" s="10" customFormat="1" ht="72" customHeight="1" x14ac:dyDescent="0.2">
      <c r="A61" s="75" t="s">
        <v>179</v>
      </c>
      <c r="B61" s="282" t="s">
        <v>157</v>
      </c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4"/>
      <c r="P61" s="264">
        <v>2</v>
      </c>
      <c r="Q61" s="214"/>
      <c r="R61" s="214"/>
      <c r="S61" s="215"/>
      <c r="T61" s="197">
        <f t="shared" si="7"/>
        <v>120</v>
      </c>
      <c r="U61" s="198"/>
      <c r="V61" s="198">
        <f t="shared" si="21"/>
        <v>56</v>
      </c>
      <c r="W61" s="203"/>
      <c r="X61" s="199">
        <v>24</v>
      </c>
      <c r="Y61" s="198"/>
      <c r="Z61" s="198">
        <v>32</v>
      </c>
      <c r="AA61" s="198"/>
      <c r="AB61" s="198"/>
      <c r="AC61" s="198"/>
      <c r="AD61" s="212"/>
      <c r="AE61" s="213"/>
      <c r="AF61" s="199"/>
      <c r="AG61" s="200"/>
      <c r="AH61" s="198"/>
      <c r="AI61" s="198"/>
      <c r="AJ61" s="199"/>
      <c r="AK61" s="203"/>
      <c r="AL61" s="199">
        <v>120</v>
      </c>
      <c r="AM61" s="200"/>
      <c r="AN61" s="198">
        <v>56</v>
      </c>
      <c r="AO61" s="198"/>
      <c r="AP61" s="199">
        <v>3</v>
      </c>
      <c r="AQ61" s="200"/>
      <c r="AR61" s="197"/>
      <c r="AS61" s="200"/>
      <c r="AT61" s="198"/>
      <c r="AU61" s="198"/>
      <c r="AV61" s="199"/>
      <c r="AW61" s="203"/>
      <c r="AX61" s="229"/>
      <c r="AY61" s="230"/>
      <c r="AZ61" s="214"/>
      <c r="BA61" s="214"/>
      <c r="BB61" s="214"/>
      <c r="BC61" s="215"/>
      <c r="BD61" s="231" t="s">
        <v>227</v>
      </c>
      <c r="BE61" s="232"/>
      <c r="BF61" s="232"/>
      <c r="BG61" s="232"/>
      <c r="BH61" s="233"/>
      <c r="BI61" s="164">
        <f t="shared" si="6"/>
        <v>56</v>
      </c>
      <c r="BJ61" s="169" t="s">
        <v>194</v>
      </c>
      <c r="BK61" s="169"/>
      <c r="BL61" s="169"/>
      <c r="BM61" s="170"/>
      <c r="BN61" s="170"/>
      <c r="BO61" s="125"/>
      <c r="BP61" s="125"/>
      <c r="BQ61" s="125"/>
      <c r="BR61" s="125"/>
      <c r="BS61" s="125"/>
      <c r="BT61" s="125"/>
    </row>
    <row r="62" spans="1:73" s="7" customFormat="1" ht="47.25" customHeight="1" x14ac:dyDescent="0.2">
      <c r="A62" s="80" t="s">
        <v>169</v>
      </c>
      <c r="B62" s="562" t="s">
        <v>185</v>
      </c>
      <c r="C62" s="563"/>
      <c r="D62" s="563"/>
      <c r="E62" s="563"/>
      <c r="F62" s="563"/>
      <c r="G62" s="563"/>
      <c r="H62" s="563"/>
      <c r="I62" s="563"/>
      <c r="J62" s="563"/>
      <c r="K62" s="563"/>
      <c r="L62" s="563"/>
      <c r="M62" s="563"/>
      <c r="N62" s="563"/>
      <c r="O62" s="564"/>
      <c r="P62" s="269"/>
      <c r="Q62" s="270"/>
      <c r="R62" s="270"/>
      <c r="S62" s="271"/>
      <c r="T62" s="197">
        <f t="shared" si="7"/>
        <v>0</v>
      </c>
      <c r="U62" s="198"/>
      <c r="V62" s="212"/>
      <c r="W62" s="213"/>
      <c r="X62" s="236"/>
      <c r="Y62" s="212"/>
      <c r="Z62" s="212"/>
      <c r="AA62" s="212"/>
      <c r="AB62" s="212"/>
      <c r="AC62" s="212"/>
      <c r="AD62" s="212"/>
      <c r="AE62" s="213"/>
      <c r="AF62" s="237"/>
      <c r="AG62" s="236"/>
      <c r="AH62" s="235"/>
      <c r="AI62" s="236"/>
      <c r="AJ62" s="235"/>
      <c r="AK62" s="300"/>
      <c r="AL62" s="237"/>
      <c r="AM62" s="237"/>
      <c r="AN62" s="235"/>
      <c r="AO62" s="236"/>
      <c r="AP62" s="237"/>
      <c r="AQ62" s="237"/>
      <c r="AR62" s="225">
        <f>SUM(AR63:AS64)</f>
        <v>0</v>
      </c>
      <c r="AS62" s="205"/>
      <c r="AT62" s="212">
        <f>SUM(AT63:AU64)</f>
        <v>0</v>
      </c>
      <c r="AU62" s="212"/>
      <c r="AV62" s="236">
        <f>SUM(AV63:AW64)</f>
        <v>0</v>
      </c>
      <c r="AW62" s="213"/>
      <c r="AX62" s="243"/>
      <c r="AY62" s="244"/>
      <c r="AZ62" s="216"/>
      <c r="BA62" s="248"/>
      <c r="BB62" s="216"/>
      <c r="BC62" s="217"/>
      <c r="BD62" s="249"/>
      <c r="BE62" s="250"/>
      <c r="BF62" s="250"/>
      <c r="BG62" s="250"/>
      <c r="BH62" s="251"/>
      <c r="BI62" s="164">
        <f t="shared" si="6"/>
        <v>0</v>
      </c>
      <c r="BJ62" s="169"/>
      <c r="BK62" s="169"/>
      <c r="BL62" s="169"/>
      <c r="BM62" s="170"/>
      <c r="BN62" s="170"/>
      <c r="BO62" s="125"/>
      <c r="BP62" s="125"/>
      <c r="BQ62" s="125"/>
      <c r="BR62" s="125"/>
      <c r="BS62" s="125"/>
      <c r="BT62" s="125"/>
    </row>
    <row r="63" spans="1:73" s="10" customFormat="1" ht="51.75" customHeight="1" x14ac:dyDescent="0.2">
      <c r="A63" s="75" t="s">
        <v>180</v>
      </c>
      <c r="B63" s="282" t="s">
        <v>186</v>
      </c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4"/>
      <c r="P63" s="264">
        <v>2</v>
      </c>
      <c r="Q63" s="214"/>
      <c r="R63" s="214"/>
      <c r="S63" s="215"/>
      <c r="T63" s="197">
        <f t="shared" si="7"/>
        <v>198</v>
      </c>
      <c r="U63" s="198"/>
      <c r="V63" s="198">
        <f t="shared" si="21"/>
        <v>68</v>
      </c>
      <c r="W63" s="203"/>
      <c r="X63" s="199">
        <v>40</v>
      </c>
      <c r="Y63" s="198"/>
      <c r="Z63" s="198">
        <v>28</v>
      </c>
      <c r="AA63" s="198"/>
      <c r="AB63" s="198"/>
      <c r="AC63" s="198"/>
      <c r="AD63" s="212"/>
      <c r="AE63" s="213"/>
      <c r="AF63" s="199"/>
      <c r="AG63" s="200"/>
      <c r="AH63" s="198"/>
      <c r="AI63" s="198"/>
      <c r="AJ63" s="199"/>
      <c r="AK63" s="203"/>
      <c r="AL63" s="199">
        <v>198</v>
      </c>
      <c r="AM63" s="200"/>
      <c r="AN63" s="198">
        <v>68</v>
      </c>
      <c r="AO63" s="198"/>
      <c r="AP63" s="199">
        <v>6</v>
      </c>
      <c r="AQ63" s="200"/>
      <c r="AR63" s="197"/>
      <c r="AS63" s="200"/>
      <c r="AT63" s="198"/>
      <c r="AU63" s="198"/>
      <c r="AV63" s="199"/>
      <c r="AW63" s="203"/>
      <c r="AX63" s="229"/>
      <c r="AY63" s="230"/>
      <c r="AZ63" s="214"/>
      <c r="BA63" s="214"/>
      <c r="BB63" s="214"/>
      <c r="BC63" s="215"/>
      <c r="BD63" s="231" t="s">
        <v>193</v>
      </c>
      <c r="BE63" s="232"/>
      <c r="BF63" s="232"/>
      <c r="BG63" s="232"/>
      <c r="BH63" s="233"/>
      <c r="BI63" s="164">
        <f t="shared" si="6"/>
        <v>68</v>
      </c>
      <c r="BJ63" s="169"/>
      <c r="BK63" s="169"/>
      <c r="BL63" s="169"/>
      <c r="BM63" s="170"/>
      <c r="BN63" s="170"/>
      <c r="BO63" s="125"/>
      <c r="BP63" s="125"/>
      <c r="BQ63" s="125"/>
      <c r="BR63" s="125"/>
      <c r="BS63" s="125"/>
      <c r="BT63" s="125"/>
    </row>
    <row r="64" spans="1:73" s="10" customFormat="1" ht="72.75" customHeight="1" x14ac:dyDescent="0.2">
      <c r="A64" s="81" t="s">
        <v>181</v>
      </c>
      <c r="B64" s="553" t="s">
        <v>177</v>
      </c>
      <c r="C64" s="554"/>
      <c r="D64" s="554"/>
      <c r="E64" s="554"/>
      <c r="F64" s="554"/>
      <c r="G64" s="554"/>
      <c r="H64" s="554"/>
      <c r="I64" s="554"/>
      <c r="J64" s="554"/>
      <c r="K64" s="554"/>
      <c r="L64" s="554"/>
      <c r="M64" s="554"/>
      <c r="N64" s="554"/>
      <c r="O64" s="555"/>
      <c r="P64" s="260">
        <v>2</v>
      </c>
      <c r="Q64" s="195"/>
      <c r="R64" s="195"/>
      <c r="S64" s="196"/>
      <c r="T64" s="197">
        <f>SUM(AF64,AL64,AR64)</f>
        <v>120</v>
      </c>
      <c r="U64" s="198"/>
      <c r="V64" s="218">
        <f t="shared" ref="V64:V65" si="26">SUM(AH64,AN64,AT64)</f>
        <v>56</v>
      </c>
      <c r="W64" s="222"/>
      <c r="X64" s="221">
        <v>24</v>
      </c>
      <c r="Y64" s="218"/>
      <c r="Z64" s="218">
        <v>32</v>
      </c>
      <c r="AA64" s="218"/>
      <c r="AB64" s="218"/>
      <c r="AC64" s="218"/>
      <c r="AD64" s="407"/>
      <c r="AE64" s="408"/>
      <c r="AF64" s="221"/>
      <c r="AG64" s="384"/>
      <c r="AH64" s="218"/>
      <c r="AI64" s="218"/>
      <c r="AJ64" s="221"/>
      <c r="AK64" s="222"/>
      <c r="AL64" s="221">
        <v>120</v>
      </c>
      <c r="AM64" s="384"/>
      <c r="AN64" s="218">
        <v>56</v>
      </c>
      <c r="AO64" s="218"/>
      <c r="AP64" s="221">
        <v>3</v>
      </c>
      <c r="AQ64" s="384"/>
      <c r="AR64" s="383"/>
      <c r="AS64" s="384"/>
      <c r="AT64" s="218"/>
      <c r="AU64" s="218"/>
      <c r="AV64" s="221"/>
      <c r="AW64" s="222"/>
      <c r="AX64" s="219"/>
      <c r="AY64" s="220"/>
      <c r="AZ64" s="195"/>
      <c r="BA64" s="195"/>
      <c r="BB64" s="195"/>
      <c r="BC64" s="196"/>
      <c r="BD64" s="489" t="s">
        <v>199</v>
      </c>
      <c r="BE64" s="490"/>
      <c r="BF64" s="490"/>
      <c r="BG64" s="490"/>
      <c r="BH64" s="491"/>
      <c r="BI64" s="164">
        <f t="shared" si="6"/>
        <v>56</v>
      </c>
      <c r="BJ64" s="169" t="s">
        <v>197</v>
      </c>
      <c r="BK64" s="169"/>
      <c r="BL64" s="169"/>
      <c r="BM64" s="170"/>
      <c r="BN64" s="170"/>
      <c r="BO64" s="125"/>
      <c r="BP64" s="125"/>
      <c r="BQ64" s="125"/>
      <c r="BR64" s="125"/>
      <c r="BS64" s="125"/>
      <c r="BT64" s="125"/>
    </row>
    <row r="65" spans="1:73" s="7" customFormat="1" ht="51" customHeight="1" thickBot="1" x14ac:dyDescent="0.25">
      <c r="A65" s="82" t="s">
        <v>187</v>
      </c>
      <c r="B65" s="559" t="s">
        <v>200</v>
      </c>
      <c r="C65" s="560"/>
      <c r="D65" s="560"/>
      <c r="E65" s="560"/>
      <c r="F65" s="560"/>
      <c r="G65" s="560"/>
      <c r="H65" s="560"/>
      <c r="I65" s="560"/>
      <c r="J65" s="560"/>
      <c r="K65" s="560"/>
      <c r="L65" s="560"/>
      <c r="M65" s="560"/>
      <c r="N65" s="560"/>
      <c r="O65" s="561"/>
      <c r="P65" s="260">
        <v>1</v>
      </c>
      <c r="Q65" s="195"/>
      <c r="R65" s="195"/>
      <c r="S65" s="196"/>
      <c r="T65" s="297">
        <f t="shared" ref="T65" si="27">SUM(AF65,AL65,AR65)</f>
        <v>216</v>
      </c>
      <c r="U65" s="298"/>
      <c r="V65" s="202">
        <f t="shared" si="26"/>
        <v>72</v>
      </c>
      <c r="W65" s="255"/>
      <c r="X65" s="277"/>
      <c r="Y65" s="210"/>
      <c r="Z65" s="211"/>
      <c r="AA65" s="210"/>
      <c r="AB65" s="211">
        <v>72</v>
      </c>
      <c r="AC65" s="210"/>
      <c r="AD65" s="210"/>
      <c r="AE65" s="255"/>
      <c r="AF65" s="409">
        <v>216</v>
      </c>
      <c r="AG65" s="409"/>
      <c r="AH65" s="202">
        <v>72</v>
      </c>
      <c r="AI65" s="202"/>
      <c r="AJ65" s="409">
        <v>6</v>
      </c>
      <c r="AK65" s="425"/>
      <c r="AL65" s="210"/>
      <c r="AM65" s="211"/>
      <c r="AN65" s="202"/>
      <c r="AO65" s="202"/>
      <c r="AP65" s="210"/>
      <c r="AQ65" s="211"/>
      <c r="AR65" s="201">
        <v>0</v>
      </c>
      <c r="AS65" s="211"/>
      <c r="AT65" s="202"/>
      <c r="AU65" s="202"/>
      <c r="AV65" s="210"/>
      <c r="AW65" s="255"/>
      <c r="AX65" s="257"/>
      <c r="AY65" s="258"/>
      <c r="AZ65" s="238"/>
      <c r="BA65" s="238"/>
      <c r="BB65" s="238"/>
      <c r="BC65" s="239"/>
      <c r="BD65" s="285" t="s">
        <v>223</v>
      </c>
      <c r="BE65" s="286"/>
      <c r="BF65" s="286"/>
      <c r="BG65" s="286"/>
      <c r="BH65" s="287"/>
      <c r="BI65" s="164">
        <f t="shared" si="6"/>
        <v>72</v>
      </c>
      <c r="BJ65" s="169"/>
      <c r="BK65" s="169"/>
      <c r="BL65" s="169"/>
      <c r="BM65" s="170"/>
      <c r="BN65" s="170"/>
      <c r="BO65" s="125"/>
      <c r="BP65" s="125"/>
      <c r="BQ65" s="125"/>
      <c r="BR65" s="125"/>
      <c r="BS65" s="125"/>
      <c r="BT65" s="125"/>
    </row>
    <row r="66" spans="1:73" s="12" customFormat="1" ht="54" customHeight="1" thickBot="1" x14ac:dyDescent="0.25">
      <c r="A66" s="78" t="s">
        <v>202</v>
      </c>
      <c r="B66" s="547" t="s">
        <v>305</v>
      </c>
      <c r="C66" s="548"/>
      <c r="D66" s="548"/>
      <c r="E66" s="548"/>
      <c r="F66" s="548"/>
      <c r="G66" s="548"/>
      <c r="H66" s="548"/>
      <c r="I66" s="548"/>
      <c r="J66" s="548"/>
      <c r="K66" s="548"/>
      <c r="L66" s="548"/>
      <c r="M66" s="548"/>
      <c r="N66" s="548"/>
      <c r="O66" s="549"/>
      <c r="P66" s="265"/>
      <c r="Q66" s="266"/>
      <c r="R66" s="266"/>
      <c r="S66" s="267"/>
      <c r="T66" s="309" t="s">
        <v>265</v>
      </c>
      <c r="U66" s="305"/>
      <c r="V66" s="313" t="s">
        <v>257</v>
      </c>
      <c r="W66" s="350"/>
      <c r="X66" s="305" t="s">
        <v>258</v>
      </c>
      <c r="Y66" s="306"/>
      <c r="Z66" s="313" t="s">
        <v>259</v>
      </c>
      <c r="AA66" s="313"/>
      <c r="AB66" s="305" t="s">
        <v>188</v>
      </c>
      <c r="AC66" s="306"/>
      <c r="AD66" s="313" t="s">
        <v>256</v>
      </c>
      <c r="AE66" s="350"/>
      <c r="AF66" s="371" t="s">
        <v>261</v>
      </c>
      <c r="AG66" s="306"/>
      <c r="AH66" s="313" t="s">
        <v>266</v>
      </c>
      <c r="AI66" s="313"/>
      <c r="AJ66" s="413" t="s">
        <v>267</v>
      </c>
      <c r="AK66" s="414"/>
      <c r="AL66" s="305" t="s">
        <v>268</v>
      </c>
      <c r="AM66" s="306"/>
      <c r="AN66" s="313" t="s">
        <v>269</v>
      </c>
      <c r="AO66" s="313"/>
      <c r="AP66" s="430" t="s">
        <v>260</v>
      </c>
      <c r="AQ66" s="414"/>
      <c r="AR66" s="429"/>
      <c r="AS66" s="412"/>
      <c r="AT66" s="411"/>
      <c r="AU66" s="412"/>
      <c r="AV66" s="411"/>
      <c r="AW66" s="415"/>
      <c r="AX66" s="429"/>
      <c r="AY66" s="412"/>
      <c r="AZ66" s="411"/>
      <c r="BA66" s="412"/>
      <c r="BB66" s="411"/>
      <c r="BC66" s="415"/>
      <c r="BD66" s="486"/>
      <c r="BE66" s="487"/>
      <c r="BF66" s="487"/>
      <c r="BG66" s="487"/>
      <c r="BH66" s="488"/>
      <c r="BI66" s="164">
        <f t="shared" si="6"/>
        <v>0</v>
      </c>
      <c r="BJ66" s="173"/>
      <c r="BK66" s="173"/>
      <c r="BL66" s="173"/>
      <c r="BM66" s="174"/>
      <c r="BN66" s="174"/>
      <c r="BO66" s="127"/>
      <c r="BP66" s="127"/>
      <c r="BQ66" s="127"/>
      <c r="BR66" s="127"/>
      <c r="BS66" s="127"/>
      <c r="BT66" s="127"/>
    </row>
    <row r="67" spans="1:73" s="12" customFormat="1" ht="46.5" customHeight="1" x14ac:dyDescent="0.2">
      <c r="A67" s="83" t="s">
        <v>281</v>
      </c>
      <c r="B67" s="577" t="s">
        <v>283</v>
      </c>
      <c r="C67" s="578"/>
      <c r="D67" s="578"/>
      <c r="E67" s="578"/>
      <c r="F67" s="578"/>
      <c r="G67" s="578"/>
      <c r="H67" s="578"/>
      <c r="I67" s="578"/>
      <c r="J67" s="578"/>
      <c r="K67" s="578"/>
      <c r="L67" s="578"/>
      <c r="M67" s="578"/>
      <c r="N67" s="578"/>
      <c r="O67" s="579"/>
      <c r="P67" s="275" t="s">
        <v>144</v>
      </c>
      <c r="Q67" s="276"/>
      <c r="R67" s="262"/>
      <c r="S67" s="263"/>
      <c r="T67" s="449" t="s">
        <v>270</v>
      </c>
      <c r="U67" s="301"/>
      <c r="V67" s="302" t="s">
        <v>191</v>
      </c>
      <c r="W67" s="303"/>
      <c r="X67" s="301" t="s">
        <v>255</v>
      </c>
      <c r="Y67" s="450"/>
      <c r="Z67" s="302"/>
      <c r="AA67" s="302"/>
      <c r="AB67" s="301"/>
      <c r="AC67" s="450"/>
      <c r="AD67" s="302" t="s">
        <v>256</v>
      </c>
      <c r="AE67" s="303"/>
      <c r="AF67" s="405"/>
      <c r="AG67" s="406"/>
      <c r="AH67" s="455"/>
      <c r="AI67" s="406"/>
      <c r="AJ67" s="455"/>
      <c r="AK67" s="456"/>
      <c r="AL67" s="405" t="s">
        <v>270</v>
      </c>
      <c r="AM67" s="406"/>
      <c r="AN67" s="455" t="s">
        <v>191</v>
      </c>
      <c r="AO67" s="406"/>
      <c r="AP67" s="455" t="s">
        <v>189</v>
      </c>
      <c r="AQ67" s="456"/>
      <c r="AR67" s="423"/>
      <c r="AS67" s="424"/>
      <c r="AT67" s="288"/>
      <c r="AU67" s="424"/>
      <c r="AV67" s="288"/>
      <c r="AW67" s="289"/>
      <c r="AX67" s="423"/>
      <c r="AY67" s="424"/>
      <c r="AZ67" s="288"/>
      <c r="BA67" s="424"/>
      <c r="BB67" s="288"/>
      <c r="BC67" s="289"/>
      <c r="BD67" s="426" t="s">
        <v>122</v>
      </c>
      <c r="BE67" s="427"/>
      <c r="BF67" s="427"/>
      <c r="BG67" s="427"/>
      <c r="BH67" s="428"/>
      <c r="BI67" s="164">
        <f t="shared" si="6"/>
        <v>0</v>
      </c>
      <c r="BJ67" s="173"/>
      <c r="BK67" s="173"/>
      <c r="BL67" s="173"/>
      <c r="BM67" s="174"/>
      <c r="BN67" s="174"/>
      <c r="BO67" s="127"/>
      <c r="BP67" s="127"/>
      <c r="BQ67" s="127"/>
      <c r="BR67" s="127"/>
      <c r="BS67" s="127"/>
      <c r="BT67" s="127"/>
    </row>
    <row r="68" spans="1:73" s="12" customFormat="1" ht="45" customHeight="1" x14ac:dyDescent="0.2">
      <c r="A68" s="75" t="s">
        <v>282</v>
      </c>
      <c r="B68" s="282" t="s">
        <v>284</v>
      </c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4"/>
      <c r="P68" s="268" t="s">
        <v>144</v>
      </c>
      <c r="Q68" s="264"/>
      <c r="R68" s="293" t="s">
        <v>149</v>
      </c>
      <c r="S68" s="294"/>
      <c r="T68" s="416" t="s">
        <v>261</v>
      </c>
      <c r="U68" s="264"/>
      <c r="V68" s="214" t="s">
        <v>188</v>
      </c>
      <c r="W68" s="215"/>
      <c r="X68" s="264"/>
      <c r="Y68" s="230"/>
      <c r="Z68" s="214"/>
      <c r="AA68" s="214"/>
      <c r="AB68" s="264" t="s">
        <v>188</v>
      </c>
      <c r="AC68" s="230"/>
      <c r="AD68" s="214"/>
      <c r="AE68" s="215"/>
      <c r="AF68" s="416" t="s">
        <v>190</v>
      </c>
      <c r="AG68" s="264"/>
      <c r="AH68" s="230" t="s">
        <v>262</v>
      </c>
      <c r="AI68" s="264"/>
      <c r="AJ68" s="230" t="s">
        <v>144</v>
      </c>
      <c r="AK68" s="320"/>
      <c r="AL68" s="416" t="s">
        <v>191</v>
      </c>
      <c r="AM68" s="264"/>
      <c r="AN68" s="230" t="s">
        <v>262</v>
      </c>
      <c r="AO68" s="264"/>
      <c r="AP68" s="230" t="s">
        <v>144</v>
      </c>
      <c r="AQ68" s="320"/>
      <c r="AR68" s="290"/>
      <c r="AS68" s="291"/>
      <c r="AT68" s="292"/>
      <c r="AU68" s="291"/>
      <c r="AV68" s="292"/>
      <c r="AW68" s="417"/>
      <c r="AX68" s="290"/>
      <c r="AY68" s="291"/>
      <c r="AZ68" s="292"/>
      <c r="BA68" s="291"/>
      <c r="BB68" s="292"/>
      <c r="BC68" s="417"/>
      <c r="BD68" s="231" t="s">
        <v>119</v>
      </c>
      <c r="BE68" s="232"/>
      <c r="BF68" s="232"/>
      <c r="BG68" s="232"/>
      <c r="BH68" s="233"/>
      <c r="BI68" s="164">
        <f t="shared" si="6"/>
        <v>0</v>
      </c>
      <c r="BJ68" s="173"/>
      <c r="BK68" s="173"/>
      <c r="BL68" s="173"/>
      <c r="BM68" s="174"/>
      <c r="BN68" s="174"/>
      <c r="BO68" s="127"/>
      <c r="BP68" s="127"/>
      <c r="BQ68" s="127"/>
      <c r="BR68" s="127"/>
      <c r="BS68" s="127"/>
      <c r="BT68" s="127"/>
    </row>
    <row r="69" spans="1:73" s="12" customFormat="1" ht="45" customHeight="1" thickBot="1" x14ac:dyDescent="0.25">
      <c r="A69" s="84" t="s">
        <v>280</v>
      </c>
      <c r="B69" s="574" t="s">
        <v>285</v>
      </c>
      <c r="C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6"/>
      <c r="P69" s="256"/>
      <c r="Q69" s="257"/>
      <c r="R69" s="258" t="s">
        <v>290</v>
      </c>
      <c r="S69" s="259"/>
      <c r="T69" s="431" t="s">
        <v>191</v>
      </c>
      <c r="U69" s="257"/>
      <c r="V69" s="274" t="s">
        <v>263</v>
      </c>
      <c r="W69" s="452"/>
      <c r="X69" s="272" t="s">
        <v>264</v>
      </c>
      <c r="Y69" s="273"/>
      <c r="Z69" s="274" t="s">
        <v>259</v>
      </c>
      <c r="AA69" s="274"/>
      <c r="AB69" s="272"/>
      <c r="AC69" s="273"/>
      <c r="AD69" s="274"/>
      <c r="AE69" s="452"/>
      <c r="AF69" s="422" t="s">
        <v>191</v>
      </c>
      <c r="AG69" s="272"/>
      <c r="AH69" s="274" t="s">
        <v>263</v>
      </c>
      <c r="AI69" s="274"/>
      <c r="AJ69" s="272" t="s">
        <v>144</v>
      </c>
      <c r="AK69" s="452"/>
      <c r="AL69" s="431"/>
      <c r="AM69" s="256"/>
      <c r="AN69" s="258"/>
      <c r="AO69" s="257"/>
      <c r="AP69" s="256"/>
      <c r="AQ69" s="259"/>
      <c r="AR69" s="418"/>
      <c r="AS69" s="419"/>
      <c r="AT69" s="420"/>
      <c r="AU69" s="419"/>
      <c r="AV69" s="420"/>
      <c r="AW69" s="421"/>
      <c r="AX69" s="418"/>
      <c r="AY69" s="419"/>
      <c r="AZ69" s="420"/>
      <c r="BA69" s="419"/>
      <c r="BB69" s="420"/>
      <c r="BC69" s="421"/>
      <c r="BD69" s="285" t="s">
        <v>117</v>
      </c>
      <c r="BE69" s="286"/>
      <c r="BF69" s="286"/>
      <c r="BG69" s="286"/>
      <c r="BH69" s="287"/>
      <c r="BI69" s="164">
        <f t="shared" si="6"/>
        <v>0</v>
      </c>
      <c r="BJ69" s="173"/>
      <c r="BK69" s="173"/>
      <c r="BL69" s="173"/>
      <c r="BM69" s="174"/>
      <c r="BN69" s="174"/>
      <c r="BO69" s="127"/>
      <c r="BP69" s="127"/>
      <c r="BQ69" s="127"/>
      <c r="BR69" s="127"/>
      <c r="BS69" s="127"/>
      <c r="BT69" s="127"/>
    </row>
    <row r="70" spans="1:73" s="7" customFormat="1" ht="42.6" customHeight="1" thickBot="1" x14ac:dyDescent="0.25">
      <c r="A70" s="580" t="s">
        <v>145</v>
      </c>
      <c r="B70" s="581"/>
      <c r="C70" s="581"/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581"/>
      <c r="O70" s="581"/>
      <c r="P70" s="581"/>
      <c r="Q70" s="581"/>
      <c r="R70" s="581"/>
      <c r="S70" s="582"/>
      <c r="T70" s="453">
        <f>SUM(T29,T38)</f>
        <v>3104</v>
      </c>
      <c r="U70" s="368"/>
      <c r="V70" s="454">
        <f>SUM(V38,V29)</f>
        <v>1014</v>
      </c>
      <c r="W70" s="368"/>
      <c r="X70" s="317">
        <f>SUM(X38,X29)</f>
        <v>476</v>
      </c>
      <c r="Y70" s="313"/>
      <c r="Z70" s="304">
        <f>SUM(Z38,Z29)</f>
        <v>372</v>
      </c>
      <c r="AA70" s="313"/>
      <c r="AB70" s="304">
        <f>SUM(AB38,AB29)</f>
        <v>166</v>
      </c>
      <c r="AC70" s="313"/>
      <c r="AD70" s="306">
        <f>SUM(AD29,AD38)</f>
        <v>0</v>
      </c>
      <c r="AE70" s="369"/>
      <c r="AF70" s="453">
        <f>SUM(AF29,AF38)</f>
        <v>996</v>
      </c>
      <c r="AG70" s="368"/>
      <c r="AH70" s="454">
        <f>SUM(AH38,AH29)</f>
        <v>344</v>
      </c>
      <c r="AI70" s="368"/>
      <c r="AJ70" s="306">
        <f>SUM(AJ29,AJ38)</f>
        <v>30</v>
      </c>
      <c r="AK70" s="369"/>
      <c r="AL70" s="453">
        <f>SUM(AL38,AL29)</f>
        <v>1068</v>
      </c>
      <c r="AM70" s="368"/>
      <c r="AN70" s="306">
        <f>SUM(AN29,AN38)</f>
        <v>346</v>
      </c>
      <c r="AO70" s="368"/>
      <c r="AP70" s="306">
        <f>SUM(AP29,AP38)</f>
        <v>30</v>
      </c>
      <c r="AQ70" s="369"/>
      <c r="AR70" s="309">
        <f>SUM(AR29,AR38)</f>
        <v>1040</v>
      </c>
      <c r="AS70" s="368"/>
      <c r="AT70" s="306">
        <f>SUM(AT29,AT38)</f>
        <v>324</v>
      </c>
      <c r="AU70" s="368"/>
      <c r="AV70" s="306">
        <f>SUM(AV29,AV38)</f>
        <v>30</v>
      </c>
      <c r="AW70" s="369"/>
      <c r="AX70" s="309"/>
      <c r="AY70" s="368"/>
      <c r="AZ70" s="306"/>
      <c r="BA70" s="368"/>
      <c r="BB70" s="306"/>
      <c r="BC70" s="369"/>
      <c r="BD70" s="371"/>
      <c r="BE70" s="313"/>
      <c r="BF70" s="313"/>
      <c r="BG70" s="313"/>
      <c r="BH70" s="350"/>
      <c r="BI70" s="164">
        <f t="shared" si="6"/>
        <v>1014</v>
      </c>
      <c r="BJ70" s="193">
        <f>SUM(AF70,AL70,AR70,AX70)</f>
        <v>3104</v>
      </c>
      <c r="BK70" s="193">
        <f>SUM(AH70,AN70,AT70,AZ70)</f>
        <v>1014</v>
      </c>
      <c r="BL70" s="194">
        <f>SUM(AJ70,AP70,AV70,BB70)</f>
        <v>90</v>
      </c>
      <c r="BM70" s="169"/>
      <c r="BN70" s="170"/>
      <c r="BO70" s="170"/>
      <c r="BP70" s="125"/>
      <c r="BQ70" s="125"/>
      <c r="BR70" s="125"/>
      <c r="BS70" s="125"/>
      <c r="BT70" s="125"/>
      <c r="BU70" s="125"/>
    </row>
    <row r="71" spans="1:73" s="7" customFormat="1" ht="42.6" customHeight="1" x14ac:dyDescent="0.2">
      <c r="A71" s="583" t="s">
        <v>146</v>
      </c>
      <c r="B71" s="584"/>
      <c r="C71" s="584"/>
      <c r="D71" s="584"/>
      <c r="E71" s="584"/>
      <c r="F71" s="584"/>
      <c r="G71" s="584"/>
      <c r="H71" s="584"/>
      <c r="I71" s="584"/>
      <c r="J71" s="584"/>
      <c r="K71" s="584"/>
      <c r="L71" s="584"/>
      <c r="M71" s="584"/>
      <c r="N71" s="584"/>
      <c r="O71" s="584"/>
      <c r="P71" s="584"/>
      <c r="Q71" s="584"/>
      <c r="R71" s="584"/>
      <c r="S71" s="585"/>
      <c r="T71" s="436"/>
      <c r="U71" s="335"/>
      <c r="V71" s="335"/>
      <c r="W71" s="336"/>
      <c r="X71" s="269"/>
      <c r="Y71" s="244"/>
      <c r="Z71" s="270"/>
      <c r="AA71" s="270"/>
      <c r="AB71" s="270"/>
      <c r="AC71" s="270"/>
      <c r="AD71" s="269"/>
      <c r="AE71" s="271"/>
      <c r="AF71" s="436">
        <f>ROUND(AH70/18,0)</f>
        <v>19</v>
      </c>
      <c r="AG71" s="335"/>
      <c r="AH71" s="335"/>
      <c r="AI71" s="335"/>
      <c r="AJ71" s="335"/>
      <c r="AK71" s="336"/>
      <c r="AL71" s="451">
        <f>ROUND(AN70/18,0)</f>
        <v>19</v>
      </c>
      <c r="AM71" s="335"/>
      <c r="AN71" s="335"/>
      <c r="AO71" s="335"/>
      <c r="AP71" s="335"/>
      <c r="AQ71" s="333"/>
      <c r="AR71" s="436">
        <f>ROUND(AT70/17,0)</f>
        <v>19</v>
      </c>
      <c r="AS71" s="335"/>
      <c r="AT71" s="335"/>
      <c r="AU71" s="335"/>
      <c r="AV71" s="335"/>
      <c r="AW71" s="336"/>
      <c r="AX71" s="436"/>
      <c r="AY71" s="335"/>
      <c r="AZ71" s="335"/>
      <c r="BA71" s="335"/>
      <c r="BB71" s="335"/>
      <c r="BC71" s="336"/>
      <c r="BD71" s="436"/>
      <c r="BE71" s="335"/>
      <c r="BF71" s="335"/>
      <c r="BG71" s="335"/>
      <c r="BH71" s="336"/>
      <c r="BI71" s="164">
        <f t="shared" si="6"/>
        <v>0</v>
      </c>
      <c r="BJ71" s="164"/>
      <c r="BK71" s="169"/>
      <c r="BL71" s="169"/>
      <c r="BM71" s="169"/>
      <c r="BN71" s="170"/>
      <c r="BO71" s="170"/>
      <c r="BP71" s="125"/>
      <c r="BQ71" s="125"/>
      <c r="BR71" s="125"/>
      <c r="BS71" s="125"/>
      <c r="BT71" s="125"/>
      <c r="BU71" s="125"/>
    </row>
    <row r="72" spans="1:73" s="7" customFormat="1" ht="42.6" customHeight="1" x14ac:dyDescent="0.2">
      <c r="A72" s="562" t="s">
        <v>147</v>
      </c>
      <c r="B72" s="563"/>
      <c r="C72" s="563"/>
      <c r="D72" s="563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4"/>
      <c r="T72" s="392">
        <f>SUM(AF72:AW72)</f>
        <v>13</v>
      </c>
      <c r="U72" s="216"/>
      <c r="V72" s="216"/>
      <c r="W72" s="217"/>
      <c r="X72" s="261"/>
      <c r="Y72" s="248"/>
      <c r="Z72" s="216"/>
      <c r="AA72" s="216"/>
      <c r="AB72" s="216"/>
      <c r="AC72" s="216"/>
      <c r="AD72" s="261"/>
      <c r="AE72" s="217"/>
      <c r="AF72" s="599">
        <f>COUNTIF(P30:Q61,1)+COUNTIF(P65,1)</f>
        <v>5</v>
      </c>
      <c r="AG72" s="600"/>
      <c r="AH72" s="600"/>
      <c r="AI72" s="600"/>
      <c r="AJ72" s="600"/>
      <c r="AK72" s="601"/>
      <c r="AL72" s="602">
        <f>COUNTIF(P30:Q61,2)+COUNTIF(P65,2)</f>
        <v>4</v>
      </c>
      <c r="AM72" s="603"/>
      <c r="AN72" s="603"/>
      <c r="AO72" s="603"/>
      <c r="AP72" s="603"/>
      <c r="AQ72" s="604"/>
      <c r="AR72" s="599">
        <f>COUNTIF(P30:Q61,3)+COUNTIF(P65,3)</f>
        <v>4</v>
      </c>
      <c r="AS72" s="600"/>
      <c r="AT72" s="600"/>
      <c r="AU72" s="600"/>
      <c r="AV72" s="600"/>
      <c r="AW72" s="601"/>
      <c r="AX72" s="392"/>
      <c r="AY72" s="216"/>
      <c r="AZ72" s="216"/>
      <c r="BA72" s="216"/>
      <c r="BB72" s="216"/>
      <c r="BC72" s="217"/>
      <c r="BD72" s="392"/>
      <c r="BE72" s="216"/>
      <c r="BF72" s="216"/>
      <c r="BG72" s="216"/>
      <c r="BH72" s="217"/>
      <c r="BI72" s="164">
        <f t="shared" si="6"/>
        <v>0</v>
      </c>
      <c r="BJ72" s="164"/>
      <c r="BK72" s="169"/>
      <c r="BL72" s="169"/>
      <c r="BM72" s="169"/>
      <c r="BN72" s="170"/>
      <c r="BO72" s="170"/>
      <c r="BP72" s="125"/>
      <c r="BQ72" s="125"/>
      <c r="BR72" s="125"/>
      <c r="BS72" s="125"/>
      <c r="BT72" s="125"/>
      <c r="BU72" s="125"/>
    </row>
    <row r="73" spans="1:73" s="7" customFormat="1" ht="42.6" customHeight="1" thickBot="1" x14ac:dyDescent="0.4">
      <c r="A73" s="559" t="s">
        <v>148</v>
      </c>
      <c r="B73" s="560"/>
      <c r="C73" s="560"/>
      <c r="D73" s="560"/>
      <c r="E73" s="560"/>
      <c r="F73" s="560"/>
      <c r="G73" s="560"/>
      <c r="H73" s="560"/>
      <c r="I73" s="560"/>
      <c r="J73" s="560"/>
      <c r="K73" s="560"/>
      <c r="L73" s="560"/>
      <c r="M73" s="560"/>
      <c r="N73" s="560"/>
      <c r="O73" s="560"/>
      <c r="P73" s="560"/>
      <c r="Q73" s="560"/>
      <c r="R73" s="560"/>
      <c r="S73" s="561"/>
      <c r="T73" s="438">
        <f>SUM(AF73:AW73)</f>
        <v>8</v>
      </c>
      <c r="U73" s="439"/>
      <c r="V73" s="439"/>
      <c r="W73" s="440"/>
      <c r="X73" s="441"/>
      <c r="Y73" s="442"/>
      <c r="Z73" s="439"/>
      <c r="AA73" s="439"/>
      <c r="AB73" s="439"/>
      <c r="AC73" s="439"/>
      <c r="AD73" s="441"/>
      <c r="AE73" s="440"/>
      <c r="AF73" s="605">
        <f>COUNTIF(R31:S61,1)+COUNTIF(R65,1)</f>
        <v>3</v>
      </c>
      <c r="AG73" s="606"/>
      <c r="AH73" s="606"/>
      <c r="AI73" s="606"/>
      <c r="AJ73" s="606"/>
      <c r="AK73" s="607"/>
      <c r="AL73" s="605">
        <f>COUNTIF(R31:S61,2)+COUNTIF(R65,2)+1</f>
        <v>2</v>
      </c>
      <c r="AM73" s="606"/>
      <c r="AN73" s="606"/>
      <c r="AO73" s="606"/>
      <c r="AP73" s="606"/>
      <c r="AQ73" s="607"/>
      <c r="AR73" s="605">
        <f>COUNTIF(R31:S61,3)+COUNTIF(R65,3)+1</f>
        <v>3</v>
      </c>
      <c r="AS73" s="606"/>
      <c r="AT73" s="606"/>
      <c r="AU73" s="606"/>
      <c r="AV73" s="606"/>
      <c r="AW73" s="607"/>
      <c r="AX73" s="438"/>
      <c r="AY73" s="439"/>
      <c r="AZ73" s="439"/>
      <c r="BA73" s="439"/>
      <c r="BB73" s="439"/>
      <c r="BC73" s="440"/>
      <c r="BD73" s="438"/>
      <c r="BE73" s="439"/>
      <c r="BF73" s="439"/>
      <c r="BG73" s="439"/>
      <c r="BH73" s="440"/>
      <c r="BI73" s="164">
        <f t="shared" si="6"/>
        <v>0</v>
      </c>
      <c r="BJ73" s="164"/>
      <c r="BK73" s="175"/>
      <c r="BL73" s="169"/>
      <c r="BM73" s="169"/>
      <c r="BN73" s="170"/>
      <c r="BO73" s="170"/>
      <c r="BP73" s="125"/>
      <c r="BQ73" s="125"/>
      <c r="BR73" s="125"/>
      <c r="BS73" s="125"/>
      <c r="BT73" s="125"/>
      <c r="BU73" s="125"/>
    </row>
    <row r="74" spans="1:73" s="10" customFormat="1" ht="37.5" customHeight="1" thickBot="1" x14ac:dyDescent="0.4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2"/>
      <c r="U74" s="22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145"/>
      <c r="BJ74" s="145"/>
      <c r="BK74" s="146"/>
      <c r="BL74" s="146"/>
      <c r="BM74" s="146"/>
      <c r="BN74" s="130"/>
      <c r="BO74" s="170"/>
      <c r="BP74" s="128"/>
      <c r="BQ74" s="129"/>
      <c r="BR74" s="125"/>
      <c r="BS74" s="125"/>
      <c r="BT74" s="125"/>
      <c r="BU74" s="125"/>
    </row>
    <row r="75" spans="1:73" ht="64.5" customHeight="1" thickBot="1" x14ac:dyDescent="0.55000000000000004">
      <c r="A75" s="371" t="s">
        <v>287</v>
      </c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50"/>
      <c r="U75" s="371" t="s">
        <v>12</v>
      </c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50"/>
      <c r="AQ75" s="309" t="s">
        <v>11</v>
      </c>
      <c r="AR75" s="368"/>
      <c r="AS75" s="368"/>
      <c r="AT75" s="368"/>
      <c r="AU75" s="368"/>
      <c r="AV75" s="368"/>
      <c r="AW75" s="368"/>
      <c r="AX75" s="368"/>
      <c r="AY75" s="368"/>
      <c r="AZ75" s="368"/>
      <c r="BA75" s="368"/>
      <c r="BB75" s="368"/>
      <c r="BC75" s="368"/>
      <c r="BD75" s="368"/>
      <c r="BE75" s="368"/>
      <c r="BF75" s="368"/>
      <c r="BG75" s="368"/>
      <c r="BH75" s="369"/>
      <c r="BI75" s="145"/>
      <c r="BJ75" s="145"/>
      <c r="BK75" s="146"/>
      <c r="BL75" s="146"/>
      <c r="BM75" s="146"/>
      <c r="BN75" s="130"/>
      <c r="BP75" s="128"/>
      <c r="BQ75" s="129"/>
    </row>
    <row r="76" spans="1:73" ht="74.25" customHeight="1" thickBot="1" x14ac:dyDescent="0.55000000000000004">
      <c r="A76" s="321" t="s">
        <v>10</v>
      </c>
      <c r="B76" s="322"/>
      <c r="C76" s="322"/>
      <c r="D76" s="322"/>
      <c r="E76" s="322"/>
      <c r="F76" s="322"/>
      <c r="G76" s="322"/>
      <c r="H76" s="322"/>
      <c r="I76" s="322"/>
      <c r="J76" s="265"/>
      <c r="K76" s="507" t="s">
        <v>9</v>
      </c>
      <c r="L76" s="322"/>
      <c r="M76" s="265"/>
      <c r="N76" s="507" t="s">
        <v>8</v>
      </c>
      <c r="O76" s="322"/>
      <c r="P76" s="265"/>
      <c r="Q76" s="506" t="s">
        <v>7</v>
      </c>
      <c r="R76" s="311"/>
      <c r="S76" s="311"/>
      <c r="T76" s="312"/>
      <c r="U76" s="586" t="s">
        <v>9</v>
      </c>
      <c r="V76" s="266"/>
      <c r="W76" s="266"/>
      <c r="X76" s="266"/>
      <c r="Y76" s="266"/>
      <c r="Z76" s="266"/>
      <c r="AA76" s="266"/>
      <c r="AB76" s="266" t="s">
        <v>8</v>
      </c>
      <c r="AC76" s="266"/>
      <c r="AD76" s="266"/>
      <c r="AE76" s="266"/>
      <c r="AF76" s="266"/>
      <c r="AG76" s="266"/>
      <c r="AH76" s="266"/>
      <c r="AI76" s="437" t="s">
        <v>103</v>
      </c>
      <c r="AJ76" s="266"/>
      <c r="AK76" s="266"/>
      <c r="AL76" s="266"/>
      <c r="AM76" s="266"/>
      <c r="AN76" s="266"/>
      <c r="AO76" s="266"/>
      <c r="AP76" s="267"/>
      <c r="AQ76" s="449" t="s">
        <v>6</v>
      </c>
      <c r="AR76" s="534"/>
      <c r="AS76" s="534"/>
      <c r="AT76" s="534"/>
      <c r="AU76" s="534"/>
      <c r="AV76" s="534"/>
      <c r="AW76" s="534"/>
      <c r="AX76" s="534"/>
      <c r="AY76" s="534"/>
      <c r="AZ76" s="534"/>
      <c r="BA76" s="534"/>
      <c r="BB76" s="534"/>
      <c r="BC76" s="534"/>
      <c r="BD76" s="534"/>
      <c r="BE76" s="534"/>
      <c r="BF76" s="534"/>
      <c r="BG76" s="534"/>
      <c r="BH76" s="535"/>
      <c r="BI76" s="145"/>
      <c r="BJ76" s="145"/>
      <c r="BK76" s="146"/>
      <c r="BL76" s="146"/>
      <c r="BM76" s="146"/>
      <c r="BN76" s="130"/>
      <c r="BP76" s="128"/>
      <c r="BQ76" s="129"/>
    </row>
    <row r="77" spans="1:73" ht="54" customHeight="1" thickBot="1" x14ac:dyDescent="0.55000000000000004">
      <c r="A77" s="321" t="s">
        <v>5</v>
      </c>
      <c r="B77" s="322"/>
      <c r="C77" s="322"/>
      <c r="D77" s="322"/>
      <c r="E77" s="322"/>
      <c r="F77" s="322"/>
      <c r="G77" s="322"/>
      <c r="H77" s="322"/>
      <c r="I77" s="322"/>
      <c r="J77" s="265"/>
      <c r="K77" s="507">
        <v>4</v>
      </c>
      <c r="L77" s="322"/>
      <c r="M77" s="265"/>
      <c r="N77" s="507">
        <v>4</v>
      </c>
      <c r="O77" s="322"/>
      <c r="P77" s="265"/>
      <c r="Q77" s="507">
        <v>6</v>
      </c>
      <c r="R77" s="322"/>
      <c r="S77" s="322"/>
      <c r="T77" s="323"/>
      <c r="U77" s="390">
        <v>4</v>
      </c>
      <c r="V77" s="274"/>
      <c r="W77" s="274"/>
      <c r="X77" s="274"/>
      <c r="Y77" s="274"/>
      <c r="Z77" s="274"/>
      <c r="AA77" s="274"/>
      <c r="AB77" s="274">
        <v>16</v>
      </c>
      <c r="AC77" s="274"/>
      <c r="AD77" s="274"/>
      <c r="AE77" s="274"/>
      <c r="AF77" s="274"/>
      <c r="AG77" s="274"/>
      <c r="AH77" s="274"/>
      <c r="AI77" s="274">
        <v>24</v>
      </c>
      <c r="AJ77" s="274"/>
      <c r="AK77" s="274"/>
      <c r="AL77" s="274"/>
      <c r="AM77" s="274"/>
      <c r="AN77" s="274"/>
      <c r="AO77" s="274"/>
      <c r="AP77" s="452"/>
      <c r="AQ77" s="422"/>
      <c r="AR77" s="536"/>
      <c r="AS77" s="536"/>
      <c r="AT77" s="536"/>
      <c r="AU77" s="536"/>
      <c r="AV77" s="536"/>
      <c r="AW77" s="536"/>
      <c r="AX77" s="536"/>
      <c r="AY77" s="536"/>
      <c r="AZ77" s="536"/>
      <c r="BA77" s="536"/>
      <c r="BB77" s="536"/>
      <c r="BC77" s="536"/>
      <c r="BD77" s="536"/>
      <c r="BE77" s="536"/>
      <c r="BF77" s="536"/>
      <c r="BG77" s="536"/>
      <c r="BH77" s="537"/>
      <c r="BI77" s="145"/>
      <c r="BJ77" s="145"/>
      <c r="BK77" s="146"/>
      <c r="BL77" s="146"/>
      <c r="BM77" s="146"/>
      <c r="BN77" s="130"/>
      <c r="BP77" s="128"/>
    </row>
    <row r="78" spans="1:73" s="10" customFormat="1" ht="32.25" customHeight="1" x14ac:dyDescent="0.3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145"/>
      <c r="BJ78" s="145"/>
      <c r="BK78" s="146"/>
      <c r="BL78" s="146"/>
      <c r="BM78" s="146"/>
      <c r="BN78" s="130"/>
      <c r="BO78" s="170"/>
      <c r="BP78" s="129"/>
      <c r="BQ78" s="125"/>
      <c r="BR78" s="125"/>
      <c r="BS78" s="125"/>
      <c r="BT78" s="125"/>
      <c r="BU78" s="125"/>
    </row>
    <row r="79" spans="1:73" s="10" customFormat="1" ht="42.6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85" t="s">
        <v>99</v>
      </c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145"/>
      <c r="BJ79" s="145"/>
      <c r="BK79" s="146"/>
      <c r="BL79" s="146"/>
      <c r="BM79" s="146"/>
      <c r="BN79" s="130"/>
      <c r="BO79" s="170"/>
      <c r="BP79" s="123"/>
      <c r="BQ79" s="125"/>
      <c r="BR79" s="125"/>
      <c r="BS79" s="125"/>
      <c r="BT79" s="125"/>
      <c r="BU79" s="125"/>
    </row>
    <row r="80" spans="1:73" s="10" customFormat="1" ht="15" customHeight="1" thickBo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5"/>
      <c r="S80" s="25"/>
      <c r="T80" s="24"/>
      <c r="U80" s="26"/>
      <c r="V80" s="26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157"/>
      <c r="BJ80" s="157"/>
      <c r="BK80" s="147"/>
      <c r="BL80" s="147"/>
      <c r="BM80" s="147"/>
      <c r="BN80" s="131"/>
      <c r="BO80" s="170"/>
      <c r="BP80" s="123"/>
      <c r="BQ80" s="125"/>
      <c r="BR80" s="125"/>
      <c r="BS80" s="125"/>
      <c r="BT80" s="125"/>
      <c r="BU80" s="125"/>
    </row>
    <row r="81" spans="1:73" s="10" customFormat="1" ht="132" customHeight="1" thickBot="1" x14ac:dyDescent="0.25">
      <c r="A81" s="387" t="s">
        <v>101</v>
      </c>
      <c r="B81" s="388"/>
      <c r="C81" s="388"/>
      <c r="D81" s="389"/>
      <c r="E81" s="309" t="s">
        <v>102</v>
      </c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368"/>
      <c r="AG81" s="368"/>
      <c r="AH81" s="368"/>
      <c r="AI81" s="368"/>
      <c r="AJ81" s="368"/>
      <c r="AK81" s="368"/>
      <c r="AL81" s="368"/>
      <c r="AM81" s="368"/>
      <c r="AN81" s="368"/>
      <c r="AO81" s="368"/>
      <c r="AP81" s="368"/>
      <c r="AQ81" s="368"/>
      <c r="AR81" s="368"/>
      <c r="AS81" s="368"/>
      <c r="AT81" s="368"/>
      <c r="AU81" s="368"/>
      <c r="AV81" s="368"/>
      <c r="AW81" s="368"/>
      <c r="AX81" s="368"/>
      <c r="AY81" s="368"/>
      <c r="AZ81" s="368"/>
      <c r="BA81" s="368"/>
      <c r="BB81" s="369"/>
      <c r="BC81" s="387" t="s">
        <v>244</v>
      </c>
      <c r="BD81" s="388"/>
      <c r="BE81" s="388"/>
      <c r="BF81" s="388"/>
      <c r="BG81" s="388"/>
      <c r="BH81" s="389"/>
      <c r="BI81" s="156"/>
      <c r="BJ81" s="156"/>
      <c r="BK81" s="169"/>
      <c r="BL81" s="169"/>
      <c r="BM81" s="169"/>
      <c r="BN81" s="170"/>
      <c r="BO81" s="170"/>
      <c r="BP81" s="125"/>
      <c r="BQ81" s="125"/>
      <c r="BR81" s="125"/>
      <c r="BS81" s="125"/>
      <c r="BT81" s="125"/>
      <c r="BU81" s="125"/>
    </row>
    <row r="82" spans="1:73" s="10" customFormat="1" ht="56.85" customHeight="1" x14ac:dyDescent="0.2">
      <c r="A82" s="509" t="s">
        <v>122</v>
      </c>
      <c r="B82" s="510"/>
      <c r="C82" s="510"/>
      <c r="D82" s="511"/>
      <c r="E82" s="577" t="s">
        <v>246</v>
      </c>
      <c r="F82" s="578"/>
      <c r="G82" s="578"/>
      <c r="H82" s="578"/>
      <c r="I82" s="578"/>
      <c r="J82" s="578"/>
      <c r="K82" s="578"/>
      <c r="L82" s="578"/>
      <c r="M82" s="578"/>
      <c r="N82" s="578"/>
      <c r="O82" s="578"/>
      <c r="P82" s="578"/>
      <c r="Q82" s="578"/>
      <c r="R82" s="578"/>
      <c r="S82" s="578"/>
      <c r="T82" s="578"/>
      <c r="U82" s="578"/>
      <c r="V82" s="578"/>
      <c r="W82" s="578"/>
      <c r="X82" s="578"/>
      <c r="Y82" s="578"/>
      <c r="Z82" s="578"/>
      <c r="AA82" s="578"/>
      <c r="AB82" s="578"/>
      <c r="AC82" s="578"/>
      <c r="AD82" s="578"/>
      <c r="AE82" s="578"/>
      <c r="AF82" s="578"/>
      <c r="AG82" s="578"/>
      <c r="AH82" s="578"/>
      <c r="AI82" s="578"/>
      <c r="AJ82" s="578"/>
      <c r="AK82" s="578"/>
      <c r="AL82" s="578"/>
      <c r="AM82" s="578"/>
      <c r="AN82" s="578"/>
      <c r="AO82" s="578"/>
      <c r="AP82" s="578"/>
      <c r="AQ82" s="578"/>
      <c r="AR82" s="578"/>
      <c r="AS82" s="578"/>
      <c r="AT82" s="578"/>
      <c r="AU82" s="578"/>
      <c r="AV82" s="578"/>
      <c r="AW82" s="578"/>
      <c r="AX82" s="578"/>
      <c r="AY82" s="578"/>
      <c r="AZ82" s="578"/>
      <c r="BA82" s="578"/>
      <c r="BB82" s="579"/>
      <c r="BC82" s="590" t="s">
        <v>291</v>
      </c>
      <c r="BD82" s="591"/>
      <c r="BE82" s="591"/>
      <c r="BF82" s="591"/>
      <c r="BG82" s="591"/>
      <c r="BH82" s="592"/>
      <c r="BI82" s="156"/>
      <c r="BJ82" s="156"/>
      <c r="BK82" s="169"/>
      <c r="BL82" s="169"/>
      <c r="BM82" s="169"/>
      <c r="BN82" s="170"/>
      <c r="BO82" s="170"/>
      <c r="BP82" s="125"/>
      <c r="BQ82" s="125"/>
      <c r="BR82" s="125"/>
      <c r="BS82" s="125"/>
      <c r="BT82" s="125"/>
      <c r="BU82" s="125"/>
    </row>
    <row r="83" spans="1:73" s="10" customFormat="1" ht="56.85" customHeight="1" x14ac:dyDescent="0.2">
      <c r="A83" s="229" t="s">
        <v>117</v>
      </c>
      <c r="B83" s="214"/>
      <c r="C83" s="214"/>
      <c r="D83" s="215"/>
      <c r="E83" s="282" t="s">
        <v>245</v>
      </c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/>
      <c r="AP83" s="283"/>
      <c r="AQ83" s="283"/>
      <c r="AR83" s="283"/>
      <c r="AS83" s="283"/>
      <c r="AT83" s="283"/>
      <c r="AU83" s="283"/>
      <c r="AV83" s="283"/>
      <c r="AW83" s="283"/>
      <c r="AX83" s="283"/>
      <c r="AY83" s="283"/>
      <c r="AZ83" s="283"/>
      <c r="BA83" s="283"/>
      <c r="BB83" s="284"/>
      <c r="BC83" s="497" t="s">
        <v>280</v>
      </c>
      <c r="BD83" s="498"/>
      <c r="BE83" s="498"/>
      <c r="BF83" s="498"/>
      <c r="BG83" s="498"/>
      <c r="BH83" s="499"/>
      <c r="BI83" s="156"/>
      <c r="BJ83" s="156"/>
      <c r="BK83" s="169"/>
      <c r="BL83" s="169"/>
      <c r="BM83" s="169"/>
      <c r="BN83" s="170"/>
      <c r="BO83" s="170"/>
      <c r="BP83" s="125"/>
      <c r="BQ83" s="125"/>
      <c r="BR83" s="125"/>
      <c r="BS83" s="125"/>
      <c r="BT83" s="125"/>
      <c r="BU83" s="125"/>
    </row>
    <row r="84" spans="1:73" s="10" customFormat="1" ht="70.7" customHeight="1" x14ac:dyDescent="0.2">
      <c r="A84" s="229" t="s">
        <v>119</v>
      </c>
      <c r="B84" s="214"/>
      <c r="C84" s="214"/>
      <c r="D84" s="215"/>
      <c r="E84" s="282" t="s">
        <v>239</v>
      </c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3"/>
      <c r="AN84" s="283"/>
      <c r="AO84" s="283"/>
      <c r="AP84" s="283"/>
      <c r="AQ84" s="283"/>
      <c r="AR84" s="283"/>
      <c r="AS84" s="283"/>
      <c r="AT84" s="283"/>
      <c r="AU84" s="283"/>
      <c r="AV84" s="283"/>
      <c r="AW84" s="283"/>
      <c r="AX84" s="283"/>
      <c r="AY84" s="283"/>
      <c r="AZ84" s="283"/>
      <c r="BA84" s="283"/>
      <c r="BB84" s="284"/>
      <c r="BC84" s="497" t="s">
        <v>279</v>
      </c>
      <c r="BD84" s="498"/>
      <c r="BE84" s="498"/>
      <c r="BF84" s="498"/>
      <c r="BG84" s="498"/>
      <c r="BH84" s="499"/>
      <c r="BI84" s="156"/>
      <c r="BJ84" s="156"/>
      <c r="BK84" s="169"/>
      <c r="BL84" s="169"/>
      <c r="BM84" s="169"/>
      <c r="BN84" s="170"/>
      <c r="BO84" s="170"/>
      <c r="BP84" s="125"/>
      <c r="BQ84" s="125"/>
      <c r="BR84" s="125"/>
      <c r="BS84" s="125"/>
      <c r="BT84" s="125"/>
      <c r="BU84" s="125"/>
    </row>
    <row r="85" spans="1:73" s="10" customFormat="1" ht="56.85" customHeight="1" x14ac:dyDescent="0.2">
      <c r="A85" s="229" t="s">
        <v>121</v>
      </c>
      <c r="B85" s="214"/>
      <c r="C85" s="214"/>
      <c r="D85" s="215"/>
      <c r="E85" s="282" t="s">
        <v>220</v>
      </c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4"/>
      <c r="BC85" s="497" t="s">
        <v>292</v>
      </c>
      <c r="BD85" s="498"/>
      <c r="BE85" s="498"/>
      <c r="BF85" s="498"/>
      <c r="BG85" s="498"/>
      <c r="BH85" s="499"/>
      <c r="BI85" s="156"/>
      <c r="BJ85" s="156"/>
      <c r="BK85" s="169"/>
      <c r="BL85" s="169"/>
      <c r="BM85" s="169"/>
      <c r="BN85" s="170"/>
      <c r="BO85" s="170"/>
      <c r="BP85" s="125"/>
      <c r="BQ85" s="125"/>
      <c r="BR85" s="125"/>
      <c r="BS85" s="125"/>
      <c r="BT85" s="125"/>
      <c r="BU85" s="125"/>
    </row>
    <row r="86" spans="1:73" s="10" customFormat="1" ht="70.7" customHeight="1" x14ac:dyDescent="0.2">
      <c r="A86" s="432" t="s">
        <v>162</v>
      </c>
      <c r="B86" s="433"/>
      <c r="C86" s="433"/>
      <c r="D86" s="434"/>
      <c r="E86" s="282" t="s">
        <v>219</v>
      </c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3"/>
      <c r="AN86" s="283"/>
      <c r="AO86" s="283"/>
      <c r="AP86" s="283"/>
      <c r="AQ86" s="283"/>
      <c r="AR86" s="283"/>
      <c r="AS86" s="283"/>
      <c r="AT86" s="283"/>
      <c r="AU86" s="283"/>
      <c r="AV86" s="283"/>
      <c r="AW86" s="283"/>
      <c r="AX86" s="283"/>
      <c r="AY86" s="283"/>
      <c r="AZ86" s="283"/>
      <c r="BA86" s="283"/>
      <c r="BB86" s="284"/>
      <c r="BC86" s="497" t="s">
        <v>293</v>
      </c>
      <c r="BD86" s="498"/>
      <c r="BE86" s="498"/>
      <c r="BF86" s="498"/>
      <c r="BG86" s="498"/>
      <c r="BH86" s="499"/>
      <c r="BI86" s="156"/>
      <c r="BJ86" s="156"/>
      <c r="BK86" s="169"/>
      <c r="BL86" s="169"/>
      <c r="BM86" s="169"/>
      <c r="BN86" s="170"/>
      <c r="BO86" s="170"/>
      <c r="BP86" s="125"/>
      <c r="BQ86" s="125"/>
      <c r="BR86" s="125"/>
      <c r="BS86" s="125"/>
      <c r="BT86" s="125"/>
      <c r="BU86" s="125"/>
    </row>
    <row r="87" spans="1:73" s="10" customFormat="1" ht="70.7" customHeight="1" x14ac:dyDescent="0.2">
      <c r="A87" s="229" t="s">
        <v>127</v>
      </c>
      <c r="B87" s="214"/>
      <c r="C87" s="214"/>
      <c r="D87" s="215"/>
      <c r="E87" s="282" t="s">
        <v>221</v>
      </c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3"/>
      <c r="AN87" s="283"/>
      <c r="AO87" s="283"/>
      <c r="AP87" s="283"/>
      <c r="AQ87" s="283"/>
      <c r="AR87" s="283"/>
      <c r="AS87" s="283"/>
      <c r="AT87" s="283"/>
      <c r="AU87" s="283"/>
      <c r="AV87" s="283"/>
      <c r="AW87" s="283"/>
      <c r="AX87" s="283"/>
      <c r="AY87" s="283"/>
      <c r="AZ87" s="283"/>
      <c r="BA87" s="283"/>
      <c r="BB87" s="284"/>
      <c r="BC87" s="608" t="s">
        <v>289</v>
      </c>
      <c r="BD87" s="609"/>
      <c r="BE87" s="609"/>
      <c r="BF87" s="609"/>
      <c r="BG87" s="609"/>
      <c r="BH87" s="610"/>
      <c r="BI87" s="156"/>
      <c r="BJ87" s="156"/>
      <c r="BK87" s="169"/>
      <c r="BL87" s="169"/>
      <c r="BM87" s="169"/>
      <c r="BN87" s="170"/>
      <c r="BO87" s="170"/>
      <c r="BP87" s="125"/>
      <c r="BQ87" s="125"/>
      <c r="BR87" s="125"/>
      <c r="BS87" s="125"/>
      <c r="BT87" s="125"/>
      <c r="BU87" s="125"/>
    </row>
    <row r="88" spans="1:73" s="10" customFormat="1" ht="56.85" customHeight="1" x14ac:dyDescent="0.2">
      <c r="A88" s="229" t="s">
        <v>164</v>
      </c>
      <c r="B88" s="214"/>
      <c r="C88" s="214"/>
      <c r="D88" s="215"/>
      <c r="E88" s="282" t="s">
        <v>240</v>
      </c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3"/>
      <c r="AN88" s="283"/>
      <c r="AO88" s="283"/>
      <c r="AP88" s="283"/>
      <c r="AQ88" s="283"/>
      <c r="AR88" s="283"/>
      <c r="AS88" s="283"/>
      <c r="AT88" s="283"/>
      <c r="AU88" s="283"/>
      <c r="AV88" s="283"/>
      <c r="AW88" s="283"/>
      <c r="AX88" s="283"/>
      <c r="AY88" s="283"/>
      <c r="AZ88" s="283"/>
      <c r="BA88" s="283"/>
      <c r="BB88" s="284"/>
      <c r="BC88" s="497" t="s">
        <v>277</v>
      </c>
      <c r="BD88" s="498"/>
      <c r="BE88" s="498"/>
      <c r="BF88" s="498"/>
      <c r="BG88" s="498"/>
      <c r="BH88" s="499"/>
      <c r="BI88" s="148"/>
      <c r="BJ88" s="148"/>
      <c r="BK88" s="176"/>
      <c r="BL88" s="176"/>
      <c r="BM88" s="176"/>
      <c r="BN88" s="177"/>
      <c r="BO88" s="177"/>
      <c r="BP88" s="132"/>
      <c r="BQ88" s="132"/>
      <c r="BR88" s="132"/>
      <c r="BS88" s="132"/>
      <c r="BT88" s="132"/>
      <c r="BU88" s="132"/>
    </row>
    <row r="89" spans="1:73" s="10" customFormat="1" ht="70.7" customHeight="1" x14ac:dyDescent="0.2">
      <c r="A89" s="416" t="s">
        <v>166</v>
      </c>
      <c r="B89" s="268"/>
      <c r="C89" s="268"/>
      <c r="D89" s="320"/>
      <c r="E89" s="282" t="s">
        <v>218</v>
      </c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4"/>
      <c r="BC89" s="497" t="s">
        <v>170</v>
      </c>
      <c r="BD89" s="498"/>
      <c r="BE89" s="498"/>
      <c r="BF89" s="498"/>
      <c r="BG89" s="498"/>
      <c r="BH89" s="499"/>
      <c r="BI89" s="148"/>
      <c r="BJ89" s="148"/>
      <c r="BK89" s="176"/>
      <c r="BL89" s="176"/>
      <c r="BM89" s="176"/>
      <c r="BN89" s="177"/>
      <c r="BO89" s="177"/>
      <c r="BP89" s="133"/>
      <c r="BQ89" s="133"/>
      <c r="BR89" s="133"/>
      <c r="BS89" s="133"/>
      <c r="BT89" s="133"/>
      <c r="BU89" s="125"/>
    </row>
    <row r="90" spans="1:73" s="10" customFormat="1" ht="56.85" customHeight="1" thickBot="1" x14ac:dyDescent="0.25">
      <c r="A90" s="446" t="s">
        <v>201</v>
      </c>
      <c r="B90" s="447"/>
      <c r="C90" s="447"/>
      <c r="D90" s="448"/>
      <c r="E90" s="574" t="s">
        <v>228</v>
      </c>
      <c r="F90" s="575"/>
      <c r="G90" s="575"/>
      <c r="H90" s="575"/>
      <c r="I90" s="575"/>
      <c r="J90" s="575"/>
      <c r="K90" s="575"/>
      <c r="L90" s="575"/>
      <c r="M90" s="575"/>
      <c r="N90" s="575"/>
      <c r="O90" s="575"/>
      <c r="P90" s="575"/>
      <c r="Q90" s="575"/>
      <c r="R90" s="575"/>
      <c r="S90" s="575"/>
      <c r="T90" s="575"/>
      <c r="U90" s="575"/>
      <c r="V90" s="575"/>
      <c r="W90" s="575"/>
      <c r="X90" s="575"/>
      <c r="Y90" s="575"/>
      <c r="Z90" s="575"/>
      <c r="AA90" s="575"/>
      <c r="AB90" s="575"/>
      <c r="AC90" s="575"/>
      <c r="AD90" s="575"/>
      <c r="AE90" s="575"/>
      <c r="AF90" s="575"/>
      <c r="AG90" s="575"/>
      <c r="AH90" s="575"/>
      <c r="AI90" s="575"/>
      <c r="AJ90" s="575"/>
      <c r="AK90" s="575"/>
      <c r="AL90" s="575"/>
      <c r="AM90" s="575"/>
      <c r="AN90" s="575"/>
      <c r="AO90" s="575"/>
      <c r="AP90" s="575"/>
      <c r="AQ90" s="575"/>
      <c r="AR90" s="575"/>
      <c r="AS90" s="575"/>
      <c r="AT90" s="575"/>
      <c r="AU90" s="575"/>
      <c r="AV90" s="575"/>
      <c r="AW90" s="575"/>
      <c r="AX90" s="575"/>
      <c r="AY90" s="575"/>
      <c r="AZ90" s="575"/>
      <c r="BA90" s="575"/>
      <c r="BB90" s="576"/>
      <c r="BC90" s="476" t="s">
        <v>192</v>
      </c>
      <c r="BD90" s="477"/>
      <c r="BE90" s="477"/>
      <c r="BF90" s="477"/>
      <c r="BG90" s="477"/>
      <c r="BH90" s="478"/>
      <c r="BI90" s="148"/>
      <c r="BJ90" s="148"/>
      <c r="BK90" s="176"/>
      <c r="BL90" s="176"/>
      <c r="BM90" s="176"/>
      <c r="BN90" s="177"/>
      <c r="BO90" s="177"/>
      <c r="BP90" s="133"/>
      <c r="BQ90" s="133"/>
      <c r="BR90" s="133"/>
      <c r="BS90" s="133"/>
      <c r="BT90" s="133"/>
      <c r="BU90" s="125"/>
    </row>
    <row r="91" spans="1:73" s="10" customFormat="1" ht="70.7" customHeight="1" x14ac:dyDescent="0.2">
      <c r="A91" s="435" t="s">
        <v>112</v>
      </c>
      <c r="B91" s="302"/>
      <c r="C91" s="302"/>
      <c r="D91" s="303"/>
      <c r="E91" s="577" t="s">
        <v>211</v>
      </c>
      <c r="F91" s="578"/>
      <c r="G91" s="578"/>
      <c r="H91" s="578"/>
      <c r="I91" s="578"/>
      <c r="J91" s="578"/>
      <c r="K91" s="578"/>
      <c r="L91" s="578"/>
      <c r="M91" s="578"/>
      <c r="N91" s="578"/>
      <c r="O91" s="578"/>
      <c r="P91" s="578"/>
      <c r="Q91" s="578"/>
      <c r="R91" s="578"/>
      <c r="S91" s="578"/>
      <c r="T91" s="578"/>
      <c r="U91" s="578"/>
      <c r="V91" s="578"/>
      <c r="W91" s="578"/>
      <c r="X91" s="578"/>
      <c r="Y91" s="578"/>
      <c r="Z91" s="578"/>
      <c r="AA91" s="578"/>
      <c r="AB91" s="578"/>
      <c r="AC91" s="578"/>
      <c r="AD91" s="578"/>
      <c r="AE91" s="578"/>
      <c r="AF91" s="578"/>
      <c r="AG91" s="578"/>
      <c r="AH91" s="578"/>
      <c r="AI91" s="578"/>
      <c r="AJ91" s="578"/>
      <c r="AK91" s="578"/>
      <c r="AL91" s="578"/>
      <c r="AM91" s="578"/>
      <c r="AN91" s="578"/>
      <c r="AO91" s="578"/>
      <c r="AP91" s="578"/>
      <c r="AQ91" s="578"/>
      <c r="AR91" s="578"/>
      <c r="AS91" s="578"/>
      <c r="AT91" s="578"/>
      <c r="AU91" s="578"/>
      <c r="AV91" s="578"/>
      <c r="AW91" s="578"/>
      <c r="AX91" s="578"/>
      <c r="AY91" s="578"/>
      <c r="AZ91" s="578"/>
      <c r="BA91" s="578"/>
      <c r="BB91" s="579"/>
      <c r="BC91" s="479" t="s">
        <v>111</v>
      </c>
      <c r="BD91" s="480"/>
      <c r="BE91" s="480"/>
      <c r="BF91" s="480"/>
      <c r="BG91" s="480"/>
      <c r="BH91" s="481"/>
      <c r="BI91" s="156"/>
      <c r="BJ91" s="156"/>
      <c r="BK91" s="169"/>
      <c r="BL91" s="169"/>
      <c r="BM91" s="169"/>
      <c r="BN91" s="170"/>
      <c r="BO91" s="170"/>
      <c r="BP91" s="125"/>
      <c r="BQ91" s="125"/>
      <c r="BR91" s="125"/>
      <c r="BS91" s="125"/>
      <c r="BT91" s="125"/>
      <c r="BU91" s="125"/>
    </row>
    <row r="92" spans="1:73" s="10" customFormat="1" ht="70.7" customHeight="1" x14ac:dyDescent="0.2">
      <c r="A92" s="229" t="s">
        <v>114</v>
      </c>
      <c r="B92" s="214"/>
      <c r="C92" s="214"/>
      <c r="D92" s="215"/>
      <c r="E92" s="282" t="s">
        <v>230</v>
      </c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3"/>
      <c r="AT92" s="283"/>
      <c r="AU92" s="283"/>
      <c r="AV92" s="283"/>
      <c r="AW92" s="283"/>
      <c r="AX92" s="283"/>
      <c r="AY92" s="283"/>
      <c r="AZ92" s="283"/>
      <c r="BA92" s="283"/>
      <c r="BB92" s="284"/>
      <c r="BC92" s="497" t="s">
        <v>113</v>
      </c>
      <c r="BD92" s="498"/>
      <c r="BE92" s="498"/>
      <c r="BF92" s="498"/>
      <c r="BG92" s="498"/>
      <c r="BH92" s="499"/>
      <c r="BI92" s="156"/>
      <c r="BJ92" s="156"/>
      <c r="BK92" s="169"/>
      <c r="BL92" s="169"/>
      <c r="BM92" s="169"/>
      <c r="BN92" s="170"/>
      <c r="BO92" s="170"/>
      <c r="BP92" s="125"/>
      <c r="BQ92" s="125"/>
      <c r="BR92" s="125"/>
      <c r="BS92" s="125"/>
      <c r="BT92" s="125"/>
      <c r="BU92" s="125"/>
    </row>
    <row r="93" spans="1:73" s="10" customFormat="1" ht="70.7" customHeight="1" thickBot="1" x14ac:dyDescent="0.25">
      <c r="A93" s="390" t="s">
        <v>217</v>
      </c>
      <c r="B93" s="274"/>
      <c r="C93" s="274"/>
      <c r="D93" s="452"/>
      <c r="E93" s="574" t="s">
        <v>212</v>
      </c>
      <c r="F93" s="575"/>
      <c r="G93" s="575"/>
      <c r="H93" s="575"/>
      <c r="I93" s="575"/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5"/>
      <c r="AC93" s="575"/>
      <c r="AD93" s="575"/>
      <c r="AE93" s="575"/>
      <c r="AF93" s="575"/>
      <c r="AG93" s="575"/>
      <c r="AH93" s="575"/>
      <c r="AI93" s="575"/>
      <c r="AJ93" s="575"/>
      <c r="AK93" s="575"/>
      <c r="AL93" s="575"/>
      <c r="AM93" s="575"/>
      <c r="AN93" s="575"/>
      <c r="AO93" s="575"/>
      <c r="AP93" s="575"/>
      <c r="AQ93" s="575"/>
      <c r="AR93" s="575"/>
      <c r="AS93" s="575"/>
      <c r="AT93" s="575"/>
      <c r="AU93" s="575"/>
      <c r="AV93" s="575"/>
      <c r="AW93" s="575"/>
      <c r="AX93" s="575"/>
      <c r="AY93" s="575"/>
      <c r="AZ93" s="575"/>
      <c r="BA93" s="575"/>
      <c r="BB93" s="576"/>
      <c r="BC93" s="587" t="s">
        <v>116</v>
      </c>
      <c r="BD93" s="588"/>
      <c r="BE93" s="588"/>
      <c r="BF93" s="588"/>
      <c r="BG93" s="588"/>
      <c r="BH93" s="589"/>
      <c r="BI93" s="156"/>
      <c r="BJ93" s="156"/>
      <c r="BK93" s="169"/>
      <c r="BL93" s="169"/>
      <c r="BM93" s="169"/>
      <c r="BN93" s="170"/>
      <c r="BO93" s="170"/>
      <c r="BP93" s="125"/>
      <c r="BQ93" s="125"/>
      <c r="BR93" s="125"/>
      <c r="BS93" s="125"/>
      <c r="BT93" s="125"/>
      <c r="BU93" s="125"/>
    </row>
    <row r="94" spans="1:73" s="10" customFormat="1" ht="56.85" customHeight="1" x14ac:dyDescent="0.2">
      <c r="A94" s="443" t="s">
        <v>130</v>
      </c>
      <c r="B94" s="444"/>
      <c r="C94" s="444"/>
      <c r="D94" s="445"/>
      <c r="E94" s="577" t="s">
        <v>222</v>
      </c>
      <c r="F94" s="578"/>
      <c r="G94" s="578"/>
      <c r="H94" s="578"/>
      <c r="I94" s="578"/>
      <c r="J94" s="578"/>
      <c r="K94" s="578"/>
      <c r="L94" s="578"/>
      <c r="M94" s="578"/>
      <c r="N94" s="578"/>
      <c r="O94" s="578"/>
      <c r="P94" s="578"/>
      <c r="Q94" s="578"/>
      <c r="R94" s="578"/>
      <c r="S94" s="578"/>
      <c r="T94" s="578"/>
      <c r="U94" s="578"/>
      <c r="V94" s="578"/>
      <c r="W94" s="578"/>
      <c r="X94" s="578"/>
      <c r="Y94" s="578"/>
      <c r="Z94" s="578"/>
      <c r="AA94" s="578"/>
      <c r="AB94" s="578"/>
      <c r="AC94" s="578"/>
      <c r="AD94" s="578"/>
      <c r="AE94" s="578"/>
      <c r="AF94" s="578"/>
      <c r="AG94" s="578"/>
      <c r="AH94" s="578"/>
      <c r="AI94" s="578"/>
      <c r="AJ94" s="578"/>
      <c r="AK94" s="578"/>
      <c r="AL94" s="578"/>
      <c r="AM94" s="578"/>
      <c r="AN94" s="578"/>
      <c r="AO94" s="578"/>
      <c r="AP94" s="578"/>
      <c r="AQ94" s="578"/>
      <c r="AR94" s="578"/>
      <c r="AS94" s="578"/>
      <c r="AT94" s="578"/>
      <c r="AU94" s="578"/>
      <c r="AV94" s="578"/>
      <c r="AW94" s="578"/>
      <c r="AX94" s="578"/>
      <c r="AY94" s="578"/>
      <c r="AZ94" s="578"/>
      <c r="BA94" s="578"/>
      <c r="BB94" s="579"/>
      <c r="BC94" s="479" t="s">
        <v>124</v>
      </c>
      <c r="BD94" s="480"/>
      <c r="BE94" s="480"/>
      <c r="BF94" s="480"/>
      <c r="BG94" s="480"/>
      <c r="BH94" s="481"/>
      <c r="BI94" s="148"/>
      <c r="BJ94" s="148"/>
      <c r="BK94" s="176"/>
      <c r="BL94" s="176"/>
      <c r="BM94" s="176"/>
      <c r="BN94" s="177"/>
      <c r="BO94" s="177"/>
      <c r="BP94" s="132"/>
      <c r="BQ94" s="132"/>
      <c r="BR94" s="132"/>
      <c r="BS94" s="132"/>
      <c r="BT94" s="132"/>
      <c r="BU94" s="125"/>
    </row>
    <row r="95" spans="1:73" s="10" customFormat="1" ht="56.85" customHeight="1" x14ac:dyDescent="0.2">
      <c r="A95" s="229" t="s">
        <v>132</v>
      </c>
      <c r="B95" s="214"/>
      <c r="C95" s="214"/>
      <c r="D95" s="215"/>
      <c r="E95" s="282" t="s">
        <v>163</v>
      </c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283"/>
      <c r="AX95" s="283"/>
      <c r="AY95" s="283"/>
      <c r="AZ95" s="283"/>
      <c r="BA95" s="283"/>
      <c r="BB95" s="284"/>
      <c r="BC95" s="497" t="s">
        <v>129</v>
      </c>
      <c r="BD95" s="498"/>
      <c r="BE95" s="498"/>
      <c r="BF95" s="498"/>
      <c r="BG95" s="498"/>
      <c r="BH95" s="499"/>
      <c r="BI95" s="156"/>
      <c r="BJ95" s="156"/>
      <c r="BK95" s="169"/>
      <c r="BL95" s="169"/>
      <c r="BM95" s="169"/>
      <c r="BN95" s="170"/>
      <c r="BO95" s="170"/>
      <c r="BP95" s="125"/>
      <c r="BQ95" s="125"/>
      <c r="BR95" s="125"/>
      <c r="BS95" s="125"/>
      <c r="BT95" s="125"/>
      <c r="BU95" s="125"/>
    </row>
    <row r="96" spans="1:73" s="10" customFormat="1" ht="56.85" customHeight="1" x14ac:dyDescent="0.2">
      <c r="A96" s="229" t="s">
        <v>133</v>
      </c>
      <c r="B96" s="214"/>
      <c r="C96" s="214"/>
      <c r="D96" s="215"/>
      <c r="E96" s="282" t="s">
        <v>235</v>
      </c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3"/>
      <c r="AN96" s="283"/>
      <c r="AO96" s="283"/>
      <c r="AP96" s="283"/>
      <c r="AQ96" s="283"/>
      <c r="AR96" s="283"/>
      <c r="AS96" s="283"/>
      <c r="AT96" s="283"/>
      <c r="AU96" s="283"/>
      <c r="AV96" s="283"/>
      <c r="AW96" s="283"/>
      <c r="AX96" s="283"/>
      <c r="AY96" s="283"/>
      <c r="AZ96" s="283"/>
      <c r="BA96" s="283"/>
      <c r="BB96" s="284"/>
      <c r="BC96" s="497" t="s">
        <v>131</v>
      </c>
      <c r="BD96" s="498"/>
      <c r="BE96" s="498"/>
      <c r="BF96" s="498"/>
      <c r="BG96" s="498"/>
      <c r="BH96" s="499"/>
      <c r="BI96" s="156"/>
      <c r="BJ96" s="156"/>
      <c r="BK96" s="169"/>
      <c r="BL96" s="169"/>
      <c r="BM96" s="169"/>
      <c r="BN96" s="170"/>
      <c r="BO96" s="170"/>
      <c r="BP96" s="125"/>
      <c r="BQ96" s="125"/>
      <c r="BR96" s="125"/>
      <c r="BS96" s="125"/>
      <c r="BT96" s="125"/>
      <c r="BU96" s="125"/>
    </row>
    <row r="97" spans="1:73" s="10" customFormat="1" ht="56.85" customHeight="1" x14ac:dyDescent="0.2">
      <c r="A97" s="503" t="s">
        <v>134</v>
      </c>
      <c r="B97" s="504"/>
      <c r="C97" s="504"/>
      <c r="D97" s="505"/>
      <c r="E97" s="282" t="s">
        <v>213</v>
      </c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  <c r="AQ97" s="283"/>
      <c r="AR97" s="283"/>
      <c r="AS97" s="283"/>
      <c r="AT97" s="283"/>
      <c r="AU97" s="283"/>
      <c r="AV97" s="283"/>
      <c r="AW97" s="283"/>
      <c r="AX97" s="283"/>
      <c r="AY97" s="283"/>
      <c r="AZ97" s="283"/>
      <c r="BA97" s="283"/>
      <c r="BB97" s="284"/>
      <c r="BC97" s="497" t="s">
        <v>205</v>
      </c>
      <c r="BD97" s="498"/>
      <c r="BE97" s="498"/>
      <c r="BF97" s="498"/>
      <c r="BG97" s="498"/>
      <c r="BH97" s="499"/>
      <c r="BI97" s="156"/>
      <c r="BJ97" s="156"/>
      <c r="BK97" s="169"/>
      <c r="BL97" s="169"/>
      <c r="BM97" s="169"/>
      <c r="BN97" s="170"/>
      <c r="BO97" s="170"/>
      <c r="BP97" s="125"/>
      <c r="BQ97" s="125"/>
      <c r="BR97" s="125"/>
      <c r="BS97" s="125"/>
      <c r="BT97" s="125"/>
      <c r="BU97" s="125"/>
    </row>
    <row r="98" spans="1:73" s="10" customFormat="1" ht="56.85" customHeight="1" x14ac:dyDescent="0.2">
      <c r="A98" s="229" t="s">
        <v>136</v>
      </c>
      <c r="B98" s="214"/>
      <c r="C98" s="214"/>
      <c r="D98" s="215"/>
      <c r="E98" s="282" t="s">
        <v>207</v>
      </c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3"/>
      <c r="AO98" s="283"/>
      <c r="AP98" s="283"/>
      <c r="AQ98" s="283"/>
      <c r="AR98" s="283"/>
      <c r="AS98" s="283"/>
      <c r="AT98" s="283"/>
      <c r="AU98" s="283"/>
      <c r="AV98" s="283"/>
      <c r="AW98" s="283"/>
      <c r="AX98" s="283"/>
      <c r="AY98" s="283"/>
      <c r="AZ98" s="283"/>
      <c r="BA98" s="283"/>
      <c r="BB98" s="284"/>
      <c r="BC98" s="497" t="s">
        <v>161</v>
      </c>
      <c r="BD98" s="498"/>
      <c r="BE98" s="498"/>
      <c r="BF98" s="498"/>
      <c r="BG98" s="498"/>
      <c r="BH98" s="499"/>
      <c r="BI98" s="156"/>
      <c r="BJ98" s="156"/>
      <c r="BK98" s="169"/>
      <c r="BL98" s="169"/>
      <c r="BM98" s="169"/>
      <c r="BN98" s="170"/>
      <c r="BO98" s="170"/>
      <c r="BP98" s="125"/>
      <c r="BQ98" s="125"/>
      <c r="BR98" s="125"/>
      <c r="BS98" s="125"/>
      <c r="BT98" s="125"/>
      <c r="BU98" s="125"/>
    </row>
    <row r="99" spans="1:73" s="10" customFormat="1" ht="56.85" customHeight="1" x14ac:dyDescent="0.2">
      <c r="A99" s="229" t="s">
        <v>140</v>
      </c>
      <c r="B99" s="214"/>
      <c r="C99" s="214"/>
      <c r="D99" s="215"/>
      <c r="E99" s="282" t="s">
        <v>253</v>
      </c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3"/>
      <c r="AN99" s="283"/>
      <c r="AO99" s="283"/>
      <c r="AP99" s="283"/>
      <c r="AQ99" s="283"/>
      <c r="AR99" s="283"/>
      <c r="AS99" s="283"/>
      <c r="AT99" s="283"/>
      <c r="AU99" s="283"/>
      <c r="AV99" s="283"/>
      <c r="AW99" s="283"/>
      <c r="AX99" s="283"/>
      <c r="AY99" s="283"/>
      <c r="AZ99" s="283"/>
      <c r="BA99" s="283"/>
      <c r="BB99" s="284"/>
      <c r="BC99" s="497" t="s">
        <v>137</v>
      </c>
      <c r="BD99" s="498"/>
      <c r="BE99" s="498"/>
      <c r="BF99" s="498"/>
      <c r="BG99" s="498"/>
      <c r="BH99" s="499"/>
      <c r="BI99" s="156"/>
      <c r="BJ99" s="156"/>
      <c r="BK99" s="169"/>
      <c r="BL99" s="169"/>
      <c r="BM99" s="169"/>
      <c r="BN99" s="170"/>
      <c r="BO99" s="170"/>
      <c r="BP99" s="125"/>
      <c r="BQ99" s="125"/>
      <c r="BR99" s="125"/>
      <c r="BS99" s="125"/>
      <c r="BT99" s="125"/>
      <c r="BU99" s="125"/>
    </row>
    <row r="100" spans="1:73" s="10" customFormat="1" ht="70.7" customHeight="1" x14ac:dyDescent="0.2">
      <c r="A100" s="229" t="s">
        <v>142</v>
      </c>
      <c r="B100" s="214"/>
      <c r="C100" s="214"/>
      <c r="D100" s="215"/>
      <c r="E100" s="282" t="s">
        <v>214</v>
      </c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3"/>
      <c r="AN100" s="283"/>
      <c r="AO100" s="283"/>
      <c r="AP100" s="283"/>
      <c r="AQ100" s="283"/>
      <c r="AR100" s="283"/>
      <c r="AS100" s="283"/>
      <c r="AT100" s="283"/>
      <c r="AU100" s="283"/>
      <c r="AV100" s="283"/>
      <c r="AW100" s="283"/>
      <c r="AX100" s="283"/>
      <c r="AY100" s="283"/>
      <c r="AZ100" s="283"/>
      <c r="BA100" s="283"/>
      <c r="BB100" s="284"/>
      <c r="BC100" s="497" t="s">
        <v>139</v>
      </c>
      <c r="BD100" s="498"/>
      <c r="BE100" s="498"/>
      <c r="BF100" s="498"/>
      <c r="BG100" s="498"/>
      <c r="BH100" s="499"/>
      <c r="BI100" s="156"/>
      <c r="BJ100" s="156"/>
      <c r="BK100" s="169"/>
      <c r="BL100" s="169"/>
      <c r="BM100" s="169"/>
      <c r="BN100" s="170"/>
      <c r="BO100" s="170"/>
      <c r="BP100" s="125"/>
      <c r="BQ100" s="125"/>
      <c r="BR100" s="125"/>
      <c r="BS100" s="125"/>
      <c r="BT100" s="125"/>
      <c r="BU100" s="125"/>
    </row>
    <row r="101" spans="1:73" s="10" customFormat="1" ht="70.7" customHeight="1" thickBot="1" x14ac:dyDescent="0.25">
      <c r="A101" s="299" t="s">
        <v>143</v>
      </c>
      <c r="B101" s="238"/>
      <c r="C101" s="238"/>
      <c r="D101" s="239"/>
      <c r="E101" s="574" t="s">
        <v>241</v>
      </c>
      <c r="F101" s="575"/>
      <c r="G101" s="575"/>
      <c r="H101" s="575"/>
      <c r="I101" s="575"/>
      <c r="J101" s="575"/>
      <c r="K101" s="575"/>
      <c r="L101" s="575"/>
      <c r="M101" s="575"/>
      <c r="N101" s="575"/>
      <c r="O101" s="575"/>
      <c r="P101" s="575"/>
      <c r="Q101" s="575"/>
      <c r="R101" s="575"/>
      <c r="S101" s="575"/>
      <c r="T101" s="575"/>
      <c r="U101" s="575"/>
      <c r="V101" s="575"/>
      <c r="W101" s="575"/>
      <c r="X101" s="575"/>
      <c r="Y101" s="575"/>
      <c r="Z101" s="575"/>
      <c r="AA101" s="575"/>
      <c r="AB101" s="575"/>
      <c r="AC101" s="575"/>
      <c r="AD101" s="575"/>
      <c r="AE101" s="575"/>
      <c r="AF101" s="575"/>
      <c r="AG101" s="575"/>
      <c r="AH101" s="575"/>
      <c r="AI101" s="575"/>
      <c r="AJ101" s="575"/>
      <c r="AK101" s="575"/>
      <c r="AL101" s="575"/>
      <c r="AM101" s="575"/>
      <c r="AN101" s="575"/>
      <c r="AO101" s="575"/>
      <c r="AP101" s="575"/>
      <c r="AQ101" s="575"/>
      <c r="AR101" s="575"/>
      <c r="AS101" s="575"/>
      <c r="AT101" s="575"/>
      <c r="AU101" s="575"/>
      <c r="AV101" s="575"/>
      <c r="AW101" s="575"/>
      <c r="AX101" s="575"/>
      <c r="AY101" s="575"/>
      <c r="AZ101" s="575"/>
      <c r="BA101" s="575"/>
      <c r="BB101" s="576"/>
      <c r="BC101" s="500" t="s">
        <v>139</v>
      </c>
      <c r="BD101" s="501"/>
      <c r="BE101" s="501"/>
      <c r="BF101" s="501"/>
      <c r="BG101" s="501"/>
      <c r="BH101" s="502"/>
      <c r="BI101" s="156"/>
      <c r="BJ101" s="156"/>
      <c r="BK101" s="169"/>
      <c r="BL101" s="169"/>
      <c r="BM101" s="169"/>
      <c r="BN101" s="170"/>
      <c r="BO101" s="170"/>
      <c r="BP101" s="125"/>
      <c r="BQ101" s="125"/>
      <c r="BR101" s="125"/>
      <c r="BS101" s="125"/>
      <c r="BT101" s="125"/>
      <c r="BU101" s="125"/>
    </row>
    <row r="102" spans="1:73" s="103" customFormat="1" ht="65.099999999999994" customHeight="1" x14ac:dyDescent="0.45">
      <c r="A102" s="101" t="s">
        <v>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102"/>
      <c r="S102" s="102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4"/>
      <c r="AG102" s="6"/>
      <c r="AH102" s="526" t="s">
        <v>4</v>
      </c>
      <c r="AI102" s="526"/>
      <c r="AJ102" s="526"/>
      <c r="AK102" s="526"/>
      <c r="AL102" s="526"/>
      <c r="AM102" s="526"/>
      <c r="AN102" s="526"/>
      <c r="AO102" s="526"/>
      <c r="AP102" s="526"/>
      <c r="AQ102" s="52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162"/>
      <c r="BJ102" s="162"/>
      <c r="BK102" s="187"/>
      <c r="BL102" s="187"/>
      <c r="BM102" s="187"/>
      <c r="BN102" s="188"/>
      <c r="BO102" s="189"/>
      <c r="BP102" s="137"/>
      <c r="BQ102" s="137"/>
      <c r="BR102" s="138"/>
      <c r="BS102" s="138"/>
      <c r="BT102" s="138"/>
      <c r="BU102" s="138"/>
    </row>
    <row r="103" spans="1:73" s="103" customFormat="1" ht="43.5" customHeight="1" x14ac:dyDescent="0.45">
      <c r="A103" s="527" t="s">
        <v>309</v>
      </c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27"/>
      <c r="W103" s="527"/>
      <c r="X103" s="527"/>
      <c r="Y103" s="104"/>
      <c r="Z103" s="104"/>
      <c r="AA103" s="104"/>
      <c r="AB103" s="104"/>
      <c r="AC103" s="104"/>
      <c r="AD103" s="6"/>
      <c r="AE103" s="4"/>
      <c r="AF103" s="6"/>
      <c r="AG103" s="6"/>
      <c r="AH103" s="528" t="s">
        <v>233</v>
      </c>
      <c r="AI103" s="528"/>
      <c r="AJ103" s="528"/>
      <c r="AK103" s="528"/>
      <c r="AL103" s="528"/>
      <c r="AM103" s="528"/>
      <c r="AN103" s="528"/>
      <c r="AO103" s="528"/>
      <c r="AP103" s="528"/>
      <c r="AQ103" s="528"/>
      <c r="AR103" s="528"/>
      <c r="AS103" s="528"/>
      <c r="AT103" s="528"/>
      <c r="AU103" s="528"/>
      <c r="AV103" s="528"/>
      <c r="AW103" s="528"/>
      <c r="AX103" s="528"/>
      <c r="AY103" s="528"/>
      <c r="AZ103" s="528"/>
      <c r="BA103" s="528"/>
      <c r="BB103" s="528"/>
      <c r="BC103" s="528"/>
      <c r="BD103" s="528"/>
      <c r="BE103" s="528"/>
      <c r="BF103" s="528"/>
      <c r="BG103" s="528"/>
      <c r="BH103" s="528"/>
      <c r="BI103" s="162"/>
      <c r="BJ103" s="162"/>
      <c r="BK103" s="187"/>
      <c r="BL103" s="187"/>
      <c r="BM103" s="187"/>
      <c r="BN103" s="188"/>
      <c r="BO103" s="189"/>
      <c r="BP103" s="137"/>
      <c r="BQ103" s="137"/>
      <c r="BR103" s="138"/>
      <c r="BS103" s="138"/>
      <c r="BT103" s="138"/>
      <c r="BU103" s="138"/>
    </row>
    <row r="104" spans="1:73" s="103" customFormat="1" ht="40.5" customHeight="1" x14ac:dyDescent="0.45">
      <c r="A104" s="527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527"/>
      <c r="R104" s="527"/>
      <c r="S104" s="527"/>
      <c r="T104" s="527"/>
      <c r="U104" s="527"/>
      <c r="V104" s="527"/>
      <c r="W104" s="527"/>
      <c r="X104" s="527"/>
      <c r="Y104" s="104"/>
      <c r="Z104" s="104"/>
      <c r="AA104" s="104"/>
      <c r="AB104" s="104"/>
      <c r="AC104" s="104"/>
      <c r="AD104" s="6"/>
      <c r="AE104" s="4"/>
      <c r="AF104" s="6"/>
      <c r="AG104" s="6"/>
      <c r="AH104" s="528"/>
      <c r="AI104" s="528"/>
      <c r="AJ104" s="528"/>
      <c r="AK104" s="528"/>
      <c r="AL104" s="528"/>
      <c r="AM104" s="528"/>
      <c r="AN104" s="528"/>
      <c r="AO104" s="528"/>
      <c r="AP104" s="528"/>
      <c r="AQ104" s="528"/>
      <c r="AR104" s="528"/>
      <c r="AS104" s="528"/>
      <c r="AT104" s="528"/>
      <c r="AU104" s="528"/>
      <c r="AV104" s="528"/>
      <c r="AW104" s="528"/>
      <c r="AX104" s="528"/>
      <c r="AY104" s="528"/>
      <c r="AZ104" s="528"/>
      <c r="BA104" s="528"/>
      <c r="BB104" s="528"/>
      <c r="BC104" s="528"/>
      <c r="BD104" s="528"/>
      <c r="BE104" s="528"/>
      <c r="BF104" s="528"/>
      <c r="BG104" s="528"/>
      <c r="BH104" s="528"/>
      <c r="BI104" s="162"/>
      <c r="BJ104" s="162"/>
      <c r="BK104" s="187"/>
      <c r="BL104" s="187"/>
      <c r="BM104" s="187"/>
      <c r="BN104" s="188"/>
      <c r="BO104" s="189"/>
      <c r="BP104" s="137"/>
      <c r="BQ104" s="137"/>
      <c r="BR104" s="138"/>
      <c r="BS104" s="138"/>
      <c r="BT104" s="138"/>
      <c r="BU104" s="138"/>
    </row>
    <row r="105" spans="1:73" s="103" customFormat="1" ht="43.5" customHeight="1" x14ac:dyDescent="0.45">
      <c r="A105" s="529"/>
      <c r="B105" s="529"/>
      <c r="C105" s="529"/>
      <c r="D105" s="529"/>
      <c r="E105" s="529"/>
      <c r="F105" s="529"/>
      <c r="G105" s="529"/>
      <c r="H105" s="530" t="s">
        <v>2</v>
      </c>
      <c r="I105" s="530"/>
      <c r="J105" s="530"/>
      <c r="K105" s="530"/>
      <c r="L105" s="530"/>
      <c r="M105" s="530"/>
      <c r="N105" s="530"/>
      <c r="O105" s="530"/>
      <c r="P105" s="530"/>
      <c r="Q105" s="530"/>
      <c r="R105" s="105"/>
      <c r="S105" s="105"/>
      <c r="T105" s="105"/>
      <c r="U105" s="105"/>
      <c r="V105" s="6"/>
      <c r="W105" s="6"/>
      <c r="X105" s="6"/>
      <c r="Y105" s="6"/>
      <c r="Z105" s="6"/>
      <c r="AA105" s="6"/>
      <c r="AB105" s="6"/>
      <c r="AC105" s="6"/>
      <c r="AD105" s="6"/>
      <c r="AE105" s="4"/>
      <c r="AF105" s="6"/>
      <c r="AG105" s="6"/>
      <c r="AH105" s="106"/>
      <c r="AI105" s="106"/>
      <c r="AJ105" s="107"/>
      <c r="AK105" s="107"/>
      <c r="AL105" s="107"/>
      <c r="AM105" s="107"/>
      <c r="AN105" s="107"/>
      <c r="AO105" s="107"/>
      <c r="AP105" s="531" t="s">
        <v>1</v>
      </c>
      <c r="AQ105" s="531"/>
      <c r="AR105" s="531"/>
      <c r="AS105" s="531"/>
      <c r="AT105" s="531"/>
      <c r="AU105" s="531"/>
      <c r="AV105" s="531"/>
      <c r="AW105" s="531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6"/>
      <c r="BI105" s="162"/>
      <c r="BJ105" s="162"/>
      <c r="BK105" s="187"/>
      <c r="BL105" s="187"/>
      <c r="BM105" s="187"/>
      <c r="BN105" s="188"/>
      <c r="BO105" s="189"/>
      <c r="BP105" s="137"/>
      <c r="BQ105" s="137"/>
      <c r="BR105" s="138"/>
      <c r="BS105" s="138"/>
      <c r="BT105" s="138"/>
      <c r="BU105" s="138"/>
    </row>
    <row r="106" spans="1:73" s="103" customFormat="1" ht="47.25" customHeight="1" x14ac:dyDescent="0.5">
      <c r="A106" s="532"/>
      <c r="B106" s="532"/>
      <c r="C106" s="532"/>
      <c r="D106" s="532"/>
      <c r="E106" s="532"/>
      <c r="F106" s="532"/>
      <c r="G106" s="532"/>
      <c r="H106" s="525">
        <v>2022</v>
      </c>
      <c r="I106" s="525"/>
      <c r="J106" s="525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4"/>
      <c r="AF106" s="6"/>
      <c r="AG106" s="6"/>
      <c r="AH106" s="533" t="s">
        <v>106</v>
      </c>
      <c r="AI106" s="533"/>
      <c r="AJ106" s="533"/>
      <c r="AK106" s="533"/>
      <c r="AL106" s="533"/>
      <c r="AM106" s="533"/>
      <c r="AN106" s="533"/>
      <c r="AO106" s="533"/>
      <c r="AP106" s="525">
        <v>2022</v>
      </c>
      <c r="AQ106" s="525"/>
      <c r="AR106" s="52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6"/>
      <c r="BH106" s="6"/>
      <c r="BI106" s="162"/>
      <c r="BJ106" s="162"/>
      <c r="BK106" s="187"/>
      <c r="BL106" s="187"/>
      <c r="BM106" s="187"/>
      <c r="BN106" s="188"/>
      <c r="BO106" s="189"/>
      <c r="BP106" s="137"/>
      <c r="BQ106" s="137"/>
      <c r="BR106" s="138"/>
      <c r="BS106" s="138"/>
      <c r="BT106" s="138"/>
      <c r="BU106" s="138"/>
    </row>
    <row r="107" spans="1:73" s="108" customFormat="1" ht="28.35" customHeight="1" x14ac:dyDescent="0.55000000000000004">
      <c r="C107" s="2"/>
      <c r="D107" s="2"/>
      <c r="E107" s="2"/>
      <c r="F107" s="2"/>
      <c r="G107" s="2"/>
      <c r="H107" s="2"/>
      <c r="I107" s="2"/>
      <c r="J107" s="2"/>
      <c r="K107" s="2"/>
      <c r="L107" s="2"/>
      <c r="R107" s="109"/>
      <c r="S107" s="109"/>
      <c r="AA107" s="110"/>
      <c r="BD107" s="111"/>
      <c r="BE107" s="111"/>
      <c r="BF107" s="111"/>
      <c r="BG107" s="111"/>
      <c r="BH107" s="111"/>
      <c r="BI107" s="162"/>
      <c r="BJ107" s="162"/>
      <c r="BK107" s="187"/>
      <c r="BL107" s="187"/>
      <c r="BM107" s="187"/>
      <c r="BN107" s="188"/>
      <c r="BO107" s="189"/>
      <c r="BP107" s="137"/>
      <c r="BQ107" s="137"/>
      <c r="BR107" s="138"/>
      <c r="BS107" s="138"/>
      <c r="BT107" s="138"/>
      <c r="BU107" s="138"/>
    </row>
    <row r="108" spans="1:73" s="108" customFormat="1" ht="28.35" customHeight="1" x14ac:dyDescent="0.55000000000000004">
      <c r="C108" s="2"/>
      <c r="D108" s="2"/>
      <c r="E108" s="2"/>
      <c r="F108" s="2"/>
      <c r="G108" s="2"/>
      <c r="H108" s="2"/>
      <c r="I108" s="2"/>
      <c r="J108" s="2"/>
      <c r="K108" s="2"/>
      <c r="L108" s="2"/>
      <c r="R108" s="109"/>
      <c r="S108" s="109"/>
      <c r="AA108" s="110"/>
      <c r="BD108" s="111"/>
      <c r="BE108" s="111"/>
      <c r="BF108" s="111"/>
      <c r="BG108" s="111"/>
      <c r="BH108" s="111"/>
      <c r="BI108" s="162"/>
      <c r="BJ108" s="162"/>
      <c r="BK108" s="187"/>
      <c r="BL108" s="187"/>
      <c r="BM108" s="187"/>
      <c r="BN108" s="188"/>
      <c r="BO108" s="189"/>
      <c r="BP108" s="137"/>
      <c r="BQ108" s="137"/>
      <c r="BR108" s="138"/>
      <c r="BS108" s="138"/>
      <c r="BT108" s="138"/>
      <c r="BU108" s="138"/>
    </row>
    <row r="109" spans="1:73" s="114" customFormat="1" ht="35.25" customHeight="1" x14ac:dyDescent="0.5">
      <c r="A109" s="10" t="s">
        <v>310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03"/>
      <c r="N109" s="103"/>
      <c r="O109" s="103"/>
      <c r="P109" s="103"/>
      <c r="Q109" s="103"/>
      <c r="R109" s="112"/>
      <c r="S109" s="112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13"/>
      <c r="BE109" s="113"/>
      <c r="BF109" s="113"/>
      <c r="BG109" s="113"/>
      <c r="BH109" s="113"/>
      <c r="BI109" s="163"/>
      <c r="BJ109" s="163"/>
      <c r="BK109" s="190"/>
      <c r="BL109" s="190"/>
      <c r="BM109" s="190"/>
      <c r="BN109" s="191"/>
      <c r="BO109" s="192"/>
      <c r="BP109" s="139"/>
      <c r="BQ109" s="139"/>
      <c r="BR109" s="140"/>
      <c r="BS109" s="140"/>
      <c r="BT109" s="140"/>
      <c r="BU109" s="140"/>
    </row>
    <row r="110" spans="1:73" s="108" customFormat="1" ht="28.35" customHeight="1" thickBot="1" x14ac:dyDescent="0.6">
      <c r="C110" s="2"/>
      <c r="D110" s="2"/>
      <c r="E110" s="2"/>
      <c r="F110" s="2"/>
      <c r="G110" s="2"/>
      <c r="H110" s="2"/>
      <c r="I110" s="2"/>
      <c r="J110" s="2"/>
      <c r="K110" s="2"/>
      <c r="L110" s="2"/>
      <c r="R110" s="109"/>
      <c r="S110" s="109"/>
      <c r="AA110" s="110"/>
      <c r="BD110" s="111"/>
      <c r="BE110" s="111"/>
      <c r="BF110" s="111"/>
      <c r="BG110" s="111"/>
      <c r="BH110" s="111"/>
      <c r="BI110" s="162"/>
      <c r="BJ110" s="162"/>
      <c r="BK110" s="187"/>
      <c r="BL110" s="187"/>
      <c r="BM110" s="187"/>
      <c r="BN110" s="188"/>
      <c r="BO110" s="189"/>
      <c r="BP110" s="137"/>
      <c r="BQ110" s="137"/>
      <c r="BR110" s="138"/>
      <c r="BS110" s="138"/>
      <c r="BT110" s="138"/>
      <c r="BU110" s="138"/>
    </row>
    <row r="111" spans="1:73" s="10" customFormat="1" ht="132" customHeight="1" thickBot="1" x14ac:dyDescent="0.25">
      <c r="A111" s="387" t="s">
        <v>101</v>
      </c>
      <c r="B111" s="388"/>
      <c r="C111" s="388"/>
      <c r="D111" s="389"/>
      <c r="E111" s="309" t="s">
        <v>102</v>
      </c>
      <c r="F111" s="368"/>
      <c r="G111" s="368"/>
      <c r="H111" s="368"/>
      <c r="I111" s="368"/>
      <c r="J111" s="368"/>
      <c r="K111" s="368"/>
      <c r="L111" s="368"/>
      <c r="M111" s="368"/>
      <c r="N111" s="368"/>
      <c r="O111" s="368"/>
      <c r="P111" s="368"/>
      <c r="Q111" s="368"/>
      <c r="R111" s="368"/>
      <c r="S111" s="368"/>
      <c r="T111" s="368"/>
      <c r="U111" s="368"/>
      <c r="V111" s="368"/>
      <c r="W111" s="368"/>
      <c r="X111" s="368"/>
      <c r="Y111" s="368"/>
      <c r="Z111" s="368"/>
      <c r="AA111" s="368"/>
      <c r="AB111" s="368"/>
      <c r="AC111" s="368"/>
      <c r="AD111" s="368"/>
      <c r="AE111" s="368"/>
      <c r="AF111" s="368"/>
      <c r="AG111" s="368"/>
      <c r="AH111" s="368"/>
      <c r="AI111" s="368"/>
      <c r="AJ111" s="368"/>
      <c r="AK111" s="368"/>
      <c r="AL111" s="368"/>
      <c r="AM111" s="368"/>
      <c r="AN111" s="368"/>
      <c r="AO111" s="368"/>
      <c r="AP111" s="368"/>
      <c r="AQ111" s="368"/>
      <c r="AR111" s="368"/>
      <c r="AS111" s="368"/>
      <c r="AT111" s="368"/>
      <c r="AU111" s="368"/>
      <c r="AV111" s="368"/>
      <c r="AW111" s="368"/>
      <c r="AX111" s="368"/>
      <c r="AY111" s="368"/>
      <c r="AZ111" s="368"/>
      <c r="BA111" s="368"/>
      <c r="BB111" s="369"/>
      <c r="BC111" s="387" t="s">
        <v>244</v>
      </c>
      <c r="BD111" s="388"/>
      <c r="BE111" s="388"/>
      <c r="BF111" s="388"/>
      <c r="BG111" s="388"/>
      <c r="BH111" s="389"/>
      <c r="BI111" s="156"/>
      <c r="BJ111" s="156"/>
      <c r="BK111" s="169"/>
      <c r="BL111" s="169"/>
      <c r="BM111" s="169"/>
      <c r="BN111" s="170"/>
      <c r="BO111" s="170"/>
      <c r="BP111" s="125"/>
      <c r="BQ111" s="125"/>
      <c r="BR111" s="125"/>
      <c r="BS111" s="125"/>
      <c r="BT111" s="125"/>
      <c r="BU111" s="125"/>
    </row>
    <row r="112" spans="1:73" s="10" customFormat="1" ht="56.85" customHeight="1" x14ac:dyDescent="0.2">
      <c r="A112" s="229" t="s">
        <v>173</v>
      </c>
      <c r="B112" s="214"/>
      <c r="C112" s="214"/>
      <c r="D112" s="215"/>
      <c r="E112" s="282" t="s">
        <v>184</v>
      </c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3"/>
      <c r="AN112" s="283"/>
      <c r="AO112" s="283"/>
      <c r="AP112" s="283"/>
      <c r="AQ112" s="283"/>
      <c r="AR112" s="283"/>
      <c r="AS112" s="283"/>
      <c r="AT112" s="283"/>
      <c r="AU112" s="283"/>
      <c r="AV112" s="283"/>
      <c r="AW112" s="283"/>
      <c r="AX112" s="283"/>
      <c r="AY112" s="283"/>
      <c r="AZ112" s="283"/>
      <c r="BA112" s="283"/>
      <c r="BB112" s="284"/>
      <c r="BC112" s="497" t="s">
        <v>141</v>
      </c>
      <c r="BD112" s="498"/>
      <c r="BE112" s="498"/>
      <c r="BF112" s="498"/>
      <c r="BG112" s="498"/>
      <c r="BH112" s="499"/>
      <c r="BI112" s="156"/>
      <c r="BJ112" s="156"/>
      <c r="BK112" s="169"/>
      <c r="BL112" s="169"/>
      <c r="BM112" s="169"/>
      <c r="BN112" s="170"/>
      <c r="BO112" s="170"/>
      <c r="BP112" s="125"/>
      <c r="BQ112" s="125"/>
      <c r="BR112" s="125"/>
      <c r="BS112" s="125"/>
      <c r="BT112" s="125"/>
      <c r="BU112" s="125"/>
    </row>
    <row r="113" spans="1:73" s="10" customFormat="1" ht="70.7" customHeight="1" x14ac:dyDescent="0.2">
      <c r="A113" s="219" t="s">
        <v>209</v>
      </c>
      <c r="B113" s="195"/>
      <c r="C113" s="195"/>
      <c r="D113" s="196"/>
      <c r="E113" s="282" t="s">
        <v>238</v>
      </c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3"/>
      <c r="AN113" s="283"/>
      <c r="AO113" s="283"/>
      <c r="AP113" s="283"/>
      <c r="AQ113" s="283"/>
      <c r="AR113" s="283"/>
      <c r="AS113" s="283"/>
      <c r="AT113" s="283"/>
      <c r="AU113" s="283"/>
      <c r="AV113" s="283"/>
      <c r="AW113" s="283"/>
      <c r="AX113" s="283"/>
      <c r="AY113" s="283"/>
      <c r="AZ113" s="283"/>
      <c r="BA113" s="283"/>
      <c r="BB113" s="284"/>
      <c r="BC113" s="497" t="s">
        <v>172</v>
      </c>
      <c r="BD113" s="498"/>
      <c r="BE113" s="498"/>
      <c r="BF113" s="498"/>
      <c r="BG113" s="498"/>
      <c r="BH113" s="499"/>
      <c r="BI113" s="156"/>
      <c r="BJ113" s="156"/>
      <c r="BK113" s="169"/>
      <c r="BL113" s="169"/>
      <c r="BM113" s="169"/>
      <c r="BN113" s="170"/>
      <c r="BO113" s="170"/>
      <c r="BP113" s="125"/>
      <c r="BQ113" s="125"/>
      <c r="BR113" s="125"/>
      <c r="BS113" s="125"/>
      <c r="BT113" s="125"/>
      <c r="BU113" s="125"/>
    </row>
    <row r="114" spans="1:73" s="10" customFormat="1" ht="56.85" customHeight="1" x14ac:dyDescent="0.2">
      <c r="A114" s="229" t="s">
        <v>175</v>
      </c>
      <c r="B114" s="214"/>
      <c r="C114" s="214"/>
      <c r="D114" s="215"/>
      <c r="E114" s="282" t="s">
        <v>215</v>
      </c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3"/>
      <c r="AI114" s="283"/>
      <c r="AJ114" s="283"/>
      <c r="AK114" s="283"/>
      <c r="AL114" s="283"/>
      <c r="AM114" s="283"/>
      <c r="AN114" s="283"/>
      <c r="AO114" s="283"/>
      <c r="AP114" s="283"/>
      <c r="AQ114" s="283"/>
      <c r="AR114" s="283"/>
      <c r="AS114" s="283"/>
      <c r="AT114" s="283"/>
      <c r="AU114" s="283"/>
      <c r="AV114" s="283"/>
      <c r="AW114" s="283"/>
      <c r="AX114" s="283"/>
      <c r="AY114" s="283"/>
      <c r="AZ114" s="283"/>
      <c r="BA114" s="283"/>
      <c r="BB114" s="284"/>
      <c r="BC114" s="497" t="s">
        <v>178</v>
      </c>
      <c r="BD114" s="498"/>
      <c r="BE114" s="498"/>
      <c r="BF114" s="498"/>
      <c r="BG114" s="498"/>
      <c r="BH114" s="499"/>
      <c r="BI114" s="156"/>
      <c r="BJ114" s="156"/>
      <c r="BK114" s="169"/>
      <c r="BL114" s="169"/>
      <c r="BM114" s="169"/>
      <c r="BN114" s="170"/>
      <c r="BO114" s="170"/>
      <c r="BP114" s="125"/>
      <c r="BQ114" s="125"/>
      <c r="BR114" s="125"/>
      <c r="BS114" s="125"/>
      <c r="BT114" s="125"/>
      <c r="BU114" s="125"/>
    </row>
    <row r="115" spans="1:73" s="10" customFormat="1" ht="56.85" customHeight="1" x14ac:dyDescent="0.2">
      <c r="A115" s="219" t="s">
        <v>182</v>
      </c>
      <c r="B115" s="195"/>
      <c r="C115" s="195"/>
      <c r="D115" s="196"/>
      <c r="E115" s="282" t="s">
        <v>243</v>
      </c>
      <c r="F115" s="283"/>
      <c r="G115" s="283"/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J115" s="283"/>
      <c r="AK115" s="283"/>
      <c r="AL115" s="283"/>
      <c r="AM115" s="283"/>
      <c r="AN115" s="283"/>
      <c r="AO115" s="283"/>
      <c r="AP115" s="283"/>
      <c r="AQ115" s="283"/>
      <c r="AR115" s="283"/>
      <c r="AS115" s="283"/>
      <c r="AT115" s="283"/>
      <c r="AU115" s="283"/>
      <c r="AV115" s="283"/>
      <c r="AW115" s="283"/>
      <c r="AX115" s="283"/>
      <c r="AY115" s="283"/>
      <c r="AZ115" s="283"/>
      <c r="BA115" s="283"/>
      <c r="BB115" s="284"/>
      <c r="BC115" s="476" t="s">
        <v>179</v>
      </c>
      <c r="BD115" s="477"/>
      <c r="BE115" s="477"/>
      <c r="BF115" s="477"/>
      <c r="BG115" s="477"/>
      <c r="BH115" s="478"/>
      <c r="BI115" s="156"/>
      <c r="BJ115" s="156"/>
      <c r="BK115" s="169"/>
      <c r="BL115" s="169"/>
      <c r="BM115" s="169"/>
      <c r="BN115" s="170"/>
      <c r="BO115" s="170"/>
      <c r="BP115" s="125"/>
      <c r="BQ115" s="125"/>
      <c r="BR115" s="125"/>
      <c r="BS115" s="125"/>
      <c r="BT115" s="125"/>
      <c r="BU115" s="125"/>
    </row>
    <row r="116" spans="1:73" s="10" customFormat="1" ht="56.85" customHeight="1" x14ac:dyDescent="0.2">
      <c r="A116" s="229" t="s">
        <v>193</v>
      </c>
      <c r="B116" s="214"/>
      <c r="C116" s="214"/>
      <c r="D116" s="215"/>
      <c r="E116" s="282" t="s">
        <v>216</v>
      </c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3"/>
      <c r="AK116" s="283"/>
      <c r="AL116" s="283"/>
      <c r="AM116" s="283"/>
      <c r="AN116" s="283"/>
      <c r="AO116" s="283"/>
      <c r="AP116" s="283"/>
      <c r="AQ116" s="283"/>
      <c r="AR116" s="283"/>
      <c r="AS116" s="283"/>
      <c r="AT116" s="283"/>
      <c r="AU116" s="283"/>
      <c r="AV116" s="283"/>
      <c r="AW116" s="283"/>
      <c r="AX116" s="283"/>
      <c r="AY116" s="283"/>
      <c r="AZ116" s="283"/>
      <c r="BA116" s="283"/>
      <c r="BB116" s="284"/>
      <c r="BC116" s="497" t="s">
        <v>180</v>
      </c>
      <c r="BD116" s="498"/>
      <c r="BE116" s="498"/>
      <c r="BF116" s="498"/>
      <c r="BG116" s="498"/>
      <c r="BH116" s="499"/>
      <c r="BI116" s="148"/>
      <c r="BJ116" s="148"/>
      <c r="BK116" s="176"/>
      <c r="BL116" s="176"/>
      <c r="BM116" s="176"/>
      <c r="BN116" s="177"/>
      <c r="BO116" s="177"/>
      <c r="BP116" s="132"/>
      <c r="BQ116" s="132"/>
      <c r="BR116" s="132"/>
      <c r="BS116" s="132"/>
      <c r="BT116" s="132"/>
      <c r="BU116" s="132"/>
    </row>
    <row r="117" spans="1:73" s="10" customFormat="1" ht="56.85" customHeight="1" x14ac:dyDescent="0.2">
      <c r="A117" s="229" t="s">
        <v>199</v>
      </c>
      <c r="B117" s="214"/>
      <c r="C117" s="214"/>
      <c r="D117" s="215"/>
      <c r="E117" s="282" t="s">
        <v>242</v>
      </c>
      <c r="F117" s="283"/>
      <c r="G117" s="283"/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3"/>
      <c r="AN117" s="283"/>
      <c r="AO117" s="283"/>
      <c r="AP117" s="283"/>
      <c r="AQ117" s="283"/>
      <c r="AR117" s="283"/>
      <c r="AS117" s="283"/>
      <c r="AT117" s="283"/>
      <c r="AU117" s="283"/>
      <c r="AV117" s="283"/>
      <c r="AW117" s="283"/>
      <c r="AX117" s="283"/>
      <c r="AY117" s="283"/>
      <c r="AZ117" s="283"/>
      <c r="BA117" s="283"/>
      <c r="BB117" s="284"/>
      <c r="BC117" s="497" t="s">
        <v>181</v>
      </c>
      <c r="BD117" s="498"/>
      <c r="BE117" s="498"/>
      <c r="BF117" s="498"/>
      <c r="BG117" s="498"/>
      <c r="BH117" s="499"/>
      <c r="BI117" s="148"/>
      <c r="BJ117" s="148"/>
      <c r="BK117" s="176"/>
      <c r="BL117" s="176"/>
      <c r="BM117" s="176"/>
      <c r="BN117" s="177"/>
      <c r="BO117" s="177"/>
      <c r="BP117" s="132"/>
      <c r="BQ117" s="132"/>
      <c r="BR117" s="132"/>
      <c r="BS117" s="132"/>
      <c r="BT117" s="132"/>
      <c r="BU117" s="132"/>
    </row>
    <row r="118" spans="1:73" s="10" customFormat="1" ht="56.85" customHeight="1" thickBot="1" x14ac:dyDescent="0.25">
      <c r="A118" s="299" t="s">
        <v>225</v>
      </c>
      <c r="B118" s="238"/>
      <c r="C118" s="238"/>
      <c r="D118" s="239"/>
      <c r="E118" s="574" t="s">
        <v>224</v>
      </c>
      <c r="F118" s="575"/>
      <c r="G118" s="575"/>
      <c r="H118" s="575"/>
      <c r="I118" s="575"/>
      <c r="J118" s="575"/>
      <c r="K118" s="575"/>
      <c r="L118" s="575"/>
      <c r="M118" s="575"/>
      <c r="N118" s="575"/>
      <c r="O118" s="575"/>
      <c r="P118" s="575"/>
      <c r="Q118" s="575"/>
      <c r="R118" s="575"/>
      <c r="S118" s="575"/>
      <c r="T118" s="575"/>
      <c r="U118" s="575"/>
      <c r="V118" s="575"/>
      <c r="W118" s="575"/>
      <c r="X118" s="575"/>
      <c r="Y118" s="575"/>
      <c r="Z118" s="575"/>
      <c r="AA118" s="575"/>
      <c r="AB118" s="575"/>
      <c r="AC118" s="575"/>
      <c r="AD118" s="575"/>
      <c r="AE118" s="575"/>
      <c r="AF118" s="575"/>
      <c r="AG118" s="575"/>
      <c r="AH118" s="575"/>
      <c r="AI118" s="575"/>
      <c r="AJ118" s="575"/>
      <c r="AK118" s="575"/>
      <c r="AL118" s="575"/>
      <c r="AM118" s="575"/>
      <c r="AN118" s="575"/>
      <c r="AO118" s="575"/>
      <c r="AP118" s="575"/>
      <c r="AQ118" s="575"/>
      <c r="AR118" s="575"/>
      <c r="AS118" s="575"/>
      <c r="AT118" s="575"/>
      <c r="AU118" s="575"/>
      <c r="AV118" s="575"/>
      <c r="AW118" s="575"/>
      <c r="AX118" s="575"/>
      <c r="AY118" s="575"/>
      <c r="AZ118" s="575"/>
      <c r="BA118" s="575"/>
      <c r="BB118" s="576"/>
      <c r="BC118" s="500" t="s">
        <v>187</v>
      </c>
      <c r="BD118" s="501"/>
      <c r="BE118" s="501"/>
      <c r="BF118" s="501"/>
      <c r="BG118" s="501"/>
      <c r="BH118" s="502"/>
      <c r="BI118" s="148"/>
      <c r="BJ118" s="148"/>
      <c r="BK118" s="176"/>
      <c r="BL118" s="176"/>
      <c r="BM118" s="176"/>
      <c r="BN118" s="177"/>
      <c r="BO118" s="177"/>
      <c r="BP118" s="132"/>
      <c r="BQ118" s="132"/>
      <c r="BR118" s="132"/>
      <c r="BS118" s="132"/>
      <c r="BT118" s="132"/>
      <c r="BU118" s="132"/>
    </row>
    <row r="119" spans="1:73" ht="56.85" customHeight="1" x14ac:dyDescent="0.5">
      <c r="A119" s="593" t="s">
        <v>307</v>
      </c>
      <c r="B119" s="593"/>
      <c r="C119" s="593"/>
      <c r="D119" s="593"/>
      <c r="E119" s="593"/>
      <c r="F119" s="593"/>
      <c r="G119" s="593"/>
      <c r="H119" s="593"/>
      <c r="I119" s="593"/>
      <c r="J119" s="593"/>
      <c r="K119" s="593"/>
      <c r="L119" s="593"/>
      <c r="M119" s="593"/>
      <c r="N119" s="593"/>
      <c r="O119" s="593"/>
      <c r="P119" s="593"/>
      <c r="Q119" s="593"/>
      <c r="R119" s="593"/>
      <c r="S119" s="593"/>
      <c r="T119" s="593"/>
      <c r="U119" s="593"/>
      <c r="V119" s="593"/>
      <c r="W119" s="593"/>
      <c r="X119" s="593"/>
      <c r="Y119" s="593"/>
      <c r="Z119" s="593"/>
      <c r="AA119" s="593"/>
      <c r="AB119" s="593"/>
      <c r="AC119" s="593"/>
      <c r="AD119" s="593"/>
      <c r="AE119" s="593"/>
      <c r="AF119" s="593"/>
      <c r="AG119" s="593"/>
      <c r="AH119" s="593"/>
      <c r="AI119" s="593"/>
      <c r="AJ119" s="593"/>
      <c r="AK119" s="593"/>
      <c r="AL119" s="593"/>
      <c r="AM119" s="593"/>
      <c r="AN119" s="593"/>
      <c r="AO119" s="593"/>
      <c r="AP119" s="593"/>
      <c r="AQ119" s="593"/>
      <c r="AR119" s="593"/>
      <c r="AS119" s="593"/>
      <c r="AT119" s="593"/>
      <c r="AU119" s="593"/>
      <c r="AV119" s="593"/>
      <c r="AW119" s="593"/>
      <c r="AX119" s="593"/>
      <c r="AY119" s="593"/>
      <c r="AZ119" s="593"/>
      <c r="BA119" s="593"/>
      <c r="BB119" s="593"/>
      <c r="BC119" s="593"/>
      <c r="BD119" s="593"/>
      <c r="BE119" s="593"/>
      <c r="BF119" s="593"/>
      <c r="BG119" s="593"/>
      <c r="BH119" s="593"/>
      <c r="BI119" s="158"/>
      <c r="BJ119" s="158"/>
      <c r="BK119" s="178"/>
      <c r="BL119" s="178"/>
      <c r="BM119" s="178"/>
      <c r="BN119" s="179"/>
      <c r="BO119" s="180"/>
    </row>
    <row r="120" spans="1:73" s="86" customFormat="1" ht="84.95" customHeight="1" x14ac:dyDescent="0.5">
      <c r="A120" s="508" t="s">
        <v>306</v>
      </c>
      <c r="B120" s="508"/>
      <c r="C120" s="508"/>
      <c r="D120" s="508"/>
      <c r="E120" s="508"/>
      <c r="F120" s="508"/>
      <c r="G120" s="508"/>
      <c r="H120" s="508"/>
      <c r="I120" s="508"/>
      <c r="J120" s="508"/>
      <c r="K120" s="508"/>
      <c r="L120" s="508"/>
      <c r="M120" s="508"/>
      <c r="N120" s="508"/>
      <c r="O120" s="508"/>
      <c r="P120" s="508"/>
      <c r="Q120" s="508"/>
      <c r="R120" s="508"/>
      <c r="S120" s="508"/>
      <c r="T120" s="508"/>
      <c r="U120" s="508"/>
      <c r="V120" s="508"/>
      <c r="W120" s="508"/>
      <c r="X120" s="508"/>
      <c r="Y120" s="508"/>
      <c r="Z120" s="508"/>
      <c r="AA120" s="508"/>
      <c r="AB120" s="508"/>
      <c r="AC120" s="508"/>
      <c r="AD120" s="508"/>
      <c r="AE120" s="508"/>
      <c r="AF120" s="508"/>
      <c r="AG120" s="508"/>
      <c r="AH120" s="508"/>
      <c r="AI120" s="508"/>
      <c r="AJ120" s="508"/>
      <c r="AK120" s="508"/>
      <c r="AL120" s="508"/>
      <c r="AM120" s="508"/>
      <c r="AN120" s="508"/>
      <c r="AO120" s="508"/>
      <c r="AP120" s="508"/>
      <c r="AQ120" s="508"/>
      <c r="AR120" s="508"/>
      <c r="AS120" s="508"/>
      <c r="AT120" s="508"/>
      <c r="AU120" s="508"/>
      <c r="AV120" s="508"/>
      <c r="AW120" s="508"/>
      <c r="AX120" s="508"/>
      <c r="AY120" s="508"/>
      <c r="AZ120" s="508"/>
      <c r="BA120" s="508"/>
      <c r="BB120" s="508"/>
      <c r="BC120" s="508"/>
      <c r="BD120" s="508"/>
      <c r="BE120" s="508"/>
      <c r="BF120" s="508"/>
      <c r="BG120" s="508"/>
      <c r="BH120" s="508"/>
      <c r="BI120" s="159"/>
      <c r="BJ120" s="159"/>
      <c r="BK120" s="181"/>
      <c r="BL120" s="181"/>
      <c r="BM120" s="181"/>
      <c r="BN120" s="182"/>
      <c r="BO120" s="183"/>
      <c r="BP120" s="134"/>
      <c r="BQ120" s="134"/>
      <c r="BR120" s="134"/>
      <c r="BS120" s="134"/>
      <c r="BT120" s="134"/>
      <c r="BU120" s="134"/>
    </row>
    <row r="121" spans="1:73" s="86" customFormat="1" ht="56.85" customHeight="1" x14ac:dyDescent="0.5">
      <c r="A121" s="515" t="s">
        <v>286</v>
      </c>
      <c r="B121" s="515"/>
      <c r="C121" s="515"/>
      <c r="D121" s="515"/>
      <c r="E121" s="515"/>
      <c r="F121" s="515"/>
      <c r="G121" s="515"/>
      <c r="H121" s="515"/>
      <c r="I121" s="515"/>
      <c r="J121" s="515"/>
      <c r="K121" s="515"/>
      <c r="L121" s="515"/>
      <c r="M121" s="515"/>
      <c r="N121" s="515"/>
      <c r="O121" s="515"/>
      <c r="P121" s="515"/>
      <c r="Q121" s="515"/>
      <c r="R121" s="515"/>
      <c r="S121" s="515"/>
      <c r="T121" s="515"/>
      <c r="U121" s="515"/>
      <c r="V121" s="515"/>
      <c r="W121" s="515"/>
      <c r="X121" s="515"/>
      <c r="Y121" s="515"/>
      <c r="Z121" s="515"/>
      <c r="AA121" s="515"/>
      <c r="AB121" s="515"/>
      <c r="AC121" s="515"/>
      <c r="AD121" s="515"/>
      <c r="AE121" s="515"/>
      <c r="AF121" s="515"/>
      <c r="AG121" s="515"/>
      <c r="AH121" s="515"/>
      <c r="AI121" s="515"/>
      <c r="AJ121" s="515"/>
      <c r="AK121" s="515"/>
      <c r="AL121" s="515"/>
      <c r="AM121" s="515"/>
      <c r="AN121" s="515"/>
      <c r="AO121" s="515"/>
      <c r="AP121" s="515"/>
      <c r="AQ121" s="515"/>
      <c r="AR121" s="515"/>
      <c r="AS121" s="515"/>
      <c r="AT121" s="515"/>
      <c r="AU121" s="515"/>
      <c r="AV121" s="515"/>
      <c r="AW121" s="515"/>
      <c r="AX121" s="515"/>
      <c r="AY121" s="515"/>
      <c r="AZ121" s="515"/>
      <c r="BA121" s="515"/>
      <c r="BB121" s="515"/>
      <c r="BC121" s="515"/>
      <c r="BD121" s="515"/>
      <c r="BE121" s="515"/>
      <c r="BF121" s="515"/>
      <c r="BG121" s="515"/>
      <c r="BH121" s="515"/>
      <c r="BI121" s="160"/>
      <c r="BJ121" s="160"/>
      <c r="BK121" s="184"/>
      <c r="BL121" s="184"/>
      <c r="BM121" s="184"/>
      <c r="BN121" s="20"/>
      <c r="BO121" s="185"/>
      <c r="BP121" s="134"/>
      <c r="BQ121" s="134"/>
      <c r="BR121" s="134"/>
      <c r="BS121" s="134"/>
      <c r="BT121" s="134"/>
      <c r="BU121" s="134"/>
    </row>
    <row r="122" spans="1:73" ht="55.5" customHeight="1" x14ac:dyDescent="0.5">
      <c r="A122" s="87" t="s">
        <v>4</v>
      </c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9"/>
      <c r="S122" s="89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513" t="s">
        <v>4</v>
      </c>
      <c r="AF122" s="513"/>
      <c r="AG122" s="513"/>
      <c r="AH122" s="513"/>
      <c r="AI122" s="513"/>
      <c r="AJ122" s="513"/>
      <c r="AK122" s="513"/>
      <c r="AL122" s="513"/>
      <c r="AM122" s="513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161"/>
      <c r="BJ122" s="161"/>
      <c r="BL122" s="186"/>
      <c r="BP122" s="122"/>
    </row>
    <row r="123" spans="1:73" ht="81" customHeight="1" x14ac:dyDescent="0.5">
      <c r="A123" s="514" t="s">
        <v>105</v>
      </c>
      <c r="B123" s="514"/>
      <c r="C123" s="514"/>
      <c r="D123" s="514"/>
      <c r="E123" s="514"/>
      <c r="F123" s="514"/>
      <c r="G123" s="514"/>
      <c r="H123" s="514"/>
      <c r="I123" s="514"/>
      <c r="J123" s="514"/>
      <c r="K123" s="514"/>
      <c r="L123" s="514"/>
      <c r="M123" s="514"/>
      <c r="N123" s="514"/>
      <c r="O123" s="514"/>
      <c r="P123" s="514"/>
      <c r="Q123" s="514"/>
      <c r="R123" s="514"/>
      <c r="S123" s="514"/>
      <c r="T123" s="514"/>
      <c r="U123" s="514"/>
      <c r="V123" s="514"/>
      <c r="W123" s="514"/>
      <c r="X123" s="514"/>
      <c r="Y123" s="514"/>
      <c r="Z123" s="514"/>
      <c r="AA123" s="514"/>
      <c r="AB123" s="514"/>
      <c r="AC123" s="514"/>
      <c r="AD123" s="88"/>
      <c r="AE123" s="512" t="s">
        <v>232</v>
      </c>
      <c r="AF123" s="512"/>
      <c r="AG123" s="512"/>
      <c r="AH123" s="512"/>
      <c r="AI123" s="512"/>
      <c r="AJ123" s="512"/>
      <c r="AK123" s="512"/>
      <c r="AL123" s="512"/>
      <c r="AM123" s="512"/>
      <c r="AN123" s="512"/>
      <c r="AO123" s="512"/>
      <c r="AP123" s="512"/>
      <c r="AQ123" s="512"/>
      <c r="AR123" s="512"/>
      <c r="AS123" s="512"/>
      <c r="AT123" s="512"/>
      <c r="AU123" s="512"/>
      <c r="AV123" s="512"/>
      <c r="AW123" s="512"/>
      <c r="AX123" s="512"/>
      <c r="AY123" s="512"/>
      <c r="AZ123" s="512"/>
      <c r="BA123" s="512"/>
      <c r="BB123" s="512"/>
      <c r="BC123" s="512"/>
      <c r="BD123" s="512"/>
      <c r="BE123" s="512"/>
      <c r="BF123" s="512"/>
      <c r="BG123" s="512"/>
      <c r="BH123" s="512"/>
      <c r="BI123" s="161"/>
      <c r="BJ123" s="161"/>
      <c r="BL123" s="186"/>
      <c r="BP123" s="122"/>
    </row>
    <row r="124" spans="1:73" ht="62.25" customHeight="1" x14ac:dyDescent="0.5">
      <c r="A124" s="495"/>
      <c r="B124" s="495"/>
      <c r="C124" s="495"/>
      <c r="D124" s="495"/>
      <c r="E124" s="495"/>
      <c r="F124" s="495"/>
      <c r="G124" s="493" t="s">
        <v>229</v>
      </c>
      <c r="H124" s="493"/>
      <c r="I124" s="493"/>
      <c r="J124" s="493"/>
      <c r="K124" s="493"/>
      <c r="L124" s="493"/>
      <c r="M124" s="493"/>
      <c r="N124" s="99"/>
      <c r="O124" s="99"/>
      <c r="P124" s="99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88"/>
      <c r="AE124" s="512"/>
      <c r="AF124" s="512"/>
      <c r="AG124" s="512"/>
      <c r="AH124" s="512"/>
      <c r="AI124" s="512"/>
      <c r="AJ124" s="512"/>
      <c r="AK124" s="512"/>
      <c r="AL124" s="512"/>
      <c r="AM124" s="512"/>
      <c r="AN124" s="512"/>
      <c r="AO124" s="512"/>
      <c r="AP124" s="512"/>
      <c r="AQ124" s="512"/>
      <c r="AR124" s="512"/>
      <c r="AS124" s="512"/>
      <c r="AT124" s="512"/>
      <c r="AU124" s="512"/>
      <c r="AV124" s="512"/>
      <c r="AW124" s="512"/>
      <c r="AX124" s="512"/>
      <c r="AY124" s="512"/>
      <c r="AZ124" s="512"/>
      <c r="BA124" s="512"/>
      <c r="BB124" s="512"/>
      <c r="BC124" s="512"/>
      <c r="BD124" s="512"/>
      <c r="BE124" s="512"/>
      <c r="BF124" s="512"/>
      <c r="BG124" s="512"/>
      <c r="BH124" s="512"/>
      <c r="BI124" s="161"/>
      <c r="BJ124" s="161"/>
      <c r="BL124" s="186"/>
      <c r="BP124" s="122"/>
    </row>
    <row r="125" spans="1:73" ht="45.75" customHeight="1" x14ac:dyDescent="0.5">
      <c r="A125" s="496" t="s">
        <v>106</v>
      </c>
      <c r="B125" s="496"/>
      <c r="C125" s="496"/>
      <c r="D125" s="496"/>
      <c r="E125" s="496"/>
      <c r="F125" s="496"/>
      <c r="G125" s="492">
        <v>2022</v>
      </c>
      <c r="H125" s="492"/>
      <c r="I125" s="492"/>
      <c r="J125" s="15"/>
      <c r="K125" s="15"/>
      <c r="L125" s="15"/>
      <c r="M125" s="15"/>
      <c r="N125" s="88"/>
      <c r="O125" s="88"/>
      <c r="P125" s="88"/>
      <c r="Q125" s="88"/>
      <c r="R125" s="89"/>
      <c r="S125" s="89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495"/>
      <c r="AF125" s="495"/>
      <c r="AG125" s="495"/>
      <c r="AH125" s="495"/>
      <c r="AI125" s="495"/>
      <c r="AJ125" s="495"/>
      <c r="AK125" s="495"/>
      <c r="AL125" s="493" t="s">
        <v>2</v>
      </c>
      <c r="AM125" s="493"/>
      <c r="AN125" s="493"/>
      <c r="AO125" s="493"/>
      <c r="AP125" s="493"/>
      <c r="AQ125" s="493"/>
      <c r="AR125" s="493"/>
      <c r="AS125" s="493"/>
      <c r="AT125" s="493"/>
      <c r="AU125" s="493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88"/>
      <c r="BG125" s="88"/>
      <c r="BH125" s="88"/>
      <c r="BI125" s="161"/>
      <c r="BJ125" s="161"/>
      <c r="BL125" s="186"/>
      <c r="BP125" s="122"/>
    </row>
    <row r="126" spans="1:73" ht="54.75" customHeight="1" x14ac:dyDescent="0.5">
      <c r="A126" s="93"/>
      <c r="B126" s="93"/>
      <c r="C126" s="93"/>
      <c r="D126" s="93"/>
      <c r="E126" s="93"/>
      <c r="F126" s="93"/>
      <c r="G126" s="88"/>
      <c r="H126" s="94"/>
      <c r="I126" s="88"/>
      <c r="J126" s="88"/>
      <c r="K126" s="88"/>
      <c r="L126" s="88"/>
      <c r="M126" s="88"/>
      <c r="N126" s="88"/>
      <c r="O126" s="88"/>
      <c r="P126" s="88"/>
      <c r="Q126" s="88"/>
      <c r="R126" s="89"/>
      <c r="S126" s="89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494"/>
      <c r="AF126" s="494"/>
      <c r="AG126" s="494"/>
      <c r="AH126" s="494"/>
      <c r="AI126" s="494"/>
      <c r="AJ126" s="494"/>
      <c r="AK126" s="494"/>
      <c r="AL126" s="492">
        <v>2022</v>
      </c>
      <c r="AM126" s="492"/>
      <c r="AN126" s="492"/>
      <c r="AO126" s="15"/>
      <c r="AP126" s="15"/>
      <c r="AQ126" s="15"/>
      <c r="AR126" s="15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161"/>
      <c r="BJ126" s="161"/>
      <c r="BL126" s="186"/>
      <c r="BP126" s="122"/>
    </row>
    <row r="127" spans="1:73" ht="28.5" customHeight="1" x14ac:dyDescent="0.5">
      <c r="A127" s="515" t="s">
        <v>247</v>
      </c>
      <c r="B127" s="515"/>
      <c r="C127" s="515"/>
      <c r="D127" s="515"/>
      <c r="E127" s="515"/>
      <c r="F127" s="515"/>
      <c r="G127" s="515"/>
      <c r="H127" s="515"/>
      <c r="I127" s="515"/>
      <c r="J127" s="515"/>
      <c r="K127" s="515"/>
      <c r="L127" s="515"/>
      <c r="M127" s="515"/>
      <c r="N127" s="515"/>
      <c r="O127" s="515"/>
      <c r="P127" s="515"/>
      <c r="Q127" s="515"/>
      <c r="R127" s="515"/>
      <c r="S127" s="515"/>
      <c r="T127" s="515"/>
      <c r="U127" s="515"/>
      <c r="V127" s="515"/>
      <c r="W127" s="515"/>
      <c r="X127" s="515"/>
      <c r="Y127" s="515"/>
      <c r="Z127" s="515"/>
      <c r="AA127" s="515"/>
      <c r="AB127" s="515"/>
      <c r="AC127" s="515"/>
      <c r="AD127" s="88"/>
      <c r="AE127" s="88"/>
      <c r="AF127" s="95"/>
      <c r="AG127" s="95"/>
      <c r="AH127" s="95"/>
      <c r="AI127" s="95"/>
      <c r="AJ127" s="95"/>
      <c r="AK127" s="95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161"/>
      <c r="BJ127" s="161"/>
      <c r="BL127" s="186"/>
      <c r="BP127" s="122"/>
    </row>
    <row r="128" spans="1:73" ht="70.5" customHeight="1" x14ac:dyDescent="0.5">
      <c r="A128" s="515"/>
      <c r="B128" s="515"/>
      <c r="C128" s="515"/>
      <c r="D128" s="515"/>
      <c r="E128" s="515"/>
      <c r="F128" s="515"/>
      <c r="G128" s="515"/>
      <c r="H128" s="515"/>
      <c r="I128" s="515"/>
      <c r="J128" s="515"/>
      <c r="K128" s="515"/>
      <c r="L128" s="515"/>
      <c r="M128" s="515"/>
      <c r="N128" s="515"/>
      <c r="O128" s="515"/>
      <c r="P128" s="515"/>
      <c r="Q128" s="515"/>
      <c r="R128" s="515"/>
      <c r="S128" s="515"/>
      <c r="T128" s="515"/>
      <c r="U128" s="515"/>
      <c r="V128" s="515"/>
      <c r="W128" s="515"/>
      <c r="X128" s="515"/>
      <c r="Y128" s="515"/>
      <c r="Z128" s="515"/>
      <c r="AA128" s="515"/>
      <c r="AB128" s="515"/>
      <c r="AC128" s="515"/>
      <c r="AD128" s="88"/>
      <c r="AE128" s="594" t="s">
        <v>233</v>
      </c>
      <c r="AF128" s="594"/>
      <c r="AG128" s="594"/>
      <c r="AH128" s="594"/>
      <c r="AI128" s="594"/>
      <c r="AJ128" s="594"/>
      <c r="AK128" s="594"/>
      <c r="AL128" s="594"/>
      <c r="AM128" s="594"/>
      <c r="AN128" s="594"/>
      <c r="AO128" s="594"/>
      <c r="AP128" s="594"/>
      <c r="AQ128" s="594"/>
      <c r="AR128" s="594"/>
      <c r="AS128" s="594"/>
      <c r="AT128" s="594"/>
      <c r="AU128" s="594"/>
      <c r="AV128" s="594"/>
      <c r="AW128" s="594"/>
      <c r="AX128" s="594"/>
      <c r="AY128" s="594"/>
      <c r="AZ128" s="594"/>
      <c r="BA128" s="594"/>
      <c r="BB128" s="594"/>
      <c r="BC128" s="594"/>
      <c r="BD128" s="594"/>
      <c r="BE128" s="594"/>
      <c r="BF128" s="594"/>
      <c r="BG128" s="594"/>
      <c r="BH128" s="594"/>
      <c r="BI128" s="157"/>
      <c r="BJ128" s="157"/>
      <c r="BL128" s="186"/>
      <c r="BP128" s="122"/>
    </row>
    <row r="129" spans="1:68" ht="46.5" customHeight="1" x14ac:dyDescent="0.5">
      <c r="A129" s="495"/>
      <c r="B129" s="495"/>
      <c r="C129" s="495"/>
      <c r="D129" s="495"/>
      <c r="E129" s="495"/>
      <c r="F129" s="495"/>
      <c r="G129" s="493" t="s">
        <v>3</v>
      </c>
      <c r="H129" s="493"/>
      <c r="I129" s="493"/>
      <c r="J129" s="493"/>
      <c r="K129" s="493"/>
      <c r="L129" s="493"/>
      <c r="M129" s="493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88"/>
      <c r="AE129" s="594"/>
      <c r="AF129" s="594"/>
      <c r="AG129" s="594"/>
      <c r="AH129" s="594"/>
      <c r="AI129" s="594"/>
      <c r="AJ129" s="594"/>
      <c r="AK129" s="594"/>
      <c r="AL129" s="594"/>
      <c r="AM129" s="594"/>
      <c r="AN129" s="594"/>
      <c r="AO129" s="594"/>
      <c r="AP129" s="594"/>
      <c r="AQ129" s="594"/>
      <c r="AR129" s="594"/>
      <c r="AS129" s="594"/>
      <c r="AT129" s="594"/>
      <c r="AU129" s="594"/>
      <c r="AV129" s="594"/>
      <c r="AW129" s="594"/>
      <c r="AX129" s="594"/>
      <c r="AY129" s="594"/>
      <c r="AZ129" s="594"/>
      <c r="BA129" s="594"/>
      <c r="BB129" s="594"/>
      <c r="BC129" s="594"/>
      <c r="BD129" s="594"/>
      <c r="BE129" s="594"/>
      <c r="BF129" s="594"/>
      <c r="BG129" s="594"/>
      <c r="BH129" s="594"/>
      <c r="BI129" s="157"/>
      <c r="BJ129" s="157"/>
      <c r="BL129" s="186"/>
      <c r="BP129" s="122"/>
    </row>
    <row r="130" spans="1:68" ht="52.5" customHeight="1" x14ac:dyDescent="0.5">
      <c r="A130" s="496" t="s">
        <v>106</v>
      </c>
      <c r="B130" s="496"/>
      <c r="C130" s="496"/>
      <c r="D130" s="496"/>
      <c r="E130" s="496"/>
      <c r="F130" s="496"/>
      <c r="G130" s="492">
        <v>2022</v>
      </c>
      <c r="H130" s="492"/>
      <c r="I130" s="492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88"/>
      <c r="AE130" s="96"/>
      <c r="AF130" s="96"/>
      <c r="AG130" s="96"/>
      <c r="AH130" s="96"/>
      <c r="AI130" s="96"/>
      <c r="AJ130" s="96"/>
      <c r="AK130" s="96"/>
      <c r="AL130" s="493" t="s">
        <v>1</v>
      </c>
      <c r="AM130" s="493"/>
      <c r="AN130" s="493"/>
      <c r="AO130" s="493"/>
      <c r="AP130" s="493"/>
      <c r="AQ130" s="493"/>
      <c r="AR130" s="493"/>
      <c r="AS130" s="493"/>
      <c r="AT130" s="493"/>
      <c r="AU130" s="493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161"/>
      <c r="BJ130" s="161"/>
      <c r="BL130" s="186"/>
      <c r="BP130" s="122"/>
    </row>
    <row r="131" spans="1:68" ht="46.5" customHeight="1" x14ac:dyDescent="0.5">
      <c r="A131" s="516"/>
      <c r="B131" s="516"/>
      <c r="C131" s="516"/>
      <c r="D131" s="516"/>
      <c r="E131" s="516"/>
      <c r="F131" s="516"/>
      <c r="G131" s="88"/>
      <c r="H131" s="88"/>
      <c r="I131" s="88"/>
      <c r="J131" s="88"/>
      <c r="K131" s="88"/>
      <c r="L131" s="88"/>
      <c r="M131" s="88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88"/>
      <c r="AE131" s="517" t="s">
        <v>106</v>
      </c>
      <c r="AF131" s="517"/>
      <c r="AG131" s="517"/>
      <c r="AH131" s="517"/>
      <c r="AI131" s="517"/>
      <c r="AJ131" s="517"/>
      <c r="AK131" s="517"/>
      <c r="AL131" s="492">
        <v>2022</v>
      </c>
      <c r="AM131" s="492"/>
      <c r="AN131" s="492"/>
      <c r="AO131" s="15"/>
      <c r="AP131" s="15"/>
      <c r="AQ131" s="15"/>
      <c r="AR131" s="15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161"/>
      <c r="BJ131" s="161"/>
      <c r="BL131" s="186"/>
      <c r="BP131" s="122"/>
    </row>
    <row r="132" spans="1:68" ht="91.5" customHeight="1" x14ac:dyDescent="0.5">
      <c r="A132" s="508" t="s">
        <v>231</v>
      </c>
      <c r="B132" s="508"/>
      <c r="C132" s="508"/>
      <c r="D132" s="508"/>
      <c r="E132" s="508"/>
      <c r="F132" s="508"/>
      <c r="G132" s="508"/>
      <c r="H132" s="508"/>
      <c r="I132" s="508"/>
      <c r="J132" s="508"/>
      <c r="K132" s="508"/>
      <c r="L132" s="508"/>
      <c r="M132" s="508"/>
      <c r="N132" s="508"/>
      <c r="O132" s="508"/>
      <c r="P132" s="508"/>
      <c r="Q132" s="508"/>
      <c r="R132" s="508"/>
      <c r="S132" s="508"/>
      <c r="T132" s="508"/>
      <c r="U132" s="508"/>
      <c r="V132" s="508"/>
      <c r="W132" s="508"/>
      <c r="X132" s="508"/>
      <c r="Y132" s="508"/>
      <c r="Z132" s="508"/>
      <c r="AA132" s="508"/>
      <c r="AB132" s="508"/>
      <c r="AC132" s="508"/>
      <c r="AD132" s="88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161"/>
      <c r="BJ132" s="161"/>
      <c r="BL132" s="186"/>
      <c r="BP132" s="122"/>
    </row>
    <row r="133" spans="1:68" ht="66.75" customHeight="1" x14ac:dyDescent="0.5">
      <c r="A133" s="96"/>
      <c r="B133" s="96"/>
      <c r="C133" s="96"/>
      <c r="D133" s="96"/>
      <c r="E133" s="96"/>
      <c r="F133" s="96"/>
      <c r="G133" s="493" t="s">
        <v>254</v>
      </c>
      <c r="H133" s="493"/>
      <c r="I133" s="493"/>
      <c r="J133" s="493"/>
      <c r="K133" s="493"/>
      <c r="L133" s="493"/>
      <c r="M133" s="493"/>
      <c r="N133" s="493"/>
      <c r="O133" s="493"/>
      <c r="P133" s="90"/>
      <c r="Q133" s="88"/>
      <c r="R133" s="89"/>
      <c r="S133" s="89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16" t="s">
        <v>0</v>
      </c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 s="97"/>
      <c r="AX133" s="97"/>
      <c r="AY133" s="97"/>
      <c r="AZ133" s="97"/>
      <c r="BA133" s="97"/>
      <c r="BB133" s="97"/>
      <c r="BC133" s="97"/>
      <c r="BD133" s="97"/>
      <c r="BE133" s="97"/>
      <c r="BF133" s="88"/>
      <c r="BG133" s="88"/>
      <c r="BH133" s="88"/>
      <c r="BI133" s="161"/>
      <c r="BJ133" s="161"/>
      <c r="BL133" s="186"/>
      <c r="BP133" s="122"/>
    </row>
    <row r="134" spans="1:68" ht="54" customHeight="1" x14ac:dyDescent="0.5">
      <c r="A134" s="518"/>
      <c r="B134" s="518"/>
      <c r="C134" s="518"/>
      <c r="D134" s="518"/>
      <c r="E134" s="518"/>
      <c r="F134" s="518"/>
      <c r="G134" s="492">
        <v>2022</v>
      </c>
      <c r="H134" s="492"/>
      <c r="I134" s="492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88"/>
      <c r="AE134" s="495"/>
      <c r="AF134" s="495"/>
      <c r="AG134" s="495"/>
      <c r="AH134" s="495"/>
      <c r="AI134" s="495"/>
      <c r="AJ134" s="495"/>
      <c r="AK134" s="495"/>
      <c r="AL134" s="493" t="s">
        <v>275</v>
      </c>
      <c r="AM134" s="493"/>
      <c r="AN134" s="493"/>
      <c r="AO134" s="493"/>
      <c r="AP134" s="493"/>
      <c r="AQ134" s="493"/>
      <c r="AR134" s="493"/>
      <c r="AS134" s="91"/>
      <c r="AT134" s="90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88"/>
      <c r="BG134" s="88"/>
      <c r="BH134" s="88"/>
      <c r="BI134" s="161"/>
      <c r="BJ134" s="161"/>
      <c r="BL134" s="186"/>
      <c r="BP134" s="122"/>
    </row>
    <row r="135" spans="1:68" ht="55.5" customHeight="1" x14ac:dyDescent="0.5">
      <c r="A135" s="98"/>
      <c r="B135" s="98"/>
      <c r="C135" s="98"/>
      <c r="D135" s="98"/>
      <c r="E135" s="98"/>
      <c r="F135" s="98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88"/>
      <c r="AE135" s="494"/>
      <c r="AF135" s="494"/>
      <c r="AG135" s="494"/>
      <c r="AH135" s="494"/>
      <c r="AI135" s="494"/>
      <c r="AJ135" s="494"/>
      <c r="AK135" s="494"/>
      <c r="AL135" s="492">
        <v>2022</v>
      </c>
      <c r="AM135" s="492"/>
      <c r="AN135" s="492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88"/>
      <c r="BG135" s="88"/>
      <c r="BH135" s="88"/>
      <c r="BI135" s="161"/>
      <c r="BJ135" s="161"/>
      <c r="BL135" s="186"/>
      <c r="BP135" s="122"/>
    </row>
    <row r="136" spans="1:68" ht="33.75" customHeight="1" x14ac:dyDescent="0.5">
      <c r="A136" s="512" t="s">
        <v>107</v>
      </c>
      <c r="B136" s="512"/>
      <c r="C136" s="512"/>
      <c r="D136" s="512"/>
      <c r="E136" s="512"/>
      <c r="F136" s="512"/>
      <c r="G136" s="512"/>
      <c r="H136" s="512"/>
      <c r="I136" s="512"/>
      <c r="J136" s="512"/>
      <c r="K136" s="512"/>
      <c r="L136" s="512"/>
      <c r="M136" s="512"/>
      <c r="N136" s="512"/>
      <c r="O136" s="512"/>
      <c r="P136" s="512"/>
      <c r="Q136" s="512"/>
      <c r="R136" s="512"/>
      <c r="S136" s="512"/>
      <c r="T136" s="512"/>
      <c r="U136" s="512"/>
      <c r="V136" s="512"/>
      <c r="W136" s="512"/>
      <c r="X136" s="512"/>
      <c r="Y136" s="512"/>
      <c r="Z136" s="512"/>
      <c r="AA136" s="512"/>
      <c r="AB136" s="512"/>
      <c r="AC136" s="512"/>
      <c r="AD136" s="88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88"/>
      <c r="BG136" s="88"/>
      <c r="BH136" s="88"/>
      <c r="BI136" s="161"/>
      <c r="BJ136" s="161"/>
      <c r="BL136" s="186"/>
      <c r="BP136" s="122"/>
    </row>
    <row r="137" spans="1:68" ht="69" customHeight="1" x14ac:dyDescent="0.5">
      <c r="A137" s="512"/>
      <c r="B137" s="512"/>
      <c r="C137" s="512"/>
      <c r="D137" s="512"/>
      <c r="E137" s="512"/>
      <c r="F137" s="512"/>
      <c r="G137" s="512"/>
      <c r="H137" s="512"/>
      <c r="I137" s="512"/>
      <c r="J137" s="512"/>
      <c r="K137" s="512"/>
      <c r="L137" s="512"/>
      <c r="M137" s="512"/>
      <c r="N137" s="512"/>
      <c r="O137" s="512"/>
      <c r="P137" s="512"/>
      <c r="Q137" s="512"/>
      <c r="R137" s="512"/>
      <c r="S137" s="512"/>
      <c r="T137" s="512"/>
      <c r="U137" s="512"/>
      <c r="V137" s="512"/>
      <c r="W137" s="512"/>
      <c r="X137" s="512"/>
      <c r="Y137" s="512"/>
      <c r="Z137" s="512"/>
      <c r="AA137" s="512"/>
      <c r="AB137" s="512"/>
      <c r="AC137" s="512"/>
      <c r="AD137" s="90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88"/>
      <c r="BG137" s="88"/>
      <c r="BH137" s="88"/>
      <c r="BI137" s="161"/>
      <c r="BJ137" s="161"/>
      <c r="BL137" s="186"/>
      <c r="BP137" s="122"/>
    </row>
    <row r="138" spans="1:68" ht="16.5" customHeight="1" x14ac:dyDescent="0.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90"/>
      <c r="AE138" s="90"/>
      <c r="AF138" s="88"/>
      <c r="AG138" s="88"/>
      <c r="AH138" s="88"/>
      <c r="AI138" s="88"/>
      <c r="AJ138" s="95"/>
      <c r="AK138" s="95"/>
      <c r="AL138" s="95"/>
      <c r="AM138" s="95"/>
      <c r="AN138" s="95"/>
      <c r="AO138" s="9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61"/>
      <c r="BJ138" s="161"/>
      <c r="BK138" s="149"/>
      <c r="BL138" s="149"/>
      <c r="BM138" s="149"/>
      <c r="BN138" s="135"/>
    </row>
    <row r="139" spans="1:68" ht="49.5" customHeight="1" x14ac:dyDescent="0.5">
      <c r="A139" s="525" t="s">
        <v>308</v>
      </c>
      <c r="B139" s="525"/>
      <c r="C139" s="525"/>
      <c r="D139" s="525"/>
      <c r="E139" s="525"/>
      <c r="F139" s="525"/>
      <c r="G139" s="525"/>
      <c r="H139" s="525"/>
      <c r="I139" s="525"/>
      <c r="J139" s="525"/>
      <c r="K139" s="525"/>
      <c r="L139" s="525"/>
      <c r="M139" s="525"/>
      <c r="N139" s="525"/>
      <c r="O139" s="525"/>
      <c r="P139" s="525"/>
      <c r="Q139" s="525"/>
      <c r="R139" s="525"/>
      <c r="S139" s="525"/>
      <c r="T139" s="525"/>
      <c r="U139" s="525"/>
      <c r="V139" s="525"/>
      <c r="W139" s="525"/>
      <c r="X139" s="525"/>
      <c r="Y139" s="525"/>
      <c r="Z139" s="525"/>
      <c r="AA139" s="525"/>
      <c r="AB139" s="525"/>
      <c r="AD139" s="4"/>
      <c r="AE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100"/>
      <c r="BF139" s="100"/>
      <c r="BG139" s="100"/>
      <c r="BH139" s="100"/>
      <c r="BK139" s="186"/>
      <c r="BP139" s="122"/>
    </row>
    <row r="140" spans="1:68" ht="37.5" customHeight="1" x14ac:dyDescent="0.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90"/>
      <c r="AE140" s="90"/>
      <c r="AF140" s="88"/>
      <c r="AG140" s="88"/>
      <c r="AH140" s="88"/>
      <c r="AI140" s="88"/>
      <c r="AJ140" s="98"/>
      <c r="AK140" s="98"/>
      <c r="AL140" s="98"/>
      <c r="AM140" s="98"/>
      <c r="AN140" s="98"/>
      <c r="AO140" s="9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15"/>
      <c r="BB140" s="15"/>
      <c r="BC140" s="15"/>
      <c r="BD140" s="15"/>
      <c r="BE140" s="15"/>
      <c r="BF140" s="15"/>
      <c r="BG140" s="15"/>
      <c r="BH140" s="15"/>
      <c r="BI140" s="151"/>
      <c r="BJ140" s="151"/>
      <c r="BK140" s="141"/>
      <c r="BL140" s="141"/>
      <c r="BM140" s="141"/>
      <c r="BN140" s="121"/>
    </row>
    <row r="141" spans="1:68" ht="37.5" customHeight="1" x14ac:dyDescent="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5"/>
      <c r="AD141" s="4"/>
      <c r="AE141" s="4"/>
      <c r="AF141" s="6"/>
      <c r="AG141" s="6"/>
      <c r="AH141" s="6"/>
      <c r="AI141" s="6"/>
      <c r="AJ141" s="9"/>
      <c r="AK141" s="9"/>
      <c r="AL141" s="9"/>
      <c r="AM141" s="9"/>
      <c r="AN141" s="9"/>
      <c r="AO141" s="9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</row>
    <row r="142" spans="1:68" ht="37.5" customHeight="1" x14ac:dyDescent="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5"/>
      <c r="AD142" s="4"/>
      <c r="AE142" s="4"/>
      <c r="AF142" s="6"/>
      <c r="AG142" s="6"/>
      <c r="AH142" s="6"/>
      <c r="AI142" s="6"/>
      <c r="AJ142" s="9"/>
      <c r="AK142" s="9"/>
      <c r="AL142" s="9"/>
      <c r="AM142" s="9"/>
      <c r="AN142" s="9"/>
      <c r="AO142" s="9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</row>
    <row r="143" spans="1:68" ht="37.5" customHeight="1" x14ac:dyDescent="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5"/>
      <c r="AD143" s="4"/>
      <c r="AE143" s="4"/>
      <c r="AF143" s="6"/>
      <c r="AG143" s="6"/>
      <c r="AH143" s="6"/>
      <c r="AI143" s="6"/>
      <c r="AJ143" s="9"/>
      <c r="AK143" s="9"/>
      <c r="AL143" s="9"/>
      <c r="AM143" s="9"/>
      <c r="AN143" s="9"/>
      <c r="AO143" s="9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</row>
    <row r="144" spans="1:68" ht="37.5" customHeight="1" x14ac:dyDescent="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5"/>
      <c r="AD144" s="4"/>
      <c r="AE144" s="4"/>
      <c r="AF144" s="6"/>
      <c r="AG144" s="6"/>
      <c r="AH144" s="6"/>
      <c r="AI144" s="6"/>
      <c r="AJ144" s="9"/>
      <c r="AK144" s="9"/>
      <c r="AL144" s="9"/>
      <c r="AM144" s="9"/>
      <c r="AN144" s="9"/>
      <c r="AO144" s="9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</row>
  </sheetData>
  <mergeCells count="1071">
    <mergeCell ref="E111:BB111"/>
    <mergeCell ref="BC111:BH111"/>
    <mergeCell ref="E113:BB113"/>
    <mergeCell ref="E114:BB114"/>
    <mergeCell ref="E115:BB115"/>
    <mergeCell ref="E116:BB116"/>
    <mergeCell ref="E117:BB117"/>
    <mergeCell ref="E118:BB118"/>
    <mergeCell ref="A119:BH119"/>
    <mergeCell ref="A120:BH120"/>
    <mergeCell ref="A121:BH121"/>
    <mergeCell ref="AE123:BH124"/>
    <mergeCell ref="AE128:BH129"/>
    <mergeCell ref="AF25:BC25"/>
    <mergeCell ref="A54:A57"/>
    <mergeCell ref="B54:O57"/>
    <mergeCell ref="P54:Q57"/>
    <mergeCell ref="R54:S57"/>
    <mergeCell ref="T54:AE54"/>
    <mergeCell ref="AF54:BC54"/>
    <mergeCell ref="BD54:BH57"/>
    <mergeCell ref="T55:U57"/>
    <mergeCell ref="V55:W57"/>
    <mergeCell ref="X55:AE55"/>
    <mergeCell ref="AF55:AQ55"/>
    <mergeCell ref="AR55:BC55"/>
    <mergeCell ref="X56:Y57"/>
    <mergeCell ref="Z56:AA57"/>
    <mergeCell ref="AB56:AC57"/>
    <mergeCell ref="AD56:AE57"/>
    <mergeCell ref="AF56:AK56"/>
    <mergeCell ref="E96:BB96"/>
    <mergeCell ref="E97:BB97"/>
    <mergeCell ref="E98:BB98"/>
    <mergeCell ref="E99:BB99"/>
    <mergeCell ref="BC95:BH95"/>
    <mergeCell ref="BC96:BH96"/>
    <mergeCell ref="BC94:BH94"/>
    <mergeCell ref="BC84:BH84"/>
    <mergeCell ref="BC85:BH85"/>
    <mergeCell ref="BC86:BH86"/>
    <mergeCell ref="BC87:BH87"/>
    <mergeCell ref="BC88:BH88"/>
    <mergeCell ref="BC92:BH92"/>
    <mergeCell ref="BC93:BH93"/>
    <mergeCell ref="BD73:BH73"/>
    <mergeCell ref="BC81:BH81"/>
    <mergeCell ref="BC82:BH82"/>
    <mergeCell ref="BC83:BH83"/>
    <mergeCell ref="B62:O62"/>
    <mergeCell ref="B63:O63"/>
    <mergeCell ref="B64:O64"/>
    <mergeCell ref="B65:O65"/>
    <mergeCell ref="B66:O66"/>
    <mergeCell ref="B67:O67"/>
    <mergeCell ref="B68:O68"/>
    <mergeCell ref="B69:O69"/>
    <mergeCell ref="A70:S70"/>
    <mergeCell ref="A71:S71"/>
    <mergeCell ref="A72:S72"/>
    <mergeCell ref="A73:S73"/>
    <mergeCell ref="E81:BB81"/>
    <mergeCell ref="E82:BB82"/>
    <mergeCell ref="E83:BB83"/>
    <mergeCell ref="E84:BB84"/>
    <mergeCell ref="E85:BB85"/>
    <mergeCell ref="AI77:AP77"/>
    <mergeCell ref="U76:AA76"/>
    <mergeCell ref="A76:J76"/>
    <mergeCell ref="K76:M76"/>
    <mergeCell ref="N76:P76"/>
    <mergeCell ref="V72:W72"/>
    <mergeCell ref="T71:U71"/>
    <mergeCell ref="AR73:AW73"/>
    <mergeCell ref="X72:Y72"/>
    <mergeCell ref="Z72:AA72"/>
    <mergeCell ref="T72:U72"/>
    <mergeCell ref="V71:W71"/>
    <mergeCell ref="B38:O38"/>
    <mergeCell ref="B39:O39"/>
    <mergeCell ref="B40:O40"/>
    <mergeCell ref="B41:O41"/>
    <mergeCell ref="B42:O42"/>
    <mergeCell ref="B43:O43"/>
    <mergeCell ref="B44:O44"/>
    <mergeCell ref="B45:O45"/>
    <mergeCell ref="B46:O46"/>
    <mergeCell ref="B47:O47"/>
    <mergeCell ref="B48:O48"/>
    <mergeCell ref="B49:O49"/>
    <mergeCell ref="B50:O50"/>
    <mergeCell ref="B51:O51"/>
    <mergeCell ref="B58:O58"/>
    <mergeCell ref="B59:O59"/>
    <mergeCell ref="B60:O60"/>
    <mergeCell ref="BB14:BB15"/>
    <mergeCell ref="BC14:BC15"/>
    <mergeCell ref="BD14:BD15"/>
    <mergeCell ref="BE14:BE15"/>
    <mergeCell ref="BF14:BF15"/>
    <mergeCell ref="BG14:BG15"/>
    <mergeCell ref="G129:M129"/>
    <mergeCell ref="G124:M124"/>
    <mergeCell ref="A139:AB139"/>
    <mergeCell ref="AH102:AQ102"/>
    <mergeCell ref="A103:X104"/>
    <mergeCell ref="AH103:BH104"/>
    <mergeCell ref="A105:G105"/>
    <mergeCell ref="H105:Q105"/>
    <mergeCell ref="AP105:AW105"/>
    <mergeCell ref="A106:G106"/>
    <mergeCell ref="H106:J106"/>
    <mergeCell ref="AH106:AO106"/>
    <mergeCell ref="AP106:AR106"/>
    <mergeCell ref="AQ75:BH75"/>
    <mergeCell ref="AQ76:BH77"/>
    <mergeCell ref="B25:O28"/>
    <mergeCell ref="B29:O29"/>
    <mergeCell ref="B30:O30"/>
    <mergeCell ref="B31:O31"/>
    <mergeCell ref="B32:O32"/>
    <mergeCell ref="B33:O33"/>
    <mergeCell ref="B34:O34"/>
    <mergeCell ref="B35:O35"/>
    <mergeCell ref="B36:O36"/>
    <mergeCell ref="B37:O37"/>
    <mergeCell ref="BC116:BH116"/>
    <mergeCell ref="A84:D84"/>
    <mergeCell ref="BC89:BH89"/>
    <mergeCell ref="A136:AC137"/>
    <mergeCell ref="AE122:AM122"/>
    <mergeCell ref="A123:AC123"/>
    <mergeCell ref="A125:F125"/>
    <mergeCell ref="G125:I125"/>
    <mergeCell ref="AL125:AU125"/>
    <mergeCell ref="AE126:AK126"/>
    <mergeCell ref="AL126:AN126"/>
    <mergeCell ref="A127:AC128"/>
    <mergeCell ref="G130:I130"/>
    <mergeCell ref="AL130:AU130"/>
    <mergeCell ref="A131:F131"/>
    <mergeCell ref="AE131:AK131"/>
    <mergeCell ref="AL131:AN131"/>
    <mergeCell ref="G133:O133"/>
    <mergeCell ref="A134:F134"/>
    <mergeCell ref="E100:BB100"/>
    <mergeCell ref="E101:BB101"/>
    <mergeCell ref="E112:BB112"/>
    <mergeCell ref="A93:D93"/>
    <mergeCell ref="E86:BB86"/>
    <mergeCell ref="E87:BB87"/>
    <mergeCell ref="E88:BB88"/>
    <mergeCell ref="E89:BB89"/>
    <mergeCell ref="E90:BB90"/>
    <mergeCell ref="E91:BB91"/>
    <mergeCell ref="E92:BB92"/>
    <mergeCell ref="E93:BB93"/>
    <mergeCell ref="E94:BB94"/>
    <mergeCell ref="E95:BB95"/>
    <mergeCell ref="G134:I134"/>
    <mergeCell ref="AL134:AR134"/>
    <mergeCell ref="AE135:AK135"/>
    <mergeCell ref="AL135:AN135"/>
    <mergeCell ref="A124:F124"/>
    <mergeCell ref="AE125:AK125"/>
    <mergeCell ref="AE134:AK134"/>
    <mergeCell ref="A129:F129"/>
    <mergeCell ref="A130:F130"/>
    <mergeCell ref="BC97:BH97"/>
    <mergeCell ref="BC98:BH98"/>
    <mergeCell ref="BC99:BH99"/>
    <mergeCell ref="BC100:BH100"/>
    <mergeCell ref="BC101:BH101"/>
    <mergeCell ref="BC112:BH112"/>
    <mergeCell ref="BC113:BH113"/>
    <mergeCell ref="BC114:BH114"/>
    <mergeCell ref="BC115:BH115"/>
    <mergeCell ref="A116:D116"/>
    <mergeCell ref="A118:D118"/>
    <mergeCell ref="A97:D97"/>
    <mergeCell ref="A114:D114"/>
    <mergeCell ref="A117:D117"/>
    <mergeCell ref="A112:D112"/>
    <mergeCell ref="A99:D99"/>
    <mergeCell ref="A101:D101"/>
    <mergeCell ref="BC117:BH117"/>
    <mergeCell ref="BC118:BH118"/>
    <mergeCell ref="A132:AC132"/>
    <mergeCell ref="A115:D115"/>
    <mergeCell ref="A98:D98"/>
    <mergeCell ref="A111:D111"/>
    <mergeCell ref="BD31:BH31"/>
    <mergeCell ref="AX34:AY34"/>
    <mergeCell ref="AX38:AY38"/>
    <mergeCell ref="AZ31:BA31"/>
    <mergeCell ref="AV34:AW34"/>
    <mergeCell ref="AV32:AW32"/>
    <mergeCell ref="AV48:AW48"/>
    <mergeCell ref="AT68:AU68"/>
    <mergeCell ref="AV68:AW68"/>
    <mergeCell ref="AR44:AS44"/>
    <mergeCell ref="AB45:AC45"/>
    <mergeCell ref="AD45:AE45"/>
    <mergeCell ref="AF45:AG45"/>
    <mergeCell ref="AH45:AI45"/>
    <mergeCell ref="AJ45:AK45"/>
    <mergeCell ref="AL45:AM45"/>
    <mergeCell ref="BD72:BH72"/>
    <mergeCell ref="AD70:AE70"/>
    <mergeCell ref="AF70:AG70"/>
    <mergeCell ref="AH70:AI70"/>
    <mergeCell ref="AB72:AC72"/>
    <mergeCell ref="AR70:AS70"/>
    <mergeCell ref="AT70:AU70"/>
    <mergeCell ref="AV70:AW70"/>
    <mergeCell ref="AJ70:AK70"/>
    <mergeCell ref="AL70:AM70"/>
    <mergeCell ref="AN70:AO70"/>
    <mergeCell ref="AN67:AO67"/>
    <mergeCell ref="AV59:AW59"/>
    <mergeCell ref="AV58:AW58"/>
    <mergeCell ref="AV69:AW69"/>
    <mergeCell ref="AT61:AU61"/>
    <mergeCell ref="BB37:BC37"/>
    <mergeCell ref="AX42:AY42"/>
    <mergeCell ref="AZ42:BA42"/>
    <mergeCell ref="BB42:BC42"/>
    <mergeCell ref="AT42:AU42"/>
    <mergeCell ref="AV40:AW40"/>
    <mergeCell ref="BC90:BH90"/>
    <mergeCell ref="BC91:BH91"/>
    <mergeCell ref="AX41:AY41"/>
    <mergeCell ref="AZ41:BA41"/>
    <mergeCell ref="BB41:BC41"/>
    <mergeCell ref="AZ40:BA40"/>
    <mergeCell ref="AT36:AU36"/>
    <mergeCell ref="AV65:AW65"/>
    <mergeCell ref="BB44:BC44"/>
    <mergeCell ref="BD71:BH71"/>
    <mergeCell ref="BD70:BH70"/>
    <mergeCell ref="BD40:BH40"/>
    <mergeCell ref="BD37:BH37"/>
    <mergeCell ref="BD38:BH38"/>
    <mergeCell ref="BD36:BH36"/>
    <mergeCell ref="AR71:AW71"/>
    <mergeCell ref="BD68:BH68"/>
    <mergeCell ref="BD66:BH66"/>
    <mergeCell ref="BD64:BH64"/>
    <mergeCell ref="AT67:AU67"/>
    <mergeCell ref="AV67:AW67"/>
    <mergeCell ref="AR56:AW56"/>
    <mergeCell ref="AX56:BC56"/>
    <mergeCell ref="AR26:BC26"/>
    <mergeCell ref="AN30:AO30"/>
    <mergeCell ref="AH38:AI38"/>
    <mergeCell ref="AV41:AW41"/>
    <mergeCell ref="AN41:AO41"/>
    <mergeCell ref="AP41:AQ41"/>
    <mergeCell ref="AT41:AU41"/>
    <mergeCell ref="AR41:AS41"/>
    <mergeCell ref="AH44:AI44"/>
    <mergeCell ref="AB37:AC37"/>
    <mergeCell ref="AL41:AM41"/>
    <mergeCell ref="AV43:AW43"/>
    <mergeCell ref="AX43:AY43"/>
    <mergeCell ref="AV42:AW42"/>
    <mergeCell ref="AN38:AO38"/>
    <mergeCell ref="BB43:BC43"/>
    <mergeCell ref="AP44:AQ44"/>
    <mergeCell ref="AT44:AU44"/>
    <mergeCell ref="AF44:AG44"/>
    <mergeCell ref="AZ38:BA38"/>
    <mergeCell ref="BB38:BC38"/>
    <mergeCell ref="AZ39:BA39"/>
    <mergeCell ref="AN35:AO35"/>
    <mergeCell ref="AL35:AM35"/>
    <mergeCell ref="AN37:AO37"/>
    <mergeCell ref="AN36:AO36"/>
    <mergeCell ref="BB39:BC39"/>
    <mergeCell ref="AX40:AY40"/>
    <mergeCell ref="AD42:AE42"/>
    <mergeCell ref="AL42:AM42"/>
    <mergeCell ref="AD37:AE37"/>
    <mergeCell ref="BB31:BC31"/>
    <mergeCell ref="AH39:AI39"/>
    <mergeCell ref="AJ39:AK39"/>
    <mergeCell ref="AP37:AQ37"/>
    <mergeCell ref="BD25:BH28"/>
    <mergeCell ref="AX31:AY31"/>
    <mergeCell ref="BB36:BC36"/>
    <mergeCell ref="BD32:BH32"/>
    <mergeCell ref="BB32:BC32"/>
    <mergeCell ref="BB40:BC40"/>
    <mergeCell ref="AV29:AW29"/>
    <mergeCell ref="AF26:AQ26"/>
    <mergeCell ref="AR29:AS29"/>
    <mergeCell ref="AH32:AI32"/>
    <mergeCell ref="AJ32:AK32"/>
    <mergeCell ref="AP32:AQ32"/>
    <mergeCell ref="AR32:AS32"/>
    <mergeCell ref="AT32:AU32"/>
    <mergeCell ref="AP38:AQ38"/>
    <mergeCell ref="AR38:AS38"/>
    <mergeCell ref="AT38:AU38"/>
    <mergeCell ref="BB34:BC34"/>
    <mergeCell ref="AZ33:BA33"/>
    <mergeCell ref="BB33:BC33"/>
    <mergeCell ref="BB35:BC35"/>
    <mergeCell ref="AP30:AQ30"/>
    <mergeCell ref="AX39:AY39"/>
    <mergeCell ref="AT37:AU37"/>
    <mergeCell ref="AV38:AW38"/>
    <mergeCell ref="AF38:AG38"/>
    <mergeCell ref="AJ38:AK38"/>
    <mergeCell ref="AF37:AG37"/>
    <mergeCell ref="AX33:AY33"/>
    <mergeCell ref="AN32:AO32"/>
    <mergeCell ref="AZ34:BA34"/>
    <mergeCell ref="AD31:AE31"/>
    <mergeCell ref="Z27:AA28"/>
    <mergeCell ref="AR28:AS28"/>
    <mergeCell ref="X38:Y38"/>
    <mergeCell ref="Z38:AA38"/>
    <mergeCell ref="AF31:AG31"/>
    <mergeCell ref="AB31:AC31"/>
    <mergeCell ref="X37:Y37"/>
    <mergeCell ref="AZ36:BA36"/>
    <mergeCell ref="AX37:AY37"/>
    <mergeCell ref="AZ37:BA37"/>
    <mergeCell ref="AX32:AY32"/>
    <mergeCell ref="AV37:AW37"/>
    <mergeCell ref="AL34:AM34"/>
    <mergeCell ref="AN34:AO34"/>
    <mergeCell ref="AP34:AQ34"/>
    <mergeCell ref="AR35:AS35"/>
    <mergeCell ref="AD35:AE35"/>
    <mergeCell ref="AL37:AM37"/>
    <mergeCell ref="AB32:AC32"/>
    <mergeCell ref="AD32:AE32"/>
    <mergeCell ref="AF32:AG32"/>
    <mergeCell ref="AR37:AS37"/>
    <mergeCell ref="AP33:AQ33"/>
    <mergeCell ref="AL32:AM32"/>
    <mergeCell ref="AX36:AY36"/>
    <mergeCell ref="AT29:AU29"/>
    <mergeCell ref="AZ32:BA32"/>
    <mergeCell ref="AH37:AI37"/>
    <mergeCell ref="AP35:AQ35"/>
    <mergeCell ref="AR36:AS36"/>
    <mergeCell ref="AL38:AM38"/>
    <mergeCell ref="AB34:AC34"/>
    <mergeCell ref="AD34:AE34"/>
    <mergeCell ref="AF34:AG34"/>
    <mergeCell ref="AH34:AI34"/>
    <mergeCell ref="AF67:AG67"/>
    <mergeCell ref="AH67:AI67"/>
    <mergeCell ref="AJ67:AK67"/>
    <mergeCell ref="AJ69:AK69"/>
    <mergeCell ref="T26:U28"/>
    <mergeCell ref="V26:W28"/>
    <mergeCell ref="BB48:BC48"/>
    <mergeCell ref="AV61:AW61"/>
    <mergeCell ref="AR60:AS60"/>
    <mergeCell ref="AL59:AM59"/>
    <mergeCell ref="BB61:BC61"/>
    <mergeCell ref="AN48:AO48"/>
    <mergeCell ref="AB51:AC51"/>
    <mergeCell ref="AD51:AE51"/>
    <mergeCell ref="AL61:AM61"/>
    <mergeCell ref="AH60:AI60"/>
    <mergeCell ref="AH41:AI41"/>
    <mergeCell ref="V46:W46"/>
    <mergeCell ref="T47:U47"/>
    <mergeCell ref="AB59:AC59"/>
    <mergeCell ref="AB48:AC48"/>
    <mergeCell ref="AD48:AE48"/>
    <mergeCell ref="X40:Y40"/>
    <mergeCell ref="AF43:AG43"/>
    <mergeCell ref="AN31:AO31"/>
    <mergeCell ref="T42:U42"/>
    <mergeCell ref="V42:W42"/>
    <mergeCell ref="AR42:AS42"/>
    <mergeCell ref="AF42:AG42"/>
    <mergeCell ref="AL40:AM40"/>
    <mergeCell ref="AL39:AM39"/>
    <mergeCell ref="Z73:AA73"/>
    <mergeCell ref="AD73:AE73"/>
    <mergeCell ref="AF73:AK73"/>
    <mergeCell ref="T70:U70"/>
    <mergeCell ref="V70:W70"/>
    <mergeCell ref="X70:Y70"/>
    <mergeCell ref="Z70:AA70"/>
    <mergeCell ref="AB70:AC70"/>
    <mergeCell ref="AP69:AQ69"/>
    <mergeCell ref="AH69:AI69"/>
    <mergeCell ref="AP67:AQ67"/>
    <mergeCell ref="AR67:AS67"/>
    <mergeCell ref="AH66:AI66"/>
    <mergeCell ref="Z47:AA47"/>
    <mergeCell ref="AN69:AO69"/>
    <mergeCell ref="AR68:AS68"/>
    <mergeCell ref="AN68:AO68"/>
    <mergeCell ref="AJ68:AK68"/>
    <mergeCell ref="AL62:AM62"/>
    <mergeCell ref="AB69:AC69"/>
    <mergeCell ref="AB67:AC67"/>
    <mergeCell ref="AD67:AE67"/>
    <mergeCell ref="AF59:AG59"/>
    <mergeCell ref="AH59:AI59"/>
    <mergeCell ref="AB60:AC60"/>
    <mergeCell ref="A100:D100"/>
    <mergeCell ref="A113:D113"/>
    <mergeCell ref="AX72:BC72"/>
    <mergeCell ref="AJ42:AK42"/>
    <mergeCell ref="AX49:AY49"/>
    <mergeCell ref="AZ49:BA49"/>
    <mergeCell ref="T67:U67"/>
    <mergeCell ref="V67:W67"/>
    <mergeCell ref="X67:Y67"/>
    <mergeCell ref="Z67:AA67"/>
    <mergeCell ref="AX73:BC73"/>
    <mergeCell ref="AX71:BC71"/>
    <mergeCell ref="AX70:AY70"/>
    <mergeCell ref="AZ70:BA70"/>
    <mergeCell ref="T68:U68"/>
    <mergeCell ref="V68:W68"/>
    <mergeCell ref="X68:Y68"/>
    <mergeCell ref="Z68:AA68"/>
    <mergeCell ref="AB68:AC68"/>
    <mergeCell ref="AD68:AE68"/>
    <mergeCell ref="T43:U43"/>
    <mergeCell ref="AL71:AQ71"/>
    <mergeCell ref="AR43:AS43"/>
    <mergeCell ref="AX66:AY66"/>
    <mergeCell ref="AB73:AC73"/>
    <mergeCell ref="T69:U69"/>
    <mergeCell ref="V69:W69"/>
    <mergeCell ref="AD69:AE69"/>
    <mergeCell ref="AR69:AS69"/>
    <mergeCell ref="AT69:AU69"/>
    <mergeCell ref="AL66:AM66"/>
    <mergeCell ref="AD72:AE72"/>
    <mergeCell ref="A85:D85"/>
    <mergeCell ref="A86:D86"/>
    <mergeCell ref="A91:D91"/>
    <mergeCell ref="X71:Y71"/>
    <mergeCell ref="Z71:AA71"/>
    <mergeCell ref="AB71:AC71"/>
    <mergeCell ref="AD71:AE71"/>
    <mergeCell ref="AF71:AK71"/>
    <mergeCell ref="AB77:AH77"/>
    <mergeCell ref="AR72:AW72"/>
    <mergeCell ref="AB76:AH76"/>
    <mergeCell ref="AI76:AP76"/>
    <mergeCell ref="A96:D96"/>
    <mergeCell ref="T73:U73"/>
    <mergeCell ref="V73:W73"/>
    <mergeCell ref="X73:Y73"/>
    <mergeCell ref="AL73:AQ73"/>
    <mergeCell ref="A95:D95"/>
    <mergeCell ref="A83:D83"/>
    <mergeCell ref="A94:D94"/>
    <mergeCell ref="A90:D90"/>
    <mergeCell ref="AF72:AK72"/>
    <mergeCell ref="AL72:AQ72"/>
    <mergeCell ref="Q76:T76"/>
    <mergeCell ref="A77:J77"/>
    <mergeCell ref="K77:M77"/>
    <mergeCell ref="N77:P77"/>
    <mergeCell ref="Q77:T77"/>
    <mergeCell ref="A82:D82"/>
    <mergeCell ref="A87:D87"/>
    <mergeCell ref="A92:D92"/>
    <mergeCell ref="A89:D89"/>
    <mergeCell ref="AV33:AW33"/>
    <mergeCell ref="BD33:BH33"/>
    <mergeCell ref="AJ64:AK64"/>
    <mergeCell ref="BD69:BH69"/>
    <mergeCell ref="AH68:AI68"/>
    <mergeCell ref="AL68:AM68"/>
    <mergeCell ref="BB68:BC68"/>
    <mergeCell ref="AX69:AY69"/>
    <mergeCell ref="AZ69:BA69"/>
    <mergeCell ref="BB69:BC69"/>
    <mergeCell ref="AP68:AQ68"/>
    <mergeCell ref="V33:W33"/>
    <mergeCell ref="Z66:AA66"/>
    <mergeCell ref="AF69:AG69"/>
    <mergeCell ref="BB66:BC66"/>
    <mergeCell ref="AX67:AY67"/>
    <mergeCell ref="AZ67:BA67"/>
    <mergeCell ref="AJ65:AK65"/>
    <mergeCell ref="BD67:BH67"/>
    <mergeCell ref="AF68:AG68"/>
    <mergeCell ref="AX65:AY65"/>
    <mergeCell ref="AR66:AS66"/>
    <mergeCell ref="AD66:AE66"/>
    <mergeCell ref="AN66:AO66"/>
    <mergeCell ref="AP66:AQ66"/>
    <mergeCell ref="AB64:AC64"/>
    <mergeCell ref="BD41:BH41"/>
    <mergeCell ref="AT33:AU33"/>
    <mergeCell ref="AP45:AQ45"/>
    <mergeCell ref="BD47:BH47"/>
    <mergeCell ref="AL69:AM69"/>
    <mergeCell ref="AD65:AE65"/>
    <mergeCell ref="AL67:AM67"/>
    <mergeCell ref="AX63:AY63"/>
    <mergeCell ref="AJ63:AK63"/>
    <mergeCell ref="AB62:AC62"/>
    <mergeCell ref="AF62:AG62"/>
    <mergeCell ref="AT64:AU64"/>
    <mergeCell ref="AJ33:AK33"/>
    <mergeCell ref="AZ64:BA64"/>
    <mergeCell ref="AR62:AS62"/>
    <mergeCell ref="AR33:AS33"/>
    <mergeCell ref="AD64:AE64"/>
    <mergeCell ref="AH65:AI65"/>
    <mergeCell ref="AT65:AU65"/>
    <mergeCell ref="AR65:AS65"/>
    <mergeCell ref="AP65:AQ65"/>
    <mergeCell ref="AB65:AC65"/>
    <mergeCell ref="AZ63:BA63"/>
    <mergeCell ref="AN33:AO33"/>
    <mergeCell ref="AF65:AG65"/>
    <mergeCell ref="AN39:AO39"/>
    <mergeCell ref="AH43:AI43"/>
    <mergeCell ref="AB40:AC40"/>
    <mergeCell ref="AH40:AI40"/>
    <mergeCell ref="AT35:AU35"/>
    <mergeCell ref="AJ41:AK41"/>
    <mergeCell ref="AZ66:BA66"/>
    <mergeCell ref="AJ66:AK66"/>
    <mergeCell ref="AT66:AU66"/>
    <mergeCell ref="AV66:AW66"/>
    <mergeCell ref="AX45:AY45"/>
    <mergeCell ref="AZ46:BA46"/>
    <mergeCell ref="AR46:AS46"/>
    <mergeCell ref="BD48:BH48"/>
    <mergeCell ref="AJ58:AK58"/>
    <mergeCell ref="AL58:AM58"/>
    <mergeCell ref="AN58:AO58"/>
    <mergeCell ref="AR59:AS59"/>
    <mergeCell ref="BB59:BC59"/>
    <mergeCell ref="AP47:AQ47"/>
    <mergeCell ref="AX44:AY44"/>
    <mergeCell ref="AX47:AY47"/>
    <mergeCell ref="BD60:BH60"/>
    <mergeCell ref="AT50:AU50"/>
    <mergeCell ref="BB46:BC46"/>
    <mergeCell ref="AX46:AY46"/>
    <mergeCell ref="AP48:AQ48"/>
    <mergeCell ref="AR48:AS48"/>
    <mergeCell ref="AT48:AU48"/>
    <mergeCell ref="AZ44:BA44"/>
    <mergeCell ref="BB47:BC47"/>
    <mergeCell ref="AZ47:BA47"/>
    <mergeCell ref="AV46:AW46"/>
    <mergeCell ref="AX59:AY59"/>
    <mergeCell ref="AZ59:BA59"/>
    <mergeCell ref="AX60:AY60"/>
    <mergeCell ref="AZ60:BA60"/>
    <mergeCell ref="AN44:AO44"/>
    <mergeCell ref="BD46:BH46"/>
    <mergeCell ref="AV44:AW44"/>
    <mergeCell ref="AR49:AS49"/>
    <mergeCell ref="AR45:AS45"/>
    <mergeCell ref="AT45:AU45"/>
    <mergeCell ref="AN60:AO60"/>
    <mergeCell ref="AP60:AQ60"/>
    <mergeCell ref="AN43:AO43"/>
    <mergeCell ref="AX62:AY62"/>
    <mergeCell ref="AP62:AQ62"/>
    <mergeCell ref="AT46:AU46"/>
    <mergeCell ref="AJ43:AK43"/>
    <mergeCell ref="AL46:AM46"/>
    <mergeCell ref="AV50:AW50"/>
    <mergeCell ref="AT51:AU51"/>
    <mergeCell ref="AL47:AM47"/>
    <mergeCell ref="AN47:AO47"/>
    <mergeCell ref="AV36:AW36"/>
    <mergeCell ref="AJ36:AK36"/>
    <mergeCell ref="AN50:AO50"/>
    <mergeCell ref="AJ49:AK49"/>
    <mergeCell ref="AZ48:BA48"/>
    <mergeCell ref="AJ61:AK61"/>
    <mergeCell ref="AT43:AU43"/>
    <mergeCell ref="AP42:AQ42"/>
    <mergeCell ref="AL60:AM60"/>
    <mergeCell ref="AN49:AO49"/>
    <mergeCell ref="AP49:AQ49"/>
    <mergeCell ref="AX48:AY48"/>
    <mergeCell ref="AP43:AQ43"/>
    <mergeCell ref="AJ57:AK57"/>
    <mergeCell ref="AL57:AM57"/>
    <mergeCell ref="AN57:AO57"/>
    <mergeCell ref="AP57:AQ57"/>
    <mergeCell ref="AJ44:AK44"/>
    <mergeCell ref="AP40:AQ40"/>
    <mergeCell ref="AJ37:AK37"/>
    <mergeCell ref="AT40:AU40"/>
    <mergeCell ref="AT39:AU39"/>
    <mergeCell ref="AF33:AG33"/>
    <mergeCell ref="AH33:AI33"/>
    <mergeCell ref="AH58:AI58"/>
    <mergeCell ref="BD44:BH44"/>
    <mergeCell ref="AR34:AS34"/>
    <mergeCell ref="AX35:AY35"/>
    <mergeCell ref="AZ35:BA35"/>
    <mergeCell ref="AR40:AS40"/>
    <mergeCell ref="AV39:AW39"/>
    <mergeCell ref="AP39:AQ39"/>
    <mergeCell ref="AR39:AS39"/>
    <mergeCell ref="BD39:BH39"/>
    <mergeCell ref="BD42:BH42"/>
    <mergeCell ref="AT34:AU34"/>
    <mergeCell ref="AN63:AO63"/>
    <mergeCell ref="AN62:AO62"/>
    <mergeCell ref="BD45:BH45"/>
    <mergeCell ref="AZ45:BA45"/>
    <mergeCell ref="AZ58:BA58"/>
    <mergeCell ref="BB58:BC58"/>
    <mergeCell ref="BD43:BH43"/>
    <mergeCell ref="AR47:AS47"/>
    <mergeCell ref="AT47:AU47"/>
    <mergeCell ref="AV47:AW47"/>
    <mergeCell ref="BB45:BC45"/>
    <mergeCell ref="AV45:AW45"/>
    <mergeCell ref="AN46:AO46"/>
    <mergeCell ref="AV35:AW35"/>
    <mergeCell ref="AP51:AQ51"/>
    <mergeCell ref="AH51:AI51"/>
    <mergeCell ref="AJ51:AK51"/>
    <mergeCell ref="AZ43:BA43"/>
    <mergeCell ref="AD62:AE62"/>
    <mergeCell ref="Z40:AA40"/>
    <mergeCell ref="AN42:AO42"/>
    <mergeCell ref="AN40:AO40"/>
    <mergeCell ref="AL43:AM43"/>
    <mergeCell ref="AJ40:AK40"/>
    <mergeCell ref="Z45:AA45"/>
    <mergeCell ref="AH42:AI42"/>
    <mergeCell ref="AD40:AE40"/>
    <mergeCell ref="AF40:AG40"/>
    <mergeCell ref="Z37:AA37"/>
    <mergeCell ref="AD38:AE38"/>
    <mergeCell ref="X47:Y47"/>
    <mergeCell ref="AF63:AG63"/>
    <mergeCell ref="AH62:AI62"/>
    <mergeCell ref="AH63:AI63"/>
    <mergeCell ref="AD46:AE46"/>
    <mergeCell ref="AB47:AC47"/>
    <mergeCell ref="AN61:AO61"/>
    <mergeCell ref="AH61:AI61"/>
    <mergeCell ref="AD60:AE60"/>
    <mergeCell ref="AD61:AE61"/>
    <mergeCell ref="AF51:AG51"/>
    <mergeCell ref="X43:Y43"/>
    <mergeCell ref="AD41:AE41"/>
    <mergeCell ref="AF41:AG41"/>
    <mergeCell ref="AB43:AC43"/>
    <mergeCell ref="AD43:AE43"/>
    <mergeCell ref="X42:Y42"/>
    <mergeCell ref="Z42:AA42"/>
    <mergeCell ref="Z63:AA63"/>
    <mergeCell ref="AN45:AO45"/>
    <mergeCell ref="AB66:AC66"/>
    <mergeCell ref="AF66:AG66"/>
    <mergeCell ref="AP70:AQ70"/>
    <mergeCell ref="BB70:BC70"/>
    <mergeCell ref="P47:Q47"/>
    <mergeCell ref="R47:S47"/>
    <mergeCell ref="P50:Q50"/>
    <mergeCell ref="R50:S50"/>
    <mergeCell ref="P51:Q51"/>
    <mergeCell ref="R51:S51"/>
    <mergeCell ref="U77:AA77"/>
    <mergeCell ref="T64:U64"/>
    <mergeCell ref="T41:U41"/>
    <mergeCell ref="V43:W43"/>
    <mergeCell ref="Z58:AA58"/>
    <mergeCell ref="AB58:AC58"/>
    <mergeCell ref="AD49:AE49"/>
    <mergeCell ref="P49:Q49"/>
    <mergeCell ref="R49:S49"/>
    <mergeCell ref="V47:W47"/>
    <mergeCell ref="AL44:AM44"/>
    <mergeCell ref="V51:W51"/>
    <mergeCell ref="V62:W62"/>
    <mergeCell ref="R44:S44"/>
    <mergeCell ref="T44:U44"/>
    <mergeCell ref="V44:W44"/>
    <mergeCell ref="X44:Y44"/>
    <mergeCell ref="Z44:AA44"/>
    <mergeCell ref="V66:W66"/>
    <mergeCell ref="AP64:AQ64"/>
    <mergeCell ref="X63:Y63"/>
    <mergeCell ref="AH49:AI49"/>
    <mergeCell ref="AR64:AS64"/>
    <mergeCell ref="AB41:AC41"/>
    <mergeCell ref="AF39:AG39"/>
    <mergeCell ref="AD39:AE39"/>
    <mergeCell ref="AP46:AQ46"/>
    <mergeCell ref="R45:S45"/>
    <mergeCell ref="T45:U45"/>
    <mergeCell ref="AL36:AM36"/>
    <mergeCell ref="P36:Q36"/>
    <mergeCell ref="AP36:AQ36"/>
    <mergeCell ref="X41:Y41"/>
    <mergeCell ref="Z41:AA41"/>
    <mergeCell ref="A88:D88"/>
    <mergeCell ref="AF46:AG46"/>
    <mergeCell ref="AH46:AI46"/>
    <mergeCell ref="AL64:AM64"/>
    <mergeCell ref="U75:AP75"/>
    <mergeCell ref="AD47:AE47"/>
    <mergeCell ref="AD63:AE63"/>
    <mergeCell ref="AL63:AM63"/>
    <mergeCell ref="AJ62:AK62"/>
    <mergeCell ref="AJ60:AK60"/>
    <mergeCell ref="Z60:AA60"/>
    <mergeCell ref="AF47:AG47"/>
    <mergeCell ref="AH47:AI47"/>
    <mergeCell ref="AJ47:AK47"/>
    <mergeCell ref="A81:D81"/>
    <mergeCell ref="AF64:AG64"/>
    <mergeCell ref="AH64:AI64"/>
    <mergeCell ref="T63:U63"/>
    <mergeCell ref="V63:W63"/>
    <mergeCell ref="P41:Q41"/>
    <mergeCell ref="AF30:AG30"/>
    <mergeCell ref="R36:S36"/>
    <mergeCell ref="T36:U36"/>
    <mergeCell ref="V36:W36"/>
    <mergeCell ref="AF36:AG36"/>
    <mergeCell ref="AH36:AI36"/>
    <mergeCell ref="T46:U46"/>
    <mergeCell ref="AP29:AQ29"/>
    <mergeCell ref="X29:Y29"/>
    <mergeCell ref="Z29:AA29"/>
    <mergeCell ref="X30:Y30"/>
    <mergeCell ref="AB30:AC30"/>
    <mergeCell ref="P29:Q29"/>
    <mergeCell ref="T29:U29"/>
    <mergeCell ref="V29:W29"/>
    <mergeCell ref="AH31:AI31"/>
    <mergeCell ref="X35:Y35"/>
    <mergeCell ref="AB33:AC33"/>
    <mergeCell ref="AD33:AE33"/>
    <mergeCell ref="P40:Q40"/>
    <mergeCell ref="AJ46:AK46"/>
    <mergeCell ref="AB42:AC42"/>
    <mergeCell ref="P44:Q44"/>
    <mergeCell ref="AB44:AC44"/>
    <mergeCell ref="AD44:AE44"/>
    <mergeCell ref="R40:S40"/>
    <mergeCell ref="T40:U40"/>
    <mergeCell ref="V40:W40"/>
    <mergeCell ref="R43:S43"/>
    <mergeCell ref="V41:W41"/>
    <mergeCell ref="V45:W45"/>
    <mergeCell ref="AL33:AM33"/>
    <mergeCell ref="P43:Q43"/>
    <mergeCell ref="Z43:AA43"/>
    <mergeCell ref="P38:Q38"/>
    <mergeCell ref="R38:S38"/>
    <mergeCell ref="T38:U38"/>
    <mergeCell ref="V38:W38"/>
    <mergeCell ref="P33:Q33"/>
    <mergeCell ref="R33:S33"/>
    <mergeCell ref="T33:U33"/>
    <mergeCell ref="Z34:AA34"/>
    <mergeCell ref="A75:T75"/>
    <mergeCell ref="A25:A28"/>
    <mergeCell ref="AH28:AI28"/>
    <mergeCell ref="P45:Q45"/>
    <mergeCell ref="P42:Q42"/>
    <mergeCell ref="BD63:BH63"/>
    <mergeCell ref="BH14:BH15"/>
    <mergeCell ref="W14:W15"/>
    <mergeCell ref="X14:Z14"/>
    <mergeCell ref="AT14:AV14"/>
    <mergeCell ref="AW14:AW15"/>
    <mergeCell ref="AJ14:AJ15"/>
    <mergeCell ref="AX14:BA14"/>
    <mergeCell ref="G14:I14"/>
    <mergeCell ref="J14:J15"/>
    <mergeCell ref="K14:N14"/>
    <mergeCell ref="O14:R14"/>
    <mergeCell ref="T14:V14"/>
    <mergeCell ref="A14:A15"/>
    <mergeCell ref="B14:E14"/>
    <mergeCell ref="F14:F15"/>
    <mergeCell ref="BD34:BH34"/>
    <mergeCell ref="H8:L8"/>
    <mergeCell ref="Y6:AP7"/>
    <mergeCell ref="R6:X7"/>
    <mergeCell ref="AK14:AN14"/>
    <mergeCell ref="S14:S15"/>
    <mergeCell ref="AG14:AI14"/>
    <mergeCell ref="Z32:AA32"/>
    <mergeCell ref="AH35:AI35"/>
    <mergeCell ref="AJ35:AK35"/>
    <mergeCell ref="X32:Y32"/>
    <mergeCell ref="AJ34:AK34"/>
    <mergeCell ref="Z30:AA30"/>
    <mergeCell ref="AO14:AR14"/>
    <mergeCell ref="AS14:AS15"/>
    <mergeCell ref="AA14:AA15"/>
    <mergeCell ref="AB14:AE14"/>
    <mergeCell ref="AF14:AF15"/>
    <mergeCell ref="AH29:AI29"/>
    <mergeCell ref="AJ29:AK29"/>
    <mergeCell ref="AL31:AM31"/>
    <mergeCell ref="X31:Y31"/>
    <mergeCell ref="Z31:AA31"/>
    <mergeCell ref="AP31:AQ31"/>
    <mergeCell ref="V31:W31"/>
    <mergeCell ref="AB27:AC28"/>
    <mergeCell ref="AD27:AE28"/>
    <mergeCell ref="AF27:AK27"/>
    <mergeCell ref="AN28:AO28"/>
    <mergeCell ref="AP28:AQ28"/>
    <mergeCell ref="R25:S28"/>
    <mergeCell ref="T25:AE25"/>
    <mergeCell ref="AJ28:AK28"/>
    <mergeCell ref="AJ31:AK31"/>
    <mergeCell ref="X26:AE26"/>
    <mergeCell ref="BD29:BH29"/>
    <mergeCell ref="AH30:AI30"/>
    <mergeCell ref="AJ30:AK30"/>
    <mergeCell ref="AL30:AM30"/>
    <mergeCell ref="AX29:AY29"/>
    <mergeCell ref="AZ29:BA29"/>
    <mergeCell ref="BB29:BC29"/>
    <mergeCell ref="AX30:AY30"/>
    <mergeCell ref="AZ30:BA30"/>
    <mergeCell ref="BB30:BC30"/>
    <mergeCell ref="P30:Q30"/>
    <mergeCell ref="R30:S30"/>
    <mergeCell ref="T30:U30"/>
    <mergeCell ref="R29:S29"/>
    <mergeCell ref="P25:Q28"/>
    <mergeCell ref="X27:Y28"/>
    <mergeCell ref="AR31:AS31"/>
    <mergeCell ref="AT31:AU31"/>
    <mergeCell ref="AV31:AW31"/>
    <mergeCell ref="AR30:AS30"/>
    <mergeCell ref="AT30:AU30"/>
    <mergeCell ref="AV30:AW30"/>
    <mergeCell ref="AL28:AM28"/>
    <mergeCell ref="AT28:AU28"/>
    <mergeCell ref="AB29:AC29"/>
    <mergeCell ref="AV28:AW28"/>
    <mergeCell ref="AR27:AW27"/>
    <mergeCell ref="AD29:AE29"/>
    <mergeCell ref="AF29:AG29"/>
    <mergeCell ref="AD30:AE30"/>
    <mergeCell ref="AX27:BC27"/>
    <mergeCell ref="AX28:AY28"/>
    <mergeCell ref="AZ28:BA28"/>
    <mergeCell ref="BB28:BC28"/>
    <mergeCell ref="AN29:AO29"/>
    <mergeCell ref="BD30:BH30"/>
    <mergeCell ref="AL29:AM29"/>
    <mergeCell ref="AL27:AQ27"/>
    <mergeCell ref="AF28:AG28"/>
    <mergeCell ref="R35:S35"/>
    <mergeCell ref="P37:Q37"/>
    <mergeCell ref="R37:S37"/>
    <mergeCell ref="T35:U35"/>
    <mergeCell ref="P32:Q32"/>
    <mergeCell ref="R32:S32"/>
    <mergeCell ref="T32:U32"/>
    <mergeCell ref="V32:W32"/>
    <mergeCell ref="V30:W30"/>
    <mergeCell ref="T37:U37"/>
    <mergeCell ref="V37:W37"/>
    <mergeCell ref="P31:Q31"/>
    <mergeCell ref="R31:S31"/>
    <mergeCell ref="T31:U31"/>
    <mergeCell ref="V35:W35"/>
    <mergeCell ref="P34:Q34"/>
    <mergeCell ref="X36:Y36"/>
    <mergeCell ref="AF35:AG35"/>
    <mergeCell ref="AD36:AE36"/>
    <mergeCell ref="P35:Q35"/>
    <mergeCell ref="X33:Y33"/>
    <mergeCell ref="Z33:AA33"/>
    <mergeCell ref="BD35:BH35"/>
    <mergeCell ref="P39:Q39"/>
    <mergeCell ref="X39:Y39"/>
    <mergeCell ref="Z39:AA39"/>
    <mergeCell ref="AB39:AC39"/>
    <mergeCell ref="X34:Y34"/>
    <mergeCell ref="R34:S34"/>
    <mergeCell ref="Z36:AA36"/>
    <mergeCell ref="AB36:AC36"/>
    <mergeCell ref="T34:U34"/>
    <mergeCell ref="V34:W34"/>
    <mergeCell ref="AB35:AC35"/>
    <mergeCell ref="R39:S39"/>
    <mergeCell ref="AB38:AC38"/>
    <mergeCell ref="Z35:AA35"/>
    <mergeCell ref="X66:Y66"/>
    <mergeCell ref="T39:U39"/>
    <mergeCell ref="AB63:AC63"/>
    <mergeCell ref="P46:Q46"/>
    <mergeCell ref="R46:S46"/>
    <mergeCell ref="V58:W58"/>
    <mergeCell ref="T50:U50"/>
    <mergeCell ref="V50:W50"/>
    <mergeCell ref="X46:Y46"/>
    <mergeCell ref="T62:U62"/>
    <mergeCell ref="T66:U66"/>
    <mergeCell ref="P58:Q58"/>
    <mergeCell ref="R58:S58"/>
    <mergeCell ref="P64:Q64"/>
    <mergeCell ref="R64:S64"/>
    <mergeCell ref="R48:S48"/>
    <mergeCell ref="V48:W48"/>
    <mergeCell ref="X48:Y48"/>
    <mergeCell ref="Z48:AA48"/>
    <mergeCell ref="AB61:AC61"/>
    <mergeCell ref="V39:W39"/>
    <mergeCell ref="Z46:AA46"/>
    <mergeCell ref="AB46:AC46"/>
    <mergeCell ref="X45:Y45"/>
    <mergeCell ref="R42:S42"/>
    <mergeCell ref="R41:S41"/>
    <mergeCell ref="B61:O61"/>
    <mergeCell ref="AL65:AM65"/>
    <mergeCell ref="AN65:AO65"/>
    <mergeCell ref="AZ65:BA65"/>
    <mergeCell ref="BB65:BC65"/>
    <mergeCell ref="BD65:BH65"/>
    <mergeCell ref="BB67:BC67"/>
    <mergeCell ref="AX68:AY68"/>
    <mergeCell ref="AZ68:BA68"/>
    <mergeCell ref="R68:S68"/>
    <mergeCell ref="T58:U58"/>
    <mergeCell ref="Z65:AA65"/>
    <mergeCell ref="T65:U65"/>
    <mergeCell ref="V65:W65"/>
    <mergeCell ref="P48:Q48"/>
    <mergeCell ref="P60:Q60"/>
    <mergeCell ref="R60:S60"/>
    <mergeCell ref="BD62:BH62"/>
    <mergeCell ref="AV63:AW63"/>
    <mergeCell ref="AX51:AY51"/>
    <mergeCell ref="AJ59:AK59"/>
    <mergeCell ref="BB60:BC60"/>
    <mergeCell ref="AT59:AU59"/>
    <mergeCell ref="AF60:AG60"/>
    <mergeCell ref="P69:Q69"/>
    <mergeCell ref="R69:S69"/>
    <mergeCell ref="P65:Q65"/>
    <mergeCell ref="R65:S65"/>
    <mergeCell ref="P59:Q59"/>
    <mergeCell ref="R59:S59"/>
    <mergeCell ref="T59:U59"/>
    <mergeCell ref="V59:W59"/>
    <mergeCell ref="X59:Y59"/>
    <mergeCell ref="Z59:AA59"/>
    <mergeCell ref="R67:S67"/>
    <mergeCell ref="P61:Q61"/>
    <mergeCell ref="R61:S61"/>
    <mergeCell ref="T61:U61"/>
    <mergeCell ref="V61:W61"/>
    <mergeCell ref="X61:Y61"/>
    <mergeCell ref="P66:Q66"/>
    <mergeCell ref="R66:S66"/>
    <mergeCell ref="P68:Q68"/>
    <mergeCell ref="P62:Q62"/>
    <mergeCell ref="R62:S62"/>
    <mergeCell ref="X69:Y69"/>
    <mergeCell ref="Z69:AA69"/>
    <mergeCell ref="P67:Q67"/>
    <mergeCell ref="X62:Y62"/>
    <mergeCell ref="Z62:AA62"/>
    <mergeCell ref="V64:W64"/>
    <mergeCell ref="X64:Y64"/>
    <mergeCell ref="Z64:AA64"/>
    <mergeCell ref="P63:Q63"/>
    <mergeCell ref="R63:S63"/>
    <mergeCell ref="X65:Y65"/>
    <mergeCell ref="BD49:BH49"/>
    <mergeCell ref="BD51:BH51"/>
    <mergeCell ref="AR51:AS51"/>
    <mergeCell ref="AF58:AG58"/>
    <mergeCell ref="AT60:AU60"/>
    <mergeCell ref="AV60:AW60"/>
    <mergeCell ref="AP61:AQ61"/>
    <mergeCell ref="AR61:AS61"/>
    <mergeCell ref="AZ62:BA62"/>
    <mergeCell ref="BD58:BH58"/>
    <mergeCell ref="AF57:AG57"/>
    <mergeCell ref="AH57:AI57"/>
    <mergeCell ref="AR57:AS57"/>
    <mergeCell ref="AT57:AU57"/>
    <mergeCell ref="AV57:AW57"/>
    <mergeCell ref="AX57:AY57"/>
    <mergeCell ref="AZ57:BA57"/>
    <mergeCell ref="BB49:BC49"/>
    <mergeCell ref="AV51:AW51"/>
    <mergeCell ref="AP58:AQ58"/>
    <mergeCell ref="AL56:AQ56"/>
    <mergeCell ref="AR58:AS58"/>
    <mergeCell ref="AL50:AM50"/>
    <mergeCell ref="X50:Y50"/>
    <mergeCell ref="Z50:AA50"/>
    <mergeCell ref="AB50:AC50"/>
    <mergeCell ref="AD59:AE59"/>
    <mergeCell ref="AT63:AU63"/>
    <mergeCell ref="V60:W60"/>
    <mergeCell ref="X60:Y60"/>
    <mergeCell ref="Z61:AA61"/>
    <mergeCell ref="BD59:BH59"/>
    <mergeCell ref="AX50:AY50"/>
    <mergeCell ref="AZ50:BA50"/>
    <mergeCell ref="BB50:BC50"/>
    <mergeCell ref="AP63:AQ63"/>
    <mergeCell ref="BD61:BH61"/>
    <mergeCell ref="AF61:AG61"/>
    <mergeCell ref="AH50:AI50"/>
    <mergeCell ref="AJ50:AK50"/>
    <mergeCell ref="AP50:AQ50"/>
    <mergeCell ref="AR50:AS50"/>
    <mergeCell ref="AN59:AO59"/>
    <mergeCell ref="AP59:AQ59"/>
    <mergeCell ref="BB51:BC51"/>
    <mergeCell ref="AR63:AS63"/>
    <mergeCell ref="BD50:BH50"/>
    <mergeCell ref="AZ51:BA51"/>
    <mergeCell ref="AX58:AY58"/>
    <mergeCell ref="AT62:AU62"/>
    <mergeCell ref="AV62:AW62"/>
    <mergeCell ref="AX61:AY61"/>
    <mergeCell ref="AZ61:BA61"/>
    <mergeCell ref="BB64:BC64"/>
    <mergeCell ref="T48:U48"/>
    <mergeCell ref="AF49:AG49"/>
    <mergeCell ref="AL49:AM49"/>
    <mergeCell ref="T51:U51"/>
    <mergeCell ref="T49:U49"/>
    <mergeCell ref="V49:W49"/>
    <mergeCell ref="AF48:AG48"/>
    <mergeCell ref="AH48:AI48"/>
    <mergeCell ref="AJ48:AK48"/>
    <mergeCell ref="AL48:AM48"/>
    <mergeCell ref="AF50:AG50"/>
    <mergeCell ref="AT58:AU58"/>
    <mergeCell ref="X58:Y58"/>
    <mergeCell ref="AL51:AM51"/>
    <mergeCell ref="AN51:AO51"/>
    <mergeCell ref="X51:Y51"/>
    <mergeCell ref="Z51:AA51"/>
    <mergeCell ref="AD50:AE50"/>
    <mergeCell ref="Z49:AA49"/>
    <mergeCell ref="AB49:AC49"/>
    <mergeCell ref="BB63:BC63"/>
    <mergeCell ref="BB62:BC62"/>
    <mergeCell ref="T60:U60"/>
    <mergeCell ref="AD58:AE58"/>
    <mergeCell ref="AN64:AO64"/>
    <mergeCell ref="AX64:AY64"/>
    <mergeCell ref="AV64:AW64"/>
    <mergeCell ref="BB57:BC57"/>
    <mergeCell ref="X49:Y49"/>
    <mergeCell ref="AT49:AU49"/>
    <mergeCell ref="AV49:AW49"/>
  </mergeCells>
  <printOptions horizontalCentered="1"/>
  <pageMargins left="0" right="0" top="0" bottom="0" header="0" footer="0"/>
  <pageSetup paperSize="8" scale="3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ШАБЛОН_Типовой учебный план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2022-10-11T12:40:56Z</cp:lastPrinted>
  <dcterms:created xsi:type="dcterms:W3CDTF">2018-11-26T12:23:21Z</dcterms:created>
  <dcterms:modified xsi:type="dcterms:W3CDTF">2022-11-28T13:54:39Z</dcterms:modified>
</cp:coreProperties>
</file>