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15195" windowHeight="11580"/>
  </bookViews>
  <sheets>
    <sheet name="План образов. процесса" sheetId="2" r:id="rId1"/>
    <sheet name="Лист1" sheetId="3" r:id="rId2"/>
    <sheet name="Лист2" sheetId="4" r:id="rId3"/>
  </sheets>
  <definedNames>
    <definedName name="_xlnm.Print_Area" localSheetId="0">'План образов. процесса'!$A$1:$AM$225</definedName>
  </definedNames>
  <calcPr calcId="145621"/>
</workbook>
</file>

<file path=xl/calcChain.xml><?xml version="1.0" encoding="utf-8"?>
<calcChain xmlns="http://schemas.openxmlformats.org/spreadsheetml/2006/main">
  <c r="H26" i="2"/>
  <c r="I26"/>
  <c r="J26"/>
  <c r="K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F28"/>
  <c r="F26" s="1"/>
  <c r="AL28"/>
  <c r="AL26" s="1"/>
  <c r="F29"/>
  <c r="AL29"/>
  <c r="F30"/>
  <c r="AL30"/>
  <c r="G32"/>
  <c r="G26" s="1"/>
  <c r="AL32"/>
  <c r="G36" l="1"/>
  <c r="P71" l="1"/>
  <c r="O71"/>
  <c r="N71"/>
  <c r="T121" l="1"/>
  <c r="AF117"/>
  <c r="G82"/>
  <c r="AA117"/>
  <c r="Z118" s="1"/>
  <c r="Z117"/>
  <c r="N117"/>
  <c r="K117"/>
  <c r="K71"/>
  <c r="AL66"/>
  <c r="G66"/>
  <c r="AL64"/>
  <c r="G64"/>
  <c r="AL56"/>
  <c r="G56"/>
  <c r="AL55"/>
  <c r="G55"/>
  <c r="G96"/>
  <c r="G84"/>
  <c r="G77"/>
  <c r="G102"/>
  <c r="G101"/>
  <c r="G99"/>
  <c r="G98"/>
  <c r="G93"/>
  <c r="G92"/>
  <c r="G90"/>
  <c r="G89"/>
  <c r="G87"/>
  <c r="G86"/>
  <c r="G83"/>
  <c r="G79"/>
  <c r="G80"/>
  <c r="AL35"/>
  <c r="G35"/>
  <c r="G61"/>
  <c r="AL58"/>
  <c r="G58"/>
  <c r="F58"/>
  <c r="G59"/>
  <c r="AL59"/>
  <c r="G48"/>
  <c r="G43"/>
  <c r="G62"/>
  <c r="G53"/>
  <c r="G52"/>
  <c r="G51"/>
  <c r="G49"/>
  <c r="G46"/>
  <c r="G45"/>
  <c r="G42"/>
  <c r="G40"/>
  <c r="G39"/>
  <c r="G38"/>
  <c r="G34"/>
  <c r="AL68"/>
  <c r="AL69"/>
  <c r="AL70"/>
  <c r="AF121"/>
  <c r="AC121"/>
  <c r="Z121"/>
  <c r="W121"/>
  <c r="AL96"/>
  <c r="AL95"/>
  <c r="AL80"/>
  <c r="AL79"/>
  <c r="AL40"/>
  <c r="AH71"/>
  <c r="AH117" s="1"/>
  <c r="AG71"/>
  <c r="AG117"/>
  <c r="AF118" s="1"/>
  <c r="AF71"/>
  <c r="AE71"/>
  <c r="AE117" s="1"/>
  <c r="AD71"/>
  <c r="AC71"/>
  <c r="AC117" s="1"/>
  <c r="AB71"/>
  <c r="AB117" s="1"/>
  <c r="AA71"/>
  <c r="Z71"/>
  <c r="Y71"/>
  <c r="Y117" s="1"/>
  <c r="X71"/>
  <c r="W71"/>
  <c r="V71"/>
  <c r="U71"/>
  <c r="U117"/>
  <c r="T118" s="1"/>
  <c r="T71"/>
  <c r="S71"/>
  <c r="R71"/>
  <c r="R117" s="1"/>
  <c r="Q118" s="1"/>
  <c r="Q71"/>
  <c r="Q117" s="1"/>
  <c r="P117"/>
  <c r="O117"/>
  <c r="N118" s="1"/>
  <c r="J71"/>
  <c r="J117" s="1"/>
  <c r="I71"/>
  <c r="I117" s="1"/>
  <c r="H71"/>
  <c r="H117" s="1"/>
  <c r="AF120"/>
  <c r="AC120"/>
  <c r="Z120"/>
  <c r="W120"/>
  <c r="T120"/>
  <c r="N120"/>
  <c r="Q120"/>
  <c r="AL45"/>
  <c r="AL46"/>
  <c r="AL86"/>
  <c r="AL49"/>
  <c r="F49"/>
  <c r="AL74"/>
  <c r="AL71" s="1"/>
  <c r="AL76"/>
  <c r="AL82"/>
  <c r="AL83"/>
  <c r="AL84"/>
  <c r="AL87"/>
  <c r="AL89"/>
  <c r="AL90"/>
  <c r="AL92"/>
  <c r="AL93"/>
  <c r="AL98"/>
  <c r="AL99"/>
  <c r="AL101"/>
  <c r="AL102"/>
  <c r="AL34"/>
  <c r="AL36"/>
  <c r="AL38"/>
  <c r="AL39"/>
  <c r="AL42"/>
  <c r="AL43"/>
  <c r="AL48"/>
  <c r="AL51"/>
  <c r="AL52"/>
  <c r="AL53"/>
  <c r="AL61"/>
  <c r="AL62"/>
  <c r="F119"/>
  <c r="F76"/>
  <c r="F71" s="1"/>
  <c r="F38"/>
  <c r="F39"/>
  <c r="X117"/>
  <c r="W118" s="1"/>
  <c r="T117"/>
  <c r="AD117"/>
  <c r="AC118" s="1"/>
  <c r="F120" l="1"/>
  <c r="W117"/>
  <c r="S117"/>
  <c r="V117"/>
  <c r="AL117"/>
  <c r="G71"/>
  <c r="G117" s="1"/>
  <c r="F121"/>
  <c r="F117"/>
</calcChain>
</file>

<file path=xl/sharedStrings.xml><?xml version="1.0" encoding="utf-8"?>
<sst xmlns="http://schemas.openxmlformats.org/spreadsheetml/2006/main" count="743" uniqueCount="464">
  <si>
    <t>Всего</t>
  </si>
  <si>
    <t>Распределение часов по курсам и семестрам</t>
  </si>
  <si>
    <t>I курс</t>
  </si>
  <si>
    <t>II курс</t>
  </si>
  <si>
    <t>III курс</t>
  </si>
  <si>
    <t>IV курс</t>
  </si>
  <si>
    <t>1.1</t>
  </si>
  <si>
    <t>1.2</t>
  </si>
  <si>
    <t>1.3</t>
  </si>
  <si>
    <t>2.</t>
  </si>
  <si>
    <t>1.</t>
  </si>
  <si>
    <t>2.1</t>
  </si>
  <si>
    <t>2.2</t>
  </si>
  <si>
    <t>2.4</t>
  </si>
  <si>
    <t>Количество часов учебных занятий</t>
  </si>
  <si>
    <t>Количество зачетов</t>
  </si>
  <si>
    <t>Название практики</t>
  </si>
  <si>
    <t>Преддипломная</t>
  </si>
  <si>
    <t>Республики Беларусь</t>
  </si>
  <si>
    <t>Эксперт-нормоконтролер</t>
  </si>
  <si>
    <t>Количество экзаменов</t>
  </si>
  <si>
    <t>СОГЛАСОВАНО</t>
  </si>
  <si>
    <t>2.5</t>
  </si>
  <si>
    <t>Дополнительные виды обучения</t>
  </si>
  <si>
    <t>Ознакомительная</t>
  </si>
  <si>
    <t>III. План образовательного процесса</t>
  </si>
  <si>
    <t>№
п/п</t>
  </si>
  <si>
    <t>Экзамены</t>
  </si>
  <si>
    <t>Зачеты</t>
  </si>
  <si>
    <t>Количество академических часов</t>
  </si>
  <si>
    <t>Аудиторных</t>
  </si>
  <si>
    <t>Лекции</t>
  </si>
  <si>
    <t>Лабораторные занятия</t>
  </si>
  <si>
    <t>Практические занятия</t>
  </si>
  <si>
    <t>Семинары</t>
  </si>
  <si>
    <t>Из них</t>
  </si>
  <si>
    <t>5 семестр
18 недель</t>
  </si>
  <si>
    <t>2 семестр
17 недель</t>
  </si>
  <si>
    <t>6 семестр
17 недель</t>
  </si>
  <si>
    <t>Всего часов</t>
  </si>
  <si>
    <t>Ауд.часов</t>
  </si>
  <si>
    <t>Зач.единиц</t>
  </si>
  <si>
    <t>Всего зачетных единиц</t>
  </si>
  <si>
    <t>Государственный компонент</t>
  </si>
  <si>
    <t>Белорусский язык (профессиональная лексика)</t>
  </si>
  <si>
    <t>2.6</t>
  </si>
  <si>
    <t>Семестр</t>
  </si>
  <si>
    <t>Недель</t>
  </si>
  <si>
    <t>/1-6</t>
  </si>
  <si>
    <t>/72</t>
  </si>
  <si>
    <t>/68</t>
  </si>
  <si>
    <t>Министерства образования Республики Беларусь</t>
  </si>
  <si>
    <t>"Республиканский институт высшей школы"</t>
  </si>
  <si>
    <t>Государственного учреждения образования</t>
  </si>
  <si>
    <t>________________________И.В. Титович</t>
  </si>
  <si>
    <t xml:space="preserve">Проректор по научно-методической работе </t>
  </si>
  <si>
    <t>Зачетных единиц</t>
  </si>
  <si>
    <t>Количество часов учебных занятий в неделю</t>
  </si>
  <si>
    <t>2.7</t>
  </si>
  <si>
    <t>Количество курсовых работ</t>
  </si>
  <si>
    <t>________________________</t>
  </si>
  <si>
    <t>1.1.1</t>
  </si>
  <si>
    <t>1.1.2</t>
  </si>
  <si>
    <t>1.1.3</t>
  </si>
  <si>
    <t>Курсовая работа 1</t>
  </si>
  <si>
    <t>Курсовая работа 2</t>
  </si>
  <si>
    <t>Курсовая работа 3</t>
  </si>
  <si>
    <t>1.2.1</t>
  </si>
  <si>
    <t>1.3.1</t>
  </si>
  <si>
    <t>1.3.2</t>
  </si>
  <si>
    <t>1.4</t>
  </si>
  <si>
    <t>1.4.1</t>
  </si>
  <si>
    <t>1.4.2</t>
  </si>
  <si>
    <t>1.5</t>
  </si>
  <si>
    <t>1.5.1</t>
  </si>
  <si>
    <t>1.5.2</t>
  </si>
  <si>
    <t>1.6</t>
  </si>
  <si>
    <t>1.6.1</t>
  </si>
  <si>
    <t>1.6.2</t>
  </si>
  <si>
    <t>1.7</t>
  </si>
  <si>
    <t>1.7.1</t>
  </si>
  <si>
    <t>1.8</t>
  </si>
  <si>
    <t>1.8.1</t>
  </si>
  <si>
    <t>1.8.2</t>
  </si>
  <si>
    <t>2.1.1</t>
  </si>
  <si>
    <t>2.1.2</t>
  </si>
  <si>
    <t>2.2.1</t>
  </si>
  <si>
    <t>2.4.1</t>
  </si>
  <si>
    <t>2.4.2</t>
  </si>
  <si>
    <t>2.5.1</t>
  </si>
  <si>
    <t>2.6.1</t>
  </si>
  <si>
    <t>2.7.1</t>
  </si>
  <si>
    <t>2.8</t>
  </si>
  <si>
    <t>2.8.1</t>
  </si>
  <si>
    <t>Начальник Главного управления профессионального образования</t>
  </si>
  <si>
    <t>Факультативные дисциплины</t>
  </si>
  <si>
    <t>/26</t>
  </si>
  <si>
    <t>/14</t>
  </si>
  <si>
    <t>________________________ С.А. Касперович</t>
  </si>
  <si>
    <t>/36</t>
  </si>
  <si>
    <t>/8</t>
  </si>
  <si>
    <t>/34</t>
  </si>
  <si>
    <t>/6</t>
  </si>
  <si>
    <t>/20</t>
  </si>
  <si>
    <t>Судоустройство</t>
  </si>
  <si>
    <t>Административное право</t>
  </si>
  <si>
    <t>Административно-деликтное и процессуально-исполнительное право</t>
  </si>
  <si>
    <t>Уголовный процесс</t>
  </si>
  <si>
    <t>Гражданский процесс</t>
  </si>
  <si>
    <t>Хозяйственный процесс</t>
  </si>
  <si>
    <t>Хозяйственное право</t>
  </si>
  <si>
    <t>История государства и права зарубежных стран</t>
  </si>
  <si>
    <t>Криминалистика</t>
  </si>
  <si>
    <t>Прокурорский надзор</t>
  </si>
  <si>
    <t>Иностранный язык</t>
  </si>
  <si>
    <t>1.10</t>
  </si>
  <si>
    <t>1.9</t>
  </si>
  <si>
    <t>1.9.1</t>
  </si>
  <si>
    <t>2.3.2</t>
  </si>
  <si>
    <t>Код компетенции</t>
  </si>
  <si>
    <t>Гражданское право (часть 1)</t>
  </si>
  <si>
    <t>/2</t>
  </si>
  <si>
    <t>/10</t>
  </si>
  <si>
    <t>/4</t>
  </si>
  <si>
    <t>Информационное право</t>
  </si>
  <si>
    <t>Модуль "Основы государственного устройства"</t>
  </si>
  <si>
    <t>2.3.1</t>
  </si>
  <si>
    <t>Логика</t>
  </si>
  <si>
    <t>2.9.1</t>
  </si>
  <si>
    <t>2.9.2</t>
  </si>
  <si>
    <t>Дисциплины по выбору (1 из 2)</t>
  </si>
  <si>
    <t>1.9.2</t>
  </si>
  <si>
    <t>2.5.2</t>
  </si>
  <si>
    <t>2.2.2</t>
  </si>
  <si>
    <t>/44</t>
  </si>
  <si>
    <t>/5</t>
  </si>
  <si>
    <t>Судебная медицина и психиатрия</t>
  </si>
  <si>
    <t>1.10.1</t>
  </si>
  <si>
    <t>1.11.1</t>
  </si>
  <si>
    <t>1.11.2</t>
  </si>
  <si>
    <t>Уголовное право (общая часть)</t>
  </si>
  <si>
    <t>Уголовное право (особенная часть)</t>
  </si>
  <si>
    <t>Социально-гуманитарный модуль-1</t>
  </si>
  <si>
    <t>Социально-гуманитарный модуль-2</t>
  </si>
  <si>
    <t>1.10.2</t>
  </si>
  <si>
    <t>2.3</t>
  </si>
  <si>
    <t>2.9</t>
  </si>
  <si>
    <t>IV. Учебные практики</t>
  </si>
  <si>
    <t>V. Производственные практики</t>
  </si>
  <si>
    <t>Наименование компетенции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</si>
  <si>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</si>
  <si>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</si>
  <si>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</si>
  <si>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</si>
  <si>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</si>
  <si>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</si>
  <si>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</si>
  <si>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</si>
  <si>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УК-9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</si>
  <si>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</si>
  <si>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Работать в команде, толерантно воспринимать социальные, этнические, конфессиональные, культурные и иные различия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</si>
  <si>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</si>
  <si>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</si>
  <si>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УК-10</t>
  </si>
  <si>
    <t>УК-11</t>
  </si>
  <si>
    <t>БПК-6</t>
  </si>
  <si>
    <t>БПК-7</t>
  </si>
  <si>
    <t>БПК-8</t>
  </si>
  <si>
    <t>БПК-9</t>
  </si>
  <si>
    <t>БПК-10</t>
  </si>
  <si>
    <t>БПК-11</t>
  </si>
  <si>
    <t>БПК-12</t>
  </si>
  <si>
    <t>БПК-13</t>
  </si>
  <si>
    <t>БПК-14</t>
  </si>
  <si>
    <t>БПК-15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</si>
  <si>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</si>
  <si>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</si>
  <si>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</si>
  <si>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</si>
  <si>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</si>
  <si>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</si>
  <si>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</si>
  <si>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</si>
  <si>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</si>
  <si>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</si>
  <si>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</si>
  <si>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</si>
  <si>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</si>
  <si>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</si>
  <si>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</si>
  <si>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</si>
  <si>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СК-17</t>
  </si>
  <si>
    <t>СК-18</t>
  </si>
  <si>
    <t>СК-19</t>
  </si>
  <si>
    <t>СК-20</t>
  </si>
  <si>
    <t>Использовать знания о психологическом обеспечении юридической деятельности для анализа ситуаций и решения практических задач в профессиональной деятельности юриста</t>
  </si>
  <si>
    <t>СК-21</t>
  </si>
  <si>
    <t>УК-12</t>
  </si>
  <si>
    <t>УК-13</t>
  </si>
  <si>
    <t>УК-14</t>
  </si>
  <si>
    <t>Проректор по научно-методической работе Государственного учреждения образования</t>
  </si>
  <si>
    <t>VIII. Матрица компетенций</t>
  </si>
  <si>
    <t>3 семестр
19 недель</t>
  </si>
  <si>
    <t>4 семестр
19 недель</t>
  </si>
  <si>
    <t>1.3.3</t>
  </si>
  <si>
    <t>1.7.2</t>
  </si>
  <si>
    <t>Концепции современного естествознания</t>
  </si>
  <si>
    <t>Профессиональный этикет и речевая культура</t>
  </si>
  <si>
    <t>7 семестр
21 недель</t>
  </si>
  <si>
    <t>Модуль "Теоретические основы судебно-экспертной деятельности"</t>
  </si>
  <si>
    <t>Теория судебной экспертизы</t>
  </si>
  <si>
    <t xml:space="preserve">Методы и средства экспертных исследований </t>
  </si>
  <si>
    <t>Криминалистическая фотография и видеозапись</t>
  </si>
  <si>
    <t>Дактилоскопия и судебная дактилоскопическая экспертиза</t>
  </si>
  <si>
    <t>Трасология и судебная трасологическая экспертиза</t>
  </si>
  <si>
    <t>Судебная экспертиза холодного и метательного оружия</t>
  </si>
  <si>
    <t>Баллистика и судебная баллистическая экспертиза</t>
  </si>
  <si>
    <t>Почерковедение и судебная почерковедческая экспертиза</t>
  </si>
  <si>
    <t>Модуль "Судебные экспертизы"</t>
  </si>
  <si>
    <t>Габитоскопия и судебная портретная экспертиза</t>
  </si>
  <si>
    <t>Модуль "Обеспечение судебно-экспертной деятельности"</t>
  </si>
  <si>
    <t>Криминалистическая регистрация</t>
  </si>
  <si>
    <t>Участие специалиста в следственных действиях</t>
  </si>
  <si>
    <t>Юридическая психология</t>
  </si>
  <si>
    <t>Модуль "Правоохранительная деятельность"</t>
  </si>
  <si>
    <t>Оперативно-розыскная деятельность ОВД</t>
  </si>
  <si>
    <t>Основы охраны общественного порядка</t>
  </si>
  <si>
    <t>Индивидуальная тактическая подготовка</t>
  </si>
  <si>
    <t>Технические средства, используемые при проведении экспертиз</t>
  </si>
  <si>
    <t>Особенности методики проведения отдельных видов судебных экспертиз</t>
  </si>
  <si>
    <t>/7</t>
  </si>
  <si>
    <t>/18</t>
  </si>
  <si>
    <t>Начальная профессиональная подготовка</t>
  </si>
  <si>
    <t>Огневая подготовка</t>
  </si>
  <si>
    <t>/64</t>
  </si>
  <si>
    <t>/22</t>
  </si>
  <si>
    <t>/32</t>
  </si>
  <si>
    <t xml:space="preserve"> </t>
  </si>
  <si>
    <t>/76</t>
  </si>
  <si>
    <t>УК-15</t>
  </si>
  <si>
    <t>УК-16</t>
  </si>
  <si>
    <t>Код модуля, учебной дисциплины</t>
  </si>
  <si>
    <t>БПК-1</t>
  </si>
  <si>
    <t>БПК-2</t>
  </si>
  <si>
    <t>БПК-3</t>
  </si>
  <si>
    <t>БПК-4</t>
  </si>
  <si>
    <t>БПК-5</t>
  </si>
  <si>
    <t>Применять современные криминалистические методы, технические средства и приемы обнаружения, фиксации, изъятия и исследования источников информации в целях выявления и расследования преступлений</t>
  </si>
  <si>
    <t xml:space="preserve">Использовать в профессиональной деятельности базовые научно-теоретические знания для сбора, проверки и оценки доказательств, необходимых для всестороннего полного и объективного раскрытия и расследования </t>
  </si>
  <si>
    <t>Применять современные криминалистические методы, технические средства и приемы обнаружения, фиксации, изъятия объектов специальных судебных экспертиз</t>
  </si>
  <si>
    <t xml:space="preserve">Использовать в профессиональной деятельности знания о научном анализе преступности и ее причин, прогнозировании тенденций преступности и планировании мер по ее предупреждению, выявлении и устранении причин </t>
  </si>
  <si>
    <t>Взаимодействовать со специалистами различных государственных органов и организаций при выполнении служебных обязанностей, связанных с охраной общественного порядка и обеспечения общественной безопасности</t>
  </si>
  <si>
    <t xml:space="preserve">Использовать технические средства при проведении судебных экспертиз для выявления, расследования и предупреждения преступлений </t>
  </si>
  <si>
    <t xml:space="preserve">Владеть методикой проведения отдельных видов судебных экспертиз и проведения исследований по обнаружению ориентирующей и доказательственной информации, используемой для организации и осуществления выявления, расследования и предупреждения преступлений </t>
  </si>
  <si>
    <t>Действовать в особых (экстремальных) условиях, связанных с применением и использованием оружия</t>
  </si>
  <si>
    <t>Судебная 
экспертно-криминалистическая I</t>
  </si>
  <si>
    <t>Судебная 
экспертно-криминалистическая II</t>
  </si>
  <si>
    <t xml:space="preserve">Председатель Государственного комитета судебных экспертиз </t>
  </si>
  <si>
    <t>генерал-майор юстиции _____________________А.А.Волков</t>
  </si>
  <si>
    <t>в области правоохранительной деятельности</t>
  </si>
  <si>
    <t xml:space="preserve">Председатель УМО </t>
  </si>
  <si>
    <t>Применять фундаментальные положения уголовного права, толковать и разъяснять уголовно-правовые нормы, правильно квалифицировать совершенные общественно опасные деяния</t>
  </si>
  <si>
    <t>Использовать специальные знания в области судебной медицины и судебной психиатрии для решения правовых задач, применения полученных результатов в уголовном, гражданском и административном процессах</t>
  </si>
  <si>
    <t>Владеть основами исследовательской деятельности, осуществлять поиск, анализ и синтез информации</t>
  </si>
  <si>
    <t>1.3.2, 1.3.3</t>
  </si>
  <si>
    <t>1.4.1, 1.4.2</t>
  </si>
  <si>
    <t>1.4.3</t>
  </si>
  <si>
    <t>1.8.3</t>
  </si>
  <si>
    <t>Модуль "Информационные технологии"</t>
  </si>
  <si>
    <t>Практикум по информационным технологиям</t>
  </si>
  <si>
    <t>Делопроизводство и режим секретности</t>
  </si>
  <si>
    <t>Криминология</t>
  </si>
  <si>
    <t>/40</t>
  </si>
  <si>
    <t>Противодействие коррупции</t>
  </si>
  <si>
    <t>/50</t>
  </si>
  <si>
    <t>Международное публичное право</t>
  </si>
  <si>
    <t>/2,4
6,7д</t>
  </si>
  <si>
    <t>1.11</t>
  </si>
  <si>
    <t>2.3.3</t>
  </si>
  <si>
    <t>2.6.2</t>
  </si>
  <si>
    <t>УК-17</t>
  </si>
  <si>
    <t>/84</t>
  </si>
  <si>
    <t>Модуль "Хозяйственное право и процесс"</t>
  </si>
  <si>
    <t>Философия</t>
  </si>
  <si>
    <t>Лингвистический модуль</t>
  </si>
  <si>
    <t>Теоретико-правовой модуль</t>
  </si>
  <si>
    <t>Административно-правовой модуль</t>
  </si>
  <si>
    <t>Естественно-правовой модуль</t>
  </si>
  <si>
    <t>Уголовно-правовой модуль</t>
  </si>
  <si>
    <t>Процессуальный модуль</t>
  </si>
  <si>
    <t>Криминалистический модуль</t>
  </si>
  <si>
    <t>Социально-криминологический модуль</t>
  </si>
  <si>
    <t>/58</t>
  </si>
  <si>
    <t>/28</t>
  </si>
  <si>
    <t>/86</t>
  </si>
  <si>
    <t>/150</t>
  </si>
  <si>
    <t>/116</t>
  </si>
  <si>
    <t>/92</t>
  </si>
  <si>
    <t>/90</t>
  </si>
  <si>
    <t>/104</t>
  </si>
  <si>
    <t>Код 
компетенции</t>
  </si>
  <si>
    <t>Обладать логическим мышлением, применять основные логические операции для решения задач профессионального общения</t>
  </si>
  <si>
    <t xml:space="preserve">Применять современную естественнонаучную методологию, основы приборного инструментария современного естествознания  для решения профессиональных задач </t>
  </si>
  <si>
    <t xml:space="preserve"> БПК-1</t>
  </si>
  <si>
    <t>Применять на практике полученные знания об организации прокуратуры, решать задачи, связанные с осуществлением прокуратурой деятельности по надзору за исполнением законодательства,  владеть методикой осуществления прокурорского надзора</t>
  </si>
  <si>
    <t>УК-3,5</t>
  </si>
  <si>
    <t>Осуществлять коммуникации на иностранном языке для решения задач межличностного и межкультурного взаимодействия</t>
  </si>
  <si>
    <t>Выявлять факторы и механизмы исторического развития, определять общественное значение исторических событий</t>
  </si>
  <si>
    <t>БПК-2,3</t>
  </si>
  <si>
    <t>Использовать печатные и электронные источники для поиска информации по темам, связанным с будущей профессиональной деятельностью, вести библиографическую работу с применением современных технологий поиска, обработки и анализа информации, анализировать накопленный массив информации</t>
  </si>
  <si>
    <t>Действовать в составе следственно-оперативной группы в условиях следственных действий и оперативно-розыскных мероприятий, проводить предварительные исследования вещественных доказательств с целью получения оперативной информации</t>
  </si>
  <si>
    <t xml:space="preserve">Применять современные криминалистические методы при проведении судебных криминалистических экспертиз оружия </t>
  </si>
  <si>
    <t>Применять основные понятия и категории гражданского права, источники регулирования имущественных и личных отношений для решения практических задач</t>
  </si>
  <si>
    <t>Общая теория государства и права</t>
  </si>
  <si>
    <t>Конституционное право</t>
  </si>
  <si>
    <t>Профессионально-прикладная физическая подготовка</t>
  </si>
  <si>
    <t>Применять физическую силу и боевые приемы борьбы в экстремальной ситуации силового задержания правонарушителя, переносить длительные физические нагрузки</t>
  </si>
  <si>
    <t>Выявлять наиболее общие закономерности возникновения, функционирования и развития государственно-правовых явлений</t>
  </si>
  <si>
    <t>Использовать информационные технологии, программное обеспечение и базы данных для обработки информации и применения их в профессиональной деятельности</t>
  </si>
  <si>
    <t>Применять знания о гражданско-правовых обязательствах, интеллектуальной собственности, наследовании, имущественных и личных неимущественных правах граждан и юридических лиц</t>
  </si>
  <si>
    <t>Применять знания о содержании, функциях и структуре хозяйственного права при решении прикладных задач в профессиональной деятельности</t>
  </si>
  <si>
    <t>Использовать в профессиональной деятельности знания о механизмах реализации норм международного права, решать теоретические и практические задачи, связанные с правовым регулированием международных отношений</t>
  </si>
  <si>
    <t>Выявлять в профессиональной деятельности коррупционные риски и использовать соответствующие методы их преодоления</t>
  </si>
  <si>
    <t>Определять причины, механизмы развития и признаки наиболее часто встречающихся заболеваний, травм, отравлений и патологических состояний, применять положения основ медицинских знаний при диагностике и оказании первой медицинской помощи</t>
  </si>
  <si>
    <t>УК-18</t>
  </si>
  <si>
    <t>Владеть основными положениями институтов информационного права, принимать меры по выявлению и пресечению правонарушений в информационной сфере</t>
  </si>
  <si>
    <t>УК-19</t>
  </si>
  <si>
    <t>Выполнять профессиональные задачи, связанные с принятием решения в экстремальной ситуации</t>
  </si>
  <si>
    <t>Владеть основами секретного и несекретного делопроизводства в правоохранительных органах, осуществлять подготовку документов с использованием компьютерных технологий</t>
  </si>
  <si>
    <t>БПК-11,15</t>
  </si>
  <si>
    <t>БПК-12,15</t>
  </si>
  <si>
    <t>БПК-14,15</t>
  </si>
  <si>
    <t>УК-20</t>
  </si>
  <si>
    <t>СК-22</t>
  </si>
  <si>
    <t>СК-23</t>
  </si>
  <si>
    <t>СК-24</t>
  </si>
  <si>
    <t>УК-6, СК-15</t>
  </si>
  <si>
    <t>УК-5, СК-17</t>
  </si>
  <si>
    <t>УК-5, СК-19</t>
  </si>
  <si>
    <t xml:space="preserve">по образованию </t>
  </si>
  <si>
    <t>Название модуля, учебной дисциплины, курсового проекта (курсовой работы)</t>
  </si>
  <si>
    <t>/1</t>
  </si>
  <si>
    <t>/3</t>
  </si>
  <si>
    <t xml:space="preserve">8 семестр
</t>
  </si>
  <si>
    <t>/16</t>
  </si>
  <si>
    <r>
      <t>История государства и права Беларуси</t>
    </r>
    <r>
      <rPr>
        <vertAlign val="superscript"/>
        <sz val="10"/>
        <rFont val="Arial"/>
        <family val="2"/>
        <charset val="204"/>
      </rPr>
      <t>1</t>
    </r>
  </si>
  <si>
    <r>
      <t>Экологическое право</t>
    </r>
    <r>
      <rPr>
        <vertAlign val="superscript"/>
        <sz val="10"/>
        <rFont val="Arial"/>
        <family val="2"/>
        <charset val="204"/>
      </rPr>
      <t>2</t>
    </r>
  </si>
  <si>
    <r>
      <t xml:space="preserve">1 </t>
    </r>
    <r>
      <rPr>
        <sz val="10"/>
        <rFont val="Arial"/>
        <family val="2"/>
        <charset val="204"/>
      </rPr>
      <t xml:space="preserve">Включая учебные дисциплины "История Беларуси (в контексте мировых цивилизаций)" и "Великая Отечественная война советского народа (в контексте Второй мировой войны)". </t>
    </r>
  </si>
  <si>
    <r>
      <t xml:space="preserve">2 </t>
    </r>
    <r>
      <rPr>
        <sz val="10"/>
        <rFont val="Arial"/>
        <family val="2"/>
        <charset val="204"/>
      </rPr>
      <t>Включая учебные дисциплины "Основы экологии", "Основы энергосбережения".</t>
    </r>
  </si>
  <si>
    <r>
      <t>Трудовое право</t>
    </r>
    <r>
      <rPr>
        <vertAlign val="superscript"/>
        <sz val="10"/>
        <rFont val="Arial"/>
        <family val="2"/>
        <charset val="204"/>
      </rPr>
      <t>3</t>
    </r>
  </si>
  <si>
    <r>
      <t>Гражданское право</t>
    </r>
    <r>
      <rPr>
        <vertAlign val="super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 xml:space="preserve">  (часть 2)</t>
    </r>
  </si>
  <si>
    <r>
      <t>Модуль "Курсовая работа"</t>
    </r>
    <r>
      <rPr>
        <b/>
        <i/>
        <vertAlign val="superscript"/>
        <sz val="10"/>
        <rFont val="Arial"/>
        <family val="2"/>
        <charset val="204"/>
      </rPr>
      <t>5</t>
    </r>
  </si>
  <si>
    <r>
      <t xml:space="preserve">3 </t>
    </r>
    <r>
      <rPr>
        <sz val="10"/>
        <rFont val="Arial"/>
        <family val="2"/>
        <charset val="204"/>
      </rPr>
      <t>Включая учебную дисциплину "Охрана труда".</t>
    </r>
  </si>
  <si>
    <r>
      <t xml:space="preserve">4 </t>
    </r>
    <r>
      <rPr>
        <sz val="10"/>
        <rFont val="Arial"/>
        <family val="2"/>
        <charset val="204"/>
      </rPr>
      <t>Включая учебную дисциплину "Основы управления интеллектуальной собственностью".</t>
    </r>
  </si>
  <si>
    <r>
      <t xml:space="preserve">5 </t>
    </r>
    <r>
      <rPr>
        <sz val="10"/>
        <rFont val="Arial"/>
        <family val="2"/>
        <charset val="204"/>
      </rPr>
      <t>Курсовые работы выполняются по выбору обучающихся по одной из учебных дисциплин специальности, изученных в предыдущих семестрах, либо изучаемых в текущем семестре.</t>
    </r>
  </si>
  <si>
    <t>2.7.2</t>
  </si>
  <si>
    <t>2.8.2</t>
  </si>
  <si>
    <t>1.12</t>
  </si>
  <si>
    <t>1.12.1</t>
  </si>
  <si>
    <t>1.13</t>
  </si>
  <si>
    <t>1.13.1</t>
  </si>
  <si>
    <t>1.14</t>
  </si>
  <si>
    <t>1.14.1</t>
  </si>
  <si>
    <t>1.14.2</t>
  </si>
  <si>
    <t>1.14.3</t>
  </si>
  <si>
    <t>БПК-16</t>
  </si>
  <si>
    <t>1.9, 1.12, 1.13</t>
  </si>
  <si>
    <t xml:space="preserve"> 1.14</t>
  </si>
  <si>
    <t xml:space="preserve"> 2.7.1, 2.8.2</t>
  </si>
  <si>
    <t>Криминалистическое исследование веществ, материалов, изделий и материалов документов</t>
  </si>
  <si>
    <t>Судебная техническая экспертиза документов (реквизитов документов)</t>
  </si>
  <si>
    <t>Использовать криминалистически значимую информацию в борьбе с преступностью, формировать криминалистические учеты и коллекции;  юридически грамотно оценивать и применять в профессиональной деятельности положения нормативных правовых актов, регулирующих судебно-экспертную деятельность</t>
  </si>
  <si>
    <t>Владеть основами прохождения службы в органах внутренних дел при выполнении профессиональных задач по охране общественного порядка и обеспечению общественной безопасности</t>
  </si>
  <si>
    <t>полковник милиции _______________________ И.А Анищенко</t>
  </si>
  <si>
    <t>Рекомендован к утверждению Президиумом Совета УМО по образованию в области правоохранительной деятельности</t>
  </si>
  <si>
    <t>Председатель НМС по специальности</t>
  </si>
  <si>
    <t>УК-1,2,16</t>
  </si>
  <si>
    <t>Понимать социальную значимость профессии, выполнять гражданский и служебный долг, профессиональные задачи в соответствии с нормами морали, этики и служебного этикета</t>
  </si>
  <si>
    <t>Применять основные категории трудового права, анализировать нормы институтов отрасли, оценивать практику их применения в профессиональной деятельности</t>
  </si>
  <si>
    <t xml:space="preserve">Проводить судебную портретную экспертизу в соответствии с методиками криминалистического исследования объектов </t>
  </si>
  <si>
    <t>Современная политэкономия</t>
  </si>
  <si>
    <t>История белорусской государственности</t>
  </si>
  <si>
    <t>Компонент учреждения  образования</t>
  </si>
  <si>
    <t>2.1.3</t>
  </si>
  <si>
    <t>"______"_________________2022г.</t>
  </si>
  <si>
    <t>"_____"_______________2022 г.</t>
  </si>
  <si>
    <t xml:space="preserve">Протокол № </t>
  </si>
  <si>
    <t>"______"_________________2022 г.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</si>
  <si>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</si>
  <si>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</si>
  <si>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</si>
  <si>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Применять основные методы защиты населения от негативных факторов антропогенного, техногенного, естественного происхождения и воздействия радиации</t>
  </si>
  <si>
    <t>Применять знания для решения задач, связанных с определением статуса, организацией и деятельностью суда, органов, осуществляющих правоохранительную деятельность (органы предварительного следствия и дознания), а также адвокатуры и нотариата в целях защиты прав и законных интересов граждан, конституционного строя Республики Беларусь</t>
  </si>
  <si>
    <t>Применять законодательство об административных правонарушениях и законодательство, определяющее порядок административного процесса, при квалификации административных правонарушений и ведении административного процесса, формировать и обосновывать свою точку зрения по проблемным вопросам в
профессиональной сфере, решать конкретные задачи, возникающие в практической деятельности</t>
  </si>
  <si>
    <t>Применять нормы законодательства об охране окружающей среды и обеспечения экологической безопасности, принципы рационального природопользования и энергосбережения</t>
  </si>
  <si>
    <t>Применять нормы уголовно-процессуального законодательства при решении теоретических и практических задач</t>
  </si>
  <si>
    <t>Осуществлять анализ и классификацию юридических фактов и обстоятельств в рамках гражданского судопроизводства</t>
  </si>
  <si>
    <t>Применять акты законодательства о порядке рассмотрения и разрешения судами хозяйственных споров и иных дел, отнесенных к компетенции судов, рассматривающих экономические дела</t>
  </si>
  <si>
    <t>Применять нормативные правовые акты, совершать процессуальные действия, составлять основные процессуальные и иные документы</t>
  </si>
  <si>
    <t>Проводить судебные экспертизы, основываясь на современных научно-технических достижениях, в соответствии с методическими материалами</t>
  </si>
  <si>
    <t>2.10</t>
  </si>
  <si>
    <t>2.11</t>
  </si>
  <si>
    <t>1д</t>
  </si>
  <si>
    <t>УК-4,6,8</t>
  </si>
  <si>
    <t>Модуль "Гражданско-правовые дисциплины и трудовое право"</t>
  </si>
  <si>
    <t>Модуль "Криминалистические экспертизы-1"</t>
  </si>
  <si>
    <t>Модуль "Криминалистические экспертизы-2"</t>
  </si>
  <si>
    <t>Модуль "Криминалистические экспертизы-3"</t>
  </si>
  <si>
    <t>Социальная психология</t>
  </si>
  <si>
    <t>Культурология</t>
  </si>
  <si>
    <t>2.1.3.1</t>
  </si>
  <si>
    <t>2.1.3.2</t>
  </si>
  <si>
    <t>2д</t>
  </si>
  <si>
    <t>УК-12, СК-1</t>
  </si>
  <si>
    <t>Использовать навыки корректного участия в различных формах диалога (дискуссия, полемика), выявления и устранения в них  логических противоречий</t>
  </si>
  <si>
    <t xml:space="preserve">УК-18, СК-2
</t>
  </si>
  <si>
    <t xml:space="preserve">Выбирать необходимый стиль речи, применять в профессиональной деятельности  знания об организации публичной речи, навыки ораторского мастерства, аргументации и полемики  </t>
  </si>
  <si>
    <t>Обладать способностью анализировать социально психологические явления в социуме и прогнозировать тенденции их развития, использовать социально психологические знания при управлении коллективной работой в профессиональной деятельности, эффективно использовать навыки делового общения в профессиональной среде</t>
  </si>
  <si>
    <t>Обладать способностью анализировать  процессы и явления национальной и мировой культуры, устанавливать межличностное взаимодействие с учетом социально-культурных особенностей, этнических и конфессиональных различий</t>
  </si>
  <si>
    <t>Модуль "Криминалистические экспертизы-4"</t>
  </si>
  <si>
    <t>2.10.1</t>
  </si>
  <si>
    <t>2.10.2</t>
  </si>
  <si>
    <t>2.10.3</t>
  </si>
  <si>
    <t>2.10.4</t>
  </si>
  <si>
    <t>2.10.5</t>
  </si>
  <si>
    <t>2.11.1</t>
  </si>
  <si>
    <t>2.11.2</t>
  </si>
  <si>
    <t>Безопасность жизнедеятельности человека. Защита населения и объектов от чрезвычайных ситуаций</t>
  </si>
  <si>
    <t>2.11.3</t>
  </si>
  <si>
    <t>2.11.4</t>
  </si>
  <si>
    <t>2.11.5</t>
  </si>
  <si>
    <t>2.11.6</t>
  </si>
  <si>
    <t>2.11.7</t>
  </si>
  <si>
    <t>Первая помощь</t>
  </si>
  <si>
    <t>генерал-майор милиции _____________________А.П.Васильев</t>
  </si>
  <si>
    <t>6-05-1037-01 Судебные криминалистические экспертизы</t>
  </si>
  <si>
    <t>VII. Итоговая аттестация</t>
  </si>
  <si>
    <t>1.2.1, 2.10.3, 2.10.5</t>
  </si>
  <si>
    <t>1.1.1, 2.10.1</t>
  </si>
  <si>
    <t>Использовать в профессиональной деятельности знания об организации и функционировании органов государственного управления, особенностях реализации прав и обязанностей субъектов административного права, осуществлять административные процедуры и вести работу по обращениям граждан и юридических лиц</t>
  </si>
  <si>
    <t>1.10.1,1.10.2,1.11.2</t>
  </si>
  <si>
    <t>Продолжение примерного учебного плана по специальности  6-05-1037-01 "Судебные криминалистические экспертизы".
Регистрационный №</t>
  </si>
  <si>
    <t>1 семестр
18 недель</t>
  </si>
  <si>
    <t>/138</t>
  </si>
  <si>
    <t>Применять знания о судебной системе и правоохранительных органах при решении теоретических и практических задач</t>
  </si>
  <si>
    <t xml:space="preserve">Государственные экзамены  </t>
  </si>
  <si>
    <t>Использовать основные понятия и термины специальной лексики белорусского языка в профессиональной деятельности</t>
  </si>
  <si>
    <t>Учебный сбор</t>
  </si>
  <si>
    <t>4 недели</t>
  </si>
  <si>
    <t>/100</t>
  </si>
  <si>
    <t>/162</t>
  </si>
  <si>
    <t>/42</t>
  </si>
  <si>
    <t>/532</t>
  </si>
  <si>
    <t>/524</t>
  </si>
  <si>
    <t>/220</t>
  </si>
  <si>
    <t>/210</t>
  </si>
  <si>
    <t>/178</t>
  </si>
  <si>
    <t>/854</t>
  </si>
  <si>
    <t>/70</t>
  </si>
  <si>
    <t>/952</t>
  </si>
  <si>
    <t>/968</t>
  </si>
  <si>
    <t>Разработан в качестве примера реализации образовательного стандарта по специальности  6-05-1037-01 "Судебные криминалистичекие экспертизы"</t>
  </si>
  <si>
    <t>/136</t>
  </si>
  <si>
    <t>/188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</si>
</sst>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0;[Red]0"/>
  </numFmts>
  <fonts count="27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Times New Roman"/>
      <family val="1"/>
      <charset val="204"/>
    </font>
    <font>
      <vertAlign val="superscript"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i/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2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 applyBorder="1"/>
    <xf numFmtId="0" fontId="12" fillId="0" borderId="0" xfId="0" applyFont="1" applyBorder="1"/>
    <xf numFmtId="0" fontId="12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9" fillId="0" borderId="0" xfId="0" applyFont="1" applyFill="1"/>
    <xf numFmtId="0" fontId="17" fillId="0" borderId="0" xfId="0" applyFont="1"/>
    <xf numFmtId="0" fontId="17" fillId="0" borderId="0" xfId="0" applyFont="1" applyFill="1"/>
    <xf numFmtId="0" fontId="13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14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4" fillId="0" borderId="0" xfId="0" applyFont="1" applyFill="1" applyBorder="1" applyAlignment="1"/>
    <xf numFmtId="0" fontId="16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9" fontId="4" fillId="0" borderId="0" xfId="2" applyFont="1" applyFill="1"/>
    <xf numFmtId="166" fontId="20" fillId="0" borderId="0" xfId="0" applyNumberFormat="1" applyFont="1" applyAlignment="1">
      <alignment horizontal="left" vertical="center" wrapText="1"/>
    </xf>
    <xf numFmtId="166" fontId="20" fillId="0" borderId="0" xfId="0" applyNumberFormat="1" applyFont="1" applyAlignment="1">
      <alignment vertical="center" wrapText="1"/>
    </xf>
    <xf numFmtId="166" fontId="17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166" fontId="20" fillId="0" borderId="0" xfId="0" applyNumberFormat="1" applyFont="1" applyFill="1" applyAlignment="1">
      <alignment vertical="center"/>
    </xf>
    <xf numFmtId="166" fontId="17" fillId="0" borderId="0" xfId="0" applyNumberFormat="1" applyFont="1" applyFill="1" applyAlignment="1">
      <alignment horizontal="left" vertical="center"/>
    </xf>
    <xf numFmtId="165" fontId="21" fillId="0" borderId="0" xfId="0" applyNumberFormat="1" applyFont="1" applyFill="1" applyAlignment="1">
      <alignment horizontal="left" vertical="center"/>
    </xf>
    <xf numFmtId="49" fontId="17" fillId="0" borderId="0" xfId="0" applyNumberFormat="1" applyFont="1" applyFill="1"/>
    <xf numFmtId="165" fontId="21" fillId="0" borderId="0" xfId="0" applyNumberFormat="1" applyFont="1" applyFill="1"/>
    <xf numFmtId="166" fontId="20" fillId="0" borderId="0" xfId="0" applyNumberFormat="1" applyFont="1" applyAlignment="1">
      <alignment horizontal="left" wrapText="1"/>
    </xf>
    <xf numFmtId="49" fontId="20" fillId="0" borderId="0" xfId="0" applyNumberFormat="1" applyFont="1" applyAlignment="1">
      <alignment horizontal="left" wrapText="1"/>
    </xf>
    <xf numFmtId="0" fontId="14" fillId="0" borderId="0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vertical="center"/>
    </xf>
    <xf numFmtId="49" fontId="19" fillId="0" borderId="2" xfId="0" applyNumberFormat="1" applyFont="1" applyFill="1" applyBorder="1" applyAlignment="1">
      <alignment vertical="center"/>
    </xf>
    <xf numFmtId="0" fontId="14" fillId="0" borderId="0" xfId="0" applyFont="1" applyFill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7" fillId="0" borderId="0" xfId="0" applyFont="1" applyFill="1" applyBorder="1" applyAlignment="1">
      <alignment vertical="top"/>
    </xf>
    <xf numFmtId="49" fontId="14" fillId="0" borderId="0" xfId="0" applyNumberFormat="1" applyFont="1" applyFill="1" applyBorder="1" applyAlignment="1">
      <alignment horizontal="left" vertical="top"/>
    </xf>
    <xf numFmtId="164" fontId="4" fillId="0" borderId="0" xfId="1" applyFont="1" applyFill="1"/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7" fillId="0" borderId="0" xfId="0" applyFont="1" applyBorder="1"/>
    <xf numFmtId="0" fontId="0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4" fillId="0" borderId="0" xfId="0" applyFont="1" applyFill="1"/>
    <xf numFmtId="0" fontId="14" fillId="0" borderId="3" xfId="0" applyFont="1" applyFill="1" applyBorder="1" applyAlignment="1">
      <alignment horizontal="left" vertical="center" textRotation="90" wrapText="1"/>
    </xf>
    <xf numFmtId="0" fontId="14" fillId="0" borderId="4" xfId="0" applyFont="1" applyFill="1" applyBorder="1" applyAlignment="1">
      <alignment horizontal="left" vertical="center" textRotation="90" wrapText="1"/>
    </xf>
    <xf numFmtId="0" fontId="14" fillId="0" borderId="5" xfId="0" applyFont="1" applyFill="1" applyBorder="1" applyAlignment="1">
      <alignment horizontal="left" vertical="center" textRotation="90" wrapText="1"/>
    </xf>
    <xf numFmtId="0" fontId="14" fillId="0" borderId="6" xfId="0" applyFont="1" applyFill="1" applyBorder="1" applyAlignment="1">
      <alignment horizontal="left" vertical="center" textRotation="90" wrapText="1"/>
    </xf>
    <xf numFmtId="49" fontId="14" fillId="0" borderId="7" xfId="0" applyNumberFormat="1" applyFont="1" applyFill="1" applyBorder="1" applyAlignment="1">
      <alignment vertical="top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Fill="1" applyBorder="1"/>
    <xf numFmtId="0" fontId="14" fillId="0" borderId="2" xfId="0" applyFont="1" applyFill="1" applyBorder="1"/>
    <xf numFmtId="0" fontId="14" fillId="0" borderId="10" xfId="0" applyFont="1" applyFill="1" applyBorder="1"/>
    <xf numFmtId="0" fontId="14" fillId="0" borderId="8" xfId="0" applyFont="1" applyFill="1" applyBorder="1"/>
    <xf numFmtId="0" fontId="14" fillId="0" borderId="1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/>
    <xf numFmtId="0" fontId="14" fillId="0" borderId="20" xfId="0" applyFont="1" applyFill="1" applyBorder="1"/>
    <xf numFmtId="0" fontId="14" fillId="0" borderId="19" xfId="0" applyFont="1" applyFill="1" applyBorder="1"/>
    <xf numFmtId="0" fontId="14" fillId="0" borderId="15" xfId="0" applyFont="1" applyFill="1" applyBorder="1"/>
    <xf numFmtId="49" fontId="14" fillId="0" borderId="15" xfId="0" applyNumberFormat="1" applyFont="1" applyFill="1" applyBorder="1" applyAlignment="1">
      <alignment vertical="top"/>
    </xf>
    <xf numFmtId="0" fontId="14" fillId="0" borderId="16" xfId="0" applyFont="1" applyFill="1" applyBorder="1"/>
    <xf numFmtId="0" fontId="14" fillId="0" borderId="14" xfId="0" applyFont="1" applyFill="1" applyBorder="1"/>
    <xf numFmtId="0" fontId="14" fillId="0" borderId="13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1" xfId="0" applyFont="1" applyFill="1" applyBorder="1"/>
    <xf numFmtId="0" fontId="14" fillId="0" borderId="1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49" fontId="14" fillId="0" borderId="23" xfId="0" applyNumberFormat="1" applyFont="1" applyFill="1" applyBorder="1" applyAlignment="1">
      <alignment vertical="top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5" xfId="0" applyFont="1" applyFill="1" applyBorder="1"/>
    <xf numFmtId="0" fontId="14" fillId="0" borderId="28" xfId="0" applyFont="1" applyFill="1" applyBorder="1"/>
    <xf numFmtId="0" fontId="14" fillId="0" borderId="29" xfId="0" applyFont="1" applyFill="1" applyBorder="1"/>
    <xf numFmtId="0" fontId="14" fillId="0" borderId="30" xfId="0" applyFont="1" applyFill="1" applyBorder="1"/>
    <xf numFmtId="0" fontId="14" fillId="0" borderId="25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vertical="top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49" fontId="14" fillId="0" borderId="32" xfId="0" applyNumberFormat="1" applyFont="1" applyFill="1" applyBorder="1" applyAlignment="1">
      <alignment vertical="top"/>
    </xf>
    <xf numFmtId="0" fontId="14" fillId="0" borderId="33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/>
    </xf>
    <xf numFmtId="0" fontId="14" fillId="0" borderId="8" xfId="0" applyFont="1" applyFill="1" applyBorder="1" applyAlignment="1">
      <alignment vertical="center"/>
    </xf>
    <xf numFmtId="49" fontId="14" fillId="0" borderId="29" xfId="0" applyNumberFormat="1" applyFont="1" applyFill="1" applyBorder="1" applyAlignment="1">
      <alignment vertical="top"/>
    </xf>
    <xf numFmtId="49" fontId="14" fillId="0" borderId="28" xfId="0" applyNumberFormat="1" applyFont="1" applyFill="1" applyBorder="1" applyAlignment="1">
      <alignment vertical="top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14" fillId="0" borderId="25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49" fontId="14" fillId="0" borderId="13" xfId="0" applyNumberFormat="1" applyFont="1" applyFill="1" applyBorder="1" applyAlignment="1">
      <alignment vertical="top"/>
    </xf>
    <xf numFmtId="49" fontId="14" fillId="0" borderId="33" xfId="0" applyNumberFormat="1" applyFont="1" applyFill="1" applyBorder="1" applyAlignment="1">
      <alignment vertical="top"/>
    </xf>
    <xf numFmtId="0" fontId="14" fillId="0" borderId="3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/>
    </xf>
    <xf numFmtId="0" fontId="14" fillId="0" borderId="35" xfId="0" applyFont="1" applyFill="1" applyBorder="1" applyAlignment="1">
      <alignment vertical="center"/>
    </xf>
    <xf numFmtId="0" fontId="14" fillId="0" borderId="34" xfId="0" applyFont="1" applyFill="1" applyBorder="1" applyAlignment="1">
      <alignment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/>
    </xf>
    <xf numFmtId="0" fontId="14" fillId="0" borderId="24" xfId="0" applyFont="1" applyFill="1" applyBorder="1"/>
    <xf numFmtId="0" fontId="14" fillId="0" borderId="42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/>
    </xf>
    <xf numFmtId="0" fontId="14" fillId="0" borderId="18" xfId="0" applyFont="1" applyFill="1" applyBorder="1" applyAlignment="1">
      <alignment vertical="center"/>
    </xf>
    <xf numFmtId="9" fontId="14" fillId="0" borderId="13" xfId="2" applyFont="1" applyFill="1" applyBorder="1" applyAlignment="1">
      <alignment horizontal="center" vertical="center"/>
    </xf>
    <xf numFmtId="9" fontId="14" fillId="0" borderId="14" xfId="2" applyFont="1" applyFill="1" applyBorder="1" applyAlignment="1">
      <alignment horizontal="center" vertical="center"/>
    </xf>
    <xf numFmtId="9" fontId="14" fillId="0" borderId="16" xfId="2" applyFont="1" applyFill="1" applyBorder="1" applyAlignment="1">
      <alignment horizontal="center" vertical="center"/>
    </xf>
    <xf numFmtId="9" fontId="14" fillId="0" borderId="18" xfId="2" applyFont="1" applyFill="1" applyBorder="1" applyAlignment="1">
      <alignment horizontal="center" vertical="center"/>
    </xf>
    <xf numFmtId="9" fontId="14" fillId="0" borderId="17" xfId="2" applyFont="1" applyFill="1" applyBorder="1" applyAlignment="1">
      <alignment horizontal="center" vertical="center"/>
    </xf>
    <xf numFmtId="9" fontId="14" fillId="0" borderId="15" xfId="2" applyFont="1" applyFill="1" applyBorder="1" applyAlignment="1">
      <alignment horizontal="center" vertical="center"/>
    </xf>
    <xf numFmtId="9" fontId="14" fillId="0" borderId="20" xfId="2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50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4" fillId="0" borderId="40" xfId="0" applyFont="1" applyFill="1" applyBorder="1"/>
    <xf numFmtId="0" fontId="15" fillId="0" borderId="2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57" xfId="0" applyFont="1" applyFill="1" applyBorder="1"/>
    <xf numFmtId="49" fontId="14" fillId="0" borderId="0" xfId="0" applyNumberFormat="1" applyFont="1" applyFill="1" applyBorder="1" applyAlignment="1">
      <alignment vertical="center"/>
    </xf>
    <xf numFmtId="16" fontId="14" fillId="0" borderId="0" xfId="0" applyNumberFormat="1" applyFont="1" applyFill="1" applyBorder="1" applyAlignment="1">
      <alignment vertical="center" wrapText="1"/>
    </xf>
    <xf numFmtId="0" fontId="14" fillId="0" borderId="46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9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top"/>
    </xf>
    <xf numFmtId="49" fontId="15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vertical="center" wrapText="1"/>
    </xf>
    <xf numFmtId="166" fontId="23" fillId="0" borderId="0" xfId="0" applyNumberFormat="1" applyFont="1" applyFill="1" applyAlignment="1">
      <alignment vertical="center"/>
    </xf>
    <xf numFmtId="49" fontId="15" fillId="0" borderId="7" xfId="0" applyNumberFormat="1" applyFont="1" applyFill="1" applyBorder="1" applyAlignment="1">
      <alignment vertical="top"/>
    </xf>
    <xf numFmtId="49" fontId="14" fillId="0" borderId="8" xfId="0" applyNumberFormat="1" applyFont="1" applyFill="1" applyBorder="1" applyAlignment="1">
      <alignment vertical="top"/>
    </xf>
    <xf numFmtId="49" fontId="19" fillId="0" borderId="0" xfId="0" applyNumberFormat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vertical="center"/>
    </xf>
    <xf numFmtId="0" fontId="14" fillId="0" borderId="40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vertical="top"/>
    </xf>
    <xf numFmtId="0" fontId="15" fillId="0" borderId="3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55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7" fillId="0" borderId="38" xfId="0" applyFont="1" applyBorder="1"/>
    <xf numFmtId="0" fontId="17" fillId="0" borderId="38" xfId="0" applyFont="1" applyFill="1" applyBorder="1"/>
    <xf numFmtId="0" fontId="4" fillId="0" borderId="38" xfId="0" applyFont="1" applyFill="1" applyBorder="1"/>
    <xf numFmtId="0" fontId="17" fillId="0" borderId="38" xfId="0" applyFont="1" applyFill="1" applyBorder="1" applyAlignment="1">
      <alignment vertical="top"/>
    </xf>
    <xf numFmtId="164" fontId="19" fillId="0" borderId="0" xfId="1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vertical="center" wrapText="1"/>
    </xf>
    <xf numFmtId="0" fontId="14" fillId="0" borderId="66" xfId="0" applyFont="1" applyFill="1" applyBorder="1" applyAlignment="1">
      <alignment horizontal="center" vertical="center"/>
    </xf>
    <xf numFmtId="0" fontId="15" fillId="0" borderId="55" xfId="0" applyFont="1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textRotation="90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63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9" fontId="4" fillId="0" borderId="0" xfId="2" applyFont="1" applyFill="1" applyBorder="1"/>
    <xf numFmtId="0" fontId="14" fillId="0" borderId="3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9" fontId="14" fillId="0" borderId="12" xfId="2" applyFont="1" applyFill="1" applyBorder="1" applyAlignment="1">
      <alignment horizontal="center" vertical="center"/>
    </xf>
    <xf numFmtId="0" fontId="14" fillId="0" borderId="31" xfId="0" applyFont="1" applyFill="1" applyBorder="1"/>
    <xf numFmtId="0" fontId="14" fillId="0" borderId="12" xfId="0" applyFont="1" applyFill="1" applyBorder="1"/>
    <xf numFmtId="0" fontId="14" fillId="0" borderId="77" xfId="0" applyFont="1" applyFill="1" applyBorder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top"/>
    </xf>
    <xf numFmtId="0" fontId="15" fillId="0" borderId="5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0" xfId="0" applyFont="1" applyFill="1"/>
    <xf numFmtId="0" fontId="14" fillId="0" borderId="7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textRotation="90" wrapText="1"/>
    </xf>
    <xf numFmtId="0" fontId="14" fillId="0" borderId="57" xfId="0" applyFont="1" applyFill="1" applyBorder="1" applyAlignment="1">
      <alignment horizontal="left" vertical="center" textRotation="90" wrapText="1"/>
    </xf>
    <xf numFmtId="0" fontId="14" fillId="0" borderId="63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vertical="top"/>
    </xf>
    <xf numFmtId="49" fontId="15" fillId="0" borderId="46" xfId="0" applyNumberFormat="1" applyFont="1" applyFill="1" applyBorder="1" applyAlignment="1">
      <alignment vertical="top"/>
    </xf>
    <xf numFmtId="0" fontId="15" fillId="0" borderId="42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vertical="top"/>
    </xf>
    <xf numFmtId="0" fontId="14" fillId="0" borderId="12" xfId="0" applyFont="1" applyFill="1" applyBorder="1" applyAlignment="1">
      <alignment horizontal="center" vertical="top" wrapText="1"/>
    </xf>
    <xf numFmtId="166" fontId="23" fillId="0" borderId="0" xfId="0" applyNumberFormat="1" applyFont="1" applyFill="1" applyAlignment="1">
      <alignment horizontal="left" vertical="center"/>
    </xf>
    <xf numFmtId="166" fontId="14" fillId="0" borderId="0" xfId="0" applyNumberFormat="1" applyFont="1" applyFill="1" applyAlignment="1">
      <alignment horizontal="left" vertical="center"/>
    </xf>
    <xf numFmtId="165" fontId="25" fillId="0" borderId="0" xfId="0" applyNumberFormat="1" applyFont="1" applyFill="1" applyAlignment="1">
      <alignment horizontal="left" vertical="center"/>
    </xf>
    <xf numFmtId="49" fontId="23" fillId="0" borderId="0" xfId="0" applyNumberFormat="1" applyFont="1" applyFill="1" applyAlignment="1">
      <alignment horizontal="left" wrapText="1"/>
    </xf>
    <xf numFmtId="49" fontId="23" fillId="0" borderId="0" xfId="0" applyNumberFormat="1" applyFont="1" applyFill="1" applyAlignment="1">
      <alignment wrapText="1"/>
    </xf>
    <xf numFmtId="9" fontId="15" fillId="0" borderId="8" xfId="2" applyFont="1" applyFill="1" applyBorder="1" applyAlignment="1">
      <alignment horizontal="center" vertical="center"/>
    </xf>
    <xf numFmtId="9" fontId="15" fillId="0" borderId="11" xfId="2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5" fillId="0" borderId="68" xfId="0" applyFont="1" applyFill="1" applyBorder="1" applyAlignment="1">
      <alignment horizontal="center" vertical="center" wrapText="1"/>
    </xf>
    <xf numFmtId="0" fontId="15" fillId="0" borderId="7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top" wrapText="1"/>
    </xf>
    <xf numFmtId="0" fontId="14" fillId="0" borderId="20" xfId="0" applyFont="1" applyFill="1" applyBorder="1" applyAlignment="1">
      <alignment horizontal="left" vertical="top" wrapText="1"/>
    </xf>
    <xf numFmtId="1" fontId="15" fillId="0" borderId="46" xfId="0" applyNumberFormat="1" applyFont="1" applyFill="1" applyBorder="1" applyAlignment="1">
      <alignment horizontal="center" vertical="center"/>
    </xf>
    <xf numFmtId="1" fontId="15" fillId="0" borderId="58" xfId="0" applyNumberFormat="1" applyFont="1" applyFill="1" applyBorder="1" applyAlignment="1">
      <alignment horizontal="center" vertical="center"/>
    </xf>
    <xf numFmtId="1" fontId="15" fillId="0" borderId="45" xfId="0" applyNumberFormat="1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left"/>
    </xf>
    <xf numFmtId="0" fontId="15" fillId="0" borderId="58" xfId="0" applyFont="1" applyFill="1" applyBorder="1" applyAlignment="1">
      <alignment horizontal="left"/>
    </xf>
    <xf numFmtId="0" fontId="15" fillId="0" borderId="45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49" fontId="14" fillId="0" borderId="40" xfId="0" applyNumberFormat="1" applyFont="1" applyFill="1" applyBorder="1" applyAlignment="1">
      <alignment horizontal="center" vertical="center" wrapText="1"/>
    </xf>
    <xf numFmtId="0" fontId="15" fillId="0" borderId="66" xfId="0" applyNumberFormat="1" applyFont="1" applyFill="1" applyBorder="1" applyAlignment="1">
      <alignment horizontal="center" vertical="center"/>
    </xf>
    <xf numFmtId="0" fontId="15" fillId="0" borderId="65" xfId="0" applyNumberFormat="1" applyFont="1" applyFill="1" applyBorder="1" applyAlignment="1">
      <alignment horizontal="center" vertical="center"/>
    </xf>
    <xf numFmtId="0" fontId="15" fillId="0" borderId="57" xfId="0" applyNumberFormat="1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7" xfId="0" applyFont="1" applyFill="1" applyBorder="1" applyAlignment="1">
      <alignment horizontal="left" vertical="center"/>
    </xf>
    <xf numFmtId="0" fontId="15" fillId="0" borderId="49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4" fillId="0" borderId="47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left" vertical="top" wrapText="1"/>
    </xf>
    <xf numFmtId="0" fontId="14" fillId="0" borderId="1" xfId="0" applyNumberFormat="1" applyFont="1" applyFill="1" applyBorder="1" applyAlignment="1">
      <alignment horizontal="left" vertical="top" wrapText="1"/>
    </xf>
    <xf numFmtId="49" fontId="14" fillId="0" borderId="11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0" fillId="0" borderId="4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66" xfId="0" applyNumberFormat="1" applyFont="1" applyFill="1" applyBorder="1" applyAlignment="1">
      <alignment horizontal="center" vertical="center" wrapText="1"/>
    </xf>
    <xf numFmtId="49" fontId="14" fillId="0" borderId="57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/>
    </xf>
    <xf numFmtId="49" fontId="14" fillId="0" borderId="11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164" fontId="14" fillId="0" borderId="11" xfId="1" applyFont="1" applyFill="1" applyBorder="1" applyAlignment="1">
      <alignment horizontal="center" vertical="center"/>
    </xf>
    <xf numFmtId="164" fontId="14" fillId="0" borderId="2" xfId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top" wrapText="1"/>
    </xf>
    <xf numFmtId="49" fontId="14" fillId="0" borderId="2" xfId="0" applyNumberFormat="1" applyFont="1" applyFill="1" applyBorder="1" applyAlignment="1">
      <alignment horizontal="center" vertical="top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textRotation="90"/>
    </xf>
    <xf numFmtId="0" fontId="15" fillId="0" borderId="39" xfId="0" applyFont="1" applyFill="1" applyBorder="1" applyAlignment="1">
      <alignment horizontal="center" textRotation="90"/>
    </xf>
    <xf numFmtId="0" fontId="15" fillId="0" borderId="73" xfId="0" applyFont="1" applyFill="1" applyBorder="1" applyAlignment="1">
      <alignment horizontal="center" textRotation="90"/>
    </xf>
    <xf numFmtId="0" fontId="15" fillId="0" borderId="48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2" fillId="0" borderId="11" xfId="0" applyFont="1" applyFill="1" applyBorder="1" applyAlignment="1">
      <alignment horizontal="left" vertical="top" wrapText="1"/>
    </xf>
    <xf numFmtId="0" fontId="22" fillId="0" borderId="4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40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14" fillId="0" borderId="63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textRotation="90" wrapText="1"/>
    </xf>
    <xf numFmtId="0" fontId="15" fillId="0" borderId="46" xfId="0" applyNumberFormat="1" applyFont="1" applyFill="1" applyBorder="1" applyAlignment="1">
      <alignment horizontal="center" vertical="center" wrapText="1"/>
    </xf>
    <xf numFmtId="0" fontId="15" fillId="0" borderId="58" xfId="0" applyNumberFormat="1" applyFont="1" applyFill="1" applyBorder="1" applyAlignment="1">
      <alignment horizontal="center" vertical="center" wrapText="1"/>
    </xf>
    <xf numFmtId="0" fontId="15" fillId="0" borderId="4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textRotation="90" wrapText="1"/>
    </xf>
    <xf numFmtId="0" fontId="15" fillId="0" borderId="72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horizontal="center" vertical="center" textRotation="90" wrapText="1"/>
    </xf>
    <xf numFmtId="0" fontId="15" fillId="0" borderId="27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73" xfId="0" applyFont="1" applyFill="1" applyBorder="1" applyAlignment="1">
      <alignment horizontal="center" vertical="center" wrapText="1"/>
    </xf>
    <xf numFmtId="0" fontId="15" fillId="0" borderId="74" xfId="0" applyFont="1" applyFill="1" applyBorder="1" applyAlignment="1">
      <alignment horizontal="center" vertical="center" textRotation="90" wrapText="1"/>
    </xf>
    <xf numFmtId="0" fontId="15" fillId="0" borderId="33" xfId="0" applyFont="1" applyFill="1" applyBorder="1" applyAlignment="1">
      <alignment horizontal="center" vertical="center" textRotation="90" wrapText="1"/>
    </xf>
    <xf numFmtId="0" fontId="15" fillId="0" borderId="75" xfId="0" applyFont="1" applyFill="1" applyBorder="1" applyAlignment="1">
      <alignment horizontal="center" vertical="center" textRotation="90" wrapText="1"/>
    </xf>
    <xf numFmtId="0" fontId="15" fillId="0" borderId="76" xfId="0" applyFont="1" applyFill="1" applyBorder="1" applyAlignment="1">
      <alignment horizontal="center" vertical="center" textRotation="90" wrapText="1"/>
    </xf>
    <xf numFmtId="0" fontId="15" fillId="0" borderId="26" xfId="0" applyFont="1" applyFill="1" applyBorder="1" applyAlignment="1">
      <alignment horizontal="center" vertical="center" textRotation="90" wrapText="1"/>
    </xf>
    <xf numFmtId="0" fontId="15" fillId="0" borderId="74" xfId="0" applyFont="1" applyFill="1" applyBorder="1" applyAlignment="1">
      <alignment horizontal="center" vertical="center" textRotation="90"/>
    </xf>
    <xf numFmtId="0" fontId="15" fillId="0" borderId="33" xfId="0" applyFont="1" applyFill="1" applyBorder="1" applyAlignment="1">
      <alignment horizontal="center" vertical="center" textRotation="90"/>
    </xf>
    <xf numFmtId="0" fontId="15" fillId="0" borderId="75" xfId="0" applyFont="1" applyFill="1" applyBorder="1" applyAlignment="1">
      <alignment horizontal="center" vertical="center" textRotation="90"/>
    </xf>
    <xf numFmtId="0" fontId="15" fillId="0" borderId="72" xfId="0" applyFont="1" applyFill="1" applyBorder="1" applyAlignment="1">
      <alignment horizontal="center" vertical="center" textRotation="90"/>
    </xf>
    <xf numFmtId="0" fontId="15" fillId="0" borderId="34" xfId="0" applyFont="1" applyFill="1" applyBorder="1" applyAlignment="1">
      <alignment horizontal="center" vertical="center" textRotation="90"/>
    </xf>
    <xf numFmtId="0" fontId="15" fillId="0" borderId="27" xfId="0" applyFont="1" applyFill="1" applyBorder="1" applyAlignment="1">
      <alignment horizontal="center" vertical="center" textRotation="90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left" vertical="top" wrapText="1"/>
    </xf>
    <xf numFmtId="0" fontId="22" fillId="0" borderId="45" xfId="0" applyFont="1" applyFill="1" applyBorder="1" applyAlignment="1">
      <alignment horizontal="left" vertical="top" wrapText="1"/>
    </xf>
    <xf numFmtId="0" fontId="15" fillId="0" borderId="50" xfId="0" applyFont="1" applyFill="1" applyBorder="1" applyAlignment="1">
      <alignment horizontal="left" vertical="top" wrapText="1"/>
    </xf>
    <xf numFmtId="0" fontId="15" fillId="0" borderId="54" xfId="0" applyFont="1" applyFill="1" applyBorder="1" applyAlignment="1">
      <alignment horizontal="left" vertical="top" wrapText="1"/>
    </xf>
    <xf numFmtId="0" fontId="14" fillId="0" borderId="56" xfId="0" applyFont="1" applyFill="1" applyBorder="1" applyAlignment="1">
      <alignment horizontal="left" vertical="top" wrapText="1"/>
    </xf>
    <xf numFmtId="0" fontId="14" fillId="0" borderId="57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41" xfId="0" applyFont="1" applyFill="1" applyBorder="1" applyAlignment="1">
      <alignment horizontal="left" vertical="top" wrapText="1"/>
    </xf>
    <xf numFmtId="16" fontId="14" fillId="0" borderId="11" xfId="0" applyNumberFormat="1" applyFont="1" applyFill="1" applyBorder="1" applyAlignment="1">
      <alignment horizontal="left" vertical="center" wrapText="1"/>
    </xf>
    <xf numFmtId="16" fontId="14" fillId="0" borderId="40" xfId="0" applyNumberFormat="1" applyFont="1" applyFill="1" applyBorder="1" applyAlignment="1">
      <alignment horizontal="left" vertical="center" wrapText="1"/>
    </xf>
    <xf numFmtId="16" fontId="14" fillId="0" borderId="56" xfId="0" applyNumberFormat="1" applyFont="1" applyFill="1" applyBorder="1" applyAlignment="1">
      <alignment horizontal="left" vertical="center" wrapText="1"/>
    </xf>
    <xf numFmtId="16" fontId="14" fillId="0" borderId="57" xfId="0" applyNumberFormat="1" applyFont="1" applyFill="1" applyBorder="1" applyAlignment="1">
      <alignment horizontal="left" vertical="center" wrapText="1"/>
    </xf>
    <xf numFmtId="16" fontId="14" fillId="0" borderId="18" xfId="0" applyNumberFormat="1" applyFont="1" applyFill="1" applyBorder="1" applyAlignment="1">
      <alignment horizontal="left" vertical="center" wrapText="1"/>
    </xf>
    <xf numFmtId="16" fontId="14" fillId="0" borderId="20" xfId="0" applyNumberFormat="1" applyFont="1" applyFill="1" applyBorder="1" applyAlignment="1">
      <alignment horizontal="left" vertical="center" wrapText="1"/>
    </xf>
    <xf numFmtId="49" fontId="15" fillId="0" borderId="49" xfId="0" applyNumberFormat="1" applyFont="1" applyFill="1" applyBorder="1" applyAlignment="1">
      <alignment horizontal="left"/>
    </xf>
    <xf numFmtId="49" fontId="15" fillId="0" borderId="48" xfId="0" applyNumberFormat="1" applyFont="1" applyFill="1" applyBorder="1" applyAlignment="1">
      <alignment horizontal="left"/>
    </xf>
    <xf numFmtId="0" fontId="15" fillId="0" borderId="69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/>
    </xf>
    <xf numFmtId="9" fontId="14" fillId="0" borderId="11" xfId="2" applyFont="1" applyFill="1" applyBorder="1" applyAlignment="1">
      <alignment horizontal="left" vertical="center" wrapText="1"/>
    </xf>
    <xf numFmtId="9" fontId="14" fillId="0" borderId="40" xfId="2" applyFont="1" applyFill="1" applyBorder="1" applyAlignment="1">
      <alignment horizontal="left" vertical="center" wrapText="1"/>
    </xf>
    <xf numFmtId="16" fontId="14" fillId="0" borderId="25" xfId="0" applyNumberFormat="1" applyFont="1" applyFill="1" applyBorder="1" applyAlignment="1">
      <alignment horizontal="left" vertical="center" wrapText="1"/>
    </xf>
    <xf numFmtId="16" fontId="14" fillId="0" borderId="41" xfId="0" applyNumberFormat="1" applyFont="1" applyFill="1" applyBorder="1" applyAlignment="1">
      <alignment horizontal="left" vertical="center" wrapText="1"/>
    </xf>
    <xf numFmtId="49" fontId="14" fillId="0" borderId="11" xfId="0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/>
    </xf>
    <xf numFmtId="0" fontId="15" fillId="0" borderId="46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left"/>
    </xf>
    <xf numFmtId="0" fontId="15" fillId="0" borderId="65" xfId="0" applyFont="1" applyFill="1" applyBorder="1" applyAlignment="1">
      <alignment horizontal="left"/>
    </xf>
    <xf numFmtId="0" fontId="0" fillId="0" borderId="65" xfId="0" applyFont="1" applyFill="1" applyBorder="1" applyAlignment="1">
      <alignment horizontal="left"/>
    </xf>
    <xf numFmtId="164" fontId="14" fillId="0" borderId="0" xfId="1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4" fillId="0" borderId="5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top" wrapText="1"/>
    </xf>
    <xf numFmtId="49" fontId="14" fillId="0" borderId="0" xfId="0" applyNumberFormat="1" applyFont="1" applyFill="1" applyBorder="1" applyAlignment="1">
      <alignment horizontal="left" wrapText="1"/>
    </xf>
    <xf numFmtId="49" fontId="14" fillId="0" borderId="0" xfId="0" applyNumberFormat="1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19" xfId="0" applyNumberFormat="1" applyFont="1" applyFill="1" applyBorder="1" applyAlignment="1">
      <alignment horizontal="center" vertical="center"/>
    </xf>
    <xf numFmtId="49" fontId="15" fillId="0" borderId="46" xfId="0" applyNumberFormat="1" applyFont="1" applyFill="1" applyBorder="1" applyAlignment="1">
      <alignment horizontal="center" vertical="center" wrapText="1"/>
    </xf>
    <xf numFmtId="49" fontId="15" fillId="0" borderId="45" xfId="0" applyNumberFormat="1" applyFont="1" applyFill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78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166" fontId="23" fillId="0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49" fontId="14" fillId="0" borderId="7" xfId="1" applyNumberFormat="1" applyFont="1" applyFill="1" applyBorder="1" applyAlignment="1">
      <alignment horizontal="center" vertical="center" wrapText="1"/>
    </xf>
    <xf numFmtId="49" fontId="14" fillId="0" borderId="40" xfId="1" applyNumberFormat="1" applyFont="1" applyFill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38</xdr:col>
      <xdr:colOff>859366</xdr:colOff>
      <xdr:row>19</xdr:row>
      <xdr:rowOff>28575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1301" t="20373" r="22907" b="23655"/>
        <a:stretch/>
      </xdr:blipFill>
      <xdr:spPr>
        <a:xfrm>
          <a:off x="0" y="19050"/>
          <a:ext cx="13992224" cy="5419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227"/>
  <sheetViews>
    <sheetView tabSelected="1" view="pageBreakPreview" topLeftCell="A20" zoomScale="90" zoomScaleNormal="80" zoomScaleSheetLayoutView="90" zoomScalePageLayoutView="25" workbookViewId="0">
      <selection activeCell="I37" sqref="I37"/>
    </sheetView>
  </sheetViews>
  <sheetFormatPr defaultRowHeight="12.75"/>
  <cols>
    <col min="1" max="1" width="6.85546875" style="1" customWidth="1"/>
    <col min="2" max="2" width="4.85546875" style="1" customWidth="1"/>
    <col min="3" max="3" width="25.7109375" style="1" customWidth="1"/>
    <col min="4" max="4" width="3.28515625" style="1" customWidth="1"/>
    <col min="5" max="5" width="5.7109375" style="1" customWidth="1"/>
    <col min="6" max="6" width="5.42578125" style="1" customWidth="1"/>
    <col min="7" max="7" width="5.85546875" style="1" customWidth="1"/>
    <col min="8" max="8" width="5.42578125" style="1" customWidth="1"/>
    <col min="9" max="9" width="4.42578125" style="1" customWidth="1"/>
    <col min="10" max="10" width="4.5703125" style="1" customWidth="1"/>
    <col min="11" max="13" width="5.42578125" style="1" customWidth="1"/>
    <col min="14" max="14" width="6.140625" style="1" customWidth="1"/>
    <col min="15" max="15" width="5.28515625" style="1" customWidth="1"/>
    <col min="16" max="16" width="3.28515625" style="1" customWidth="1"/>
    <col min="17" max="17" width="6.140625" style="1" customWidth="1"/>
    <col min="18" max="18" width="4.42578125" style="1" customWidth="1"/>
    <col min="19" max="19" width="3.140625" style="1" customWidth="1"/>
    <col min="20" max="20" width="5.28515625" style="14" customWidth="1"/>
    <col min="21" max="21" width="4.5703125" style="14" customWidth="1"/>
    <col min="22" max="22" width="3.5703125" style="14" customWidth="1"/>
    <col min="23" max="23" width="5.42578125" style="14" customWidth="1"/>
    <col min="24" max="24" width="4.140625" style="14" customWidth="1"/>
    <col min="25" max="25" width="3.5703125" style="14" customWidth="1"/>
    <col min="26" max="26" width="5.28515625" style="14" customWidth="1"/>
    <col min="27" max="27" width="4.140625" style="14" customWidth="1"/>
    <col min="28" max="28" width="3.7109375" style="14" customWidth="1"/>
    <col min="29" max="29" width="5.28515625" style="14" customWidth="1"/>
    <col min="30" max="30" width="4.85546875" style="14" customWidth="1"/>
    <col min="31" max="31" width="3.28515625" style="14" customWidth="1"/>
    <col min="32" max="32" width="5.28515625" style="1" customWidth="1"/>
    <col min="33" max="33" width="4.42578125" style="1" customWidth="1"/>
    <col min="34" max="34" width="3" style="1" customWidth="1"/>
    <col min="35" max="36" width="3.28515625" style="1" customWidth="1"/>
    <col min="37" max="37" width="3.42578125" style="1" customWidth="1"/>
    <col min="38" max="38" width="4.140625" style="1" customWidth="1"/>
    <col min="39" max="39" width="14.140625" style="1" customWidth="1"/>
    <col min="40" max="40" width="13.28515625" style="1" customWidth="1"/>
    <col min="41" max="45" width="3.42578125" style="1" customWidth="1"/>
    <col min="46" max="62" width="5.7109375" style="1" customWidth="1"/>
    <col min="63" max="16384" width="9.140625" style="1"/>
  </cols>
  <sheetData>
    <row r="1" spans="1:62" s="10" customFormat="1" ht="15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3"/>
      <c r="AG1" s="3"/>
      <c r="AH1" s="3"/>
      <c r="AI1" s="3"/>
      <c r="AJ1" s="3"/>
      <c r="AK1" s="3"/>
      <c r="AL1" s="3"/>
      <c r="AM1" s="3"/>
      <c r="AN1" s="9"/>
      <c r="AO1" s="9"/>
      <c r="AP1" s="9"/>
      <c r="AQ1" s="9"/>
      <c r="AR1" s="9"/>
      <c r="AS1" s="9"/>
      <c r="AT1" s="9"/>
      <c r="AU1" s="11"/>
      <c r="AV1" s="11"/>
      <c r="AW1" s="11"/>
      <c r="AX1" s="11"/>
      <c r="AY1" s="11"/>
      <c r="AZ1" s="11"/>
      <c r="BA1" s="391"/>
      <c r="BB1" s="391"/>
      <c r="BC1" s="391"/>
      <c r="BD1" s="391"/>
      <c r="BE1" s="391"/>
      <c r="BF1" s="391"/>
      <c r="BG1" s="391"/>
      <c r="BH1" s="391"/>
      <c r="BI1" s="391"/>
      <c r="BJ1" s="391"/>
    </row>
    <row r="2" spans="1:62" s="2" customFormat="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5"/>
      <c r="U2" s="15"/>
      <c r="V2" s="15"/>
      <c r="W2" s="15"/>
      <c r="X2" s="50"/>
      <c r="Y2" s="50"/>
      <c r="Z2" s="50"/>
      <c r="AA2" s="50"/>
      <c r="AB2" s="50"/>
      <c r="AC2" s="50"/>
      <c r="AD2" s="50"/>
      <c r="AE2" s="50"/>
      <c r="AF2" s="51"/>
      <c r="AG2" s="51"/>
      <c r="AH2" s="51"/>
      <c r="AI2" s="51"/>
      <c r="AJ2" s="51"/>
      <c r="AK2" s="51"/>
      <c r="AL2" s="51"/>
      <c r="AM2" s="51"/>
      <c r="AN2" s="5"/>
      <c r="AO2" s="5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03"/>
      <c r="BB2" s="403"/>
      <c r="BC2" s="403"/>
      <c r="BD2" s="403"/>
      <c r="BE2" s="403"/>
      <c r="BF2" s="403"/>
      <c r="BG2" s="403"/>
      <c r="BH2" s="403"/>
      <c r="BI2" s="403"/>
      <c r="BJ2" s="403"/>
    </row>
    <row r="3" spans="1:62" s="10" customFormat="1" ht="87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3"/>
      <c r="AG3" s="3"/>
      <c r="AH3" s="3"/>
      <c r="AI3" s="3"/>
      <c r="AJ3" s="3"/>
      <c r="AK3" s="3"/>
      <c r="AL3" s="3"/>
      <c r="AM3" s="3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</row>
    <row r="4" spans="1:62" s="13" customFormat="1" ht="19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5"/>
      <c r="U4" s="15"/>
      <c r="V4" s="15"/>
      <c r="W4" s="15"/>
      <c r="X4" s="388"/>
      <c r="Y4" s="388"/>
      <c r="Z4" s="388"/>
      <c r="AA4" s="388"/>
      <c r="AB4" s="388"/>
      <c r="AC4" s="388"/>
      <c r="AD4" s="388"/>
      <c r="AE4" s="388"/>
      <c r="AF4" s="388"/>
      <c r="AG4" s="388"/>
      <c r="AH4" s="388"/>
      <c r="AI4" s="388"/>
      <c r="AJ4" s="388"/>
      <c r="AK4" s="388"/>
      <c r="AL4" s="388"/>
      <c r="AM4" s="388"/>
      <c r="AN4" s="388"/>
      <c r="AO4" s="388"/>
      <c r="AP4" s="388"/>
      <c r="AQ4" s="388"/>
      <c r="AR4" s="388"/>
      <c r="AS4" s="12"/>
      <c r="AT4" s="12"/>
      <c r="AU4" s="12"/>
      <c r="AV4" s="12"/>
      <c r="AW4" s="12"/>
      <c r="AX4" s="12"/>
      <c r="AY4" s="12"/>
      <c r="AZ4" s="12"/>
      <c r="BA4" s="389"/>
      <c r="BB4" s="389"/>
      <c r="BC4" s="389"/>
      <c r="BD4" s="389"/>
      <c r="BE4" s="389"/>
      <c r="BF4" s="389"/>
      <c r="BG4" s="389"/>
      <c r="BH4" s="389"/>
      <c r="BI4" s="389"/>
      <c r="BJ4" s="389"/>
    </row>
    <row r="5" spans="1:62" ht="12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 s="10" customFormat="1" ht="16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5"/>
      <c r="U6" s="15"/>
      <c r="V6" s="15"/>
      <c r="W6" s="15"/>
      <c r="X6" s="390"/>
      <c r="Y6" s="390"/>
      <c r="Z6" s="390"/>
      <c r="AA6" s="390"/>
      <c r="AB6" s="390"/>
      <c r="AC6" s="390"/>
      <c r="AD6" s="390"/>
      <c r="AE6" s="390"/>
      <c r="AF6" s="390"/>
      <c r="AG6" s="390"/>
      <c r="AH6" s="390"/>
      <c r="AI6" s="390"/>
      <c r="AJ6" s="390"/>
      <c r="AK6" s="390"/>
      <c r="AL6" s="390"/>
      <c r="AM6" s="390"/>
      <c r="AN6" s="390"/>
      <c r="AO6" s="390"/>
      <c r="AP6" s="390"/>
      <c r="AQ6" s="390"/>
      <c r="AR6" s="390"/>
      <c r="AS6" s="9"/>
      <c r="AT6" s="9"/>
      <c r="AU6" s="9"/>
      <c r="AV6" s="9"/>
      <c r="AW6" s="9"/>
      <c r="AX6" s="9"/>
      <c r="AY6" s="9"/>
      <c r="AZ6" s="9"/>
      <c r="BA6" s="391"/>
      <c r="BB6" s="391"/>
      <c r="BC6" s="391"/>
      <c r="BD6" s="391"/>
      <c r="BE6" s="391"/>
      <c r="BF6" s="391"/>
      <c r="BG6" s="391"/>
      <c r="BH6" s="391"/>
      <c r="BI6" s="391"/>
      <c r="BJ6" s="391"/>
    </row>
    <row r="7" spans="1:62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ht="112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15"/>
      <c r="U8" s="15"/>
      <c r="V8" s="15"/>
      <c r="W8" s="15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"/>
      <c r="AT8" s="3"/>
      <c r="AU8" s="3"/>
      <c r="AV8" s="3"/>
      <c r="AW8" s="3"/>
      <c r="AX8" s="3"/>
      <c r="AY8" s="3"/>
      <c r="AZ8" s="3"/>
      <c r="BA8" s="377"/>
      <c r="BB8" s="377"/>
      <c r="BC8" s="377"/>
      <c r="BD8" s="377"/>
      <c r="BE8" s="377"/>
      <c r="BF8" s="377"/>
      <c r="BG8" s="377"/>
      <c r="BH8" s="377"/>
      <c r="BI8" s="377"/>
      <c r="BJ8" s="377"/>
    </row>
    <row r="9" spans="1:62" ht="48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 ht="30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6"/>
      <c r="BB10" s="6"/>
      <c r="BC10" s="6"/>
      <c r="BD10" s="6"/>
      <c r="BE10" s="6"/>
      <c r="BF10" s="6"/>
      <c r="BG10" s="6"/>
      <c r="BH10" s="6"/>
      <c r="BI10" s="6"/>
      <c r="BJ10" s="6"/>
    </row>
    <row r="11" spans="1:62" ht="22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78"/>
      <c r="BB11" s="378"/>
      <c r="BC11" s="378"/>
      <c r="BD11" s="378"/>
      <c r="BE11" s="378"/>
      <c r="BF11" s="378"/>
      <c r="BG11" s="378"/>
      <c r="BH11" s="378"/>
      <c r="BI11" s="378"/>
      <c r="BJ11" s="378"/>
    </row>
    <row r="12" spans="1:62" s="10" customFormat="1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15"/>
      <c r="U12" s="15"/>
      <c r="V12" s="15"/>
      <c r="W12" s="15"/>
      <c r="X12" s="390"/>
      <c r="Y12" s="390"/>
      <c r="Z12" s="390"/>
      <c r="AA12" s="390"/>
      <c r="AB12" s="390"/>
      <c r="AC12" s="390"/>
      <c r="AD12" s="390"/>
      <c r="AE12" s="390"/>
      <c r="AF12" s="390"/>
      <c r="AG12" s="390"/>
      <c r="AH12" s="390"/>
      <c r="AI12" s="390"/>
      <c r="AJ12" s="390"/>
      <c r="AK12" s="390"/>
      <c r="AL12" s="390"/>
      <c r="AM12" s="390"/>
      <c r="AN12" s="390"/>
      <c r="AO12" s="390"/>
      <c r="AP12" s="390"/>
      <c r="AQ12" s="390"/>
      <c r="AR12" s="390"/>
      <c r="AS12" s="9"/>
      <c r="AT12" s="9"/>
      <c r="AU12" s="9"/>
      <c r="AV12" s="9"/>
      <c r="AW12" s="9"/>
      <c r="AX12" s="9"/>
      <c r="AY12" s="9"/>
      <c r="AZ12" s="9"/>
      <c r="BA12" s="378"/>
      <c r="BB12" s="378"/>
      <c r="BC12" s="378"/>
      <c r="BD12" s="378"/>
      <c r="BE12" s="378"/>
      <c r="BF12" s="378"/>
      <c r="BG12" s="378"/>
      <c r="BH12" s="378"/>
      <c r="BI12" s="378"/>
      <c r="BJ12" s="378"/>
    </row>
    <row r="13" spans="1:62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 ht="15" hidden="1" customHeight="1">
      <c r="A14" s="398"/>
      <c r="B14" s="222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77"/>
      <c r="S14" s="377"/>
      <c r="T14" s="377"/>
      <c r="U14" s="402"/>
      <c r="V14" s="402"/>
      <c r="W14" s="402"/>
      <c r="X14" s="402"/>
      <c r="Y14" s="377"/>
      <c r="Z14" s="377"/>
      <c r="AA14" s="377"/>
      <c r="AB14" s="377"/>
      <c r="AC14" s="377"/>
      <c r="AD14" s="377"/>
      <c r="AE14" s="377"/>
      <c r="AF14" s="377"/>
      <c r="AG14" s="377"/>
      <c r="AH14" s="377"/>
      <c r="AI14" s="377"/>
      <c r="AJ14" s="377"/>
      <c r="AK14" s="377"/>
      <c r="AL14" s="379"/>
      <c r="AM14" s="379"/>
      <c r="AN14" s="379"/>
      <c r="AO14" s="379"/>
      <c r="AP14" s="379"/>
      <c r="AQ14" s="379"/>
      <c r="AR14" s="379"/>
      <c r="AS14" s="379"/>
      <c r="AT14" s="379"/>
      <c r="AU14" s="379"/>
      <c r="AV14" s="379"/>
      <c r="AW14" s="379"/>
      <c r="AX14" s="379"/>
      <c r="AY14" s="379"/>
      <c r="AZ14" s="379"/>
      <c r="BA14" s="379"/>
      <c r="BB14" s="379"/>
      <c r="BC14" s="393"/>
      <c r="BD14" s="393"/>
      <c r="BE14" s="393"/>
      <c r="BF14" s="393"/>
      <c r="BG14" s="393"/>
      <c r="BH14" s="393"/>
      <c r="BI14" s="393"/>
      <c r="BJ14" s="393"/>
    </row>
    <row r="15" spans="1:62" ht="0.75" hidden="1" customHeight="1">
      <c r="A15" s="398"/>
      <c r="B15" s="22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3"/>
      <c r="AG15" s="3"/>
      <c r="AH15" s="3"/>
      <c r="AI15" s="3"/>
      <c r="AJ15" s="3"/>
      <c r="AK15" s="3"/>
      <c r="AL15" s="3"/>
      <c r="AM15" s="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393"/>
      <c r="BD15" s="393"/>
      <c r="BE15" s="393"/>
      <c r="BF15" s="393"/>
      <c r="BG15" s="393"/>
      <c r="BH15" s="393"/>
      <c r="BI15" s="393"/>
      <c r="BJ15" s="393"/>
    </row>
    <row r="16" spans="1:62" ht="0.75" hidden="1" customHeight="1">
      <c r="A16" s="3"/>
      <c r="B16" s="3"/>
      <c r="C16" s="3"/>
      <c r="D16" s="3"/>
      <c r="E16" s="3"/>
      <c r="F16" s="3"/>
      <c r="G16" s="3"/>
      <c r="H16" s="3"/>
      <c r="I16" s="52"/>
      <c r="J16" s="3"/>
      <c r="K16" s="3"/>
      <c r="L16" s="3"/>
      <c r="M16" s="3"/>
      <c r="N16" s="3"/>
      <c r="O16" s="3"/>
      <c r="P16" s="3"/>
      <c r="Q16" s="3"/>
      <c r="R16" s="3"/>
      <c r="S16" s="3"/>
      <c r="T16" s="15"/>
      <c r="U16" s="53"/>
      <c r="V16" s="54"/>
      <c r="W16" s="15"/>
      <c r="X16" s="15"/>
      <c r="Y16" s="15"/>
      <c r="Z16" s="15"/>
      <c r="AA16" s="15"/>
      <c r="AB16" s="15"/>
      <c r="AC16" s="15"/>
      <c r="AD16" s="15"/>
      <c r="AE16" s="15"/>
      <c r="AF16" s="3"/>
      <c r="AG16" s="3"/>
      <c r="AH16" s="55"/>
      <c r="AI16" s="52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221"/>
      <c r="AU16" s="8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 ht="12.75" hidden="1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 ht="12.75" hidden="1" customHeight="1">
      <c r="A18" s="3"/>
      <c r="B18" s="3"/>
      <c r="C18" s="3"/>
      <c r="D18" s="3"/>
      <c r="E18" s="3"/>
      <c r="F18" s="3"/>
      <c r="G18" s="3"/>
      <c r="H18" s="221"/>
      <c r="I18" s="52"/>
      <c r="J18" s="3"/>
      <c r="K18" s="3"/>
      <c r="L18" s="3"/>
      <c r="M18" s="3"/>
      <c r="N18" s="3"/>
      <c r="O18" s="3"/>
      <c r="P18" s="3"/>
      <c r="Q18" s="3"/>
      <c r="R18" s="3"/>
      <c r="S18" s="3"/>
      <c r="T18" s="15"/>
      <c r="U18" s="27"/>
      <c r="V18" s="54"/>
      <c r="W18" s="15"/>
      <c r="X18" s="15"/>
      <c r="Y18" s="15"/>
      <c r="Z18" s="15"/>
      <c r="AA18" s="15"/>
      <c r="AB18" s="15"/>
      <c r="AC18" s="15"/>
      <c r="AD18" s="15"/>
      <c r="AE18" s="15"/>
      <c r="AF18" s="3"/>
      <c r="AG18" s="3"/>
      <c r="AH18" s="55"/>
      <c r="AI18" s="52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 ht="15.75" hidden="1" customHeight="1"/>
    <row r="20" spans="1:62" s="17" customFormat="1" ht="15" customHeight="1" thickBot="1">
      <c r="A20" s="397" t="s">
        <v>25</v>
      </c>
      <c r="B20" s="397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56"/>
      <c r="AN20" s="212"/>
    </row>
    <row r="21" spans="1:62" s="17" customFormat="1" ht="19.5" hidden="1" customHeight="1" thickBo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212"/>
    </row>
    <row r="22" spans="1:62" s="26" customFormat="1" ht="24.95" customHeight="1" thickBot="1">
      <c r="A22" s="404" t="s">
        <v>26</v>
      </c>
      <c r="B22" s="286" t="s">
        <v>340</v>
      </c>
      <c r="C22" s="287"/>
      <c r="D22" s="412" t="s">
        <v>27</v>
      </c>
      <c r="E22" s="415" t="s">
        <v>28</v>
      </c>
      <c r="F22" s="367" t="s">
        <v>29</v>
      </c>
      <c r="G22" s="365"/>
      <c r="H22" s="365"/>
      <c r="I22" s="365"/>
      <c r="J22" s="365"/>
      <c r="K22" s="366"/>
      <c r="L22" s="286" t="s">
        <v>447</v>
      </c>
      <c r="M22" s="287"/>
      <c r="N22" s="365" t="s">
        <v>1</v>
      </c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65"/>
      <c r="AJ22" s="365"/>
      <c r="AK22" s="366"/>
      <c r="AL22" s="362" t="s">
        <v>42</v>
      </c>
      <c r="AM22" s="362" t="s">
        <v>119</v>
      </c>
    </row>
    <row r="23" spans="1:62" s="26" customFormat="1" ht="14.1" customHeight="1" thickBot="1">
      <c r="A23" s="405"/>
      <c r="B23" s="418"/>
      <c r="C23" s="419"/>
      <c r="D23" s="413"/>
      <c r="E23" s="416"/>
      <c r="F23" s="407" t="s">
        <v>0</v>
      </c>
      <c r="G23" s="399" t="s">
        <v>30</v>
      </c>
      <c r="H23" s="367" t="s">
        <v>35</v>
      </c>
      <c r="I23" s="365"/>
      <c r="J23" s="365"/>
      <c r="K23" s="366"/>
      <c r="L23" s="288"/>
      <c r="M23" s="289"/>
      <c r="N23" s="365" t="s">
        <v>2</v>
      </c>
      <c r="O23" s="365"/>
      <c r="P23" s="365"/>
      <c r="Q23" s="365"/>
      <c r="R23" s="365"/>
      <c r="S23" s="366"/>
      <c r="T23" s="367" t="s">
        <v>3</v>
      </c>
      <c r="U23" s="365"/>
      <c r="V23" s="365"/>
      <c r="W23" s="365"/>
      <c r="X23" s="365"/>
      <c r="Y23" s="366"/>
      <c r="Z23" s="367" t="s">
        <v>4</v>
      </c>
      <c r="AA23" s="365"/>
      <c r="AB23" s="365"/>
      <c r="AC23" s="365"/>
      <c r="AD23" s="365"/>
      <c r="AE23" s="366"/>
      <c r="AF23" s="367" t="s">
        <v>5</v>
      </c>
      <c r="AG23" s="365"/>
      <c r="AH23" s="365"/>
      <c r="AI23" s="365"/>
      <c r="AJ23" s="365"/>
      <c r="AK23" s="366"/>
      <c r="AL23" s="363"/>
      <c r="AM23" s="363"/>
    </row>
    <row r="24" spans="1:62" s="26" customFormat="1" ht="30" customHeight="1">
      <c r="A24" s="405"/>
      <c r="B24" s="418"/>
      <c r="C24" s="419"/>
      <c r="D24" s="413"/>
      <c r="E24" s="416"/>
      <c r="F24" s="408"/>
      <c r="G24" s="400"/>
      <c r="H24" s="407" t="s">
        <v>31</v>
      </c>
      <c r="I24" s="410" t="s">
        <v>32</v>
      </c>
      <c r="J24" s="410" t="s">
        <v>33</v>
      </c>
      <c r="K24" s="399" t="s">
        <v>34</v>
      </c>
      <c r="L24" s="290" t="s">
        <v>448</v>
      </c>
      <c r="M24" s="291"/>
      <c r="N24" s="368" t="s">
        <v>442</v>
      </c>
      <c r="O24" s="368"/>
      <c r="P24" s="291"/>
      <c r="Q24" s="290" t="s">
        <v>37</v>
      </c>
      <c r="R24" s="368"/>
      <c r="S24" s="291"/>
      <c r="T24" s="290" t="s">
        <v>202</v>
      </c>
      <c r="U24" s="368"/>
      <c r="V24" s="291"/>
      <c r="W24" s="290" t="s">
        <v>203</v>
      </c>
      <c r="X24" s="368"/>
      <c r="Y24" s="291"/>
      <c r="Z24" s="290" t="s">
        <v>36</v>
      </c>
      <c r="AA24" s="368"/>
      <c r="AB24" s="291"/>
      <c r="AC24" s="290" t="s">
        <v>38</v>
      </c>
      <c r="AD24" s="368"/>
      <c r="AE24" s="291"/>
      <c r="AF24" s="290" t="s">
        <v>208</v>
      </c>
      <c r="AG24" s="368"/>
      <c r="AH24" s="291"/>
      <c r="AI24" s="394" t="s">
        <v>343</v>
      </c>
      <c r="AJ24" s="395"/>
      <c r="AK24" s="396"/>
      <c r="AL24" s="363"/>
      <c r="AM24" s="363"/>
    </row>
    <row r="25" spans="1:62" s="26" customFormat="1" ht="60" customHeight="1" thickBot="1">
      <c r="A25" s="406"/>
      <c r="B25" s="288"/>
      <c r="C25" s="289"/>
      <c r="D25" s="414"/>
      <c r="E25" s="417"/>
      <c r="F25" s="409"/>
      <c r="G25" s="401"/>
      <c r="H25" s="409"/>
      <c r="I25" s="411"/>
      <c r="J25" s="411"/>
      <c r="K25" s="401"/>
      <c r="L25" s="261" t="s">
        <v>39</v>
      </c>
      <c r="M25" s="262" t="s">
        <v>40</v>
      </c>
      <c r="N25" s="59" t="s">
        <v>39</v>
      </c>
      <c r="O25" s="58" t="s">
        <v>40</v>
      </c>
      <c r="P25" s="59" t="s">
        <v>41</v>
      </c>
      <c r="Q25" s="57" t="s">
        <v>39</v>
      </c>
      <c r="R25" s="58" t="s">
        <v>40</v>
      </c>
      <c r="S25" s="60" t="s">
        <v>41</v>
      </c>
      <c r="T25" s="59" t="s">
        <v>39</v>
      </c>
      <c r="U25" s="58" t="s">
        <v>40</v>
      </c>
      <c r="V25" s="59" t="s">
        <v>41</v>
      </c>
      <c r="W25" s="57" t="s">
        <v>39</v>
      </c>
      <c r="X25" s="58" t="s">
        <v>40</v>
      </c>
      <c r="Y25" s="60" t="s">
        <v>41</v>
      </c>
      <c r="Z25" s="59" t="s">
        <v>39</v>
      </c>
      <c r="AA25" s="58" t="s">
        <v>40</v>
      </c>
      <c r="AB25" s="59" t="s">
        <v>41</v>
      </c>
      <c r="AC25" s="57" t="s">
        <v>39</v>
      </c>
      <c r="AD25" s="58" t="s">
        <v>40</v>
      </c>
      <c r="AE25" s="60" t="s">
        <v>41</v>
      </c>
      <c r="AF25" s="59" t="s">
        <v>39</v>
      </c>
      <c r="AG25" s="58" t="s">
        <v>40</v>
      </c>
      <c r="AH25" s="59" t="s">
        <v>41</v>
      </c>
      <c r="AI25" s="57" t="s">
        <v>39</v>
      </c>
      <c r="AJ25" s="58" t="s">
        <v>40</v>
      </c>
      <c r="AK25" s="60" t="s">
        <v>41</v>
      </c>
      <c r="AL25" s="364"/>
      <c r="AM25" s="364"/>
    </row>
    <row r="26" spans="1:62" s="23" customFormat="1" ht="15.75" customHeight="1" thickBot="1">
      <c r="A26" s="206" t="s">
        <v>10</v>
      </c>
      <c r="B26" s="422" t="s">
        <v>43</v>
      </c>
      <c r="C26" s="423"/>
      <c r="D26" s="247"/>
      <c r="E26" s="197"/>
      <c r="F26" s="163">
        <f t="shared" ref="F26:V26" si="0">SUM(F28:F70)</f>
        <v>4902</v>
      </c>
      <c r="G26" s="254">
        <f t="shared" si="0"/>
        <v>2666</v>
      </c>
      <c r="H26" s="163">
        <f t="shared" si="0"/>
        <v>1042</v>
      </c>
      <c r="I26" s="254">
        <f t="shared" si="0"/>
        <v>320</v>
      </c>
      <c r="J26" s="165">
        <f t="shared" si="0"/>
        <v>336</v>
      </c>
      <c r="K26" s="256">
        <f t="shared" si="0"/>
        <v>968</v>
      </c>
      <c r="L26" s="163"/>
      <c r="M26" s="256"/>
      <c r="N26" s="254">
        <f t="shared" si="0"/>
        <v>994</v>
      </c>
      <c r="O26" s="165">
        <f t="shared" si="0"/>
        <v>524</v>
      </c>
      <c r="P26" s="254">
        <f t="shared" si="0"/>
        <v>27</v>
      </c>
      <c r="Q26" s="255">
        <f t="shared" si="0"/>
        <v>608</v>
      </c>
      <c r="R26" s="165">
        <f t="shared" si="0"/>
        <v>346</v>
      </c>
      <c r="S26" s="254">
        <f t="shared" si="0"/>
        <v>16</v>
      </c>
      <c r="T26" s="255">
        <f t="shared" si="0"/>
        <v>750</v>
      </c>
      <c r="U26" s="165">
        <f t="shared" si="0"/>
        <v>420</v>
      </c>
      <c r="V26" s="256">
        <f t="shared" si="0"/>
        <v>21</v>
      </c>
      <c r="W26" s="255">
        <f t="shared" ref="W26:AH26" si="1">SUM(W28:W70)</f>
        <v>658</v>
      </c>
      <c r="X26" s="165">
        <f t="shared" si="1"/>
        <v>330</v>
      </c>
      <c r="Y26" s="254">
        <f t="shared" si="1"/>
        <v>19</v>
      </c>
      <c r="Z26" s="255">
        <f t="shared" si="1"/>
        <v>900</v>
      </c>
      <c r="AA26" s="165">
        <f t="shared" si="1"/>
        <v>506</v>
      </c>
      <c r="AB26" s="254">
        <f t="shared" si="1"/>
        <v>24</v>
      </c>
      <c r="AC26" s="255">
        <f t="shared" si="1"/>
        <v>638</v>
      </c>
      <c r="AD26" s="165">
        <f t="shared" si="1"/>
        <v>338</v>
      </c>
      <c r="AE26" s="254">
        <f t="shared" si="1"/>
        <v>17</v>
      </c>
      <c r="AF26" s="255">
        <f t="shared" si="1"/>
        <v>354</v>
      </c>
      <c r="AG26" s="165">
        <f t="shared" si="1"/>
        <v>202</v>
      </c>
      <c r="AH26" s="254">
        <f t="shared" si="1"/>
        <v>11</v>
      </c>
      <c r="AI26" s="255"/>
      <c r="AJ26" s="165"/>
      <c r="AK26" s="256"/>
      <c r="AL26" s="219">
        <f>SUM(AL28:AL70)</f>
        <v>135</v>
      </c>
      <c r="AM26" s="219"/>
    </row>
    <row r="27" spans="1:62" s="23" customFormat="1" ht="26.25" customHeight="1">
      <c r="A27" s="265" t="s">
        <v>6</v>
      </c>
      <c r="B27" s="420" t="s">
        <v>142</v>
      </c>
      <c r="C27" s="421"/>
      <c r="D27" s="151"/>
      <c r="E27" s="152"/>
      <c r="F27" s="266"/>
      <c r="G27" s="243"/>
      <c r="H27" s="266"/>
      <c r="I27" s="267"/>
      <c r="J27" s="267"/>
      <c r="K27" s="268"/>
      <c r="L27" s="266"/>
      <c r="M27" s="243"/>
      <c r="N27" s="269"/>
      <c r="O27" s="270"/>
      <c r="P27" s="268"/>
      <c r="Q27" s="242"/>
      <c r="R27" s="267"/>
      <c r="S27" s="243"/>
      <c r="T27" s="269"/>
      <c r="U27" s="267"/>
      <c r="V27" s="243"/>
      <c r="W27" s="242"/>
      <c r="X27" s="267"/>
      <c r="Y27" s="243"/>
      <c r="Z27" s="269"/>
      <c r="AA27" s="267"/>
      <c r="AB27" s="243"/>
      <c r="AC27" s="269"/>
      <c r="AD27" s="267"/>
      <c r="AE27" s="243"/>
      <c r="AF27" s="242"/>
      <c r="AG27" s="267"/>
      <c r="AH27" s="243"/>
      <c r="AI27" s="269"/>
      <c r="AJ27" s="267"/>
      <c r="AK27" s="243"/>
      <c r="AL27" s="243"/>
      <c r="AM27" s="271"/>
    </row>
    <row r="28" spans="1:62" s="18" customFormat="1" ht="12.75" customHeight="1">
      <c r="A28" s="61" t="s">
        <v>61</v>
      </c>
      <c r="B28" s="382" t="s">
        <v>283</v>
      </c>
      <c r="C28" s="383"/>
      <c r="D28" s="62">
        <v>1</v>
      </c>
      <c r="E28" s="63"/>
      <c r="F28" s="62">
        <f>SUM(N28,Q28,T28,W28,Z28,AC28,AF28,AI28)</f>
        <v>108</v>
      </c>
      <c r="G28" s="144">
        <v>54</v>
      </c>
      <c r="H28" s="62">
        <v>28</v>
      </c>
      <c r="I28" s="66"/>
      <c r="J28" s="66"/>
      <c r="K28" s="63">
        <v>26</v>
      </c>
      <c r="L28" s="62"/>
      <c r="M28" s="144"/>
      <c r="N28" s="65">
        <v>108</v>
      </c>
      <c r="O28" s="65">
        <v>54</v>
      </c>
      <c r="P28" s="63">
        <v>3</v>
      </c>
      <c r="Q28" s="62"/>
      <c r="R28" s="65"/>
      <c r="S28" s="63"/>
      <c r="T28" s="65"/>
      <c r="U28" s="66"/>
      <c r="V28" s="63"/>
      <c r="W28" s="62"/>
      <c r="X28" s="67"/>
      <c r="Y28" s="68"/>
      <c r="Z28" s="69"/>
      <c r="AA28" s="70"/>
      <c r="AB28" s="68"/>
      <c r="AC28" s="69"/>
      <c r="AD28" s="70"/>
      <c r="AE28" s="68"/>
      <c r="AF28" s="71"/>
      <c r="AG28" s="70"/>
      <c r="AH28" s="68"/>
      <c r="AI28" s="69"/>
      <c r="AJ28" s="70"/>
      <c r="AK28" s="68"/>
      <c r="AL28" s="72">
        <f>SUM(P28,S28,V28,Y28,AB28,AE28,AH28,AK28)</f>
        <v>3</v>
      </c>
      <c r="AM28" s="72" t="s">
        <v>403</v>
      </c>
      <c r="AN28" s="24"/>
    </row>
    <row r="29" spans="1:62" s="18" customFormat="1" ht="12.75" customHeight="1">
      <c r="A29" s="61" t="s">
        <v>62</v>
      </c>
      <c r="B29" s="382" t="s">
        <v>380</v>
      </c>
      <c r="C29" s="383"/>
      <c r="D29" s="62"/>
      <c r="E29" s="63" t="s">
        <v>402</v>
      </c>
      <c r="F29" s="62">
        <f>SUM(N29,Q29,T29,W29,Z29,AC29,AF29,AI29)</f>
        <v>108</v>
      </c>
      <c r="G29" s="144">
        <v>54</v>
      </c>
      <c r="H29" s="62">
        <v>32</v>
      </c>
      <c r="I29" s="66"/>
      <c r="J29" s="66"/>
      <c r="K29" s="63">
        <v>22</v>
      </c>
      <c r="L29" s="62"/>
      <c r="M29" s="144"/>
      <c r="N29" s="65">
        <v>108</v>
      </c>
      <c r="O29" s="65">
        <v>54</v>
      </c>
      <c r="P29" s="63">
        <v>3</v>
      </c>
      <c r="Q29" s="62"/>
      <c r="R29" s="65"/>
      <c r="S29" s="63"/>
      <c r="T29" s="65"/>
      <c r="U29" s="66"/>
      <c r="V29" s="63"/>
      <c r="W29" s="62"/>
      <c r="X29" s="67"/>
      <c r="Y29" s="68"/>
      <c r="Z29" s="69"/>
      <c r="AA29" s="70"/>
      <c r="AB29" s="68"/>
      <c r="AC29" s="69"/>
      <c r="AD29" s="70"/>
      <c r="AE29" s="68"/>
      <c r="AF29" s="71"/>
      <c r="AG29" s="70"/>
      <c r="AH29" s="68"/>
      <c r="AI29" s="69"/>
      <c r="AJ29" s="70"/>
      <c r="AK29" s="68"/>
      <c r="AL29" s="72">
        <f>SUM(P29,S29,V29,Y29,AB29,AE29,AH29,AK29)</f>
        <v>3</v>
      </c>
      <c r="AM29" s="72" t="s">
        <v>158</v>
      </c>
      <c r="AN29" s="24"/>
    </row>
    <row r="30" spans="1:62" s="18" customFormat="1" ht="27" customHeight="1">
      <c r="A30" s="61" t="s">
        <v>63</v>
      </c>
      <c r="B30" s="382" t="s">
        <v>381</v>
      </c>
      <c r="C30" s="383"/>
      <c r="D30" s="62">
        <v>1</v>
      </c>
      <c r="E30" s="63"/>
      <c r="F30" s="62">
        <f>SUM(N30,Q30,T30,W30,Z30,AC30,AF30,AI30)</f>
        <v>108</v>
      </c>
      <c r="G30" s="144">
        <v>54</v>
      </c>
      <c r="H30" s="62">
        <v>26</v>
      </c>
      <c r="I30" s="66"/>
      <c r="J30" s="66"/>
      <c r="K30" s="63">
        <v>28</v>
      </c>
      <c r="L30" s="62"/>
      <c r="M30" s="144"/>
      <c r="N30" s="65">
        <v>108</v>
      </c>
      <c r="O30" s="65">
        <v>54</v>
      </c>
      <c r="P30" s="63">
        <v>3</v>
      </c>
      <c r="Q30" s="62"/>
      <c r="R30" s="66"/>
      <c r="S30" s="63"/>
      <c r="T30" s="65"/>
      <c r="U30" s="66"/>
      <c r="V30" s="63"/>
      <c r="W30" s="62"/>
      <c r="X30" s="67"/>
      <c r="Y30" s="68"/>
      <c r="Z30" s="69"/>
      <c r="AA30" s="70"/>
      <c r="AB30" s="68"/>
      <c r="AC30" s="69"/>
      <c r="AD30" s="70"/>
      <c r="AE30" s="68"/>
      <c r="AF30" s="71"/>
      <c r="AG30" s="70"/>
      <c r="AH30" s="68"/>
      <c r="AI30" s="69"/>
      <c r="AJ30" s="70"/>
      <c r="AK30" s="68"/>
      <c r="AL30" s="72">
        <f>SUM(P30,S30,V30,Y30,AB30,AE30,AH30,AK30)</f>
        <v>3</v>
      </c>
      <c r="AM30" s="72" t="s">
        <v>156</v>
      </c>
      <c r="AN30" s="24"/>
    </row>
    <row r="31" spans="1:62" s="23" customFormat="1" ht="12.75" customHeight="1">
      <c r="A31" s="188" t="s">
        <v>7</v>
      </c>
      <c r="B31" s="380" t="s">
        <v>284</v>
      </c>
      <c r="C31" s="381"/>
      <c r="D31" s="225"/>
      <c r="E31" s="224"/>
      <c r="F31" s="113"/>
      <c r="G31" s="88"/>
      <c r="H31" s="113"/>
      <c r="I31" s="87"/>
      <c r="J31" s="87"/>
      <c r="K31" s="198"/>
      <c r="L31" s="113"/>
      <c r="M31" s="88"/>
      <c r="N31" s="86"/>
      <c r="O31" s="112"/>
      <c r="P31" s="198"/>
      <c r="Q31" s="89"/>
      <c r="R31" s="87"/>
      <c r="S31" s="88"/>
      <c r="T31" s="86"/>
      <c r="U31" s="87"/>
      <c r="V31" s="88"/>
      <c r="W31" s="89"/>
      <c r="X31" s="87"/>
      <c r="Y31" s="88"/>
      <c r="Z31" s="86"/>
      <c r="AA31" s="87"/>
      <c r="AB31" s="88"/>
      <c r="AC31" s="86"/>
      <c r="AD31" s="87"/>
      <c r="AE31" s="88"/>
      <c r="AF31" s="89"/>
      <c r="AG31" s="87"/>
      <c r="AH31" s="88"/>
      <c r="AI31" s="86"/>
      <c r="AJ31" s="87"/>
      <c r="AK31" s="88"/>
      <c r="AL31" s="88"/>
      <c r="AM31" s="114"/>
    </row>
    <row r="32" spans="1:62" s="18" customFormat="1" ht="12.75" customHeight="1">
      <c r="A32" s="61" t="s">
        <v>67</v>
      </c>
      <c r="B32" s="382" t="s">
        <v>114</v>
      </c>
      <c r="C32" s="383"/>
      <c r="D32" s="62">
        <v>2</v>
      </c>
      <c r="E32" s="63">
        <v>1</v>
      </c>
      <c r="F32" s="64">
        <v>216</v>
      </c>
      <c r="G32" s="63">
        <f>SUM(H32:K32)</f>
        <v>136</v>
      </c>
      <c r="H32" s="62"/>
      <c r="I32" s="66"/>
      <c r="J32" s="66">
        <v>136</v>
      </c>
      <c r="K32" s="63"/>
      <c r="L32" s="62"/>
      <c r="M32" s="144"/>
      <c r="N32" s="65">
        <v>108</v>
      </c>
      <c r="O32" s="65">
        <v>66</v>
      </c>
      <c r="P32" s="63">
        <v>3</v>
      </c>
      <c r="Q32" s="62">
        <v>108</v>
      </c>
      <c r="R32" s="66">
        <v>70</v>
      </c>
      <c r="S32" s="63">
        <v>3</v>
      </c>
      <c r="T32" s="65"/>
      <c r="U32" s="66"/>
      <c r="V32" s="63"/>
      <c r="W32" s="62"/>
      <c r="X32" s="67"/>
      <c r="Y32" s="73"/>
      <c r="Z32" s="69"/>
      <c r="AA32" s="70"/>
      <c r="AB32" s="68"/>
      <c r="AC32" s="69"/>
      <c r="AD32" s="70"/>
      <c r="AE32" s="68"/>
      <c r="AF32" s="71"/>
      <c r="AG32" s="70"/>
      <c r="AH32" s="68"/>
      <c r="AI32" s="69"/>
      <c r="AJ32" s="70"/>
      <c r="AK32" s="68"/>
      <c r="AL32" s="72">
        <f>SUM(P32,S32,V32,Y32,AB32,AE32,AH32,AK32)</f>
        <v>6</v>
      </c>
      <c r="AM32" s="72" t="s">
        <v>305</v>
      </c>
      <c r="AN32" s="24"/>
    </row>
    <row r="33" spans="1:40" s="23" customFormat="1" ht="16.5" customHeight="1">
      <c r="A33" s="188" t="s">
        <v>8</v>
      </c>
      <c r="B33" s="380" t="s">
        <v>285</v>
      </c>
      <c r="C33" s="381"/>
      <c r="D33" s="225"/>
      <c r="E33" s="224"/>
      <c r="F33" s="89"/>
      <c r="G33" s="198"/>
      <c r="H33" s="113"/>
      <c r="I33" s="87"/>
      <c r="J33" s="87"/>
      <c r="K33" s="198"/>
      <c r="L33" s="113"/>
      <c r="M33" s="88"/>
      <c r="N33" s="86"/>
      <c r="O33" s="112"/>
      <c r="P33" s="198"/>
      <c r="Q33" s="89"/>
      <c r="R33" s="87"/>
      <c r="S33" s="88"/>
      <c r="T33" s="86"/>
      <c r="U33" s="87"/>
      <c r="V33" s="88"/>
      <c r="W33" s="89"/>
      <c r="X33" s="87"/>
      <c r="Y33" s="88"/>
      <c r="Z33" s="86"/>
      <c r="AA33" s="87"/>
      <c r="AB33" s="88"/>
      <c r="AC33" s="86"/>
      <c r="AD33" s="87"/>
      <c r="AE33" s="88"/>
      <c r="AF33" s="89"/>
      <c r="AG33" s="87"/>
      <c r="AH33" s="88"/>
      <c r="AI33" s="86"/>
      <c r="AJ33" s="87"/>
      <c r="AK33" s="88"/>
      <c r="AL33" s="88"/>
      <c r="AM33" s="114"/>
    </row>
    <row r="34" spans="1:40" s="18" customFormat="1" ht="27" customHeight="1">
      <c r="A34" s="61" t="s">
        <v>68</v>
      </c>
      <c r="B34" s="382" t="s">
        <v>313</v>
      </c>
      <c r="C34" s="383"/>
      <c r="D34" s="62">
        <v>1</v>
      </c>
      <c r="E34" s="63"/>
      <c r="F34" s="64">
        <v>210</v>
      </c>
      <c r="G34" s="63">
        <f>SUM(H34:K34)</f>
        <v>98</v>
      </c>
      <c r="H34" s="62">
        <v>58</v>
      </c>
      <c r="I34" s="66"/>
      <c r="J34" s="66"/>
      <c r="K34" s="63">
        <v>40</v>
      </c>
      <c r="L34" s="62"/>
      <c r="M34" s="144"/>
      <c r="N34" s="65">
        <v>210</v>
      </c>
      <c r="O34" s="65">
        <v>98</v>
      </c>
      <c r="P34" s="63">
        <v>6</v>
      </c>
      <c r="Q34" s="62"/>
      <c r="R34" s="66"/>
      <c r="S34" s="63"/>
      <c r="T34" s="65"/>
      <c r="U34" s="66"/>
      <c r="V34" s="63"/>
      <c r="W34" s="62"/>
      <c r="X34" s="67"/>
      <c r="Y34" s="68"/>
      <c r="Z34" s="69"/>
      <c r="AA34" s="70"/>
      <c r="AB34" s="68"/>
      <c r="AC34" s="69"/>
      <c r="AD34" s="70"/>
      <c r="AE34" s="68"/>
      <c r="AF34" s="71"/>
      <c r="AG34" s="70"/>
      <c r="AH34" s="68"/>
      <c r="AI34" s="69"/>
      <c r="AJ34" s="70"/>
      <c r="AK34" s="68"/>
      <c r="AL34" s="72">
        <f>SUM(P34,S34,V34,Y34,AB34,AE34,AH34,AK34)</f>
        <v>6</v>
      </c>
      <c r="AM34" s="72" t="s">
        <v>164</v>
      </c>
      <c r="AN34" s="24"/>
    </row>
    <row r="35" spans="1:40" s="18" customFormat="1" ht="28.5" customHeight="1">
      <c r="A35" s="61" t="s">
        <v>69</v>
      </c>
      <c r="B35" s="382" t="s">
        <v>111</v>
      </c>
      <c r="C35" s="383"/>
      <c r="D35" s="225">
        <v>1</v>
      </c>
      <c r="E35" s="224"/>
      <c r="F35" s="74">
        <v>136</v>
      </c>
      <c r="G35" s="63">
        <f>SUM(H35:K35)</f>
        <v>88</v>
      </c>
      <c r="H35" s="225">
        <v>48</v>
      </c>
      <c r="I35" s="223"/>
      <c r="J35" s="223"/>
      <c r="K35" s="224">
        <v>40</v>
      </c>
      <c r="L35" s="225"/>
      <c r="M35" s="77"/>
      <c r="N35" s="65">
        <v>136</v>
      </c>
      <c r="O35" s="65">
        <v>88</v>
      </c>
      <c r="P35" s="63">
        <v>3</v>
      </c>
      <c r="Q35" s="62"/>
      <c r="R35" s="66"/>
      <c r="S35" s="63"/>
      <c r="T35" s="76"/>
      <c r="U35" s="223"/>
      <c r="V35" s="77"/>
      <c r="W35" s="74"/>
      <c r="X35" s="66"/>
      <c r="Y35" s="68"/>
      <c r="Z35" s="69"/>
      <c r="AA35" s="78"/>
      <c r="AB35" s="79"/>
      <c r="AC35" s="80"/>
      <c r="AD35" s="78"/>
      <c r="AE35" s="79"/>
      <c r="AF35" s="81"/>
      <c r="AG35" s="78"/>
      <c r="AH35" s="79"/>
      <c r="AI35" s="80"/>
      <c r="AJ35" s="78"/>
      <c r="AK35" s="79"/>
      <c r="AL35" s="72">
        <f>SUM(P35,S35,V35,Y35,AB35,AE35,AH35,AK35)</f>
        <v>3</v>
      </c>
      <c r="AM35" s="72" t="s">
        <v>163</v>
      </c>
      <c r="AN35" s="24"/>
    </row>
    <row r="36" spans="1:40" s="18" customFormat="1" ht="30" customHeight="1">
      <c r="A36" s="61" t="s">
        <v>204</v>
      </c>
      <c r="B36" s="382" t="s">
        <v>345</v>
      </c>
      <c r="C36" s="383"/>
      <c r="D36" s="62">
        <v>2</v>
      </c>
      <c r="E36" s="63"/>
      <c r="F36" s="64">
        <v>136</v>
      </c>
      <c r="G36" s="63">
        <f>SUM(H36:K36)</f>
        <v>88</v>
      </c>
      <c r="H36" s="62">
        <v>48</v>
      </c>
      <c r="I36" s="66"/>
      <c r="J36" s="66"/>
      <c r="K36" s="63">
        <v>40</v>
      </c>
      <c r="L36" s="62"/>
      <c r="M36" s="144"/>
      <c r="N36" s="65"/>
      <c r="O36" s="65"/>
      <c r="P36" s="63"/>
      <c r="Q36" s="62">
        <v>136</v>
      </c>
      <c r="R36" s="65">
        <v>88</v>
      </c>
      <c r="S36" s="63">
        <v>3</v>
      </c>
      <c r="T36" s="65"/>
      <c r="U36" s="66"/>
      <c r="V36" s="63"/>
      <c r="W36" s="62"/>
      <c r="X36" s="67"/>
      <c r="Y36" s="68"/>
      <c r="Z36" s="69"/>
      <c r="AA36" s="70"/>
      <c r="AB36" s="68"/>
      <c r="AC36" s="69"/>
      <c r="AD36" s="70"/>
      <c r="AE36" s="68"/>
      <c r="AF36" s="71"/>
      <c r="AG36" s="70"/>
      <c r="AH36" s="68"/>
      <c r="AI36" s="69"/>
      <c r="AJ36" s="70"/>
      <c r="AK36" s="68"/>
      <c r="AL36" s="72">
        <f>SUM(P36,S36,V36,Y36,AB36,AE36,AH36,AK36)</f>
        <v>3</v>
      </c>
      <c r="AM36" s="72" t="s">
        <v>163</v>
      </c>
      <c r="AN36" s="24"/>
    </row>
    <row r="37" spans="1:40" s="23" customFormat="1" ht="40.5" customHeight="1">
      <c r="A37" s="188" t="s">
        <v>70</v>
      </c>
      <c r="B37" s="380" t="s">
        <v>125</v>
      </c>
      <c r="C37" s="381"/>
      <c r="D37" s="225"/>
      <c r="E37" s="224"/>
      <c r="F37" s="89"/>
      <c r="G37" s="198"/>
      <c r="H37" s="113"/>
      <c r="I37" s="87"/>
      <c r="J37" s="87"/>
      <c r="K37" s="198"/>
      <c r="L37" s="113"/>
      <c r="M37" s="88"/>
      <c r="N37" s="86"/>
      <c r="O37" s="112"/>
      <c r="P37" s="198"/>
      <c r="Q37" s="89"/>
      <c r="R37" s="87"/>
      <c r="S37" s="88"/>
      <c r="T37" s="86"/>
      <c r="U37" s="87"/>
      <c r="V37" s="88"/>
      <c r="W37" s="89"/>
      <c r="X37" s="87"/>
      <c r="Y37" s="88"/>
      <c r="Z37" s="86"/>
      <c r="AA37" s="87"/>
      <c r="AB37" s="88"/>
      <c r="AC37" s="86"/>
      <c r="AD37" s="87"/>
      <c r="AE37" s="88"/>
      <c r="AF37" s="89"/>
      <c r="AG37" s="87"/>
      <c r="AH37" s="88"/>
      <c r="AI37" s="86"/>
      <c r="AJ37" s="87"/>
      <c r="AK37" s="88"/>
      <c r="AL37" s="88"/>
      <c r="AM37" s="114"/>
    </row>
    <row r="38" spans="1:40" s="18" customFormat="1" ht="12.75" customHeight="1">
      <c r="A38" s="61" t="s">
        <v>71</v>
      </c>
      <c r="B38" s="382" t="s">
        <v>104</v>
      </c>
      <c r="C38" s="383"/>
      <c r="D38" s="62"/>
      <c r="E38" s="63">
        <v>1</v>
      </c>
      <c r="F38" s="64">
        <f>SUM(N38,Q38,T38,W38,Z38,AC38,AF38,AI38)</f>
        <v>108</v>
      </c>
      <c r="G38" s="63">
        <f>SUM(H38:K38)</f>
        <v>50</v>
      </c>
      <c r="H38" s="62">
        <v>26</v>
      </c>
      <c r="I38" s="66"/>
      <c r="J38" s="66"/>
      <c r="K38" s="63">
        <v>24</v>
      </c>
      <c r="L38" s="62"/>
      <c r="M38" s="144"/>
      <c r="N38" s="65">
        <v>108</v>
      </c>
      <c r="O38" s="65">
        <v>50</v>
      </c>
      <c r="P38" s="63">
        <v>3</v>
      </c>
      <c r="Q38" s="62"/>
      <c r="R38" s="65"/>
      <c r="S38" s="63"/>
      <c r="T38" s="65"/>
      <c r="U38" s="66"/>
      <c r="V38" s="63"/>
      <c r="W38" s="62"/>
      <c r="X38" s="67"/>
      <c r="Y38" s="68"/>
      <c r="Z38" s="69"/>
      <c r="AA38" s="70"/>
      <c r="AB38" s="68"/>
      <c r="AC38" s="69"/>
      <c r="AD38" s="70"/>
      <c r="AE38" s="68"/>
      <c r="AF38" s="71"/>
      <c r="AG38" s="70"/>
      <c r="AH38" s="68"/>
      <c r="AI38" s="69"/>
      <c r="AJ38" s="70"/>
      <c r="AK38" s="68"/>
      <c r="AL38" s="72">
        <f>SUM(P38,S38,V38,Y38,AB38,AE38,AH38,AK38)</f>
        <v>3</v>
      </c>
      <c r="AM38" s="72" t="s">
        <v>308</v>
      </c>
      <c r="AN38" s="24"/>
    </row>
    <row r="39" spans="1:40" s="18" customFormat="1" ht="12.75" customHeight="1">
      <c r="A39" s="61" t="s">
        <v>72</v>
      </c>
      <c r="B39" s="382" t="s">
        <v>314</v>
      </c>
      <c r="C39" s="383"/>
      <c r="D39" s="62">
        <v>2</v>
      </c>
      <c r="E39" s="63">
        <v>1</v>
      </c>
      <c r="F39" s="64">
        <f>SUM(N39,Q39,T39,W39,Z39,AC39,AF39,AI39)</f>
        <v>216</v>
      </c>
      <c r="G39" s="63">
        <f>SUM(H39:K39)</f>
        <v>124</v>
      </c>
      <c r="H39" s="62">
        <v>50</v>
      </c>
      <c r="I39" s="66"/>
      <c r="J39" s="66"/>
      <c r="K39" s="63">
        <v>74</v>
      </c>
      <c r="L39" s="62"/>
      <c r="M39" s="144"/>
      <c r="N39" s="65">
        <v>108</v>
      </c>
      <c r="O39" s="65">
        <v>60</v>
      </c>
      <c r="P39" s="63">
        <v>3</v>
      </c>
      <c r="Q39" s="62">
        <v>108</v>
      </c>
      <c r="R39" s="66">
        <v>64</v>
      </c>
      <c r="S39" s="63">
        <v>3</v>
      </c>
      <c r="T39" s="65"/>
      <c r="U39" s="66"/>
      <c r="V39" s="63"/>
      <c r="W39" s="62"/>
      <c r="X39" s="67"/>
      <c r="Y39" s="68"/>
      <c r="Z39" s="69"/>
      <c r="AA39" s="70"/>
      <c r="AB39" s="68"/>
      <c r="AC39" s="69"/>
      <c r="AD39" s="70"/>
      <c r="AE39" s="68"/>
      <c r="AF39" s="71"/>
      <c r="AG39" s="70"/>
      <c r="AH39" s="68"/>
      <c r="AI39" s="69"/>
      <c r="AJ39" s="70"/>
      <c r="AK39" s="68"/>
      <c r="AL39" s="72">
        <f>SUM(P39,S39,V39,Y39,AB39,AE39,AH39,AK39)</f>
        <v>6</v>
      </c>
      <c r="AM39" s="72" t="s">
        <v>308</v>
      </c>
      <c r="AN39" s="24"/>
    </row>
    <row r="40" spans="1:40" s="18" customFormat="1" ht="12.75" customHeight="1">
      <c r="A40" s="61" t="s">
        <v>266</v>
      </c>
      <c r="B40" s="382" t="s">
        <v>124</v>
      </c>
      <c r="C40" s="383"/>
      <c r="D40" s="225">
        <v>3</v>
      </c>
      <c r="E40" s="224"/>
      <c r="F40" s="74">
        <v>108</v>
      </c>
      <c r="G40" s="224">
        <f>SUM(H40:K40)</f>
        <v>50</v>
      </c>
      <c r="H40" s="225">
        <v>30</v>
      </c>
      <c r="I40" s="223"/>
      <c r="J40" s="223"/>
      <c r="K40" s="224">
        <v>20</v>
      </c>
      <c r="L40" s="225"/>
      <c r="M40" s="77"/>
      <c r="N40" s="65"/>
      <c r="O40" s="65"/>
      <c r="P40" s="224"/>
      <c r="Q40" s="74"/>
      <c r="R40" s="223"/>
      <c r="S40" s="77"/>
      <c r="T40" s="76">
        <v>108</v>
      </c>
      <c r="U40" s="223">
        <v>50</v>
      </c>
      <c r="V40" s="77">
        <v>3</v>
      </c>
      <c r="W40" s="74"/>
      <c r="X40" s="66"/>
      <c r="Y40" s="79"/>
      <c r="Z40" s="80"/>
      <c r="AA40" s="78"/>
      <c r="AB40" s="79"/>
      <c r="AC40" s="80"/>
      <c r="AD40" s="78"/>
      <c r="AE40" s="79"/>
      <c r="AF40" s="81"/>
      <c r="AG40" s="78"/>
      <c r="AH40" s="79"/>
      <c r="AI40" s="80"/>
      <c r="AJ40" s="78"/>
      <c r="AK40" s="79"/>
      <c r="AL40" s="77">
        <f>SUM(P40,S40,V40,Y40,AB40,AE40,AH40,AK40)</f>
        <v>3</v>
      </c>
      <c r="AM40" s="230" t="s">
        <v>199</v>
      </c>
      <c r="AN40" s="24"/>
    </row>
    <row r="41" spans="1:40" s="23" customFormat="1" ht="25.5" customHeight="1">
      <c r="A41" s="188" t="s">
        <v>73</v>
      </c>
      <c r="B41" s="380" t="s">
        <v>286</v>
      </c>
      <c r="C41" s="381"/>
      <c r="D41" s="225"/>
      <c r="E41" s="224"/>
      <c r="F41" s="89"/>
      <c r="G41" s="198"/>
      <c r="H41" s="113"/>
      <c r="I41" s="87"/>
      <c r="J41" s="87"/>
      <c r="K41" s="198"/>
      <c r="L41" s="113"/>
      <c r="M41" s="88"/>
      <c r="N41" s="86"/>
      <c r="O41" s="112"/>
      <c r="P41" s="198"/>
      <c r="Q41" s="89"/>
      <c r="R41" s="87"/>
      <c r="S41" s="88"/>
      <c r="T41" s="86"/>
      <c r="U41" s="87"/>
      <c r="V41" s="88"/>
      <c r="W41" s="89"/>
      <c r="X41" s="87"/>
      <c r="Y41" s="88"/>
      <c r="Z41" s="86"/>
      <c r="AA41" s="87"/>
      <c r="AB41" s="88"/>
      <c r="AC41" s="86"/>
      <c r="AD41" s="87"/>
      <c r="AE41" s="88"/>
      <c r="AF41" s="89"/>
      <c r="AG41" s="87"/>
      <c r="AH41" s="88"/>
      <c r="AI41" s="86"/>
      <c r="AJ41" s="87"/>
      <c r="AK41" s="88"/>
      <c r="AL41" s="88"/>
      <c r="AM41" s="114"/>
    </row>
    <row r="42" spans="1:40" s="18" customFormat="1" ht="12.75" customHeight="1">
      <c r="A42" s="61" t="s">
        <v>74</v>
      </c>
      <c r="B42" s="382" t="s">
        <v>105</v>
      </c>
      <c r="C42" s="383"/>
      <c r="D42" s="62">
        <v>2</v>
      </c>
      <c r="E42" s="63"/>
      <c r="F42" s="64">
        <v>108</v>
      </c>
      <c r="G42" s="63">
        <f>SUM(H42:K42)</f>
        <v>68</v>
      </c>
      <c r="H42" s="62">
        <v>28</v>
      </c>
      <c r="I42" s="66"/>
      <c r="J42" s="66"/>
      <c r="K42" s="63">
        <v>40</v>
      </c>
      <c r="L42" s="62"/>
      <c r="M42" s="144"/>
      <c r="N42" s="65"/>
      <c r="O42" s="65"/>
      <c r="P42" s="63"/>
      <c r="Q42" s="62">
        <v>108</v>
      </c>
      <c r="R42" s="65">
        <v>68</v>
      </c>
      <c r="S42" s="63">
        <v>3</v>
      </c>
      <c r="T42" s="65"/>
      <c r="U42" s="65"/>
      <c r="V42" s="63"/>
      <c r="W42" s="62"/>
      <c r="X42" s="66"/>
      <c r="Y42" s="63"/>
      <c r="Z42" s="65"/>
      <c r="AA42" s="67"/>
      <c r="AB42" s="68"/>
      <c r="AC42" s="69"/>
      <c r="AD42" s="70"/>
      <c r="AE42" s="68"/>
      <c r="AF42" s="71"/>
      <c r="AG42" s="70"/>
      <c r="AH42" s="68"/>
      <c r="AI42" s="69"/>
      <c r="AJ42" s="70"/>
      <c r="AK42" s="68"/>
      <c r="AL42" s="72">
        <f>SUM(P42,S42,V42,Y42,AB42,AE42,AH42,AK42)</f>
        <v>3</v>
      </c>
      <c r="AM42" s="72" t="s">
        <v>245</v>
      </c>
      <c r="AN42" s="24"/>
    </row>
    <row r="43" spans="1:40" s="18" customFormat="1" ht="37.5" customHeight="1">
      <c r="A43" s="61" t="s">
        <v>75</v>
      </c>
      <c r="B43" s="382" t="s">
        <v>106</v>
      </c>
      <c r="C43" s="383"/>
      <c r="D43" s="62">
        <v>4</v>
      </c>
      <c r="E43" s="63">
        <v>3</v>
      </c>
      <c r="F43" s="64">
        <v>202</v>
      </c>
      <c r="G43" s="63">
        <f>SUM(H43:K43)</f>
        <v>96</v>
      </c>
      <c r="H43" s="62">
        <v>34</v>
      </c>
      <c r="I43" s="66"/>
      <c r="J43" s="66">
        <v>32</v>
      </c>
      <c r="K43" s="63">
        <v>30</v>
      </c>
      <c r="L43" s="62"/>
      <c r="M43" s="144"/>
      <c r="N43" s="65"/>
      <c r="O43" s="65"/>
      <c r="P43" s="63"/>
      <c r="Q43" s="62"/>
      <c r="R43" s="66"/>
      <c r="S43" s="63"/>
      <c r="T43" s="65">
        <v>102</v>
      </c>
      <c r="U43" s="66">
        <v>56</v>
      </c>
      <c r="V43" s="63">
        <v>3</v>
      </c>
      <c r="W43" s="62">
        <v>100</v>
      </c>
      <c r="X43" s="67">
        <v>40</v>
      </c>
      <c r="Y43" s="63">
        <v>3</v>
      </c>
      <c r="Z43" s="65"/>
      <c r="AA43" s="67"/>
      <c r="AB43" s="63"/>
      <c r="AC43" s="69"/>
      <c r="AD43" s="70"/>
      <c r="AE43" s="68"/>
      <c r="AF43" s="71"/>
      <c r="AG43" s="70"/>
      <c r="AH43" s="68"/>
      <c r="AI43" s="69"/>
      <c r="AJ43" s="70"/>
      <c r="AK43" s="68"/>
      <c r="AL43" s="72">
        <f>SUM(P43,S43,V43,Y43,AB43,AE43,AH43,AK43)</f>
        <v>6</v>
      </c>
      <c r="AM43" s="72" t="s">
        <v>246</v>
      </c>
      <c r="AN43" s="24"/>
    </row>
    <row r="44" spans="1:40" s="18" customFormat="1" ht="25.5" customHeight="1">
      <c r="A44" s="188" t="s">
        <v>76</v>
      </c>
      <c r="B44" s="380" t="s">
        <v>287</v>
      </c>
      <c r="C44" s="381"/>
      <c r="D44" s="225"/>
      <c r="E44" s="224"/>
      <c r="F44" s="89"/>
      <c r="G44" s="198"/>
      <c r="H44" s="113"/>
      <c r="I44" s="87"/>
      <c r="J44" s="87"/>
      <c r="K44" s="198"/>
      <c r="L44" s="113"/>
      <c r="M44" s="88"/>
      <c r="N44" s="86"/>
      <c r="O44" s="112"/>
      <c r="P44" s="198"/>
      <c r="Q44" s="89"/>
      <c r="R44" s="87"/>
      <c r="S44" s="88"/>
      <c r="T44" s="86"/>
      <c r="U44" s="87"/>
      <c r="V44" s="88"/>
      <c r="W44" s="89"/>
      <c r="X44" s="87"/>
      <c r="Y44" s="88"/>
      <c r="Z44" s="86"/>
      <c r="AA44" s="87"/>
      <c r="AB44" s="88"/>
      <c r="AC44" s="86"/>
      <c r="AD44" s="87"/>
      <c r="AE44" s="88"/>
      <c r="AF44" s="89"/>
      <c r="AG44" s="87"/>
      <c r="AH44" s="88"/>
      <c r="AI44" s="86"/>
      <c r="AJ44" s="87"/>
      <c r="AK44" s="88"/>
      <c r="AL44" s="88"/>
      <c r="AM44" s="114"/>
      <c r="AN44" s="24"/>
    </row>
    <row r="45" spans="1:40" s="18" customFormat="1" ht="25.5" customHeight="1">
      <c r="A45" s="82" t="s">
        <v>77</v>
      </c>
      <c r="B45" s="382" t="s">
        <v>206</v>
      </c>
      <c r="C45" s="383"/>
      <c r="D45" s="225">
        <v>3</v>
      </c>
      <c r="E45" s="224"/>
      <c r="F45" s="74">
        <v>108</v>
      </c>
      <c r="G45" s="224">
        <f>SUM(H45:K45)</f>
        <v>50</v>
      </c>
      <c r="H45" s="225">
        <v>20</v>
      </c>
      <c r="I45" s="223"/>
      <c r="J45" s="223"/>
      <c r="K45" s="224">
        <v>30</v>
      </c>
      <c r="L45" s="225"/>
      <c r="M45" s="77"/>
      <c r="N45" s="65"/>
      <c r="O45" s="76"/>
      <c r="P45" s="224"/>
      <c r="Q45" s="74"/>
      <c r="R45" s="223"/>
      <c r="S45" s="77"/>
      <c r="T45" s="76">
        <v>108</v>
      </c>
      <c r="U45" s="223">
        <v>50</v>
      </c>
      <c r="V45" s="77">
        <v>3</v>
      </c>
      <c r="W45" s="74"/>
      <c r="X45" s="66"/>
      <c r="Y45" s="77"/>
      <c r="Z45" s="76"/>
      <c r="AA45" s="66"/>
      <c r="AB45" s="77"/>
      <c r="AC45" s="80"/>
      <c r="AD45" s="78"/>
      <c r="AE45" s="79"/>
      <c r="AF45" s="81"/>
      <c r="AG45" s="78"/>
      <c r="AH45" s="79"/>
      <c r="AI45" s="80"/>
      <c r="AJ45" s="78"/>
      <c r="AK45" s="79"/>
      <c r="AL45" s="77">
        <f>SUM(P45,S45,V45,Y45,AB45,AE45,AH45,AK45)</f>
        <v>3</v>
      </c>
      <c r="AM45" s="230" t="s">
        <v>239</v>
      </c>
      <c r="AN45" s="24"/>
    </row>
    <row r="46" spans="1:40" s="18" customFormat="1" ht="12.75" customHeight="1">
      <c r="A46" s="82" t="s">
        <v>78</v>
      </c>
      <c r="B46" s="382" t="s">
        <v>346</v>
      </c>
      <c r="C46" s="383"/>
      <c r="D46" s="62"/>
      <c r="E46" s="63">
        <v>3</v>
      </c>
      <c r="F46" s="64">
        <v>102</v>
      </c>
      <c r="G46" s="63">
        <f>SUM(H46:K46)</f>
        <v>50</v>
      </c>
      <c r="H46" s="62">
        <v>30</v>
      </c>
      <c r="I46" s="66"/>
      <c r="J46" s="66"/>
      <c r="K46" s="63">
        <v>20</v>
      </c>
      <c r="L46" s="62"/>
      <c r="M46" s="144"/>
      <c r="N46" s="65"/>
      <c r="O46" s="65"/>
      <c r="P46" s="63"/>
      <c r="Q46" s="62"/>
      <c r="R46" s="66"/>
      <c r="S46" s="63"/>
      <c r="T46" s="65">
        <v>102</v>
      </c>
      <c r="U46" s="67">
        <v>50</v>
      </c>
      <c r="V46" s="63">
        <v>3</v>
      </c>
      <c r="W46" s="62"/>
      <c r="X46" s="67"/>
      <c r="Y46" s="63"/>
      <c r="Z46" s="69"/>
      <c r="AA46" s="70"/>
      <c r="AB46" s="68"/>
      <c r="AC46" s="69"/>
      <c r="AD46" s="70"/>
      <c r="AE46" s="68"/>
      <c r="AF46" s="71"/>
      <c r="AG46" s="70"/>
      <c r="AH46" s="68"/>
      <c r="AI46" s="69"/>
      <c r="AJ46" s="70"/>
      <c r="AK46" s="68"/>
      <c r="AL46" s="72">
        <f>SUM(P46,S46,V46,Y46,AB46,AE46,AH46,AK46)</f>
        <v>3</v>
      </c>
      <c r="AM46" s="228" t="s">
        <v>165</v>
      </c>
      <c r="AN46" s="24"/>
    </row>
    <row r="47" spans="1:40" s="23" customFormat="1" ht="12.75" customHeight="1">
      <c r="A47" s="111" t="s">
        <v>79</v>
      </c>
      <c r="B47" s="380" t="s">
        <v>288</v>
      </c>
      <c r="C47" s="381"/>
      <c r="D47" s="225"/>
      <c r="E47" s="224"/>
      <c r="F47" s="89"/>
      <c r="G47" s="198"/>
      <c r="H47" s="113"/>
      <c r="I47" s="87"/>
      <c r="J47" s="87"/>
      <c r="K47" s="198"/>
      <c r="L47" s="113"/>
      <c r="M47" s="88"/>
      <c r="N47" s="86"/>
      <c r="O47" s="112"/>
      <c r="P47" s="198"/>
      <c r="Q47" s="89"/>
      <c r="R47" s="87"/>
      <c r="S47" s="88"/>
      <c r="T47" s="86"/>
      <c r="U47" s="87"/>
      <c r="V47" s="88"/>
      <c r="W47" s="89"/>
      <c r="X47" s="87"/>
      <c r="Y47" s="88"/>
      <c r="Z47" s="86"/>
      <c r="AA47" s="87"/>
      <c r="AB47" s="88"/>
      <c r="AC47" s="86"/>
      <c r="AD47" s="87"/>
      <c r="AE47" s="88"/>
      <c r="AF47" s="89"/>
      <c r="AG47" s="87"/>
      <c r="AH47" s="88"/>
      <c r="AI47" s="86"/>
      <c r="AJ47" s="87"/>
      <c r="AK47" s="88"/>
      <c r="AL47" s="88"/>
      <c r="AM47" s="72" t="s">
        <v>166</v>
      </c>
    </row>
    <row r="48" spans="1:40" s="18" customFormat="1" ht="12.75" customHeight="1">
      <c r="A48" s="61" t="s">
        <v>80</v>
      </c>
      <c r="B48" s="382" t="s">
        <v>140</v>
      </c>
      <c r="C48" s="383"/>
      <c r="D48" s="62">
        <v>3</v>
      </c>
      <c r="E48" s="63">
        <v>2</v>
      </c>
      <c r="F48" s="64">
        <v>220</v>
      </c>
      <c r="G48" s="63">
        <f>SUM(H48:K48)</f>
        <v>128</v>
      </c>
      <c r="H48" s="62">
        <v>64</v>
      </c>
      <c r="I48" s="66"/>
      <c r="J48" s="66"/>
      <c r="K48" s="63">
        <v>64</v>
      </c>
      <c r="L48" s="62"/>
      <c r="M48" s="144"/>
      <c r="N48" s="65"/>
      <c r="O48" s="65"/>
      <c r="P48" s="63"/>
      <c r="Q48" s="62">
        <v>112</v>
      </c>
      <c r="R48" s="66">
        <v>56</v>
      </c>
      <c r="S48" s="63">
        <v>3</v>
      </c>
      <c r="T48" s="65">
        <v>108</v>
      </c>
      <c r="U48" s="66">
        <v>72</v>
      </c>
      <c r="V48" s="63">
        <v>3</v>
      </c>
      <c r="W48" s="62"/>
      <c r="X48" s="66"/>
      <c r="Y48" s="63"/>
      <c r="Z48" s="65"/>
      <c r="AA48" s="66"/>
      <c r="AB48" s="63"/>
      <c r="AC48" s="62"/>
      <c r="AD48" s="66"/>
      <c r="AE48" s="63"/>
      <c r="AF48" s="71"/>
      <c r="AG48" s="70"/>
      <c r="AH48" s="68"/>
      <c r="AI48" s="69"/>
      <c r="AJ48" s="70"/>
      <c r="AK48" s="68"/>
      <c r="AL48" s="72">
        <f>SUM(P48,S48,V48,Y48,AB48,AE48,AH48,AK48)</f>
        <v>6</v>
      </c>
      <c r="AM48" s="72"/>
      <c r="AN48" s="24"/>
    </row>
    <row r="49" spans="1:40" s="18" customFormat="1" ht="12.75" customHeight="1">
      <c r="A49" s="61" t="s">
        <v>205</v>
      </c>
      <c r="B49" s="382" t="s">
        <v>141</v>
      </c>
      <c r="C49" s="383"/>
      <c r="D49" s="62">
        <v>5</v>
      </c>
      <c r="E49" s="63">
        <v>4</v>
      </c>
      <c r="F49" s="64">
        <f>SUM(N49,Q49,T49,W49,Z49,AC49,AF49,AI49)</f>
        <v>224</v>
      </c>
      <c r="G49" s="63">
        <f>SUM(H49:K49)</f>
        <v>118</v>
      </c>
      <c r="H49" s="62">
        <v>46</v>
      </c>
      <c r="I49" s="66"/>
      <c r="J49" s="66"/>
      <c r="K49" s="63">
        <v>72</v>
      </c>
      <c r="L49" s="62"/>
      <c r="M49" s="144"/>
      <c r="N49" s="65"/>
      <c r="O49" s="65"/>
      <c r="P49" s="63"/>
      <c r="Q49" s="62"/>
      <c r="R49" s="66"/>
      <c r="S49" s="63"/>
      <c r="T49" s="65"/>
      <c r="U49" s="66"/>
      <c r="V49" s="63"/>
      <c r="W49" s="62">
        <v>108</v>
      </c>
      <c r="X49" s="66">
        <v>60</v>
      </c>
      <c r="Y49" s="63">
        <v>3</v>
      </c>
      <c r="Z49" s="65">
        <v>116</v>
      </c>
      <c r="AA49" s="66">
        <v>58</v>
      </c>
      <c r="AB49" s="63">
        <v>3</v>
      </c>
      <c r="AC49" s="62"/>
      <c r="AD49" s="66"/>
      <c r="AE49" s="63"/>
      <c r="AF49" s="71"/>
      <c r="AG49" s="70"/>
      <c r="AH49" s="68"/>
      <c r="AI49" s="69"/>
      <c r="AJ49" s="70"/>
      <c r="AK49" s="68"/>
      <c r="AL49" s="72">
        <f>SUM(P49,S49,V49,Y49,AB49,AE49,AH49,AK49)</f>
        <v>6</v>
      </c>
      <c r="AM49" s="72"/>
      <c r="AN49" s="24"/>
    </row>
    <row r="50" spans="1:40" s="23" customFormat="1" ht="41.25" customHeight="1">
      <c r="A50" s="188" t="s">
        <v>81</v>
      </c>
      <c r="B50" s="380" t="s">
        <v>404</v>
      </c>
      <c r="C50" s="381"/>
      <c r="D50" s="225"/>
      <c r="E50" s="224"/>
      <c r="F50" s="89"/>
      <c r="G50" s="198"/>
      <c r="H50" s="113"/>
      <c r="I50" s="87"/>
      <c r="J50" s="87"/>
      <c r="K50" s="198"/>
      <c r="L50" s="113"/>
      <c r="M50" s="88"/>
      <c r="N50" s="86"/>
      <c r="O50" s="112"/>
      <c r="P50" s="198"/>
      <c r="Q50" s="89"/>
      <c r="R50" s="87"/>
      <c r="S50" s="88"/>
      <c r="T50" s="86"/>
      <c r="U50" s="87"/>
      <c r="V50" s="88"/>
      <c r="W50" s="89"/>
      <c r="X50" s="87"/>
      <c r="Y50" s="88"/>
      <c r="Z50" s="86"/>
      <c r="AA50" s="87"/>
      <c r="AB50" s="88"/>
      <c r="AC50" s="86"/>
      <c r="AD50" s="87"/>
      <c r="AE50" s="88"/>
      <c r="AF50" s="89"/>
      <c r="AG50" s="87"/>
      <c r="AH50" s="88"/>
      <c r="AI50" s="86"/>
      <c r="AJ50" s="87"/>
      <c r="AK50" s="88"/>
      <c r="AL50" s="88"/>
      <c r="AM50" s="114"/>
    </row>
    <row r="51" spans="1:40" s="18" customFormat="1" ht="12.75" customHeight="1">
      <c r="A51" s="82" t="s">
        <v>82</v>
      </c>
      <c r="B51" s="382" t="s">
        <v>349</v>
      </c>
      <c r="C51" s="383"/>
      <c r="D51" s="225"/>
      <c r="E51" s="224">
        <v>3</v>
      </c>
      <c r="F51" s="74">
        <v>120</v>
      </c>
      <c r="G51" s="224">
        <f>SUM(H51:K51)</f>
        <v>76</v>
      </c>
      <c r="H51" s="225">
        <v>40</v>
      </c>
      <c r="I51" s="223"/>
      <c r="J51" s="223"/>
      <c r="K51" s="224">
        <v>36</v>
      </c>
      <c r="L51" s="225"/>
      <c r="M51" s="77"/>
      <c r="N51" s="226"/>
      <c r="O51" s="226"/>
      <c r="P51" s="224"/>
      <c r="Q51" s="225"/>
      <c r="R51" s="223"/>
      <c r="S51" s="224"/>
      <c r="T51" s="226">
        <v>120</v>
      </c>
      <c r="U51" s="75">
        <v>76</v>
      </c>
      <c r="V51" s="224">
        <v>3</v>
      </c>
      <c r="W51" s="225"/>
      <c r="X51" s="75"/>
      <c r="Y51" s="224"/>
      <c r="Z51" s="83"/>
      <c r="AA51" s="78"/>
      <c r="AB51" s="84"/>
      <c r="AC51" s="83"/>
      <c r="AD51" s="78"/>
      <c r="AE51" s="84"/>
      <c r="AF51" s="85"/>
      <c r="AG51" s="78"/>
      <c r="AH51" s="84"/>
      <c r="AI51" s="83"/>
      <c r="AJ51" s="78"/>
      <c r="AK51" s="84"/>
      <c r="AL51" s="228">
        <f>SUM(P51,S51,V51,Y51,AB51,AE51,AH51,AK51)</f>
        <v>3</v>
      </c>
      <c r="AM51" s="228" t="s">
        <v>167</v>
      </c>
      <c r="AN51" s="24"/>
    </row>
    <row r="52" spans="1:40" s="18" customFormat="1" ht="12.75" customHeight="1">
      <c r="A52" s="61" t="s">
        <v>83</v>
      </c>
      <c r="B52" s="382" t="s">
        <v>120</v>
      </c>
      <c r="C52" s="383"/>
      <c r="D52" s="62">
        <v>4</v>
      </c>
      <c r="E52" s="63">
        <v>3</v>
      </c>
      <c r="F52" s="64">
        <v>214</v>
      </c>
      <c r="G52" s="63">
        <f>SUM(H52:K52)</f>
        <v>114</v>
      </c>
      <c r="H52" s="62">
        <v>60</v>
      </c>
      <c r="I52" s="66"/>
      <c r="J52" s="66"/>
      <c r="K52" s="63">
        <v>54</v>
      </c>
      <c r="L52" s="62"/>
      <c r="M52" s="144"/>
      <c r="N52" s="65"/>
      <c r="O52" s="65"/>
      <c r="P52" s="63"/>
      <c r="Q52" s="62"/>
      <c r="R52" s="66"/>
      <c r="S52" s="63"/>
      <c r="T52" s="65">
        <v>102</v>
      </c>
      <c r="U52" s="67">
        <v>66</v>
      </c>
      <c r="V52" s="63">
        <v>3</v>
      </c>
      <c r="W52" s="62">
        <v>112</v>
      </c>
      <c r="X52" s="67">
        <v>48</v>
      </c>
      <c r="Y52" s="63">
        <v>3</v>
      </c>
      <c r="Z52" s="69"/>
      <c r="AA52" s="70"/>
      <c r="AB52" s="68"/>
      <c r="AC52" s="69"/>
      <c r="AD52" s="70"/>
      <c r="AE52" s="68"/>
      <c r="AF52" s="71"/>
      <c r="AG52" s="70"/>
      <c r="AH52" s="68"/>
      <c r="AI52" s="69"/>
      <c r="AJ52" s="70"/>
      <c r="AK52" s="68"/>
      <c r="AL52" s="72">
        <f>SUM(P52,S52,V52,Y52,AB52,AE52,AH52,AK52)</f>
        <v>6</v>
      </c>
      <c r="AM52" s="72" t="s">
        <v>168</v>
      </c>
      <c r="AN52" s="24"/>
    </row>
    <row r="53" spans="1:40" s="18" customFormat="1" ht="12.75" customHeight="1">
      <c r="A53" s="61" t="s">
        <v>267</v>
      </c>
      <c r="B53" s="382" t="s">
        <v>350</v>
      </c>
      <c r="C53" s="383"/>
      <c r="D53" s="62">
        <v>6</v>
      </c>
      <c r="E53" s="63">
        <v>5</v>
      </c>
      <c r="F53" s="64">
        <v>222</v>
      </c>
      <c r="G53" s="63">
        <f>SUM(H53:K53)</f>
        <v>128</v>
      </c>
      <c r="H53" s="62">
        <v>64</v>
      </c>
      <c r="I53" s="66"/>
      <c r="J53" s="66"/>
      <c r="K53" s="63">
        <v>64</v>
      </c>
      <c r="L53" s="62"/>
      <c r="M53" s="144"/>
      <c r="N53" s="65"/>
      <c r="O53" s="65"/>
      <c r="P53" s="63"/>
      <c r="Q53" s="62"/>
      <c r="R53" s="66"/>
      <c r="S53" s="63"/>
      <c r="T53" s="65"/>
      <c r="U53" s="66"/>
      <c r="V53" s="63"/>
      <c r="W53" s="62"/>
      <c r="X53" s="67"/>
      <c r="Y53" s="63"/>
      <c r="Z53" s="65">
        <v>108</v>
      </c>
      <c r="AA53" s="66">
        <v>62</v>
      </c>
      <c r="AB53" s="63">
        <v>3</v>
      </c>
      <c r="AC53" s="62">
        <v>114</v>
      </c>
      <c r="AD53" s="66">
        <v>66</v>
      </c>
      <c r="AE53" s="63">
        <v>3</v>
      </c>
      <c r="AF53" s="71"/>
      <c r="AG53" s="70"/>
      <c r="AH53" s="68"/>
      <c r="AI53" s="69"/>
      <c r="AJ53" s="70"/>
      <c r="AK53" s="68"/>
      <c r="AL53" s="72">
        <f>SUM(P53,S53,V53,Y53,AB53,AE53,AH53,AK53)</f>
        <v>6</v>
      </c>
      <c r="AM53" s="72" t="s">
        <v>169</v>
      </c>
      <c r="AN53" s="24"/>
    </row>
    <row r="54" spans="1:40" s="18" customFormat="1" ht="25.5" customHeight="1">
      <c r="A54" s="188" t="s">
        <v>116</v>
      </c>
      <c r="B54" s="380" t="s">
        <v>405</v>
      </c>
      <c r="C54" s="381"/>
      <c r="D54" s="62"/>
      <c r="E54" s="63"/>
      <c r="F54" s="244"/>
      <c r="G54" s="199"/>
      <c r="H54" s="244"/>
      <c r="I54" s="170"/>
      <c r="J54" s="245"/>
      <c r="K54" s="199"/>
      <c r="L54" s="169"/>
      <c r="M54" s="246"/>
      <c r="N54" s="200"/>
      <c r="O54" s="245"/>
      <c r="P54" s="199"/>
      <c r="Q54" s="169"/>
      <c r="R54" s="245"/>
      <c r="S54" s="199"/>
      <c r="T54" s="200"/>
      <c r="U54" s="245"/>
      <c r="V54" s="171"/>
      <c r="W54" s="169"/>
      <c r="X54" s="245"/>
      <c r="Y54" s="199"/>
      <c r="Z54" s="200"/>
      <c r="AA54" s="245"/>
      <c r="AB54" s="171"/>
      <c r="AC54" s="244"/>
      <c r="AD54" s="170"/>
      <c r="AE54" s="246"/>
      <c r="AF54" s="200"/>
      <c r="AG54" s="245"/>
      <c r="AH54" s="199"/>
      <c r="AI54" s="171"/>
      <c r="AJ54" s="170"/>
      <c r="AK54" s="246"/>
      <c r="AL54" s="246"/>
      <c r="AM54" s="72" t="s">
        <v>365</v>
      </c>
      <c r="AN54" s="24"/>
    </row>
    <row r="55" spans="1:40" s="18" customFormat="1" ht="25.5" customHeight="1">
      <c r="A55" s="61" t="s">
        <v>117</v>
      </c>
      <c r="B55" s="382" t="s">
        <v>214</v>
      </c>
      <c r="C55" s="383"/>
      <c r="D55" s="201">
        <v>5</v>
      </c>
      <c r="E55" s="63">
        <v>4</v>
      </c>
      <c r="F55" s="64">
        <v>400</v>
      </c>
      <c r="G55" s="63">
        <f>SUM(H55:K55)</f>
        <v>216</v>
      </c>
      <c r="H55" s="62">
        <v>44</v>
      </c>
      <c r="I55" s="143">
        <v>132</v>
      </c>
      <c r="J55" s="66">
        <v>12</v>
      </c>
      <c r="K55" s="144">
        <v>28</v>
      </c>
      <c r="L55" s="62"/>
      <c r="M55" s="144"/>
      <c r="N55" s="143"/>
      <c r="O55" s="66"/>
      <c r="P55" s="143"/>
      <c r="Q55" s="64"/>
      <c r="R55" s="66"/>
      <c r="S55" s="144"/>
      <c r="T55" s="143"/>
      <c r="U55" s="66"/>
      <c r="V55" s="143"/>
      <c r="W55" s="64">
        <v>200</v>
      </c>
      <c r="X55" s="66">
        <v>108</v>
      </c>
      <c r="Y55" s="143">
        <v>6</v>
      </c>
      <c r="Z55" s="64">
        <v>200</v>
      </c>
      <c r="AA55" s="66">
        <v>108</v>
      </c>
      <c r="AB55" s="143">
        <v>6</v>
      </c>
      <c r="AC55" s="202"/>
      <c r="AD55" s="125"/>
      <c r="AE55" s="203"/>
      <c r="AF55" s="143"/>
      <c r="AG55" s="66"/>
      <c r="AH55" s="143"/>
      <c r="AI55" s="202"/>
      <c r="AJ55" s="125"/>
      <c r="AK55" s="204"/>
      <c r="AL55" s="72">
        <f>SUM(P55,S55,V55,Y55,AB55,AE55,AH55,AK55)</f>
        <v>12</v>
      </c>
      <c r="AM55" s="72"/>
      <c r="AN55" s="24"/>
    </row>
    <row r="56" spans="1:40" s="18" customFormat="1" ht="25.5" customHeight="1">
      <c r="A56" s="61" t="s">
        <v>131</v>
      </c>
      <c r="B56" s="382" t="s">
        <v>213</v>
      </c>
      <c r="C56" s="383"/>
      <c r="D56" s="205">
        <v>5</v>
      </c>
      <c r="E56" s="224"/>
      <c r="F56" s="74">
        <v>136</v>
      </c>
      <c r="G56" s="224">
        <f>SUM(H56:K56)</f>
        <v>90</v>
      </c>
      <c r="H56" s="225">
        <v>20</v>
      </c>
      <c r="I56" s="223">
        <v>30</v>
      </c>
      <c r="J56" s="223">
        <v>26</v>
      </c>
      <c r="K56" s="224">
        <v>14</v>
      </c>
      <c r="L56" s="225"/>
      <c r="M56" s="77"/>
      <c r="N56" s="76"/>
      <c r="O56" s="223"/>
      <c r="P56" s="75"/>
      <c r="Q56" s="225"/>
      <c r="R56" s="223"/>
      <c r="S56" s="224"/>
      <c r="T56" s="226"/>
      <c r="U56" s="223"/>
      <c r="V56" s="75"/>
      <c r="W56" s="225"/>
      <c r="X56" s="223"/>
      <c r="Y56" s="224"/>
      <c r="Z56" s="225">
        <v>136</v>
      </c>
      <c r="AA56" s="223">
        <v>90</v>
      </c>
      <c r="AB56" s="224">
        <v>3</v>
      </c>
      <c r="AC56" s="145"/>
      <c r="AD56" s="146"/>
      <c r="AE56" s="147"/>
      <c r="AF56" s="226"/>
      <c r="AG56" s="223"/>
      <c r="AH56" s="75"/>
      <c r="AI56" s="145"/>
      <c r="AJ56" s="146"/>
      <c r="AK56" s="147"/>
      <c r="AL56" s="228">
        <f>SUM(P56,S56,V56,Y56,AB56,AE56,AH56,AK56)</f>
        <v>3</v>
      </c>
      <c r="AM56" s="72"/>
      <c r="AN56" s="24"/>
    </row>
    <row r="57" spans="1:40" s="23" customFormat="1" ht="12.75" customHeight="1">
      <c r="A57" s="111" t="s">
        <v>115</v>
      </c>
      <c r="B57" s="380" t="s">
        <v>289</v>
      </c>
      <c r="C57" s="381"/>
      <c r="D57" s="225"/>
      <c r="E57" s="224"/>
      <c r="F57" s="89"/>
      <c r="G57" s="198"/>
      <c r="H57" s="113"/>
      <c r="I57" s="87"/>
      <c r="J57" s="87"/>
      <c r="K57" s="198"/>
      <c r="L57" s="113"/>
      <c r="M57" s="88"/>
      <c r="N57" s="86"/>
      <c r="O57" s="112"/>
      <c r="P57" s="198"/>
      <c r="Q57" s="89"/>
      <c r="R57" s="87"/>
      <c r="S57" s="88"/>
      <c r="T57" s="86"/>
      <c r="U57" s="87"/>
      <c r="V57" s="88"/>
      <c r="W57" s="89"/>
      <c r="X57" s="87"/>
      <c r="Y57" s="88"/>
      <c r="Z57" s="86"/>
      <c r="AA57" s="87"/>
      <c r="AB57" s="88"/>
      <c r="AC57" s="86"/>
      <c r="AD57" s="87"/>
      <c r="AE57" s="88"/>
      <c r="AF57" s="89"/>
      <c r="AG57" s="87"/>
      <c r="AH57" s="88"/>
      <c r="AI57" s="86"/>
      <c r="AJ57" s="87"/>
      <c r="AK57" s="88"/>
      <c r="AL57" s="88"/>
      <c r="AM57" s="114"/>
    </row>
    <row r="58" spans="1:40" s="23" customFormat="1" ht="12.75" customHeight="1">
      <c r="A58" s="61" t="s">
        <v>137</v>
      </c>
      <c r="B58" s="382" t="s">
        <v>107</v>
      </c>
      <c r="C58" s="383"/>
      <c r="D58" s="62">
        <v>5</v>
      </c>
      <c r="E58" s="63">
        <v>4</v>
      </c>
      <c r="F58" s="64">
        <f>SUM(N58,Q58,T58,W58,Z58,AC58,AF58,AI58)</f>
        <v>214</v>
      </c>
      <c r="G58" s="63">
        <f>SUM(H58:K58)</f>
        <v>138</v>
      </c>
      <c r="H58" s="62">
        <v>70</v>
      </c>
      <c r="I58" s="66"/>
      <c r="J58" s="66">
        <v>10</v>
      </c>
      <c r="K58" s="63">
        <v>58</v>
      </c>
      <c r="L58" s="62"/>
      <c r="M58" s="144"/>
      <c r="N58" s="65"/>
      <c r="O58" s="65"/>
      <c r="P58" s="63"/>
      <c r="Q58" s="62"/>
      <c r="R58" s="66"/>
      <c r="S58" s="63"/>
      <c r="T58" s="65"/>
      <c r="U58" s="66"/>
      <c r="V58" s="63"/>
      <c r="W58" s="62">
        <v>102</v>
      </c>
      <c r="X58" s="66">
        <v>74</v>
      </c>
      <c r="Y58" s="63">
        <v>3</v>
      </c>
      <c r="Z58" s="65">
        <v>112</v>
      </c>
      <c r="AA58" s="66">
        <v>64</v>
      </c>
      <c r="AB58" s="63">
        <v>3</v>
      </c>
      <c r="AC58" s="86"/>
      <c r="AD58" s="87"/>
      <c r="AE58" s="88"/>
      <c r="AF58" s="89"/>
      <c r="AG58" s="87"/>
      <c r="AH58" s="88"/>
      <c r="AI58" s="86"/>
      <c r="AJ58" s="87"/>
      <c r="AK58" s="88"/>
      <c r="AL58" s="72">
        <f>SUM(P58,S58,V58,Y58,AB58,AE58,AH58,AK58)</f>
        <v>6</v>
      </c>
      <c r="AM58" s="228" t="s">
        <v>329</v>
      </c>
    </row>
    <row r="59" spans="1:40" s="18" customFormat="1" ht="12.75" customHeight="1">
      <c r="A59" s="61" t="s">
        <v>144</v>
      </c>
      <c r="B59" s="382" t="s">
        <v>108</v>
      </c>
      <c r="C59" s="383"/>
      <c r="D59" s="62">
        <v>6</v>
      </c>
      <c r="E59" s="63">
        <v>5</v>
      </c>
      <c r="F59" s="64">
        <v>216</v>
      </c>
      <c r="G59" s="63">
        <f>SUM(H59:K59)</f>
        <v>104</v>
      </c>
      <c r="H59" s="62">
        <v>60</v>
      </c>
      <c r="I59" s="66"/>
      <c r="J59" s="66"/>
      <c r="K59" s="63">
        <v>44</v>
      </c>
      <c r="L59" s="62"/>
      <c r="M59" s="144"/>
      <c r="N59" s="65"/>
      <c r="O59" s="65"/>
      <c r="P59" s="63"/>
      <c r="Q59" s="62"/>
      <c r="R59" s="66"/>
      <c r="S59" s="63"/>
      <c r="T59" s="65"/>
      <c r="U59" s="66"/>
      <c r="V59" s="63"/>
      <c r="W59" s="62"/>
      <c r="X59" s="67"/>
      <c r="Y59" s="68"/>
      <c r="Z59" s="65">
        <v>108</v>
      </c>
      <c r="AA59" s="66">
        <v>52</v>
      </c>
      <c r="AB59" s="63">
        <v>3</v>
      </c>
      <c r="AC59" s="90">
        <v>108</v>
      </c>
      <c r="AD59" s="91">
        <v>52</v>
      </c>
      <c r="AE59" s="73">
        <v>3</v>
      </c>
      <c r="AF59" s="71"/>
      <c r="AG59" s="70"/>
      <c r="AH59" s="68"/>
      <c r="AI59" s="69"/>
      <c r="AJ59" s="70"/>
      <c r="AK59" s="68"/>
      <c r="AL59" s="72">
        <f>SUM(P59,S59,V59,Y59,AB59,AE59,AH59,AK59)</f>
        <v>6</v>
      </c>
      <c r="AM59" s="72" t="s">
        <v>330</v>
      </c>
      <c r="AN59" s="24"/>
    </row>
    <row r="60" spans="1:40" s="23" customFormat="1" ht="25.5" customHeight="1">
      <c r="A60" s="111" t="s">
        <v>277</v>
      </c>
      <c r="B60" s="380" t="s">
        <v>282</v>
      </c>
      <c r="C60" s="381"/>
      <c r="D60" s="225"/>
      <c r="E60" s="224"/>
      <c r="F60" s="89"/>
      <c r="G60" s="198"/>
      <c r="H60" s="113"/>
      <c r="I60" s="87"/>
      <c r="J60" s="87"/>
      <c r="K60" s="198"/>
      <c r="L60" s="113"/>
      <c r="M60" s="88"/>
      <c r="N60" s="86"/>
      <c r="O60" s="112"/>
      <c r="P60" s="198"/>
      <c r="Q60" s="89"/>
      <c r="R60" s="87"/>
      <c r="S60" s="88"/>
      <c r="T60" s="86"/>
      <c r="U60" s="87"/>
      <c r="V60" s="88"/>
      <c r="W60" s="89"/>
      <c r="X60" s="87"/>
      <c r="Y60" s="88"/>
      <c r="Z60" s="86"/>
      <c r="AA60" s="87"/>
      <c r="AB60" s="88"/>
      <c r="AC60" s="86"/>
      <c r="AD60" s="87"/>
      <c r="AE60" s="88"/>
      <c r="AF60" s="89"/>
      <c r="AG60" s="87"/>
      <c r="AH60" s="88"/>
      <c r="AI60" s="86"/>
      <c r="AJ60" s="87"/>
      <c r="AK60" s="88"/>
      <c r="AL60" s="88"/>
      <c r="AM60" s="114"/>
    </row>
    <row r="61" spans="1:40" s="18" customFormat="1" ht="12.75" customHeight="1">
      <c r="A61" s="61" t="s">
        <v>138</v>
      </c>
      <c r="B61" s="382" t="s">
        <v>110</v>
      </c>
      <c r="C61" s="383"/>
      <c r="D61" s="62">
        <v>5</v>
      </c>
      <c r="E61" s="63"/>
      <c r="F61" s="64">
        <v>120</v>
      </c>
      <c r="G61" s="63">
        <f>SUM(H61:K61)</f>
        <v>72</v>
      </c>
      <c r="H61" s="62">
        <v>38</v>
      </c>
      <c r="I61" s="66"/>
      <c r="J61" s="66"/>
      <c r="K61" s="63">
        <v>34</v>
      </c>
      <c r="L61" s="62"/>
      <c r="M61" s="144"/>
      <c r="N61" s="65"/>
      <c r="O61" s="65"/>
      <c r="P61" s="63"/>
      <c r="Q61" s="62"/>
      <c r="R61" s="66"/>
      <c r="S61" s="63"/>
      <c r="T61" s="65"/>
      <c r="U61" s="66"/>
      <c r="V61" s="63"/>
      <c r="W61" s="62"/>
      <c r="X61" s="66"/>
      <c r="Y61" s="63"/>
      <c r="Z61" s="62">
        <v>120</v>
      </c>
      <c r="AA61" s="66">
        <v>72</v>
      </c>
      <c r="AB61" s="63">
        <v>3</v>
      </c>
      <c r="AC61" s="62"/>
      <c r="AD61" s="66"/>
      <c r="AE61" s="63"/>
      <c r="AF61" s="71"/>
      <c r="AG61" s="70"/>
      <c r="AH61" s="68"/>
      <c r="AI61" s="69"/>
      <c r="AJ61" s="70"/>
      <c r="AK61" s="68"/>
      <c r="AL61" s="72">
        <f>SUM(P61,S61,V61,Y61,AB61,AE61,AH61,AK61)</f>
        <v>3</v>
      </c>
      <c r="AM61" s="72" t="s">
        <v>172</v>
      </c>
      <c r="AN61" s="24"/>
    </row>
    <row r="62" spans="1:40" s="18" customFormat="1" ht="12.75" customHeight="1">
      <c r="A62" s="61" t="s">
        <v>139</v>
      </c>
      <c r="B62" s="382" t="s">
        <v>109</v>
      </c>
      <c r="C62" s="383"/>
      <c r="D62" s="62">
        <v>6</v>
      </c>
      <c r="E62" s="63"/>
      <c r="F62" s="64">
        <v>100</v>
      </c>
      <c r="G62" s="63">
        <f>SUM(H62:K62)</f>
        <v>40</v>
      </c>
      <c r="H62" s="62">
        <v>20</v>
      </c>
      <c r="I62" s="66"/>
      <c r="J62" s="66"/>
      <c r="K62" s="63">
        <v>20</v>
      </c>
      <c r="L62" s="62"/>
      <c r="M62" s="144"/>
      <c r="N62" s="65"/>
      <c r="O62" s="65"/>
      <c r="P62" s="63"/>
      <c r="Q62" s="62"/>
      <c r="R62" s="66"/>
      <c r="S62" s="63"/>
      <c r="T62" s="65"/>
      <c r="U62" s="66"/>
      <c r="V62" s="63"/>
      <c r="W62" s="62"/>
      <c r="X62" s="67"/>
      <c r="Y62" s="68"/>
      <c r="Z62" s="65"/>
      <c r="AA62" s="66"/>
      <c r="AB62" s="63"/>
      <c r="AC62" s="65">
        <v>100</v>
      </c>
      <c r="AD62" s="66">
        <v>40</v>
      </c>
      <c r="AE62" s="63">
        <v>3</v>
      </c>
      <c r="AF62" s="65"/>
      <c r="AG62" s="66"/>
      <c r="AH62" s="63"/>
      <c r="AI62" s="69"/>
      <c r="AJ62" s="70"/>
      <c r="AK62" s="68"/>
      <c r="AL62" s="72">
        <f>SUM(P62,S62,V62,Y62,AB62,AE62,AH62,AK62)</f>
        <v>3</v>
      </c>
      <c r="AM62" s="72" t="s">
        <v>331</v>
      </c>
      <c r="AN62" s="24"/>
    </row>
    <row r="63" spans="1:40" s="18" customFormat="1" ht="25.5" customHeight="1">
      <c r="A63" s="188" t="s">
        <v>357</v>
      </c>
      <c r="B63" s="380" t="s">
        <v>406</v>
      </c>
      <c r="C63" s="381"/>
      <c r="D63" s="62"/>
      <c r="E63" s="63"/>
      <c r="F63" s="244"/>
      <c r="G63" s="199"/>
      <c r="H63" s="244"/>
      <c r="I63" s="170"/>
      <c r="J63" s="245"/>
      <c r="K63" s="199"/>
      <c r="L63" s="169"/>
      <c r="M63" s="246"/>
      <c r="N63" s="200"/>
      <c r="O63" s="245"/>
      <c r="P63" s="199"/>
      <c r="Q63" s="170"/>
      <c r="R63" s="245"/>
      <c r="S63" s="199"/>
      <c r="T63" s="170"/>
      <c r="U63" s="245"/>
      <c r="V63" s="199"/>
      <c r="W63" s="170"/>
      <c r="X63" s="245"/>
      <c r="Y63" s="199"/>
      <c r="Z63" s="170"/>
      <c r="AA63" s="245"/>
      <c r="AB63" s="199"/>
      <c r="AC63" s="171"/>
      <c r="AD63" s="170"/>
      <c r="AE63" s="246"/>
      <c r="AF63" s="170"/>
      <c r="AG63" s="245"/>
      <c r="AH63" s="199"/>
      <c r="AI63" s="171"/>
      <c r="AJ63" s="170"/>
      <c r="AK63" s="246"/>
      <c r="AL63" s="246"/>
      <c r="AM63" s="72" t="s">
        <v>365</v>
      </c>
      <c r="AN63" s="24"/>
    </row>
    <row r="64" spans="1:40" s="18" customFormat="1" ht="25.5" customHeight="1">
      <c r="A64" s="82" t="s">
        <v>358</v>
      </c>
      <c r="B64" s="382" t="s">
        <v>217</v>
      </c>
      <c r="C64" s="383"/>
      <c r="D64" s="192">
        <v>7</v>
      </c>
      <c r="E64" s="117">
        <v>6</v>
      </c>
      <c r="F64" s="99">
        <v>324</v>
      </c>
      <c r="G64" s="194">
        <f>SUM(H64:K64)</f>
        <v>190</v>
      </c>
      <c r="H64" s="116">
        <v>20</v>
      </c>
      <c r="I64" s="119">
        <v>86</v>
      </c>
      <c r="J64" s="119">
        <v>70</v>
      </c>
      <c r="K64" s="117">
        <v>14</v>
      </c>
      <c r="L64" s="116"/>
      <c r="M64" s="121"/>
      <c r="N64" s="20"/>
      <c r="O64" s="193"/>
      <c r="P64" s="101"/>
      <c r="Q64" s="192"/>
      <c r="R64" s="193"/>
      <c r="S64" s="194"/>
      <c r="T64" s="192"/>
      <c r="U64" s="193"/>
      <c r="V64" s="194"/>
      <c r="W64" s="192"/>
      <c r="X64" s="193"/>
      <c r="Y64" s="194"/>
      <c r="Z64" s="192"/>
      <c r="AA64" s="193"/>
      <c r="AB64" s="194"/>
      <c r="AC64" s="192">
        <v>144</v>
      </c>
      <c r="AD64" s="193">
        <v>90</v>
      </c>
      <c r="AE64" s="194">
        <v>4</v>
      </c>
      <c r="AF64" s="131">
        <v>180</v>
      </c>
      <c r="AG64" s="132">
        <v>100</v>
      </c>
      <c r="AH64" s="133">
        <v>5</v>
      </c>
      <c r="AI64" s="134"/>
      <c r="AJ64" s="132"/>
      <c r="AK64" s="135"/>
      <c r="AL64" s="227">
        <f>SUM(P64,S64,V64,Y64,AB64,AE64,AH64,AK64)</f>
        <v>9</v>
      </c>
      <c r="AM64" s="72"/>
      <c r="AN64" s="24"/>
    </row>
    <row r="65" spans="1:40" s="18" customFormat="1" ht="25.5" customHeight="1">
      <c r="A65" s="188" t="s">
        <v>359</v>
      </c>
      <c r="B65" s="380" t="s">
        <v>407</v>
      </c>
      <c r="C65" s="381"/>
      <c r="D65" s="62"/>
      <c r="E65" s="63"/>
      <c r="F65" s="244"/>
      <c r="G65" s="199"/>
      <c r="H65" s="244"/>
      <c r="I65" s="170"/>
      <c r="J65" s="245"/>
      <c r="K65" s="199"/>
      <c r="L65" s="169"/>
      <c r="M65" s="246"/>
      <c r="N65" s="200"/>
      <c r="O65" s="245"/>
      <c r="P65" s="199"/>
      <c r="Q65" s="170"/>
      <c r="R65" s="245"/>
      <c r="S65" s="199"/>
      <c r="T65" s="170"/>
      <c r="U65" s="245"/>
      <c r="V65" s="199"/>
      <c r="W65" s="170"/>
      <c r="X65" s="245"/>
      <c r="Y65" s="199"/>
      <c r="Z65" s="170"/>
      <c r="AA65" s="245"/>
      <c r="AB65" s="171"/>
      <c r="AC65" s="244"/>
      <c r="AD65" s="170"/>
      <c r="AE65" s="246"/>
      <c r="AF65" s="200"/>
      <c r="AG65" s="245"/>
      <c r="AH65" s="199"/>
      <c r="AI65" s="171"/>
      <c r="AJ65" s="170"/>
      <c r="AK65" s="246"/>
      <c r="AL65" s="246"/>
      <c r="AM65" s="72" t="s">
        <v>365</v>
      </c>
      <c r="AN65" s="24"/>
    </row>
    <row r="66" spans="1:40" s="18" customFormat="1" ht="41.25" customHeight="1">
      <c r="A66" s="82" t="s">
        <v>360</v>
      </c>
      <c r="B66" s="426" t="s">
        <v>370</v>
      </c>
      <c r="C66" s="427"/>
      <c r="D66" s="116">
        <v>7</v>
      </c>
      <c r="E66" s="117">
        <v>6</v>
      </c>
      <c r="F66" s="99">
        <v>310</v>
      </c>
      <c r="G66" s="194">
        <f>SUM(H66:K66)</f>
        <v>192</v>
      </c>
      <c r="H66" s="116">
        <v>38</v>
      </c>
      <c r="I66" s="119">
        <v>72</v>
      </c>
      <c r="J66" s="119">
        <v>50</v>
      </c>
      <c r="K66" s="117">
        <v>32</v>
      </c>
      <c r="L66" s="116"/>
      <c r="M66" s="121"/>
      <c r="N66" s="20"/>
      <c r="O66" s="193"/>
      <c r="P66" s="101"/>
      <c r="Q66" s="192"/>
      <c r="R66" s="193"/>
      <c r="S66" s="194"/>
      <c r="T66" s="100"/>
      <c r="U66" s="193"/>
      <c r="V66" s="101"/>
      <c r="W66" s="192"/>
      <c r="X66" s="193"/>
      <c r="Y66" s="135"/>
      <c r="Z66" s="192"/>
      <c r="AA66" s="193"/>
      <c r="AB66" s="194"/>
      <c r="AC66" s="192">
        <v>136</v>
      </c>
      <c r="AD66" s="193">
        <v>90</v>
      </c>
      <c r="AE66" s="194">
        <v>3</v>
      </c>
      <c r="AF66" s="192">
        <v>174</v>
      </c>
      <c r="AG66" s="193">
        <v>102</v>
      </c>
      <c r="AH66" s="194">
        <v>6</v>
      </c>
      <c r="AI66" s="134"/>
      <c r="AJ66" s="132"/>
      <c r="AK66" s="135"/>
      <c r="AL66" s="227">
        <f>SUM(P66,S66,V66,Y66,AB66,AE66,AH66,AK66)</f>
        <v>9</v>
      </c>
      <c r="AM66" s="72"/>
      <c r="AN66" s="24"/>
    </row>
    <row r="67" spans="1:40" s="23" customFormat="1" ht="15.75" customHeight="1">
      <c r="A67" s="111" t="s">
        <v>361</v>
      </c>
      <c r="B67" s="380" t="s">
        <v>351</v>
      </c>
      <c r="C67" s="381"/>
      <c r="D67" s="62"/>
      <c r="E67" s="63"/>
      <c r="F67" s="244"/>
      <c r="G67" s="199"/>
      <c r="H67" s="169"/>
      <c r="I67" s="170"/>
      <c r="J67" s="170"/>
      <c r="K67" s="199"/>
      <c r="L67" s="169"/>
      <c r="M67" s="246"/>
      <c r="N67" s="245"/>
      <c r="O67" s="171"/>
      <c r="P67" s="199"/>
      <c r="Q67" s="244"/>
      <c r="R67" s="170"/>
      <c r="S67" s="246"/>
      <c r="T67" s="245"/>
      <c r="U67" s="170"/>
      <c r="V67" s="246"/>
      <c r="W67" s="245"/>
      <c r="X67" s="170"/>
      <c r="Y67" s="246"/>
      <c r="Z67" s="245"/>
      <c r="AA67" s="170"/>
      <c r="AB67" s="246"/>
      <c r="AC67" s="245"/>
      <c r="AD67" s="170"/>
      <c r="AE67" s="246"/>
      <c r="AF67" s="245"/>
      <c r="AG67" s="170"/>
      <c r="AH67" s="246"/>
      <c r="AI67" s="245"/>
      <c r="AJ67" s="170"/>
      <c r="AK67" s="246"/>
      <c r="AL67" s="246"/>
      <c r="AM67" s="228" t="s">
        <v>376</v>
      </c>
    </row>
    <row r="68" spans="1:40" s="18" customFormat="1" ht="12.75" customHeight="1">
      <c r="A68" s="61" t="s">
        <v>362</v>
      </c>
      <c r="B68" s="382" t="s">
        <v>64</v>
      </c>
      <c r="C68" s="383"/>
      <c r="D68" s="62"/>
      <c r="E68" s="63"/>
      <c r="F68" s="64">
        <v>36</v>
      </c>
      <c r="G68" s="63"/>
      <c r="H68" s="62"/>
      <c r="I68" s="66"/>
      <c r="J68" s="66"/>
      <c r="K68" s="63"/>
      <c r="L68" s="62"/>
      <c r="M68" s="144"/>
      <c r="N68" s="65"/>
      <c r="O68" s="65"/>
      <c r="P68" s="63"/>
      <c r="Q68" s="62">
        <v>36</v>
      </c>
      <c r="R68" s="66"/>
      <c r="S68" s="63">
        <v>1</v>
      </c>
      <c r="T68" s="65"/>
      <c r="U68" s="66"/>
      <c r="V68" s="63"/>
      <c r="W68" s="65"/>
      <c r="X68" s="67"/>
      <c r="Y68" s="95"/>
      <c r="Z68" s="71"/>
      <c r="AA68" s="70"/>
      <c r="AB68" s="68"/>
      <c r="AC68" s="69"/>
      <c r="AD68" s="70"/>
      <c r="AE68" s="68"/>
      <c r="AF68" s="71"/>
      <c r="AG68" s="70"/>
      <c r="AH68" s="95"/>
      <c r="AI68" s="71"/>
      <c r="AJ68" s="70"/>
      <c r="AK68" s="68"/>
      <c r="AL68" s="72">
        <f>SUM(P68,S68,V68,Y68,AB68,AE68,AH68,AK68)</f>
        <v>1</v>
      </c>
      <c r="AM68" s="72"/>
      <c r="AN68" s="24"/>
    </row>
    <row r="69" spans="1:40" s="18" customFormat="1" ht="12.75" customHeight="1">
      <c r="A69" s="61" t="s">
        <v>363</v>
      </c>
      <c r="B69" s="382" t="s">
        <v>65</v>
      </c>
      <c r="C69" s="383"/>
      <c r="D69" s="62"/>
      <c r="E69" s="63"/>
      <c r="F69" s="64">
        <v>36</v>
      </c>
      <c r="G69" s="63"/>
      <c r="H69" s="62"/>
      <c r="I69" s="66"/>
      <c r="J69" s="66"/>
      <c r="K69" s="63"/>
      <c r="L69" s="62"/>
      <c r="M69" s="144"/>
      <c r="N69" s="65"/>
      <c r="O69" s="65"/>
      <c r="P69" s="63"/>
      <c r="Q69" s="62"/>
      <c r="R69" s="66"/>
      <c r="S69" s="63"/>
      <c r="T69" s="65"/>
      <c r="U69" s="66"/>
      <c r="V69" s="63"/>
      <c r="W69" s="65">
        <v>36</v>
      </c>
      <c r="X69" s="67"/>
      <c r="Y69" s="96">
        <v>1</v>
      </c>
      <c r="Z69" s="97"/>
      <c r="AA69" s="91"/>
      <c r="AB69" s="73"/>
      <c r="AC69" s="69"/>
      <c r="AD69" s="70"/>
      <c r="AE69" s="68"/>
      <c r="AF69" s="71"/>
      <c r="AG69" s="70"/>
      <c r="AH69" s="95"/>
      <c r="AI69" s="71"/>
      <c r="AJ69" s="70"/>
      <c r="AK69" s="68"/>
      <c r="AL69" s="72">
        <f>SUM(P69,S69,V69,Y69,AB69,AE69,AH69,AK69)</f>
        <v>1</v>
      </c>
      <c r="AM69" s="72"/>
      <c r="AN69" s="24"/>
    </row>
    <row r="70" spans="1:40" s="18" customFormat="1" ht="12.75" customHeight="1" thickBot="1">
      <c r="A70" s="98" t="s">
        <v>364</v>
      </c>
      <c r="B70" s="424" t="s">
        <v>66</v>
      </c>
      <c r="C70" s="425"/>
      <c r="D70" s="92"/>
      <c r="E70" s="93"/>
      <c r="F70" s="218">
        <v>36</v>
      </c>
      <c r="G70" s="93"/>
      <c r="H70" s="192"/>
      <c r="I70" s="193"/>
      <c r="J70" s="193"/>
      <c r="K70" s="194"/>
      <c r="L70" s="192"/>
      <c r="M70" s="148"/>
      <c r="N70" s="100"/>
      <c r="O70" s="100"/>
      <c r="P70" s="194"/>
      <c r="Q70" s="92"/>
      <c r="R70" s="94"/>
      <c r="S70" s="93"/>
      <c r="T70" s="248"/>
      <c r="U70" s="102"/>
      <c r="V70" s="103"/>
      <c r="W70" s="100"/>
      <c r="X70" s="101"/>
      <c r="Y70" s="104"/>
      <c r="Z70" s="105"/>
      <c r="AA70" s="106"/>
      <c r="AB70" s="107"/>
      <c r="AC70" s="192">
        <v>36</v>
      </c>
      <c r="AD70" s="101"/>
      <c r="AE70" s="108">
        <v>1</v>
      </c>
      <c r="AF70" s="109"/>
      <c r="AG70" s="110"/>
      <c r="AH70" s="108"/>
      <c r="AI70" s="105"/>
      <c r="AJ70" s="106"/>
      <c r="AK70" s="107"/>
      <c r="AL70" s="227">
        <f>SUM(P70,S70,V70,Y70,AB70,AE70,AH70,AK70)</f>
        <v>1</v>
      </c>
      <c r="AM70" s="72"/>
      <c r="AN70" s="24"/>
    </row>
    <row r="71" spans="1:40" s="18" customFormat="1" ht="28.5" customHeight="1" thickBot="1">
      <c r="A71" s="206" t="s">
        <v>9</v>
      </c>
      <c r="B71" s="422" t="s">
        <v>382</v>
      </c>
      <c r="C71" s="423"/>
      <c r="D71" s="247"/>
      <c r="E71" s="197"/>
      <c r="F71" s="163">
        <f t="shared" ref="F71:P71" si="2">SUM(F72:F102)</f>
        <v>2716</v>
      </c>
      <c r="G71" s="254">
        <f t="shared" si="2"/>
        <v>1360</v>
      </c>
      <c r="H71" s="163">
        <f t="shared" si="2"/>
        <v>396</v>
      </c>
      <c r="I71" s="254">
        <f t="shared" si="2"/>
        <v>148</v>
      </c>
      <c r="J71" s="165">
        <f t="shared" si="2"/>
        <v>462</v>
      </c>
      <c r="K71" s="256">
        <f t="shared" si="2"/>
        <v>354</v>
      </c>
      <c r="L71" s="163"/>
      <c r="M71" s="256"/>
      <c r="N71" s="254">
        <f t="shared" si="2"/>
        <v>72</v>
      </c>
      <c r="O71" s="165">
        <f t="shared" si="2"/>
        <v>36</v>
      </c>
      <c r="P71" s="254">
        <f t="shared" si="2"/>
        <v>2</v>
      </c>
      <c r="Q71" s="255">
        <f t="shared" ref="Q71:AH71" si="3">SUM(Q72:Q102)</f>
        <v>382</v>
      </c>
      <c r="R71" s="165">
        <f t="shared" si="3"/>
        <v>176</v>
      </c>
      <c r="S71" s="254">
        <f t="shared" si="3"/>
        <v>10</v>
      </c>
      <c r="T71" s="207">
        <f t="shared" si="3"/>
        <v>272</v>
      </c>
      <c r="U71" s="208">
        <f t="shared" si="3"/>
        <v>160</v>
      </c>
      <c r="V71" s="209">
        <f t="shared" si="3"/>
        <v>6</v>
      </c>
      <c r="W71" s="254">
        <f t="shared" si="3"/>
        <v>470</v>
      </c>
      <c r="X71" s="165">
        <f t="shared" si="3"/>
        <v>256</v>
      </c>
      <c r="Y71" s="254">
        <f t="shared" si="3"/>
        <v>12</v>
      </c>
      <c r="Z71" s="255">
        <f t="shared" si="3"/>
        <v>120</v>
      </c>
      <c r="AA71" s="165">
        <f t="shared" si="3"/>
        <v>60</v>
      </c>
      <c r="AB71" s="254">
        <f t="shared" si="3"/>
        <v>3</v>
      </c>
      <c r="AC71" s="255">
        <f t="shared" si="3"/>
        <v>458</v>
      </c>
      <c r="AD71" s="165">
        <f t="shared" si="3"/>
        <v>214</v>
      </c>
      <c r="AE71" s="254">
        <f t="shared" si="3"/>
        <v>12</v>
      </c>
      <c r="AF71" s="255">
        <f t="shared" si="3"/>
        <v>942</v>
      </c>
      <c r="AG71" s="165">
        <f t="shared" si="3"/>
        <v>458</v>
      </c>
      <c r="AH71" s="254">
        <f t="shared" si="3"/>
        <v>27</v>
      </c>
      <c r="AI71" s="255"/>
      <c r="AJ71" s="165"/>
      <c r="AK71" s="256"/>
      <c r="AL71" s="210">
        <f>SUM(AL72:AL102)</f>
        <v>72</v>
      </c>
      <c r="AM71" s="219"/>
      <c r="AN71" s="24"/>
    </row>
    <row r="72" spans="1:40" s="14" customFormat="1" ht="26.25" customHeight="1">
      <c r="A72" s="265" t="s">
        <v>11</v>
      </c>
      <c r="B72" s="420" t="s">
        <v>143</v>
      </c>
      <c r="C72" s="421"/>
      <c r="D72" s="151"/>
      <c r="E72" s="152"/>
      <c r="F72" s="242"/>
      <c r="G72" s="270"/>
      <c r="H72" s="266"/>
      <c r="I72" s="269"/>
      <c r="J72" s="267"/>
      <c r="K72" s="243"/>
      <c r="L72" s="266"/>
      <c r="M72" s="243"/>
      <c r="N72" s="269"/>
      <c r="O72" s="267"/>
      <c r="P72" s="269"/>
      <c r="Q72" s="242"/>
      <c r="R72" s="267"/>
      <c r="S72" s="269"/>
      <c r="T72" s="242"/>
      <c r="U72" s="267"/>
      <c r="V72" s="269"/>
      <c r="W72" s="242"/>
      <c r="X72" s="267"/>
      <c r="Y72" s="269"/>
      <c r="Z72" s="242"/>
      <c r="AA72" s="267"/>
      <c r="AB72" s="269"/>
      <c r="AC72" s="242"/>
      <c r="AD72" s="267"/>
      <c r="AE72" s="269"/>
      <c r="AF72" s="242"/>
      <c r="AG72" s="267"/>
      <c r="AH72" s="269"/>
      <c r="AI72" s="242"/>
      <c r="AJ72" s="267"/>
      <c r="AK72" s="269"/>
      <c r="AL72" s="271"/>
      <c r="AM72" s="271"/>
      <c r="AN72" s="15"/>
    </row>
    <row r="73" spans="1:40" s="14" customFormat="1" ht="15.75" customHeight="1">
      <c r="A73" s="61" t="s">
        <v>84</v>
      </c>
      <c r="B73" s="382" t="s">
        <v>127</v>
      </c>
      <c r="C73" s="383"/>
      <c r="D73" s="62"/>
      <c r="E73" s="63" t="s">
        <v>412</v>
      </c>
      <c r="F73" s="64">
        <v>72</v>
      </c>
      <c r="G73" s="67">
        <v>36</v>
      </c>
      <c r="H73" s="62">
        <v>16</v>
      </c>
      <c r="I73" s="143"/>
      <c r="J73" s="66"/>
      <c r="K73" s="144">
        <v>20</v>
      </c>
      <c r="L73" s="62"/>
      <c r="M73" s="144"/>
      <c r="N73" s="143"/>
      <c r="O73" s="66"/>
      <c r="P73" s="144"/>
      <c r="Q73" s="143">
        <v>72</v>
      </c>
      <c r="R73" s="66">
        <v>36</v>
      </c>
      <c r="S73" s="143">
        <v>2</v>
      </c>
      <c r="T73" s="64"/>
      <c r="U73" s="170"/>
      <c r="V73" s="245"/>
      <c r="W73" s="244"/>
      <c r="X73" s="170"/>
      <c r="Y73" s="245"/>
      <c r="Z73" s="244"/>
      <c r="AA73" s="170"/>
      <c r="AB73" s="245"/>
      <c r="AC73" s="244"/>
      <c r="AD73" s="170"/>
      <c r="AE73" s="245"/>
      <c r="AF73" s="244"/>
      <c r="AG73" s="170"/>
      <c r="AH73" s="245"/>
      <c r="AI73" s="244"/>
      <c r="AJ73" s="170"/>
      <c r="AK73" s="245"/>
      <c r="AL73" s="211">
        <v>2</v>
      </c>
      <c r="AM73" s="72" t="s">
        <v>413</v>
      </c>
      <c r="AN73" s="15"/>
    </row>
    <row r="74" spans="1:40" s="15" customFormat="1" ht="30" customHeight="1">
      <c r="A74" s="272" t="s">
        <v>85</v>
      </c>
      <c r="B74" s="304" t="s">
        <v>207</v>
      </c>
      <c r="C74" s="304"/>
      <c r="D74" s="225"/>
      <c r="E74" s="224" t="s">
        <v>412</v>
      </c>
      <c r="F74" s="225">
        <v>72</v>
      </c>
      <c r="G74" s="224">
        <v>36</v>
      </c>
      <c r="H74" s="225">
        <v>16</v>
      </c>
      <c r="I74" s="223"/>
      <c r="J74" s="223"/>
      <c r="K74" s="224">
        <v>20</v>
      </c>
      <c r="L74" s="225"/>
      <c r="M74" s="77"/>
      <c r="N74" s="226"/>
      <c r="O74" s="223"/>
      <c r="P74" s="224"/>
      <c r="Q74" s="143">
        <v>72</v>
      </c>
      <c r="R74" s="66">
        <v>36</v>
      </c>
      <c r="S74" s="143">
        <v>2</v>
      </c>
      <c r="T74" s="225"/>
      <c r="U74" s="223"/>
      <c r="V74" s="224"/>
      <c r="W74" s="225"/>
      <c r="X74" s="223"/>
      <c r="Y74" s="224"/>
      <c r="Z74" s="225"/>
      <c r="AA74" s="223"/>
      <c r="AB74" s="224"/>
      <c r="AC74" s="225"/>
      <c r="AD74" s="223"/>
      <c r="AE74" s="224"/>
      <c r="AF74" s="225"/>
      <c r="AG74" s="223"/>
      <c r="AH74" s="224"/>
      <c r="AI74" s="225"/>
      <c r="AJ74" s="223"/>
      <c r="AK74" s="224"/>
      <c r="AL74" s="228">
        <f>SUM(P74,S74,V74,Y74,AB74,AE74,AH74,AK74)</f>
        <v>2</v>
      </c>
      <c r="AM74" s="273" t="s">
        <v>415</v>
      </c>
    </row>
    <row r="75" spans="1:40" s="14" customFormat="1" ht="15.75" customHeight="1">
      <c r="A75" s="82" t="s">
        <v>383</v>
      </c>
      <c r="B75" s="384" t="s">
        <v>130</v>
      </c>
      <c r="C75" s="385"/>
      <c r="D75" s="225"/>
      <c r="E75" s="224"/>
      <c r="F75" s="74"/>
      <c r="G75" s="75"/>
      <c r="H75" s="225"/>
      <c r="I75" s="76"/>
      <c r="J75" s="223"/>
      <c r="K75" s="77"/>
      <c r="L75" s="225"/>
      <c r="M75" s="77"/>
      <c r="N75" s="76"/>
      <c r="O75" s="223"/>
      <c r="P75" s="77"/>
      <c r="Q75" s="76"/>
      <c r="R75" s="223"/>
      <c r="S75" s="76"/>
      <c r="T75" s="74"/>
      <c r="U75" s="87"/>
      <c r="V75" s="86"/>
      <c r="W75" s="89"/>
      <c r="X75" s="87"/>
      <c r="Y75" s="86"/>
      <c r="Z75" s="89"/>
      <c r="AA75" s="87"/>
      <c r="AB75" s="86"/>
      <c r="AC75" s="89"/>
      <c r="AD75" s="87"/>
      <c r="AE75" s="86"/>
      <c r="AF75" s="89"/>
      <c r="AG75" s="87"/>
      <c r="AH75" s="86"/>
      <c r="AI75" s="89"/>
      <c r="AJ75" s="87"/>
      <c r="AK75" s="86"/>
      <c r="AL75" s="114"/>
      <c r="AM75" s="114"/>
      <c r="AN75" s="15"/>
    </row>
    <row r="76" spans="1:40" s="14" customFormat="1" ht="15.75" customHeight="1">
      <c r="A76" s="61" t="s">
        <v>410</v>
      </c>
      <c r="B76" s="382" t="s">
        <v>408</v>
      </c>
      <c r="C76" s="383"/>
      <c r="D76" s="373"/>
      <c r="E76" s="371" t="s">
        <v>402</v>
      </c>
      <c r="F76" s="373">
        <f>SUM(N76,Q76,T76,W76,Z76,AC76,AF76,AI76)</f>
        <v>72</v>
      </c>
      <c r="G76" s="371">
        <v>36</v>
      </c>
      <c r="H76" s="373">
        <v>18</v>
      </c>
      <c r="I76" s="369"/>
      <c r="J76" s="369"/>
      <c r="K76" s="371">
        <v>18</v>
      </c>
      <c r="L76" s="192"/>
      <c r="M76" s="148"/>
      <c r="N76" s="375">
        <v>72</v>
      </c>
      <c r="O76" s="369">
        <v>36</v>
      </c>
      <c r="P76" s="371">
        <v>2</v>
      </c>
      <c r="Q76" s="375"/>
      <c r="R76" s="369"/>
      <c r="S76" s="371"/>
      <c r="T76" s="373"/>
      <c r="U76" s="369"/>
      <c r="V76" s="371"/>
      <c r="W76" s="373"/>
      <c r="X76" s="369"/>
      <c r="Y76" s="371"/>
      <c r="Z76" s="373"/>
      <c r="AA76" s="369"/>
      <c r="AB76" s="371"/>
      <c r="AC76" s="373"/>
      <c r="AD76" s="369"/>
      <c r="AE76" s="371"/>
      <c r="AF76" s="373"/>
      <c r="AG76" s="369"/>
      <c r="AH76" s="371"/>
      <c r="AI76" s="373"/>
      <c r="AJ76" s="369"/>
      <c r="AK76" s="371"/>
      <c r="AL76" s="386">
        <f>SUM(P76,S76,V76,Y76,AB76,AE76,AH76,AK76)</f>
        <v>2</v>
      </c>
      <c r="AM76" s="231" t="s">
        <v>326</v>
      </c>
      <c r="AN76" s="15"/>
    </row>
    <row r="77" spans="1:40" s="14" customFormat="1" ht="15.75" customHeight="1">
      <c r="A77" s="61" t="s">
        <v>411</v>
      </c>
      <c r="B77" s="382" t="s">
        <v>409</v>
      </c>
      <c r="C77" s="383"/>
      <c r="D77" s="374"/>
      <c r="E77" s="372"/>
      <c r="F77" s="374"/>
      <c r="G77" s="372">
        <f>SUM(H77:K77)</f>
        <v>0</v>
      </c>
      <c r="H77" s="374"/>
      <c r="I77" s="370"/>
      <c r="J77" s="370"/>
      <c r="K77" s="372"/>
      <c r="L77" s="225"/>
      <c r="M77" s="77"/>
      <c r="N77" s="376"/>
      <c r="O77" s="370"/>
      <c r="P77" s="372"/>
      <c r="Q77" s="376"/>
      <c r="R77" s="370"/>
      <c r="S77" s="372"/>
      <c r="T77" s="374"/>
      <c r="U77" s="370"/>
      <c r="V77" s="372"/>
      <c r="W77" s="374"/>
      <c r="X77" s="370"/>
      <c r="Y77" s="372"/>
      <c r="Z77" s="374"/>
      <c r="AA77" s="370"/>
      <c r="AB77" s="372"/>
      <c r="AC77" s="374"/>
      <c r="AD77" s="370"/>
      <c r="AE77" s="372"/>
      <c r="AF77" s="374"/>
      <c r="AG77" s="370"/>
      <c r="AH77" s="372"/>
      <c r="AI77" s="374"/>
      <c r="AJ77" s="370"/>
      <c r="AK77" s="372"/>
      <c r="AL77" s="387"/>
      <c r="AM77" s="228" t="s">
        <v>332</v>
      </c>
      <c r="AN77" s="15"/>
    </row>
    <row r="78" spans="1:40" s="14" customFormat="1" ht="25.5" customHeight="1">
      <c r="A78" s="111" t="s">
        <v>12</v>
      </c>
      <c r="B78" s="384" t="s">
        <v>268</v>
      </c>
      <c r="C78" s="385"/>
      <c r="D78" s="225"/>
      <c r="E78" s="224"/>
      <c r="F78" s="74"/>
      <c r="G78" s="224"/>
      <c r="H78" s="74"/>
      <c r="I78" s="223"/>
      <c r="J78" s="76"/>
      <c r="K78" s="224"/>
      <c r="L78" s="225"/>
      <c r="M78" s="77"/>
      <c r="N78" s="226"/>
      <c r="O78" s="76"/>
      <c r="P78" s="224"/>
      <c r="Q78" s="226"/>
      <c r="R78" s="76"/>
      <c r="S78" s="224"/>
      <c r="T78" s="226"/>
      <c r="U78" s="76"/>
      <c r="V78" s="224"/>
      <c r="W78" s="226"/>
      <c r="X78" s="76"/>
      <c r="Y78" s="224"/>
      <c r="Z78" s="226"/>
      <c r="AA78" s="76"/>
      <c r="AB78" s="224"/>
      <c r="AC78" s="76"/>
      <c r="AD78" s="223"/>
      <c r="AE78" s="77"/>
      <c r="AF78" s="226"/>
      <c r="AG78" s="76"/>
      <c r="AH78" s="224"/>
      <c r="AI78" s="76"/>
      <c r="AJ78" s="223"/>
      <c r="AK78" s="77"/>
      <c r="AL78" s="88"/>
      <c r="AM78" s="228"/>
      <c r="AN78" s="15"/>
    </row>
    <row r="79" spans="1:40" s="14" customFormat="1" ht="25.5" customHeight="1">
      <c r="A79" s="82" t="s">
        <v>86</v>
      </c>
      <c r="B79" s="382" t="s">
        <v>269</v>
      </c>
      <c r="C79" s="383"/>
      <c r="D79" s="225"/>
      <c r="E79" s="224">
        <v>2</v>
      </c>
      <c r="F79" s="74">
        <v>116</v>
      </c>
      <c r="G79" s="224">
        <f>SUM(H79:K79)</f>
        <v>40</v>
      </c>
      <c r="H79" s="74">
        <v>10</v>
      </c>
      <c r="I79" s="223"/>
      <c r="J79" s="76">
        <v>30</v>
      </c>
      <c r="K79" s="224"/>
      <c r="L79" s="225"/>
      <c r="M79" s="77"/>
      <c r="N79" s="226"/>
      <c r="O79" s="76"/>
      <c r="P79" s="224"/>
      <c r="Q79" s="226">
        <v>116</v>
      </c>
      <c r="R79" s="76">
        <v>40</v>
      </c>
      <c r="S79" s="224">
        <v>3</v>
      </c>
      <c r="T79" s="226"/>
      <c r="U79" s="76"/>
      <c r="V79" s="224"/>
      <c r="W79" s="226"/>
      <c r="X79" s="76"/>
      <c r="Y79" s="224"/>
      <c r="Z79" s="226"/>
      <c r="AA79" s="76"/>
      <c r="AB79" s="224"/>
      <c r="AC79" s="76"/>
      <c r="AD79" s="223"/>
      <c r="AE79" s="77"/>
      <c r="AF79" s="226"/>
      <c r="AG79" s="76"/>
      <c r="AH79" s="224"/>
      <c r="AI79" s="76"/>
      <c r="AJ79" s="223"/>
      <c r="AK79" s="77"/>
      <c r="AL79" s="77">
        <f>SUM(P79,S79,V79,Y79,AB79,AE79,AH79,AK79)</f>
        <v>3</v>
      </c>
      <c r="AM79" s="228" t="s">
        <v>198</v>
      </c>
      <c r="AN79" s="15"/>
    </row>
    <row r="80" spans="1:40" s="14" customFormat="1" ht="25.5" customHeight="1">
      <c r="A80" s="115" t="s">
        <v>133</v>
      </c>
      <c r="B80" s="382" t="s">
        <v>270</v>
      </c>
      <c r="C80" s="383"/>
      <c r="D80" s="116"/>
      <c r="E80" s="117">
        <v>4</v>
      </c>
      <c r="F80" s="118">
        <v>102</v>
      </c>
      <c r="G80" s="117">
        <f>SUM(H80:K80)</f>
        <v>44</v>
      </c>
      <c r="H80" s="118">
        <v>10</v>
      </c>
      <c r="I80" s="119"/>
      <c r="J80" s="20">
        <v>28</v>
      </c>
      <c r="K80" s="117">
        <v>6</v>
      </c>
      <c r="L80" s="116"/>
      <c r="M80" s="121"/>
      <c r="N80" s="120"/>
      <c r="O80" s="20"/>
      <c r="P80" s="117"/>
      <c r="Q80" s="120"/>
      <c r="R80" s="20"/>
      <c r="S80" s="117"/>
      <c r="T80" s="120"/>
      <c r="U80" s="20"/>
      <c r="V80" s="117"/>
      <c r="W80" s="120">
        <v>102</v>
      </c>
      <c r="X80" s="20">
        <v>44</v>
      </c>
      <c r="Y80" s="117">
        <v>3</v>
      </c>
      <c r="Z80" s="120"/>
      <c r="AA80" s="20"/>
      <c r="AB80" s="117"/>
      <c r="AC80" s="20"/>
      <c r="AD80" s="119"/>
      <c r="AE80" s="121"/>
      <c r="AF80" s="120"/>
      <c r="AG80" s="20"/>
      <c r="AH80" s="117"/>
      <c r="AI80" s="20"/>
      <c r="AJ80" s="119"/>
      <c r="AK80" s="121"/>
      <c r="AL80" s="121">
        <f>SUM(P80,S80,V80,Y80,AB80,AE80,AH80,AK80)</f>
        <v>3</v>
      </c>
      <c r="AM80" s="142" t="s">
        <v>177</v>
      </c>
      <c r="AN80" s="15"/>
    </row>
    <row r="81" spans="1:40" s="14" customFormat="1" ht="40.5" customHeight="1">
      <c r="A81" s="188" t="s">
        <v>145</v>
      </c>
      <c r="B81" s="380" t="s">
        <v>209</v>
      </c>
      <c r="C81" s="381"/>
      <c r="D81" s="62"/>
      <c r="E81" s="63"/>
      <c r="F81" s="244"/>
      <c r="G81" s="199"/>
      <c r="H81" s="244"/>
      <c r="I81" s="170"/>
      <c r="J81" s="245"/>
      <c r="K81" s="199"/>
      <c r="L81" s="169"/>
      <c r="M81" s="246"/>
      <c r="N81" s="200"/>
      <c r="O81" s="245"/>
      <c r="P81" s="171"/>
      <c r="Q81" s="169"/>
      <c r="R81" s="245"/>
      <c r="S81" s="199"/>
      <c r="T81" s="200"/>
      <c r="U81" s="245"/>
      <c r="V81" s="199"/>
      <c r="W81" s="170"/>
      <c r="X81" s="245"/>
      <c r="Y81" s="199"/>
      <c r="Z81" s="170"/>
      <c r="AA81" s="245"/>
      <c r="AB81" s="199"/>
      <c r="AC81" s="171"/>
      <c r="AD81" s="170"/>
      <c r="AE81" s="246"/>
      <c r="AF81" s="170"/>
      <c r="AG81" s="245"/>
      <c r="AH81" s="199"/>
      <c r="AI81" s="171"/>
      <c r="AJ81" s="170"/>
      <c r="AK81" s="246"/>
      <c r="AL81" s="246"/>
      <c r="AM81" s="72" t="s">
        <v>178</v>
      </c>
      <c r="AN81" s="15"/>
    </row>
    <row r="82" spans="1:40" s="14" customFormat="1" ht="12.75" customHeight="1">
      <c r="A82" s="61" t="s">
        <v>126</v>
      </c>
      <c r="B82" s="382" t="s">
        <v>210</v>
      </c>
      <c r="C82" s="383"/>
      <c r="D82" s="122"/>
      <c r="E82" s="224">
        <v>2</v>
      </c>
      <c r="F82" s="64">
        <v>122</v>
      </c>
      <c r="G82" s="63">
        <f>SUM(H82:K82)</f>
        <v>64</v>
      </c>
      <c r="H82" s="225">
        <v>22</v>
      </c>
      <c r="I82" s="223"/>
      <c r="J82" s="223">
        <v>12</v>
      </c>
      <c r="K82" s="224">
        <v>30</v>
      </c>
      <c r="L82" s="225"/>
      <c r="M82" s="77"/>
      <c r="N82" s="65"/>
      <c r="O82" s="66"/>
      <c r="P82" s="63"/>
      <c r="Q82" s="62">
        <v>122</v>
      </c>
      <c r="R82" s="66">
        <v>64</v>
      </c>
      <c r="S82" s="63">
        <v>3</v>
      </c>
      <c r="T82" s="65"/>
      <c r="U82" s="66"/>
      <c r="V82" s="67"/>
      <c r="W82" s="62"/>
      <c r="X82" s="66"/>
      <c r="Y82" s="123"/>
      <c r="Z82" s="124"/>
      <c r="AA82" s="125"/>
      <c r="AB82" s="126"/>
      <c r="AC82" s="127"/>
      <c r="AD82" s="125"/>
      <c r="AE82" s="123"/>
      <c r="AF82" s="124"/>
      <c r="AG82" s="125"/>
      <c r="AH82" s="126"/>
      <c r="AI82" s="127"/>
      <c r="AJ82" s="125"/>
      <c r="AK82" s="123"/>
      <c r="AL82" s="72">
        <f>SUM(P82,S82,V82,Y82,AB82,AE82,AH82,AK82)</f>
        <v>3</v>
      </c>
      <c r="AM82" s="72"/>
      <c r="AN82" s="15"/>
    </row>
    <row r="83" spans="1:40" s="14" customFormat="1" ht="25.5" customHeight="1">
      <c r="A83" s="128" t="s">
        <v>118</v>
      </c>
      <c r="B83" s="382" t="s">
        <v>211</v>
      </c>
      <c r="C83" s="383"/>
      <c r="D83" s="122"/>
      <c r="E83" s="224">
        <v>3</v>
      </c>
      <c r="F83" s="64">
        <v>136</v>
      </c>
      <c r="G83" s="63">
        <f>SUM(H83:K83)</f>
        <v>70</v>
      </c>
      <c r="H83" s="225">
        <v>18</v>
      </c>
      <c r="I83" s="223"/>
      <c r="J83" s="223">
        <v>30</v>
      </c>
      <c r="K83" s="224">
        <v>22</v>
      </c>
      <c r="L83" s="225"/>
      <c r="M83" s="77"/>
      <c r="N83" s="65"/>
      <c r="O83" s="66"/>
      <c r="P83" s="63"/>
      <c r="Q83" s="62"/>
      <c r="R83" s="66"/>
      <c r="S83" s="63"/>
      <c r="T83" s="62">
        <v>136</v>
      </c>
      <c r="U83" s="66">
        <v>70</v>
      </c>
      <c r="V83" s="63">
        <v>3</v>
      </c>
      <c r="W83" s="62"/>
      <c r="X83" s="66"/>
      <c r="Y83" s="123"/>
      <c r="Z83" s="124"/>
      <c r="AA83" s="125"/>
      <c r="AB83" s="126"/>
      <c r="AC83" s="127"/>
      <c r="AD83" s="125"/>
      <c r="AE83" s="123"/>
      <c r="AF83" s="124"/>
      <c r="AG83" s="125"/>
      <c r="AH83" s="126"/>
      <c r="AI83" s="127"/>
      <c r="AJ83" s="125"/>
      <c r="AK83" s="123"/>
      <c r="AL83" s="72">
        <f>SUM(P83,S83,V83,Y83,AB83,AE83,AH83,AK83)</f>
        <v>3</v>
      </c>
      <c r="AM83" s="72"/>
      <c r="AN83" s="15"/>
    </row>
    <row r="84" spans="1:40" s="14" customFormat="1" ht="25.5" customHeight="1">
      <c r="A84" s="129" t="s">
        <v>278</v>
      </c>
      <c r="B84" s="382" t="s">
        <v>212</v>
      </c>
      <c r="C84" s="383"/>
      <c r="D84" s="130">
        <v>4</v>
      </c>
      <c r="E84" s="117">
        <v>3</v>
      </c>
      <c r="F84" s="99">
        <v>272</v>
      </c>
      <c r="G84" s="194">
        <f>SUM(H84:K84)</f>
        <v>180</v>
      </c>
      <c r="H84" s="192">
        <v>36</v>
      </c>
      <c r="I84" s="193">
        <v>56</v>
      </c>
      <c r="J84" s="193">
        <v>66</v>
      </c>
      <c r="K84" s="194">
        <v>22</v>
      </c>
      <c r="L84" s="192"/>
      <c r="M84" s="148"/>
      <c r="N84" s="259"/>
      <c r="O84" s="193"/>
      <c r="P84" s="101"/>
      <c r="Q84" s="116"/>
      <c r="R84" s="119"/>
      <c r="S84" s="117"/>
      <c r="T84" s="116">
        <v>136</v>
      </c>
      <c r="U84" s="119">
        <v>90</v>
      </c>
      <c r="V84" s="117">
        <v>3</v>
      </c>
      <c r="W84" s="116">
        <v>136</v>
      </c>
      <c r="X84" s="119">
        <v>90</v>
      </c>
      <c r="Y84" s="117">
        <v>3</v>
      </c>
      <c r="Z84" s="131"/>
      <c r="AA84" s="132"/>
      <c r="AB84" s="133"/>
      <c r="AC84" s="134"/>
      <c r="AD84" s="132"/>
      <c r="AE84" s="135"/>
      <c r="AF84" s="131"/>
      <c r="AG84" s="132"/>
      <c r="AH84" s="133"/>
      <c r="AI84" s="134"/>
      <c r="AJ84" s="132"/>
      <c r="AK84" s="135"/>
      <c r="AL84" s="227">
        <f>SUM(P84,S84,V84,Y84,AB84,AE84,AH84,AK84)</f>
        <v>6</v>
      </c>
      <c r="AM84" s="72"/>
      <c r="AN84" s="15"/>
    </row>
    <row r="85" spans="1:40" s="14" customFormat="1" ht="12.75" customHeight="1">
      <c r="A85" s="188" t="s">
        <v>13</v>
      </c>
      <c r="B85" s="380" t="s">
        <v>290</v>
      </c>
      <c r="C85" s="381"/>
      <c r="D85" s="62"/>
      <c r="E85" s="63"/>
      <c r="F85" s="244"/>
      <c r="G85" s="199"/>
      <c r="H85" s="244"/>
      <c r="I85" s="170"/>
      <c r="J85" s="245"/>
      <c r="K85" s="199"/>
      <c r="L85" s="169"/>
      <c r="M85" s="246"/>
      <c r="N85" s="200"/>
      <c r="O85" s="245"/>
      <c r="P85" s="171"/>
      <c r="Q85" s="169"/>
      <c r="R85" s="245"/>
      <c r="S85" s="199"/>
      <c r="T85" s="200"/>
      <c r="U85" s="245"/>
      <c r="V85" s="199"/>
      <c r="W85" s="170"/>
      <c r="X85" s="245"/>
      <c r="Y85" s="199"/>
      <c r="Z85" s="169"/>
      <c r="AA85" s="245"/>
      <c r="AB85" s="199"/>
      <c r="AC85" s="244"/>
      <c r="AD85" s="170"/>
      <c r="AE85" s="246"/>
      <c r="AF85" s="200"/>
      <c r="AG85" s="245"/>
      <c r="AH85" s="199"/>
      <c r="AI85" s="171"/>
      <c r="AJ85" s="170"/>
      <c r="AK85" s="246"/>
      <c r="AL85" s="246"/>
      <c r="AM85" s="211"/>
      <c r="AN85" s="15"/>
    </row>
    <row r="86" spans="1:40" s="14" customFormat="1" ht="12.75" customHeight="1">
      <c r="A86" s="136" t="s">
        <v>87</v>
      </c>
      <c r="B86" s="382" t="s">
        <v>136</v>
      </c>
      <c r="C86" s="383"/>
      <c r="D86" s="62">
        <v>4</v>
      </c>
      <c r="E86" s="63"/>
      <c r="F86" s="64">
        <v>136</v>
      </c>
      <c r="G86" s="63">
        <f>SUM(H86:K86)</f>
        <v>80</v>
      </c>
      <c r="H86" s="62">
        <v>30</v>
      </c>
      <c r="I86" s="66"/>
      <c r="J86" s="66">
        <v>26</v>
      </c>
      <c r="K86" s="63">
        <v>24</v>
      </c>
      <c r="L86" s="62"/>
      <c r="M86" s="144"/>
      <c r="N86" s="143"/>
      <c r="O86" s="66"/>
      <c r="P86" s="67"/>
      <c r="Q86" s="62"/>
      <c r="R86" s="66"/>
      <c r="S86" s="63"/>
      <c r="T86" s="62"/>
      <c r="U86" s="66"/>
      <c r="V86" s="63"/>
      <c r="W86" s="62">
        <v>136</v>
      </c>
      <c r="X86" s="66">
        <v>80</v>
      </c>
      <c r="Y86" s="63">
        <v>3</v>
      </c>
      <c r="Z86" s="62"/>
      <c r="AA86" s="66"/>
      <c r="AB86" s="63"/>
      <c r="AC86" s="127"/>
      <c r="AD86" s="125"/>
      <c r="AE86" s="123"/>
      <c r="AF86" s="124"/>
      <c r="AG86" s="125"/>
      <c r="AH86" s="126"/>
      <c r="AI86" s="127"/>
      <c r="AJ86" s="125"/>
      <c r="AK86" s="123"/>
      <c r="AL86" s="72">
        <f>SUM(P86,S86,V86,Y86,AB86,AE86,AH86,AK86)</f>
        <v>3</v>
      </c>
      <c r="AM86" s="227" t="s">
        <v>182</v>
      </c>
      <c r="AN86" s="15"/>
    </row>
    <row r="87" spans="1:40" s="14" customFormat="1" ht="12.75" customHeight="1">
      <c r="A87" s="137" t="s">
        <v>88</v>
      </c>
      <c r="B87" s="382" t="s">
        <v>112</v>
      </c>
      <c r="C87" s="383"/>
      <c r="D87" s="116">
        <v>6</v>
      </c>
      <c r="E87" s="117">
        <v>5</v>
      </c>
      <c r="F87" s="118">
        <v>240</v>
      </c>
      <c r="G87" s="117">
        <f>SUM(H87:K87)</f>
        <v>100</v>
      </c>
      <c r="H87" s="116">
        <v>30</v>
      </c>
      <c r="I87" s="119"/>
      <c r="J87" s="119">
        <v>50</v>
      </c>
      <c r="K87" s="117">
        <v>20</v>
      </c>
      <c r="L87" s="116"/>
      <c r="M87" s="121"/>
      <c r="N87" s="20"/>
      <c r="O87" s="119"/>
      <c r="P87" s="138"/>
      <c r="Q87" s="116"/>
      <c r="R87" s="119"/>
      <c r="S87" s="117"/>
      <c r="T87" s="116"/>
      <c r="U87" s="119"/>
      <c r="V87" s="117"/>
      <c r="W87" s="116"/>
      <c r="X87" s="119"/>
      <c r="Y87" s="117"/>
      <c r="Z87" s="139">
        <v>120</v>
      </c>
      <c r="AA87" s="140">
        <v>60</v>
      </c>
      <c r="AB87" s="117">
        <v>3</v>
      </c>
      <c r="AC87" s="139">
        <v>120</v>
      </c>
      <c r="AD87" s="140">
        <v>40</v>
      </c>
      <c r="AE87" s="117">
        <v>3</v>
      </c>
      <c r="AF87" s="120"/>
      <c r="AG87" s="119"/>
      <c r="AH87" s="138"/>
      <c r="AI87" s="139"/>
      <c r="AJ87" s="140"/>
      <c r="AK87" s="141"/>
      <c r="AL87" s="142">
        <f>SUM(P87,S87,V87,Y87,AB87,AE87,AH87,AK87)</f>
        <v>6</v>
      </c>
      <c r="AM87" s="227" t="s">
        <v>183</v>
      </c>
      <c r="AN87" s="15"/>
    </row>
    <row r="88" spans="1:40" s="14" customFormat="1" ht="25.5" customHeight="1">
      <c r="A88" s="188" t="s">
        <v>22</v>
      </c>
      <c r="B88" s="380" t="s">
        <v>419</v>
      </c>
      <c r="C88" s="381"/>
      <c r="D88" s="62"/>
      <c r="E88" s="63"/>
      <c r="F88" s="244"/>
      <c r="G88" s="199"/>
      <c r="H88" s="244"/>
      <c r="I88" s="170"/>
      <c r="J88" s="245"/>
      <c r="K88" s="199"/>
      <c r="L88" s="169"/>
      <c r="M88" s="246"/>
      <c r="N88" s="200"/>
      <c r="O88" s="245"/>
      <c r="P88" s="199"/>
      <c r="Q88" s="169"/>
      <c r="R88" s="245"/>
      <c r="S88" s="199"/>
      <c r="T88" s="200"/>
      <c r="U88" s="245"/>
      <c r="V88" s="199"/>
      <c r="W88" s="170"/>
      <c r="X88" s="245"/>
      <c r="Y88" s="199"/>
      <c r="Z88" s="170"/>
      <c r="AA88" s="245"/>
      <c r="AB88" s="199"/>
      <c r="AC88" s="244"/>
      <c r="AD88" s="170"/>
      <c r="AE88" s="246"/>
      <c r="AF88" s="200"/>
      <c r="AG88" s="245"/>
      <c r="AH88" s="199"/>
      <c r="AI88" s="171"/>
      <c r="AJ88" s="170"/>
      <c r="AK88" s="246"/>
      <c r="AL88" s="246"/>
      <c r="AM88" s="72" t="s">
        <v>180</v>
      </c>
      <c r="AN88" s="15"/>
    </row>
    <row r="89" spans="1:40" s="14" customFormat="1" ht="25.5" customHeight="1">
      <c r="A89" s="82" t="s">
        <v>89</v>
      </c>
      <c r="B89" s="382" t="s">
        <v>215</v>
      </c>
      <c r="C89" s="383"/>
      <c r="D89" s="62"/>
      <c r="E89" s="63">
        <v>4</v>
      </c>
      <c r="F89" s="64">
        <v>96</v>
      </c>
      <c r="G89" s="63">
        <f>SUM(H89:K89)</f>
        <v>42</v>
      </c>
      <c r="H89" s="62">
        <v>8</v>
      </c>
      <c r="I89" s="66">
        <v>22</v>
      </c>
      <c r="J89" s="66">
        <v>8</v>
      </c>
      <c r="K89" s="63">
        <v>4</v>
      </c>
      <c r="L89" s="62"/>
      <c r="M89" s="144"/>
      <c r="N89" s="143"/>
      <c r="O89" s="66"/>
      <c r="P89" s="67"/>
      <c r="Q89" s="62"/>
      <c r="R89" s="66"/>
      <c r="S89" s="63"/>
      <c r="T89" s="65"/>
      <c r="U89" s="66"/>
      <c r="V89" s="67"/>
      <c r="W89" s="62">
        <v>96</v>
      </c>
      <c r="X89" s="66">
        <v>42</v>
      </c>
      <c r="Y89" s="194">
        <v>3</v>
      </c>
      <c r="Z89" s="62"/>
      <c r="AA89" s="66"/>
      <c r="AB89" s="194"/>
      <c r="AC89" s="62"/>
      <c r="AD89" s="66"/>
      <c r="AE89" s="194"/>
      <c r="AF89" s="65"/>
      <c r="AG89" s="66"/>
      <c r="AH89" s="194"/>
      <c r="AI89" s="127"/>
      <c r="AJ89" s="125"/>
      <c r="AK89" s="123"/>
      <c r="AL89" s="227">
        <f>SUM(P89,S89,V89,Y89,AB89,AE89,AH89,AK89)</f>
        <v>3</v>
      </c>
      <c r="AM89" s="72"/>
      <c r="AN89" s="15"/>
    </row>
    <row r="90" spans="1:40" s="14" customFormat="1" ht="25.5" customHeight="1">
      <c r="A90" s="98" t="s">
        <v>132</v>
      </c>
      <c r="B90" s="382" t="s">
        <v>216</v>
      </c>
      <c r="C90" s="383"/>
      <c r="D90" s="116">
        <v>7</v>
      </c>
      <c r="E90" s="117">
        <v>6</v>
      </c>
      <c r="F90" s="99">
        <v>240</v>
      </c>
      <c r="G90" s="194">
        <f>SUM(H90:K90)</f>
        <v>120</v>
      </c>
      <c r="H90" s="116">
        <v>26</v>
      </c>
      <c r="I90" s="119">
        <v>54</v>
      </c>
      <c r="J90" s="119">
        <v>24</v>
      </c>
      <c r="K90" s="117">
        <v>16</v>
      </c>
      <c r="L90" s="116"/>
      <c r="M90" s="121"/>
      <c r="N90" s="20"/>
      <c r="O90" s="193"/>
      <c r="P90" s="101"/>
      <c r="Q90" s="192"/>
      <c r="R90" s="193"/>
      <c r="S90" s="194"/>
      <c r="T90" s="100"/>
      <c r="U90" s="193"/>
      <c r="V90" s="101"/>
      <c r="W90" s="192"/>
      <c r="X90" s="193"/>
      <c r="Y90" s="194"/>
      <c r="Z90" s="192"/>
      <c r="AA90" s="193"/>
      <c r="AB90" s="194"/>
      <c r="AC90" s="192">
        <v>110</v>
      </c>
      <c r="AD90" s="193">
        <v>52</v>
      </c>
      <c r="AE90" s="194">
        <v>3</v>
      </c>
      <c r="AF90" s="131">
        <v>130</v>
      </c>
      <c r="AG90" s="132">
        <v>68</v>
      </c>
      <c r="AH90" s="133">
        <v>3</v>
      </c>
      <c r="AI90" s="134"/>
      <c r="AJ90" s="132"/>
      <c r="AK90" s="135"/>
      <c r="AL90" s="227">
        <f>SUM(P90,S90,V90,Y90,AB90,AE90,AH90,AK90)</f>
        <v>6</v>
      </c>
      <c r="AM90" s="72"/>
      <c r="AN90" s="15"/>
    </row>
    <row r="91" spans="1:40" s="14" customFormat="1" ht="25.5" customHeight="1">
      <c r="A91" s="188" t="s">
        <v>45</v>
      </c>
      <c r="B91" s="380" t="s">
        <v>218</v>
      </c>
      <c r="C91" s="381"/>
      <c r="D91" s="62"/>
      <c r="E91" s="63"/>
      <c r="F91" s="244"/>
      <c r="G91" s="199"/>
      <c r="H91" s="244"/>
      <c r="I91" s="170"/>
      <c r="J91" s="245"/>
      <c r="K91" s="199"/>
      <c r="L91" s="169"/>
      <c r="M91" s="246"/>
      <c r="N91" s="200"/>
      <c r="O91" s="245"/>
      <c r="P91" s="199"/>
      <c r="Q91" s="169"/>
      <c r="R91" s="245"/>
      <c r="S91" s="199"/>
      <c r="T91" s="169"/>
      <c r="U91" s="245"/>
      <c r="V91" s="199"/>
      <c r="W91" s="169"/>
      <c r="X91" s="245"/>
      <c r="Y91" s="199"/>
      <c r="Z91" s="169"/>
      <c r="AA91" s="245"/>
      <c r="AB91" s="199"/>
      <c r="AC91" s="244"/>
      <c r="AD91" s="170"/>
      <c r="AE91" s="246"/>
      <c r="AF91" s="169"/>
      <c r="AG91" s="245"/>
      <c r="AH91" s="199"/>
      <c r="AI91" s="244"/>
      <c r="AJ91" s="170"/>
      <c r="AK91" s="246"/>
      <c r="AL91" s="246"/>
      <c r="AM91" s="211"/>
      <c r="AN91" s="15"/>
    </row>
    <row r="92" spans="1:40" s="14" customFormat="1" ht="51.75" customHeight="1">
      <c r="A92" s="189" t="s">
        <v>90</v>
      </c>
      <c r="B92" s="382" t="s">
        <v>369</v>
      </c>
      <c r="C92" s="383"/>
      <c r="D92" s="225">
        <v>7</v>
      </c>
      <c r="E92" s="224">
        <v>6</v>
      </c>
      <c r="F92" s="64">
        <v>310</v>
      </c>
      <c r="G92" s="63">
        <f>SUM(H92:K92)</f>
        <v>136</v>
      </c>
      <c r="H92" s="225">
        <v>34</v>
      </c>
      <c r="I92" s="223"/>
      <c r="J92" s="223">
        <v>80</v>
      </c>
      <c r="K92" s="224">
        <v>22</v>
      </c>
      <c r="L92" s="225"/>
      <c r="M92" s="77"/>
      <c r="N92" s="76"/>
      <c r="O92" s="66"/>
      <c r="P92" s="63"/>
      <c r="Q92" s="62"/>
      <c r="R92" s="66"/>
      <c r="S92" s="63"/>
      <c r="T92" s="62"/>
      <c r="U92" s="66"/>
      <c r="V92" s="63"/>
      <c r="W92" s="62"/>
      <c r="X92" s="66"/>
      <c r="Y92" s="123"/>
      <c r="Z92" s="62"/>
      <c r="AA92" s="66"/>
      <c r="AB92" s="63"/>
      <c r="AC92" s="62">
        <v>108</v>
      </c>
      <c r="AD92" s="66">
        <v>42</v>
      </c>
      <c r="AE92" s="63">
        <v>3</v>
      </c>
      <c r="AF92" s="62">
        <v>202</v>
      </c>
      <c r="AG92" s="66">
        <v>94</v>
      </c>
      <c r="AH92" s="63">
        <v>6</v>
      </c>
      <c r="AI92" s="127"/>
      <c r="AJ92" s="125"/>
      <c r="AK92" s="123"/>
      <c r="AL92" s="144">
        <f>SUM(P92,S92,V92,Y92,AB92,AE92,AH92,AK92)</f>
        <v>9</v>
      </c>
      <c r="AM92" s="72" t="s">
        <v>184</v>
      </c>
      <c r="AN92" s="15"/>
    </row>
    <row r="93" spans="1:40" s="14" customFormat="1" ht="25.5" customHeight="1">
      <c r="A93" s="115" t="s">
        <v>279</v>
      </c>
      <c r="B93" s="382" t="s">
        <v>219</v>
      </c>
      <c r="C93" s="383"/>
      <c r="D93" s="192"/>
      <c r="E93" s="194">
        <v>7</v>
      </c>
      <c r="F93" s="99">
        <v>100</v>
      </c>
      <c r="G93" s="194">
        <f>SUM(H93:K93)</f>
        <v>40</v>
      </c>
      <c r="H93" s="192">
        <v>8</v>
      </c>
      <c r="I93" s="193">
        <v>16</v>
      </c>
      <c r="J93" s="193">
        <v>8</v>
      </c>
      <c r="K93" s="194">
        <v>8</v>
      </c>
      <c r="L93" s="192"/>
      <c r="M93" s="148"/>
      <c r="N93" s="259"/>
      <c r="O93" s="193"/>
      <c r="P93" s="194"/>
      <c r="Q93" s="192"/>
      <c r="R93" s="193"/>
      <c r="S93" s="194"/>
      <c r="T93" s="192"/>
      <c r="U93" s="193"/>
      <c r="V93" s="194"/>
      <c r="W93" s="192"/>
      <c r="X93" s="193"/>
      <c r="Y93" s="194"/>
      <c r="Z93" s="192"/>
      <c r="AA93" s="193"/>
      <c r="AB93" s="194"/>
      <c r="AC93" s="192"/>
      <c r="AD93" s="193"/>
      <c r="AE93" s="194"/>
      <c r="AF93" s="192">
        <v>100</v>
      </c>
      <c r="AG93" s="193">
        <v>40</v>
      </c>
      <c r="AH93" s="194">
        <v>3</v>
      </c>
      <c r="AI93" s="134"/>
      <c r="AJ93" s="132"/>
      <c r="AK93" s="135"/>
      <c r="AL93" s="148">
        <f>SUM(P93,S93,V93,Y93,AB93,AE93,AH93,AK93)</f>
        <v>3</v>
      </c>
      <c r="AM93" s="72" t="s">
        <v>179</v>
      </c>
      <c r="AN93" s="15"/>
    </row>
    <row r="94" spans="1:40" s="14" customFormat="1" ht="25.5" customHeight="1">
      <c r="A94" s="188" t="s">
        <v>58</v>
      </c>
      <c r="B94" s="380" t="s">
        <v>224</v>
      </c>
      <c r="C94" s="381"/>
      <c r="D94" s="62"/>
      <c r="E94" s="63"/>
      <c r="F94" s="64"/>
      <c r="G94" s="63"/>
      <c r="H94" s="64"/>
      <c r="I94" s="66"/>
      <c r="J94" s="143"/>
      <c r="K94" s="63"/>
      <c r="L94" s="62"/>
      <c r="M94" s="144"/>
      <c r="N94" s="65"/>
      <c r="O94" s="143"/>
      <c r="P94" s="63"/>
      <c r="Q94" s="62"/>
      <c r="R94" s="143"/>
      <c r="S94" s="63"/>
      <c r="T94" s="62"/>
      <c r="U94" s="143"/>
      <c r="V94" s="63"/>
      <c r="W94" s="62"/>
      <c r="X94" s="143"/>
      <c r="Y94" s="63"/>
      <c r="Z94" s="62"/>
      <c r="AA94" s="143"/>
      <c r="AB94" s="63"/>
      <c r="AC94" s="64"/>
      <c r="AD94" s="66"/>
      <c r="AE94" s="144"/>
      <c r="AF94" s="62"/>
      <c r="AG94" s="143"/>
      <c r="AH94" s="63"/>
      <c r="AI94" s="202"/>
      <c r="AJ94" s="125"/>
      <c r="AK94" s="203"/>
      <c r="AL94" s="246"/>
      <c r="AM94" s="72"/>
      <c r="AN94" s="15"/>
    </row>
    <row r="95" spans="1:40" s="14" customFormat="1" ht="25.5" customHeight="1">
      <c r="A95" s="189" t="s">
        <v>91</v>
      </c>
      <c r="B95" s="382" t="s">
        <v>225</v>
      </c>
      <c r="C95" s="383"/>
      <c r="D95" s="62">
        <v>6</v>
      </c>
      <c r="E95" s="63"/>
      <c r="F95" s="62">
        <v>120</v>
      </c>
      <c r="G95" s="63">
        <v>80</v>
      </c>
      <c r="H95" s="62">
        <v>20</v>
      </c>
      <c r="I95" s="66"/>
      <c r="J95" s="66">
        <v>20</v>
      </c>
      <c r="K95" s="63">
        <v>40</v>
      </c>
      <c r="L95" s="62"/>
      <c r="M95" s="144"/>
      <c r="N95" s="65"/>
      <c r="O95" s="66"/>
      <c r="P95" s="63"/>
      <c r="Q95" s="62"/>
      <c r="R95" s="66"/>
      <c r="S95" s="63"/>
      <c r="T95" s="62"/>
      <c r="U95" s="66"/>
      <c r="V95" s="63"/>
      <c r="W95" s="62"/>
      <c r="X95" s="66"/>
      <c r="Y95" s="73"/>
      <c r="Z95" s="62"/>
      <c r="AA95" s="66"/>
      <c r="AB95" s="63"/>
      <c r="AC95" s="62">
        <v>120</v>
      </c>
      <c r="AD95" s="66">
        <v>80</v>
      </c>
      <c r="AE95" s="63">
        <v>3</v>
      </c>
      <c r="AF95" s="62"/>
      <c r="AG95" s="66"/>
      <c r="AH95" s="63"/>
      <c r="AI95" s="71"/>
      <c r="AJ95" s="70"/>
      <c r="AK95" s="68"/>
      <c r="AL95" s="144">
        <f>SUM(P95,S95,V95,Y95,AB95,AE95,AH95,AK95)</f>
        <v>3</v>
      </c>
      <c r="AM95" s="72" t="s">
        <v>181</v>
      </c>
      <c r="AN95" s="15"/>
    </row>
    <row r="96" spans="1:40" s="14" customFormat="1" ht="12.75" customHeight="1">
      <c r="A96" s="115" t="s">
        <v>355</v>
      </c>
      <c r="B96" s="382" t="s">
        <v>113</v>
      </c>
      <c r="C96" s="383"/>
      <c r="D96" s="192"/>
      <c r="E96" s="194">
        <v>7</v>
      </c>
      <c r="F96" s="192">
        <v>94</v>
      </c>
      <c r="G96" s="194">
        <f>SUM(H96:K96)</f>
        <v>38</v>
      </c>
      <c r="H96" s="192">
        <v>20</v>
      </c>
      <c r="I96" s="193"/>
      <c r="J96" s="193"/>
      <c r="K96" s="194">
        <v>18</v>
      </c>
      <c r="L96" s="192"/>
      <c r="M96" s="148"/>
      <c r="N96" s="100"/>
      <c r="O96" s="193"/>
      <c r="P96" s="194"/>
      <c r="Q96" s="192"/>
      <c r="R96" s="193"/>
      <c r="S96" s="194"/>
      <c r="T96" s="192"/>
      <c r="U96" s="193"/>
      <c r="V96" s="194"/>
      <c r="W96" s="192"/>
      <c r="X96" s="193"/>
      <c r="Y96" s="149"/>
      <c r="Z96" s="192"/>
      <c r="AA96" s="193"/>
      <c r="AB96" s="194"/>
      <c r="AC96" s="105"/>
      <c r="AD96" s="106"/>
      <c r="AE96" s="107"/>
      <c r="AF96" s="192">
        <v>94</v>
      </c>
      <c r="AG96" s="193">
        <v>38</v>
      </c>
      <c r="AH96" s="194">
        <v>3</v>
      </c>
      <c r="AI96" s="105"/>
      <c r="AJ96" s="106"/>
      <c r="AK96" s="107"/>
      <c r="AL96" s="148">
        <f>SUM(P96,S96,V96,Y96,AB96,AE96,AH96,AK96)</f>
        <v>3</v>
      </c>
      <c r="AM96" s="227" t="s">
        <v>185</v>
      </c>
      <c r="AN96" s="15"/>
    </row>
    <row r="97" spans="1:40" s="14" customFormat="1" ht="25.5" customHeight="1">
      <c r="A97" s="188" t="s">
        <v>92</v>
      </c>
      <c r="B97" s="380" t="s">
        <v>220</v>
      </c>
      <c r="C97" s="381"/>
      <c r="D97" s="62"/>
      <c r="E97" s="63"/>
      <c r="F97" s="244"/>
      <c r="G97" s="199"/>
      <c r="H97" s="244"/>
      <c r="I97" s="170"/>
      <c r="J97" s="245"/>
      <c r="K97" s="199"/>
      <c r="L97" s="169"/>
      <c r="M97" s="246"/>
      <c r="N97" s="200"/>
      <c r="O97" s="245"/>
      <c r="P97" s="199"/>
      <c r="Q97" s="170"/>
      <c r="R97" s="245"/>
      <c r="S97" s="199"/>
      <c r="T97" s="170"/>
      <c r="U97" s="245"/>
      <c r="V97" s="199"/>
      <c r="W97" s="170"/>
      <c r="X97" s="245"/>
      <c r="Y97" s="199"/>
      <c r="Z97" s="170"/>
      <c r="AA97" s="245"/>
      <c r="AB97" s="199"/>
      <c r="AC97" s="171"/>
      <c r="AD97" s="170"/>
      <c r="AE97" s="246"/>
      <c r="AF97" s="170"/>
      <c r="AG97" s="245"/>
      <c r="AH97" s="199"/>
      <c r="AI97" s="171"/>
      <c r="AJ97" s="170"/>
      <c r="AK97" s="245"/>
      <c r="AL97" s="211"/>
      <c r="AM97" s="211"/>
      <c r="AN97" s="15"/>
    </row>
    <row r="98" spans="1:40" s="18" customFormat="1" ht="15.75" customHeight="1">
      <c r="A98" s="189" t="s">
        <v>93</v>
      </c>
      <c r="B98" s="382" t="s">
        <v>221</v>
      </c>
      <c r="C98" s="383"/>
      <c r="D98" s="62"/>
      <c r="E98" s="63">
        <v>7</v>
      </c>
      <c r="F98" s="64">
        <v>94</v>
      </c>
      <c r="G98" s="63">
        <f>SUM(H98:K98)</f>
        <v>36</v>
      </c>
      <c r="H98" s="62">
        <v>10</v>
      </c>
      <c r="I98" s="66"/>
      <c r="J98" s="66">
        <v>18</v>
      </c>
      <c r="K98" s="63">
        <v>8</v>
      </c>
      <c r="L98" s="62"/>
      <c r="M98" s="144"/>
      <c r="N98" s="65"/>
      <c r="O98" s="65"/>
      <c r="P98" s="63"/>
      <c r="Q98" s="65"/>
      <c r="R98" s="66"/>
      <c r="S98" s="67"/>
      <c r="T98" s="62"/>
      <c r="U98" s="66"/>
      <c r="V98" s="63"/>
      <c r="W98" s="62"/>
      <c r="X98" s="66"/>
      <c r="Y98" s="63"/>
      <c r="Z98" s="62"/>
      <c r="AA98" s="66"/>
      <c r="AB98" s="63"/>
      <c r="AC98" s="62"/>
      <c r="AD98" s="66"/>
      <c r="AE98" s="63"/>
      <c r="AF98" s="62">
        <v>94</v>
      </c>
      <c r="AG98" s="66">
        <v>36</v>
      </c>
      <c r="AH98" s="63">
        <v>3</v>
      </c>
      <c r="AI98" s="71"/>
      <c r="AJ98" s="70"/>
      <c r="AK98" s="95"/>
      <c r="AL98" s="72">
        <f>SUM(P98,S98,V98,Y98,AB98,AE98,AH98,AK98)</f>
        <v>3</v>
      </c>
      <c r="AM98" s="72" t="s">
        <v>186</v>
      </c>
      <c r="AN98" s="24"/>
    </row>
    <row r="99" spans="1:40" s="18" customFormat="1" ht="25.5" customHeight="1">
      <c r="A99" s="115" t="s">
        <v>356</v>
      </c>
      <c r="B99" s="382" t="s">
        <v>222</v>
      </c>
      <c r="C99" s="383"/>
      <c r="D99" s="62">
        <v>7</v>
      </c>
      <c r="E99" s="63"/>
      <c r="F99" s="64">
        <v>106</v>
      </c>
      <c r="G99" s="63">
        <f>SUM(H99:K99)</f>
        <v>66</v>
      </c>
      <c r="H99" s="62">
        <v>20</v>
      </c>
      <c r="I99" s="66"/>
      <c r="J99" s="66">
        <v>32</v>
      </c>
      <c r="K99" s="63">
        <v>14</v>
      </c>
      <c r="L99" s="62"/>
      <c r="M99" s="144"/>
      <c r="N99" s="65"/>
      <c r="O99" s="65"/>
      <c r="P99" s="63"/>
      <c r="Q99" s="65"/>
      <c r="R99" s="66"/>
      <c r="S99" s="67"/>
      <c r="T99" s="62"/>
      <c r="U99" s="66"/>
      <c r="V99" s="63"/>
      <c r="W99" s="62"/>
      <c r="X99" s="66"/>
      <c r="Y99" s="63"/>
      <c r="Z99" s="62"/>
      <c r="AA99" s="66"/>
      <c r="AB99" s="63"/>
      <c r="AC99" s="62"/>
      <c r="AD99" s="66"/>
      <c r="AE99" s="63"/>
      <c r="AF99" s="62">
        <v>106</v>
      </c>
      <c r="AG99" s="66">
        <v>66</v>
      </c>
      <c r="AH99" s="63">
        <v>3</v>
      </c>
      <c r="AI99" s="71"/>
      <c r="AJ99" s="70"/>
      <c r="AK99" s="95"/>
      <c r="AL99" s="72">
        <f>SUM(P99,S99,V99,Y99,AB99,AE99,AH99,AK99)</f>
        <v>3</v>
      </c>
      <c r="AM99" s="72" t="s">
        <v>181</v>
      </c>
      <c r="AN99" s="24"/>
    </row>
    <row r="100" spans="1:40" s="23" customFormat="1" ht="25.5" customHeight="1">
      <c r="A100" s="188" t="s">
        <v>146</v>
      </c>
      <c r="B100" s="380" t="s">
        <v>291</v>
      </c>
      <c r="C100" s="381"/>
      <c r="D100" s="225"/>
      <c r="E100" s="224"/>
      <c r="F100" s="89"/>
      <c r="G100" s="198"/>
      <c r="H100" s="113"/>
      <c r="I100" s="87"/>
      <c r="J100" s="87"/>
      <c r="K100" s="198"/>
      <c r="L100" s="113"/>
      <c r="M100" s="88"/>
      <c r="N100" s="86"/>
      <c r="O100" s="112"/>
      <c r="P100" s="198"/>
      <c r="Q100" s="112"/>
      <c r="R100" s="87"/>
      <c r="S100" s="86"/>
      <c r="T100" s="89"/>
      <c r="U100" s="87"/>
      <c r="V100" s="88"/>
      <c r="W100" s="86"/>
      <c r="X100" s="87"/>
      <c r="Y100" s="86"/>
      <c r="Z100" s="89"/>
      <c r="AA100" s="87"/>
      <c r="AB100" s="88"/>
      <c r="AC100" s="86"/>
      <c r="AD100" s="87"/>
      <c r="AE100" s="86"/>
      <c r="AF100" s="89"/>
      <c r="AG100" s="87"/>
      <c r="AH100" s="88"/>
      <c r="AI100" s="86"/>
      <c r="AJ100" s="87"/>
      <c r="AK100" s="86"/>
      <c r="AL100" s="114"/>
      <c r="AM100" s="114"/>
    </row>
    <row r="101" spans="1:40" s="18" customFormat="1" ht="12.75" customHeight="1">
      <c r="A101" s="61" t="s">
        <v>128</v>
      </c>
      <c r="B101" s="382" t="s">
        <v>271</v>
      </c>
      <c r="C101" s="383"/>
      <c r="D101" s="62"/>
      <c r="E101" s="63">
        <v>7</v>
      </c>
      <c r="F101" s="64">
        <v>120</v>
      </c>
      <c r="G101" s="63">
        <f>SUM(H101:K101)</f>
        <v>70</v>
      </c>
      <c r="H101" s="62">
        <v>26</v>
      </c>
      <c r="I101" s="66"/>
      <c r="J101" s="66">
        <v>20</v>
      </c>
      <c r="K101" s="63">
        <v>24</v>
      </c>
      <c r="L101" s="62"/>
      <c r="M101" s="144"/>
      <c r="N101" s="65"/>
      <c r="O101" s="65"/>
      <c r="P101" s="63"/>
      <c r="Q101" s="65"/>
      <c r="R101" s="66"/>
      <c r="S101" s="67"/>
      <c r="T101" s="62"/>
      <c r="U101" s="66"/>
      <c r="V101" s="63"/>
      <c r="W101" s="62"/>
      <c r="X101" s="67"/>
      <c r="Y101" s="95"/>
      <c r="Z101" s="71"/>
      <c r="AA101" s="70"/>
      <c r="AB101" s="68"/>
      <c r="AC101" s="69"/>
      <c r="AD101" s="70"/>
      <c r="AE101" s="95"/>
      <c r="AF101" s="62">
        <v>120</v>
      </c>
      <c r="AG101" s="66">
        <v>70</v>
      </c>
      <c r="AH101" s="63">
        <v>3</v>
      </c>
      <c r="AI101" s="71"/>
      <c r="AJ101" s="70"/>
      <c r="AK101" s="95"/>
      <c r="AL101" s="72">
        <f>SUM(P101,S101,V101,Y101,AB101,AE101,AH101,AK101)</f>
        <v>3</v>
      </c>
      <c r="AM101" s="72" t="s">
        <v>187</v>
      </c>
      <c r="AN101" s="24"/>
    </row>
    <row r="102" spans="1:40" s="18" customFormat="1" ht="12.75" customHeight="1">
      <c r="A102" s="98" t="s">
        <v>129</v>
      </c>
      <c r="B102" s="426" t="s">
        <v>223</v>
      </c>
      <c r="C102" s="427"/>
      <c r="D102" s="192"/>
      <c r="E102" s="194">
        <v>7</v>
      </c>
      <c r="F102" s="99">
        <v>96</v>
      </c>
      <c r="G102" s="194">
        <f>SUM(H102:K102)</f>
        <v>46</v>
      </c>
      <c r="H102" s="192">
        <v>18</v>
      </c>
      <c r="I102" s="193"/>
      <c r="J102" s="193">
        <v>10</v>
      </c>
      <c r="K102" s="194">
        <v>18</v>
      </c>
      <c r="L102" s="192"/>
      <c r="M102" s="148"/>
      <c r="N102" s="100"/>
      <c r="O102" s="100"/>
      <c r="P102" s="194"/>
      <c r="Q102" s="100"/>
      <c r="R102" s="193"/>
      <c r="S102" s="101"/>
      <c r="T102" s="192"/>
      <c r="U102" s="193"/>
      <c r="V102" s="194"/>
      <c r="W102" s="192"/>
      <c r="X102" s="101"/>
      <c r="Y102" s="108"/>
      <c r="Z102" s="192"/>
      <c r="AA102" s="193"/>
      <c r="AB102" s="194"/>
      <c r="AC102" s="150"/>
      <c r="AD102" s="106"/>
      <c r="AE102" s="104"/>
      <c r="AF102" s="192">
        <v>96</v>
      </c>
      <c r="AG102" s="193">
        <v>46</v>
      </c>
      <c r="AH102" s="194">
        <v>3</v>
      </c>
      <c r="AI102" s="105"/>
      <c r="AJ102" s="106"/>
      <c r="AK102" s="104"/>
      <c r="AL102" s="227">
        <f>SUM(P102,S102,V102,Y102,AB102,AE102,AH102,AK102)</f>
        <v>3</v>
      </c>
      <c r="AM102" s="263" t="s">
        <v>188</v>
      </c>
      <c r="AN102" s="24"/>
    </row>
    <row r="103" spans="1:40" s="258" customFormat="1" ht="15.75" customHeight="1">
      <c r="A103" s="264" t="s">
        <v>400</v>
      </c>
      <c r="B103" s="380" t="s">
        <v>95</v>
      </c>
      <c r="C103" s="381"/>
      <c r="D103" s="62"/>
      <c r="E103" s="63"/>
      <c r="F103" s="200" t="s">
        <v>463</v>
      </c>
      <c r="G103" s="200" t="s">
        <v>462</v>
      </c>
      <c r="H103" s="169" t="s">
        <v>451</v>
      </c>
      <c r="I103" s="170"/>
      <c r="J103" s="170" t="s">
        <v>274</v>
      </c>
      <c r="K103" s="199" t="s">
        <v>134</v>
      </c>
      <c r="L103" s="169"/>
      <c r="M103" s="246"/>
      <c r="N103" s="169" t="s">
        <v>96</v>
      </c>
      <c r="O103" s="200" t="s">
        <v>96</v>
      </c>
      <c r="P103" s="199"/>
      <c r="Q103" s="169"/>
      <c r="R103" s="200"/>
      <c r="S103" s="199"/>
      <c r="T103" s="200"/>
      <c r="U103" s="170"/>
      <c r="V103" s="171"/>
      <c r="W103" s="279" t="s">
        <v>274</v>
      </c>
      <c r="X103" s="280" t="s">
        <v>101</v>
      </c>
      <c r="Y103" s="199"/>
      <c r="Z103" s="200" t="s">
        <v>294</v>
      </c>
      <c r="AA103" s="170" t="s">
        <v>292</v>
      </c>
      <c r="AB103" s="171"/>
      <c r="AC103" s="169"/>
      <c r="AD103" s="170"/>
      <c r="AE103" s="246"/>
      <c r="AF103" s="169" t="s">
        <v>96</v>
      </c>
      <c r="AG103" s="170" t="s">
        <v>231</v>
      </c>
      <c r="AH103" s="199"/>
      <c r="AI103" s="169"/>
      <c r="AJ103" s="170"/>
      <c r="AK103" s="199"/>
      <c r="AL103" s="246"/>
      <c r="AM103" s="169"/>
      <c r="AN103" s="257"/>
    </row>
    <row r="104" spans="1:40" s="14" customFormat="1" ht="25.5" customHeight="1">
      <c r="A104" s="136" t="s">
        <v>420</v>
      </c>
      <c r="B104" s="304" t="s">
        <v>226</v>
      </c>
      <c r="C104" s="305"/>
      <c r="D104" s="225"/>
      <c r="E104" s="224" t="s">
        <v>341</v>
      </c>
      <c r="F104" s="226" t="s">
        <v>96</v>
      </c>
      <c r="G104" s="75" t="s">
        <v>96</v>
      </c>
      <c r="H104" s="225" t="s">
        <v>102</v>
      </c>
      <c r="I104" s="223"/>
      <c r="J104" s="223" t="s">
        <v>97</v>
      </c>
      <c r="K104" s="224" t="s">
        <v>102</v>
      </c>
      <c r="L104" s="225"/>
      <c r="M104" s="77"/>
      <c r="N104" s="226" t="s">
        <v>96</v>
      </c>
      <c r="O104" s="226" t="s">
        <v>96</v>
      </c>
      <c r="P104" s="224"/>
      <c r="Q104" s="225"/>
      <c r="R104" s="226"/>
      <c r="S104" s="224"/>
      <c r="T104" s="226"/>
      <c r="U104" s="223"/>
      <c r="V104" s="75"/>
      <c r="W104" s="225"/>
      <c r="X104" s="223"/>
      <c r="Y104" s="147"/>
      <c r="Z104" s="153"/>
      <c r="AA104" s="146"/>
      <c r="AB104" s="154"/>
      <c r="AC104" s="145"/>
      <c r="AD104" s="146"/>
      <c r="AE104" s="147"/>
      <c r="AF104" s="153"/>
      <c r="AG104" s="146"/>
      <c r="AH104" s="154"/>
      <c r="AI104" s="145"/>
      <c r="AJ104" s="146"/>
      <c r="AK104" s="147"/>
      <c r="AL104" s="228"/>
      <c r="AM104" s="228" t="s">
        <v>336</v>
      </c>
      <c r="AN104" s="15"/>
    </row>
    <row r="105" spans="1:40" s="28" customFormat="1" ht="15" customHeight="1">
      <c r="A105" s="189" t="s">
        <v>421</v>
      </c>
      <c r="B105" s="438" t="s">
        <v>273</v>
      </c>
      <c r="C105" s="439"/>
      <c r="D105" s="155"/>
      <c r="E105" s="156" t="s">
        <v>123</v>
      </c>
      <c r="F105" s="226" t="s">
        <v>274</v>
      </c>
      <c r="G105" s="158" t="s">
        <v>101</v>
      </c>
      <c r="H105" s="155" t="s">
        <v>231</v>
      </c>
      <c r="I105" s="159"/>
      <c r="J105" s="159"/>
      <c r="K105" s="156" t="s">
        <v>344</v>
      </c>
      <c r="L105" s="155"/>
      <c r="M105" s="161"/>
      <c r="N105" s="157"/>
      <c r="O105" s="159"/>
      <c r="P105" s="158"/>
      <c r="Q105" s="155"/>
      <c r="R105" s="158"/>
      <c r="S105" s="156"/>
      <c r="T105" s="159"/>
      <c r="U105" s="159"/>
      <c r="V105" s="156"/>
      <c r="W105" s="157" t="s">
        <v>274</v>
      </c>
      <c r="X105" s="158" t="s">
        <v>101</v>
      </c>
      <c r="Y105" s="156"/>
      <c r="Z105" s="157"/>
      <c r="AA105" s="158"/>
      <c r="AB105" s="158"/>
      <c r="AC105" s="160"/>
      <c r="AD105" s="159"/>
      <c r="AE105" s="156"/>
      <c r="AF105" s="157"/>
      <c r="AG105" s="158"/>
      <c r="AH105" s="158"/>
      <c r="AI105" s="155"/>
      <c r="AJ105" s="159"/>
      <c r="AK105" s="156"/>
      <c r="AL105" s="161"/>
      <c r="AM105" s="232" t="s">
        <v>190</v>
      </c>
      <c r="AN105" s="229"/>
    </row>
    <row r="106" spans="1:40" s="14" customFormat="1" ht="39.75" customHeight="1">
      <c r="A106" s="136" t="s">
        <v>422</v>
      </c>
      <c r="B106" s="428" t="s">
        <v>228</v>
      </c>
      <c r="C106" s="429"/>
      <c r="D106" s="62"/>
      <c r="E106" s="63" t="s">
        <v>135</v>
      </c>
      <c r="F106" s="226" t="s">
        <v>293</v>
      </c>
      <c r="G106" s="67" t="s">
        <v>231</v>
      </c>
      <c r="H106" s="62"/>
      <c r="I106" s="66"/>
      <c r="J106" s="75" t="s">
        <v>231</v>
      </c>
      <c r="K106" s="63"/>
      <c r="L106" s="225"/>
      <c r="M106" s="77"/>
      <c r="N106" s="226"/>
      <c r="O106" s="223"/>
      <c r="P106" s="75"/>
      <c r="Q106" s="74"/>
      <c r="R106" s="223"/>
      <c r="S106" s="224"/>
      <c r="T106" s="225"/>
      <c r="U106" s="75"/>
      <c r="V106" s="224"/>
      <c r="W106" s="225"/>
      <c r="X106" s="75"/>
      <c r="Y106" s="224"/>
      <c r="Z106" s="225" t="s">
        <v>293</v>
      </c>
      <c r="AA106" s="75" t="s">
        <v>231</v>
      </c>
      <c r="AB106" s="224"/>
      <c r="AC106" s="225"/>
      <c r="AD106" s="75"/>
      <c r="AE106" s="224"/>
      <c r="AF106" s="226"/>
      <c r="AG106" s="75"/>
      <c r="AH106" s="75"/>
      <c r="AI106" s="225"/>
      <c r="AJ106" s="223"/>
      <c r="AK106" s="63"/>
      <c r="AL106" s="144"/>
      <c r="AM106" s="228" t="s">
        <v>337</v>
      </c>
      <c r="AN106" s="15"/>
    </row>
    <row r="107" spans="1:40" s="14" customFormat="1" ht="15.75" customHeight="1">
      <c r="A107" s="189" t="s">
        <v>423</v>
      </c>
      <c r="B107" s="428" t="s">
        <v>275</v>
      </c>
      <c r="C107" s="429"/>
      <c r="D107" s="62"/>
      <c r="E107" s="63" t="s">
        <v>135</v>
      </c>
      <c r="F107" s="226" t="s">
        <v>292</v>
      </c>
      <c r="G107" s="65" t="s">
        <v>272</v>
      </c>
      <c r="H107" s="155" t="s">
        <v>231</v>
      </c>
      <c r="I107" s="193"/>
      <c r="J107" s="66"/>
      <c r="K107" s="161" t="s">
        <v>235</v>
      </c>
      <c r="L107" s="155"/>
      <c r="M107" s="161"/>
      <c r="N107" s="65"/>
      <c r="O107" s="66"/>
      <c r="P107" s="67"/>
      <c r="Q107" s="64"/>
      <c r="R107" s="66"/>
      <c r="S107" s="63"/>
      <c r="T107" s="66"/>
      <c r="U107" s="66"/>
      <c r="V107" s="63"/>
      <c r="W107" s="65"/>
      <c r="X107" s="65"/>
      <c r="Y107" s="63"/>
      <c r="Z107" s="65" t="s">
        <v>292</v>
      </c>
      <c r="AA107" s="65" t="s">
        <v>272</v>
      </c>
      <c r="AB107" s="63"/>
      <c r="AC107" s="226"/>
      <c r="AD107" s="76"/>
      <c r="AE107" s="224"/>
      <c r="AF107" s="226"/>
      <c r="AG107" s="76"/>
      <c r="AH107" s="75"/>
      <c r="AI107" s="225"/>
      <c r="AJ107" s="223"/>
      <c r="AK107" s="63"/>
      <c r="AL107" s="144"/>
      <c r="AM107" s="72" t="s">
        <v>192</v>
      </c>
      <c r="AN107" s="15"/>
    </row>
    <row r="108" spans="1:40" s="14" customFormat="1" ht="41.25" customHeight="1">
      <c r="A108" s="137" t="s">
        <v>424</v>
      </c>
      <c r="B108" s="440" t="s">
        <v>229</v>
      </c>
      <c r="C108" s="441"/>
      <c r="D108" s="192"/>
      <c r="E108" s="194" t="s">
        <v>230</v>
      </c>
      <c r="F108" s="226" t="s">
        <v>96</v>
      </c>
      <c r="G108" s="101" t="s">
        <v>231</v>
      </c>
      <c r="H108" s="192"/>
      <c r="I108" s="193"/>
      <c r="J108" s="193" t="s">
        <v>231</v>
      </c>
      <c r="K108" s="194"/>
      <c r="L108" s="192"/>
      <c r="M108" s="148"/>
      <c r="N108" s="100"/>
      <c r="O108" s="193"/>
      <c r="P108" s="101"/>
      <c r="Q108" s="99"/>
      <c r="R108" s="193"/>
      <c r="S108" s="194"/>
      <c r="T108" s="193"/>
      <c r="U108" s="193"/>
      <c r="V108" s="194"/>
      <c r="W108" s="100"/>
      <c r="X108" s="100"/>
      <c r="Y108" s="194"/>
      <c r="Z108" s="192"/>
      <c r="AA108" s="193"/>
      <c r="AB108" s="194"/>
      <c r="AC108" s="192"/>
      <c r="AD108" s="193"/>
      <c r="AE108" s="194"/>
      <c r="AF108" s="192" t="s">
        <v>96</v>
      </c>
      <c r="AG108" s="193" t="s">
        <v>231</v>
      </c>
      <c r="AH108" s="194"/>
      <c r="AI108" s="192"/>
      <c r="AJ108" s="193"/>
      <c r="AK108" s="194"/>
      <c r="AL108" s="148"/>
      <c r="AM108" s="142" t="s">
        <v>338</v>
      </c>
      <c r="AN108" s="15"/>
    </row>
    <row r="109" spans="1:40" s="258" customFormat="1" ht="28.5" customHeight="1">
      <c r="A109" s="264" t="s">
        <v>401</v>
      </c>
      <c r="B109" s="380" t="s">
        <v>23</v>
      </c>
      <c r="C109" s="381"/>
      <c r="D109" s="169"/>
      <c r="E109" s="199"/>
      <c r="F109" s="200" t="s">
        <v>460</v>
      </c>
      <c r="G109" s="171" t="s">
        <v>459</v>
      </c>
      <c r="H109" s="169" t="s">
        <v>458</v>
      </c>
      <c r="I109" s="170"/>
      <c r="J109" s="170" t="s">
        <v>457</v>
      </c>
      <c r="K109" s="199" t="s">
        <v>293</v>
      </c>
      <c r="L109" s="169" t="s">
        <v>449</v>
      </c>
      <c r="M109" s="246" t="s">
        <v>449</v>
      </c>
      <c r="N109" s="200" t="s">
        <v>443</v>
      </c>
      <c r="O109" s="200" t="s">
        <v>443</v>
      </c>
      <c r="P109" s="171"/>
      <c r="Q109" s="169" t="s">
        <v>456</v>
      </c>
      <c r="R109" s="170" t="s">
        <v>450</v>
      </c>
      <c r="S109" s="199"/>
      <c r="T109" s="200" t="s">
        <v>295</v>
      </c>
      <c r="U109" s="200" t="s">
        <v>295</v>
      </c>
      <c r="V109" s="171"/>
      <c r="W109" s="169" t="s">
        <v>296</v>
      </c>
      <c r="X109" s="200" t="s">
        <v>296</v>
      </c>
      <c r="Y109" s="199"/>
      <c r="Z109" s="169" t="s">
        <v>297</v>
      </c>
      <c r="AA109" s="200" t="s">
        <v>297</v>
      </c>
      <c r="AB109" s="171"/>
      <c r="AC109" s="169" t="s">
        <v>298</v>
      </c>
      <c r="AD109" s="200" t="s">
        <v>298</v>
      </c>
      <c r="AE109" s="199"/>
      <c r="AF109" s="200" t="s">
        <v>299</v>
      </c>
      <c r="AG109" s="200" t="s">
        <v>299</v>
      </c>
      <c r="AH109" s="171"/>
      <c r="AI109" s="169"/>
      <c r="AJ109" s="170"/>
      <c r="AK109" s="199"/>
      <c r="AL109" s="246"/>
      <c r="AM109" s="62"/>
      <c r="AN109" s="257"/>
    </row>
    <row r="110" spans="1:40" s="14" customFormat="1" ht="25.5" customHeight="1">
      <c r="A110" s="220" t="s">
        <v>425</v>
      </c>
      <c r="B110" s="432" t="s">
        <v>44</v>
      </c>
      <c r="C110" s="433"/>
      <c r="D110" s="225"/>
      <c r="E110" s="224" t="s">
        <v>121</v>
      </c>
      <c r="F110" s="225" t="s">
        <v>272</v>
      </c>
      <c r="G110" s="224" t="s">
        <v>101</v>
      </c>
      <c r="H110" s="225"/>
      <c r="I110" s="223"/>
      <c r="J110" s="223" t="s">
        <v>101</v>
      </c>
      <c r="K110" s="224"/>
      <c r="L110" s="225"/>
      <c r="M110" s="77"/>
      <c r="N110" s="226"/>
      <c r="O110" s="223"/>
      <c r="P110" s="76"/>
      <c r="Q110" s="225" t="s">
        <v>272</v>
      </c>
      <c r="R110" s="223" t="s">
        <v>101</v>
      </c>
      <c r="S110" s="77"/>
      <c r="T110" s="223"/>
      <c r="U110" s="223"/>
      <c r="V110" s="224"/>
      <c r="W110" s="226"/>
      <c r="X110" s="226"/>
      <c r="Y110" s="224"/>
      <c r="Z110" s="223"/>
      <c r="AA110" s="223"/>
      <c r="AB110" s="75"/>
      <c r="AC110" s="74"/>
      <c r="AD110" s="223"/>
      <c r="AE110" s="224"/>
      <c r="AF110" s="226"/>
      <c r="AG110" s="223"/>
      <c r="AH110" s="75"/>
      <c r="AI110" s="225"/>
      <c r="AJ110" s="223"/>
      <c r="AK110" s="224"/>
      <c r="AL110" s="77"/>
      <c r="AM110" s="228" t="s">
        <v>280</v>
      </c>
      <c r="AN110" s="15"/>
    </row>
    <row r="111" spans="1:40" s="14" customFormat="1" ht="54.75" customHeight="1">
      <c r="A111" s="162" t="s">
        <v>426</v>
      </c>
      <c r="B111" s="428" t="s">
        <v>427</v>
      </c>
      <c r="C111" s="429"/>
      <c r="D111" s="62"/>
      <c r="E111" s="63" t="s">
        <v>121</v>
      </c>
      <c r="F111" s="62" t="s">
        <v>134</v>
      </c>
      <c r="G111" s="63" t="s">
        <v>101</v>
      </c>
      <c r="H111" s="64" t="s">
        <v>97</v>
      </c>
      <c r="I111" s="66"/>
      <c r="J111" s="66" t="s">
        <v>122</v>
      </c>
      <c r="K111" s="63" t="s">
        <v>122</v>
      </c>
      <c r="L111" s="62"/>
      <c r="M111" s="144"/>
      <c r="N111" s="65"/>
      <c r="O111" s="67"/>
      <c r="P111" s="63"/>
      <c r="Q111" s="62" t="s">
        <v>134</v>
      </c>
      <c r="R111" s="67" t="s">
        <v>101</v>
      </c>
      <c r="S111" s="63"/>
      <c r="T111" s="62"/>
      <c r="U111" s="67"/>
      <c r="V111" s="63"/>
      <c r="W111" s="62"/>
      <c r="X111" s="67"/>
      <c r="Y111" s="63"/>
      <c r="Z111" s="66"/>
      <c r="AA111" s="66"/>
      <c r="AB111" s="67"/>
      <c r="AC111" s="64"/>
      <c r="AD111" s="66"/>
      <c r="AE111" s="63"/>
      <c r="AF111" s="65"/>
      <c r="AG111" s="66"/>
      <c r="AH111" s="67"/>
      <c r="AI111" s="62"/>
      <c r="AJ111" s="66"/>
      <c r="AK111" s="63"/>
      <c r="AL111" s="144"/>
      <c r="AM111" s="72" t="s">
        <v>303</v>
      </c>
      <c r="AN111" s="15"/>
    </row>
    <row r="112" spans="1:40" s="14" customFormat="1" ht="25.5" customHeight="1">
      <c r="A112" s="162" t="s">
        <v>428</v>
      </c>
      <c r="B112" s="428" t="s">
        <v>232</v>
      </c>
      <c r="C112" s="429"/>
      <c r="D112" s="62"/>
      <c r="E112" s="63" t="s">
        <v>341</v>
      </c>
      <c r="F112" s="62" t="s">
        <v>234</v>
      </c>
      <c r="G112" s="63" t="s">
        <v>234</v>
      </c>
      <c r="H112" s="62" t="s">
        <v>235</v>
      </c>
      <c r="I112" s="66"/>
      <c r="J112" s="66" t="s">
        <v>99</v>
      </c>
      <c r="K112" s="63" t="s">
        <v>102</v>
      </c>
      <c r="L112" s="62" t="s">
        <v>234</v>
      </c>
      <c r="M112" s="63" t="s">
        <v>234</v>
      </c>
      <c r="N112" s="65"/>
      <c r="O112" s="67"/>
      <c r="P112" s="63"/>
      <c r="Q112" s="62"/>
      <c r="R112" s="67"/>
      <c r="S112" s="63" t="s">
        <v>237</v>
      </c>
      <c r="T112" s="62"/>
      <c r="U112" s="67"/>
      <c r="V112" s="63"/>
      <c r="W112" s="65"/>
      <c r="X112" s="65"/>
      <c r="Y112" s="63"/>
      <c r="Z112" s="66"/>
      <c r="AA112" s="66"/>
      <c r="AB112" s="67"/>
      <c r="AC112" s="64"/>
      <c r="AD112" s="66"/>
      <c r="AE112" s="63"/>
      <c r="AF112" s="65"/>
      <c r="AG112" s="66"/>
      <c r="AH112" s="67"/>
      <c r="AI112" s="62"/>
      <c r="AJ112" s="66"/>
      <c r="AK112" s="63"/>
      <c r="AL112" s="144"/>
      <c r="AM112" s="72" t="s">
        <v>194</v>
      </c>
      <c r="AN112" s="15"/>
    </row>
    <row r="113" spans="1:40" s="14" customFormat="1" ht="25.5" customHeight="1">
      <c r="A113" s="162" t="s">
        <v>429</v>
      </c>
      <c r="B113" s="428" t="s">
        <v>227</v>
      </c>
      <c r="C113" s="429"/>
      <c r="D113" s="225"/>
      <c r="E113" s="224" t="s">
        <v>342</v>
      </c>
      <c r="F113" s="226" t="s">
        <v>101</v>
      </c>
      <c r="G113" s="75" t="s">
        <v>101</v>
      </c>
      <c r="H113" s="225" t="s">
        <v>100</v>
      </c>
      <c r="I113" s="223"/>
      <c r="J113" s="223" t="s">
        <v>96</v>
      </c>
      <c r="K113" s="224"/>
      <c r="L113" s="225"/>
      <c r="M113" s="77"/>
      <c r="N113" s="226"/>
      <c r="O113" s="223"/>
      <c r="P113" s="75"/>
      <c r="Q113" s="225"/>
      <c r="R113" s="75"/>
      <c r="S113" s="224"/>
      <c r="T113" s="225" t="s">
        <v>101</v>
      </c>
      <c r="U113" s="75" t="s">
        <v>101</v>
      </c>
      <c r="V113" s="224"/>
      <c r="W113" s="65"/>
      <c r="X113" s="65"/>
      <c r="Y113" s="63"/>
      <c r="Z113" s="65"/>
      <c r="AA113" s="67"/>
      <c r="AB113" s="67"/>
      <c r="AC113" s="64"/>
      <c r="AD113" s="66"/>
      <c r="AE113" s="63"/>
      <c r="AF113" s="65"/>
      <c r="AG113" s="67"/>
      <c r="AH113" s="67"/>
      <c r="AI113" s="62"/>
      <c r="AJ113" s="66"/>
      <c r="AK113" s="63"/>
      <c r="AL113" s="144"/>
      <c r="AM113" s="72" t="s">
        <v>196</v>
      </c>
      <c r="AN113" s="15"/>
    </row>
    <row r="114" spans="1:40" s="14" customFormat="1" ht="25.5" customHeight="1">
      <c r="A114" s="162" t="s">
        <v>430</v>
      </c>
      <c r="B114" s="428" t="s">
        <v>233</v>
      </c>
      <c r="C114" s="429"/>
      <c r="D114" s="195"/>
      <c r="E114" s="196" t="s">
        <v>276</v>
      </c>
      <c r="F114" s="62" t="s">
        <v>454</v>
      </c>
      <c r="G114" s="144" t="s">
        <v>454</v>
      </c>
      <c r="H114" s="62" t="s">
        <v>100</v>
      </c>
      <c r="I114" s="66"/>
      <c r="J114" s="67" t="s">
        <v>455</v>
      </c>
      <c r="K114" s="63" t="s">
        <v>121</v>
      </c>
      <c r="L114" s="65" t="s">
        <v>103</v>
      </c>
      <c r="M114" s="144" t="s">
        <v>103</v>
      </c>
      <c r="N114" s="65" t="s">
        <v>236</v>
      </c>
      <c r="O114" s="66" t="s">
        <v>236</v>
      </c>
      <c r="P114" s="67"/>
      <c r="Q114" s="64" t="s">
        <v>96</v>
      </c>
      <c r="R114" s="66" t="s">
        <v>96</v>
      </c>
      <c r="S114" s="63"/>
      <c r="T114" s="62" t="s">
        <v>272</v>
      </c>
      <c r="U114" s="65" t="s">
        <v>272</v>
      </c>
      <c r="V114" s="63"/>
      <c r="W114" s="62" t="s">
        <v>272</v>
      </c>
      <c r="X114" s="65" t="s">
        <v>272</v>
      </c>
      <c r="Y114" s="63"/>
      <c r="Z114" s="65" t="s">
        <v>103</v>
      </c>
      <c r="AA114" s="67" t="s">
        <v>103</v>
      </c>
      <c r="AB114" s="67"/>
      <c r="AC114" s="64" t="s">
        <v>235</v>
      </c>
      <c r="AD114" s="66" t="s">
        <v>235</v>
      </c>
      <c r="AE114" s="63"/>
      <c r="AF114" s="65" t="s">
        <v>103</v>
      </c>
      <c r="AG114" s="67" t="s">
        <v>103</v>
      </c>
      <c r="AH114" s="67"/>
      <c r="AI114" s="62"/>
      <c r="AJ114" s="66"/>
      <c r="AK114" s="63"/>
      <c r="AL114" s="144"/>
      <c r="AM114" s="72" t="s">
        <v>333</v>
      </c>
      <c r="AN114" s="15"/>
    </row>
    <row r="115" spans="1:40" s="14" customFormat="1" ht="12.75" customHeight="1">
      <c r="A115" s="162" t="s">
        <v>431</v>
      </c>
      <c r="B115" s="428" t="s">
        <v>433</v>
      </c>
      <c r="C115" s="429"/>
      <c r="D115" s="62"/>
      <c r="E115" s="63" t="s">
        <v>341</v>
      </c>
      <c r="F115" s="62" t="s">
        <v>101</v>
      </c>
      <c r="G115" s="63" t="s">
        <v>101</v>
      </c>
      <c r="H115" s="62" t="s">
        <v>122</v>
      </c>
      <c r="I115" s="66"/>
      <c r="J115" s="67" t="s">
        <v>97</v>
      </c>
      <c r="K115" s="63" t="s">
        <v>122</v>
      </c>
      <c r="L115" s="62"/>
      <c r="M115" s="144"/>
      <c r="N115" s="143" t="s">
        <v>101</v>
      </c>
      <c r="O115" s="66" t="s">
        <v>101</v>
      </c>
      <c r="P115" s="67"/>
      <c r="Q115" s="64"/>
      <c r="R115" s="66"/>
      <c r="S115" s="63"/>
      <c r="T115" s="65"/>
      <c r="U115" s="67"/>
      <c r="V115" s="63"/>
      <c r="W115" s="62"/>
      <c r="X115" s="67"/>
      <c r="Y115" s="63"/>
      <c r="Z115" s="65"/>
      <c r="AA115" s="67"/>
      <c r="AB115" s="67"/>
      <c r="AC115" s="64"/>
      <c r="AD115" s="66"/>
      <c r="AE115" s="63"/>
      <c r="AF115" s="65"/>
      <c r="AG115" s="67"/>
      <c r="AH115" s="67"/>
      <c r="AI115" s="62"/>
      <c r="AJ115" s="66"/>
      <c r="AK115" s="63"/>
      <c r="AL115" s="144"/>
      <c r="AM115" s="72" t="s">
        <v>334</v>
      </c>
      <c r="AN115" s="15"/>
    </row>
    <row r="116" spans="1:40" s="14" customFormat="1" ht="27.75" customHeight="1" thickBot="1">
      <c r="A116" s="220" t="s">
        <v>432</v>
      </c>
      <c r="B116" s="430" t="s">
        <v>315</v>
      </c>
      <c r="C116" s="431"/>
      <c r="D116" s="92" t="s">
        <v>230</v>
      </c>
      <c r="E116" s="93" t="s">
        <v>48</v>
      </c>
      <c r="F116" s="92" t="s">
        <v>452</v>
      </c>
      <c r="G116" s="93" t="s">
        <v>452</v>
      </c>
      <c r="H116" s="62" t="s">
        <v>100</v>
      </c>
      <c r="I116" s="66"/>
      <c r="J116" s="66" t="s">
        <v>453</v>
      </c>
      <c r="K116" s="63"/>
      <c r="L116" s="65" t="s">
        <v>344</v>
      </c>
      <c r="M116" s="144" t="s">
        <v>344</v>
      </c>
      <c r="N116" s="65" t="s">
        <v>49</v>
      </c>
      <c r="O116" s="66" t="s">
        <v>49</v>
      </c>
      <c r="P116" s="67"/>
      <c r="Q116" s="64" t="s">
        <v>50</v>
      </c>
      <c r="R116" s="66" t="s">
        <v>50</v>
      </c>
      <c r="S116" s="63"/>
      <c r="T116" s="66" t="s">
        <v>238</v>
      </c>
      <c r="U116" s="66" t="s">
        <v>238</v>
      </c>
      <c r="V116" s="63"/>
      <c r="W116" s="62" t="s">
        <v>238</v>
      </c>
      <c r="X116" s="67" t="s">
        <v>238</v>
      </c>
      <c r="Y116" s="63"/>
      <c r="Z116" s="62" t="s">
        <v>49</v>
      </c>
      <c r="AA116" s="67" t="s">
        <v>49</v>
      </c>
      <c r="AB116" s="63"/>
      <c r="AC116" s="62" t="s">
        <v>50</v>
      </c>
      <c r="AD116" s="66" t="s">
        <v>50</v>
      </c>
      <c r="AE116" s="63"/>
      <c r="AF116" s="65" t="s">
        <v>281</v>
      </c>
      <c r="AG116" s="67" t="s">
        <v>281</v>
      </c>
      <c r="AH116" s="67"/>
      <c r="AI116" s="62"/>
      <c r="AJ116" s="66"/>
      <c r="AK116" s="63"/>
      <c r="AL116" s="144"/>
      <c r="AM116" s="72" t="s">
        <v>335</v>
      </c>
      <c r="AN116" s="15"/>
    </row>
    <row r="117" spans="1:40" s="14" customFormat="1" ht="17.25" customHeight="1" thickBot="1">
      <c r="A117" s="434" t="s">
        <v>14</v>
      </c>
      <c r="B117" s="435"/>
      <c r="C117" s="435"/>
      <c r="D117" s="435"/>
      <c r="E117" s="435"/>
      <c r="F117" s="163">
        <f t="shared" ref="F117:AH117" si="4">SUM(F26,F71)</f>
        <v>7618</v>
      </c>
      <c r="G117" s="254">
        <f t="shared" si="4"/>
        <v>4026</v>
      </c>
      <c r="H117" s="255">
        <f t="shared" si="4"/>
        <v>1438</v>
      </c>
      <c r="I117" s="164">
        <f t="shared" si="4"/>
        <v>468</v>
      </c>
      <c r="J117" s="165">
        <f t="shared" si="4"/>
        <v>798</v>
      </c>
      <c r="K117" s="256">
        <f t="shared" si="4"/>
        <v>1322</v>
      </c>
      <c r="L117" s="163"/>
      <c r="M117" s="256"/>
      <c r="N117" s="254">
        <f t="shared" si="4"/>
        <v>1066</v>
      </c>
      <c r="O117" s="165">
        <f t="shared" si="4"/>
        <v>560</v>
      </c>
      <c r="P117" s="254">
        <f t="shared" si="4"/>
        <v>29</v>
      </c>
      <c r="Q117" s="255">
        <f t="shared" si="4"/>
        <v>990</v>
      </c>
      <c r="R117" s="165">
        <f t="shared" si="4"/>
        <v>522</v>
      </c>
      <c r="S117" s="254">
        <f t="shared" si="4"/>
        <v>26</v>
      </c>
      <c r="T117" s="255">
        <f t="shared" si="4"/>
        <v>1022</v>
      </c>
      <c r="U117" s="164">
        <f t="shared" si="4"/>
        <v>580</v>
      </c>
      <c r="V117" s="167">
        <f t="shared" si="4"/>
        <v>27</v>
      </c>
      <c r="W117" s="163">
        <f t="shared" si="4"/>
        <v>1128</v>
      </c>
      <c r="X117" s="165">
        <f t="shared" si="4"/>
        <v>586</v>
      </c>
      <c r="Y117" s="254">
        <f t="shared" si="4"/>
        <v>31</v>
      </c>
      <c r="Z117" s="163">
        <f t="shared" si="4"/>
        <v>1020</v>
      </c>
      <c r="AA117" s="165">
        <f t="shared" si="4"/>
        <v>566</v>
      </c>
      <c r="AB117" s="167">
        <f t="shared" si="4"/>
        <v>27</v>
      </c>
      <c r="AC117" s="166">
        <f t="shared" si="4"/>
        <v>1096</v>
      </c>
      <c r="AD117" s="165">
        <f t="shared" si="4"/>
        <v>552</v>
      </c>
      <c r="AE117" s="256">
        <f t="shared" si="4"/>
        <v>29</v>
      </c>
      <c r="AF117" s="163">
        <f t="shared" si="4"/>
        <v>1296</v>
      </c>
      <c r="AG117" s="165">
        <f t="shared" si="4"/>
        <v>660</v>
      </c>
      <c r="AH117" s="256">
        <f t="shared" si="4"/>
        <v>38</v>
      </c>
      <c r="AI117" s="254"/>
      <c r="AJ117" s="165"/>
      <c r="AK117" s="256"/>
      <c r="AL117" s="168">
        <f>SUM(AL26,AL71)</f>
        <v>207</v>
      </c>
      <c r="AM117" s="168"/>
      <c r="AN117" s="15"/>
    </row>
    <row r="118" spans="1:40" s="14" customFormat="1" ht="14.1" customHeight="1">
      <c r="A118" s="309" t="s">
        <v>57</v>
      </c>
      <c r="B118" s="310"/>
      <c r="C118" s="310"/>
      <c r="D118" s="310"/>
      <c r="E118" s="311"/>
      <c r="F118" s="444"/>
      <c r="G118" s="445"/>
      <c r="H118" s="113"/>
      <c r="I118" s="87"/>
      <c r="J118" s="87"/>
      <c r="K118" s="198"/>
      <c r="L118" s="113"/>
      <c r="M118" s="88"/>
      <c r="N118" s="307">
        <f>O117/18</f>
        <v>31.111111111111111</v>
      </c>
      <c r="O118" s="307"/>
      <c r="P118" s="308"/>
      <c r="Q118" s="306">
        <f>R117/17</f>
        <v>30.705882352941178</v>
      </c>
      <c r="R118" s="307"/>
      <c r="S118" s="308"/>
      <c r="T118" s="306">
        <f>U117/19</f>
        <v>30.526315789473685</v>
      </c>
      <c r="U118" s="307"/>
      <c r="V118" s="308"/>
      <c r="W118" s="306">
        <f>X117/19</f>
        <v>30.842105263157894</v>
      </c>
      <c r="X118" s="307"/>
      <c r="Y118" s="308"/>
      <c r="Z118" s="306">
        <f>AA117/18</f>
        <v>31.444444444444443</v>
      </c>
      <c r="AA118" s="307"/>
      <c r="AB118" s="308"/>
      <c r="AC118" s="306">
        <f>AD117/17</f>
        <v>32.470588235294116</v>
      </c>
      <c r="AD118" s="307"/>
      <c r="AE118" s="308"/>
      <c r="AF118" s="306">
        <f>AG117/21</f>
        <v>31.428571428571427</v>
      </c>
      <c r="AG118" s="307"/>
      <c r="AH118" s="308"/>
      <c r="AI118" s="306"/>
      <c r="AJ118" s="307"/>
      <c r="AK118" s="308"/>
      <c r="AL118" s="79"/>
      <c r="AM118" s="233"/>
      <c r="AN118" s="15"/>
    </row>
    <row r="119" spans="1:40" s="14" customFormat="1" ht="14.1" customHeight="1">
      <c r="A119" s="312" t="s">
        <v>59</v>
      </c>
      <c r="B119" s="313"/>
      <c r="C119" s="313"/>
      <c r="D119" s="313"/>
      <c r="E119" s="313"/>
      <c r="F119" s="292">
        <f>SUM(N119:AK119)</f>
        <v>3</v>
      </c>
      <c r="G119" s="293"/>
      <c r="H119" s="113"/>
      <c r="I119" s="87"/>
      <c r="J119" s="87"/>
      <c r="K119" s="198"/>
      <c r="L119" s="113"/>
      <c r="M119" s="88"/>
      <c r="N119" s="300"/>
      <c r="O119" s="300"/>
      <c r="P119" s="293"/>
      <c r="Q119" s="292">
        <v>1</v>
      </c>
      <c r="R119" s="300"/>
      <c r="S119" s="293"/>
      <c r="T119" s="292"/>
      <c r="U119" s="300"/>
      <c r="V119" s="293"/>
      <c r="W119" s="292">
        <v>1</v>
      </c>
      <c r="X119" s="300"/>
      <c r="Y119" s="293"/>
      <c r="Z119" s="292"/>
      <c r="AA119" s="300"/>
      <c r="AB119" s="293"/>
      <c r="AC119" s="292">
        <v>1</v>
      </c>
      <c r="AD119" s="300"/>
      <c r="AE119" s="293"/>
      <c r="AF119" s="292"/>
      <c r="AG119" s="300"/>
      <c r="AH119" s="293"/>
      <c r="AI119" s="292"/>
      <c r="AJ119" s="300"/>
      <c r="AK119" s="293"/>
      <c r="AL119" s="79"/>
      <c r="AM119" s="233"/>
      <c r="AN119" s="15"/>
    </row>
    <row r="120" spans="1:40" s="14" customFormat="1" ht="14.1" customHeight="1">
      <c r="A120" s="312" t="s">
        <v>20</v>
      </c>
      <c r="B120" s="313"/>
      <c r="C120" s="313"/>
      <c r="D120" s="313"/>
      <c r="E120" s="313"/>
      <c r="F120" s="292">
        <f>SUM(N120:AK120)</f>
        <v>30</v>
      </c>
      <c r="G120" s="293"/>
      <c r="H120" s="169"/>
      <c r="I120" s="170"/>
      <c r="J120" s="170"/>
      <c r="K120" s="199"/>
      <c r="L120" s="169"/>
      <c r="M120" s="246"/>
      <c r="N120" s="300">
        <f>COUNTIF($D$28:$D$102,"=1")</f>
        <v>4</v>
      </c>
      <c r="O120" s="300"/>
      <c r="P120" s="293"/>
      <c r="Q120" s="292">
        <f>COUNTIF($D$28:$D$102,"=2")</f>
        <v>4</v>
      </c>
      <c r="R120" s="300"/>
      <c r="S120" s="293"/>
      <c r="T120" s="292">
        <f>COUNTIF($D$28:$D$102,"=3")</f>
        <v>3</v>
      </c>
      <c r="U120" s="300"/>
      <c r="V120" s="293"/>
      <c r="W120" s="292">
        <f>COUNTIF($D$28:$D$102,"=4")</f>
        <v>4</v>
      </c>
      <c r="X120" s="300"/>
      <c r="Y120" s="293"/>
      <c r="Z120" s="292">
        <f>COUNTIF($D$28:$D$102,"=5")</f>
        <v>5</v>
      </c>
      <c r="AA120" s="300"/>
      <c r="AB120" s="293"/>
      <c r="AC120" s="292">
        <f>COUNTIF($D$28:$D$102,"=6")</f>
        <v>5</v>
      </c>
      <c r="AD120" s="300"/>
      <c r="AE120" s="293"/>
      <c r="AF120" s="292">
        <f>COUNTIF($D$28:$D$102,"=7")</f>
        <v>5</v>
      </c>
      <c r="AG120" s="300"/>
      <c r="AH120" s="293"/>
      <c r="AI120" s="292"/>
      <c r="AJ120" s="300"/>
      <c r="AK120" s="293"/>
      <c r="AL120" s="172"/>
      <c r="AM120" s="234"/>
      <c r="AN120" s="15"/>
    </row>
    <row r="121" spans="1:40" s="14" customFormat="1" ht="14.1" customHeight="1" thickBot="1">
      <c r="A121" s="454" t="s">
        <v>15</v>
      </c>
      <c r="B121" s="455"/>
      <c r="C121" s="456"/>
      <c r="D121" s="456"/>
      <c r="E121" s="456"/>
      <c r="F121" s="301">
        <f>SUM(N121:AK121)</f>
        <v>33</v>
      </c>
      <c r="G121" s="303"/>
      <c r="H121" s="173"/>
      <c r="I121" s="174"/>
      <c r="J121" s="174"/>
      <c r="K121" s="260"/>
      <c r="L121" s="173"/>
      <c r="M121" s="253"/>
      <c r="N121" s="302">
        <v>5</v>
      </c>
      <c r="O121" s="302"/>
      <c r="P121" s="303"/>
      <c r="Q121" s="301">
        <v>5</v>
      </c>
      <c r="R121" s="302"/>
      <c r="S121" s="303"/>
      <c r="T121" s="324">
        <f>COUNTIF($E$28:$E$116,"=3")</f>
        <v>6</v>
      </c>
      <c r="U121" s="325"/>
      <c r="V121" s="326"/>
      <c r="W121" s="324">
        <f>COUNTIF($E$28:$E$116,"=4")</f>
        <v>5</v>
      </c>
      <c r="X121" s="325"/>
      <c r="Y121" s="326"/>
      <c r="Z121" s="324">
        <f>COUNTIF($E$28:$E$116,"=5")</f>
        <v>3</v>
      </c>
      <c r="AA121" s="325"/>
      <c r="AB121" s="326"/>
      <c r="AC121" s="324">
        <f>COUNTIF($E$28:$E$116,"=6")</f>
        <v>4</v>
      </c>
      <c r="AD121" s="325"/>
      <c r="AE121" s="326"/>
      <c r="AF121" s="324">
        <f>COUNTIF($E$28:$E$116,"=7")</f>
        <v>5</v>
      </c>
      <c r="AG121" s="325"/>
      <c r="AH121" s="326"/>
      <c r="AI121" s="301"/>
      <c r="AJ121" s="302"/>
      <c r="AK121" s="303"/>
      <c r="AL121" s="175"/>
      <c r="AM121" s="235"/>
      <c r="AN121" s="15"/>
    </row>
    <row r="122" spans="1:40" s="14" customFormat="1" ht="21.75" customHeight="1" thickBot="1">
      <c r="A122" s="176"/>
      <c r="B122" s="176"/>
      <c r="C122" s="177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14"/>
    </row>
    <row r="123" spans="1:40" s="14" customFormat="1" ht="31.5" customHeight="1" thickBot="1">
      <c r="A123" s="330" t="s">
        <v>147</v>
      </c>
      <c r="B123" s="331"/>
      <c r="C123" s="331"/>
      <c r="D123" s="331"/>
      <c r="E123" s="331"/>
      <c r="F123" s="331"/>
      <c r="G123" s="331"/>
      <c r="H123" s="331"/>
      <c r="I123" s="332"/>
      <c r="J123" s="286" t="s">
        <v>148</v>
      </c>
      <c r="K123" s="436"/>
      <c r="L123" s="436"/>
      <c r="M123" s="436"/>
      <c r="N123" s="436"/>
      <c r="O123" s="436"/>
      <c r="P123" s="436"/>
      <c r="Q123" s="436"/>
      <c r="R123" s="436"/>
      <c r="S123" s="436"/>
      <c r="T123" s="436"/>
      <c r="U123" s="436"/>
      <c r="V123" s="436"/>
      <c r="W123" s="436"/>
      <c r="X123" s="436"/>
      <c r="Y123" s="436"/>
      <c r="Z123" s="287"/>
      <c r="AA123" s="331" t="s">
        <v>436</v>
      </c>
      <c r="AB123" s="331"/>
      <c r="AC123" s="331"/>
      <c r="AD123" s="331"/>
      <c r="AE123" s="331"/>
      <c r="AF123" s="331"/>
      <c r="AG123" s="331"/>
      <c r="AH123" s="331"/>
      <c r="AI123" s="331"/>
      <c r="AJ123" s="331"/>
      <c r="AK123" s="331"/>
      <c r="AL123" s="331"/>
      <c r="AM123" s="331"/>
      <c r="AN123" s="214"/>
    </row>
    <row r="124" spans="1:40" s="14" customFormat="1" ht="30.75" customHeight="1" thickBot="1">
      <c r="A124" s="339" t="s">
        <v>16</v>
      </c>
      <c r="B124" s="337"/>
      <c r="C124" s="340"/>
      <c r="D124" s="333" t="s">
        <v>46</v>
      </c>
      <c r="E124" s="334"/>
      <c r="F124" s="333" t="s">
        <v>47</v>
      </c>
      <c r="G124" s="334"/>
      <c r="H124" s="335" t="s">
        <v>56</v>
      </c>
      <c r="I124" s="336"/>
      <c r="J124" s="317" t="s">
        <v>16</v>
      </c>
      <c r="K124" s="318"/>
      <c r="L124" s="318"/>
      <c r="M124" s="318"/>
      <c r="N124" s="318"/>
      <c r="O124" s="318"/>
      <c r="P124" s="318"/>
      <c r="Q124" s="318"/>
      <c r="R124" s="318"/>
      <c r="S124" s="319"/>
      <c r="T124" s="333" t="s">
        <v>46</v>
      </c>
      <c r="U124" s="337"/>
      <c r="V124" s="334" t="s">
        <v>47</v>
      </c>
      <c r="W124" s="334"/>
      <c r="X124" s="337"/>
      <c r="Y124" s="335" t="s">
        <v>56</v>
      </c>
      <c r="Z124" s="336"/>
      <c r="AA124" s="468" t="s">
        <v>445</v>
      </c>
      <c r="AB124" s="469"/>
      <c r="AC124" s="469"/>
      <c r="AD124" s="469"/>
      <c r="AE124" s="469"/>
      <c r="AF124" s="469"/>
      <c r="AG124" s="469"/>
      <c r="AH124" s="469"/>
      <c r="AI124" s="469"/>
      <c r="AJ124" s="469"/>
      <c r="AK124" s="469"/>
      <c r="AL124" s="469"/>
      <c r="AM124" s="470"/>
      <c r="AN124" s="214"/>
    </row>
    <row r="125" spans="1:40" s="14" customFormat="1" ht="30.75" customHeight="1">
      <c r="A125" s="178" t="s">
        <v>24</v>
      </c>
      <c r="B125" s="179"/>
      <c r="C125" s="180"/>
      <c r="D125" s="294">
        <v>2</v>
      </c>
      <c r="E125" s="295"/>
      <c r="F125" s="294">
        <v>4</v>
      </c>
      <c r="G125" s="295"/>
      <c r="H125" s="294">
        <v>5</v>
      </c>
      <c r="I125" s="448"/>
      <c r="J125" s="458" t="s">
        <v>256</v>
      </c>
      <c r="K125" s="459"/>
      <c r="L125" s="459"/>
      <c r="M125" s="459"/>
      <c r="N125" s="459"/>
      <c r="O125" s="459"/>
      <c r="P125" s="459"/>
      <c r="Q125" s="459"/>
      <c r="R125" s="459"/>
      <c r="S125" s="460"/>
      <c r="T125" s="294">
        <v>6</v>
      </c>
      <c r="U125" s="295"/>
      <c r="V125" s="294">
        <v>3</v>
      </c>
      <c r="W125" s="437"/>
      <c r="X125" s="295"/>
      <c r="Y125" s="450">
        <v>4</v>
      </c>
      <c r="Z125" s="451"/>
      <c r="AA125" s="471"/>
      <c r="AB125" s="472"/>
      <c r="AC125" s="472"/>
      <c r="AD125" s="472"/>
      <c r="AE125" s="472"/>
      <c r="AF125" s="472"/>
      <c r="AG125" s="472"/>
      <c r="AH125" s="472"/>
      <c r="AI125" s="472"/>
      <c r="AJ125" s="472"/>
      <c r="AK125" s="472"/>
      <c r="AL125" s="472"/>
      <c r="AM125" s="473"/>
      <c r="AN125" s="214"/>
    </row>
    <row r="126" spans="1:40" s="14" customFormat="1" ht="30.75" customHeight="1" thickBot="1">
      <c r="A126" s="327" t="s">
        <v>255</v>
      </c>
      <c r="B126" s="328"/>
      <c r="C126" s="329"/>
      <c r="D126" s="296">
        <v>4</v>
      </c>
      <c r="E126" s="297"/>
      <c r="F126" s="296">
        <v>1</v>
      </c>
      <c r="G126" s="297"/>
      <c r="H126" s="296">
        <v>2</v>
      </c>
      <c r="I126" s="449"/>
      <c r="J126" s="281" t="s">
        <v>17</v>
      </c>
      <c r="K126" s="282"/>
      <c r="L126" s="282"/>
      <c r="M126" s="282"/>
      <c r="N126" s="282"/>
      <c r="O126" s="282"/>
      <c r="P126" s="282"/>
      <c r="Q126" s="282"/>
      <c r="R126" s="282"/>
      <c r="S126" s="283"/>
      <c r="T126" s="284">
        <v>8</v>
      </c>
      <c r="U126" s="285"/>
      <c r="V126" s="284">
        <v>15</v>
      </c>
      <c r="W126" s="314"/>
      <c r="X126" s="285"/>
      <c r="Y126" s="452">
        <v>22</v>
      </c>
      <c r="Z126" s="453"/>
      <c r="AA126" s="474"/>
      <c r="AB126" s="475"/>
      <c r="AC126" s="475"/>
      <c r="AD126" s="475"/>
      <c r="AE126" s="475"/>
      <c r="AF126" s="475"/>
      <c r="AG126" s="475"/>
      <c r="AH126" s="475"/>
      <c r="AI126" s="475"/>
      <c r="AJ126" s="475"/>
      <c r="AK126" s="475"/>
      <c r="AL126" s="475"/>
      <c r="AM126" s="476"/>
      <c r="AN126" s="214"/>
    </row>
    <row r="127" spans="1:40" s="14" customFormat="1" ht="8.25" customHeight="1">
      <c r="A127" s="236"/>
      <c r="B127" s="236"/>
      <c r="C127" s="40"/>
      <c r="D127" s="20"/>
      <c r="E127" s="20"/>
      <c r="F127" s="20"/>
      <c r="G127" s="20"/>
      <c r="H127" s="238"/>
      <c r="I127" s="238"/>
      <c r="J127" s="236"/>
      <c r="K127" s="236"/>
      <c r="L127" s="236"/>
      <c r="M127" s="236"/>
      <c r="N127" s="236"/>
      <c r="O127" s="236"/>
      <c r="P127" s="236"/>
      <c r="Q127" s="236"/>
      <c r="R127" s="236"/>
      <c r="S127" s="236"/>
      <c r="T127" s="20"/>
      <c r="U127" s="20"/>
      <c r="V127" s="20"/>
      <c r="W127" s="20"/>
      <c r="X127" s="20"/>
      <c r="Y127" s="49"/>
      <c r="Z127" s="49"/>
      <c r="AA127" s="236"/>
      <c r="AB127" s="236"/>
      <c r="AC127" s="236"/>
      <c r="AD127" s="236"/>
      <c r="AE127" s="236"/>
      <c r="AF127" s="236"/>
      <c r="AG127" s="236"/>
      <c r="AH127" s="236"/>
      <c r="AI127" s="236"/>
      <c r="AJ127" s="236"/>
      <c r="AK127" s="236"/>
      <c r="AL127" s="236"/>
      <c r="AM127" s="236"/>
      <c r="AN127" s="214"/>
    </row>
    <row r="128" spans="1:40" s="24" customFormat="1" ht="12" customHeight="1">
      <c r="A128" s="181"/>
      <c r="B128" s="181"/>
      <c r="C128" s="249" t="s">
        <v>21</v>
      </c>
      <c r="D128" s="249"/>
      <c r="E128" s="249"/>
      <c r="F128" s="249"/>
      <c r="G128" s="249"/>
      <c r="H128" s="249"/>
      <c r="I128" s="249"/>
      <c r="J128" s="249"/>
      <c r="K128" s="249"/>
      <c r="L128" s="249"/>
      <c r="M128" s="249"/>
      <c r="N128" s="249"/>
      <c r="O128" s="22"/>
      <c r="P128" s="22"/>
      <c r="Q128" s="22"/>
      <c r="R128" s="22"/>
      <c r="S128" s="461" t="s">
        <v>21</v>
      </c>
      <c r="T128" s="461"/>
      <c r="U128" s="461"/>
      <c r="V128" s="461"/>
      <c r="W128" s="461"/>
      <c r="X128" s="461"/>
      <c r="Y128" s="461"/>
      <c r="Z128" s="20"/>
      <c r="AA128" s="20"/>
      <c r="AB128" s="20"/>
      <c r="AC128" s="20"/>
      <c r="AD128" s="20"/>
      <c r="AE128" s="20"/>
      <c r="AF128" s="22"/>
      <c r="AG128" s="22"/>
      <c r="AH128" s="22"/>
      <c r="AI128" s="22"/>
      <c r="AJ128" s="22"/>
      <c r="AK128" s="22"/>
      <c r="AL128" s="20"/>
      <c r="AM128" s="20"/>
      <c r="AN128" s="213"/>
    </row>
    <row r="129" spans="1:71" s="24" customFormat="1" ht="12.75" customHeight="1">
      <c r="A129" s="181"/>
      <c r="B129" s="181"/>
      <c r="C129" s="238" t="s">
        <v>94</v>
      </c>
      <c r="D129" s="238"/>
      <c r="E129" s="238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 t="s">
        <v>200</v>
      </c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13"/>
    </row>
    <row r="130" spans="1:71" s="24" customFormat="1" ht="11.25" customHeight="1">
      <c r="A130" s="181"/>
      <c r="B130" s="181"/>
      <c r="C130" s="238" t="s">
        <v>51</v>
      </c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9" t="s">
        <v>52</v>
      </c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8"/>
      <c r="AG130" s="238"/>
      <c r="AH130" s="238"/>
      <c r="AI130" s="238"/>
      <c r="AJ130" s="238"/>
      <c r="AK130" s="238"/>
      <c r="AL130" s="238"/>
      <c r="AM130" s="238"/>
      <c r="AN130" s="213"/>
    </row>
    <row r="131" spans="1:71" s="24" customFormat="1" ht="13.5" customHeight="1">
      <c r="A131" s="181"/>
      <c r="B131" s="181"/>
      <c r="C131" s="239" t="s">
        <v>98</v>
      </c>
      <c r="D131" s="239"/>
      <c r="E131" s="239"/>
      <c r="F131" s="239"/>
      <c r="G131" s="239"/>
      <c r="H131" s="239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 t="s">
        <v>54</v>
      </c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  <c r="AJ131" s="239"/>
      <c r="AK131" s="239"/>
      <c r="AL131" s="239"/>
      <c r="AM131" s="239"/>
      <c r="AN131" s="213"/>
    </row>
    <row r="132" spans="1:71" s="46" customFormat="1" ht="12" customHeight="1">
      <c r="A132" s="181"/>
      <c r="B132" s="181"/>
      <c r="C132" s="338" t="s">
        <v>384</v>
      </c>
      <c r="D132" s="338"/>
      <c r="E132" s="338"/>
      <c r="F132" s="338"/>
      <c r="G132" s="338"/>
      <c r="H132" s="338"/>
      <c r="I132" s="338"/>
      <c r="J132" s="338"/>
      <c r="K132" s="338"/>
      <c r="L132" s="338"/>
      <c r="M132" s="338"/>
      <c r="N132" s="338"/>
      <c r="O132" s="338"/>
      <c r="P132" s="338"/>
      <c r="Q132" s="338"/>
      <c r="R132" s="240"/>
      <c r="S132" s="252" t="s">
        <v>384</v>
      </c>
      <c r="T132" s="252"/>
      <c r="U132" s="252"/>
      <c r="V132" s="252"/>
      <c r="W132" s="252"/>
      <c r="X132" s="252"/>
      <c r="Y132" s="252"/>
      <c r="Z132" s="252"/>
      <c r="AA132" s="252"/>
      <c r="AB132" s="252"/>
      <c r="AC132" s="252"/>
      <c r="AD132" s="252"/>
      <c r="AE132" s="252"/>
      <c r="AF132" s="338"/>
      <c r="AG132" s="338"/>
      <c r="AH132" s="338"/>
      <c r="AI132" s="338"/>
      <c r="AJ132" s="338"/>
      <c r="AK132" s="338"/>
      <c r="AL132" s="338"/>
      <c r="AM132" s="338"/>
      <c r="AN132" s="215"/>
    </row>
    <row r="133" spans="1:71" s="24" customFormat="1" ht="27.6" customHeight="1">
      <c r="A133" s="462" t="s">
        <v>441</v>
      </c>
      <c r="B133" s="463"/>
      <c r="C133" s="463"/>
      <c r="D133" s="463"/>
      <c r="E133" s="463"/>
      <c r="F133" s="463"/>
      <c r="G133" s="463"/>
      <c r="H133" s="463"/>
      <c r="I133" s="463"/>
      <c r="J133" s="463"/>
      <c r="K133" s="463"/>
      <c r="L133" s="463"/>
      <c r="M133" s="463"/>
      <c r="N133" s="463"/>
      <c r="O133" s="463"/>
      <c r="P133" s="463"/>
      <c r="Q133" s="463"/>
      <c r="R133" s="463"/>
      <c r="S133" s="463"/>
      <c r="T133" s="463"/>
      <c r="U133" s="463"/>
      <c r="V133" s="463"/>
      <c r="W133" s="463"/>
      <c r="X133" s="463"/>
      <c r="Y133" s="463"/>
      <c r="Z133" s="463"/>
      <c r="AA133" s="463"/>
      <c r="AB133" s="463"/>
      <c r="AC133" s="463"/>
      <c r="AD133" s="463"/>
      <c r="AE133" s="463"/>
      <c r="AF133" s="463"/>
      <c r="AG133" s="463"/>
      <c r="AH133" s="463"/>
      <c r="AI133" s="463"/>
      <c r="AJ133" s="463"/>
      <c r="AK133" s="463"/>
      <c r="AL133" s="463"/>
      <c r="AM133" s="239"/>
      <c r="AN133" s="213"/>
    </row>
    <row r="134" spans="1:71" s="14" customFormat="1" ht="18" customHeight="1" thickBot="1">
      <c r="A134" s="182"/>
      <c r="B134" s="182"/>
      <c r="C134" s="464" t="s">
        <v>201</v>
      </c>
      <c r="D134" s="465"/>
      <c r="E134" s="465"/>
      <c r="F134" s="465"/>
      <c r="G134" s="465"/>
      <c r="H134" s="465"/>
      <c r="I134" s="465"/>
      <c r="J134" s="465"/>
      <c r="K134" s="465"/>
      <c r="L134" s="465"/>
      <c r="M134" s="465"/>
      <c r="N134" s="465"/>
      <c r="O134" s="465"/>
      <c r="P134" s="465"/>
      <c r="Q134" s="465"/>
      <c r="R134" s="465"/>
      <c r="S134" s="465"/>
      <c r="T134" s="465"/>
      <c r="U134" s="465"/>
      <c r="V134" s="465"/>
      <c r="W134" s="465"/>
      <c r="X134" s="465"/>
      <c r="Y134" s="465"/>
      <c r="Z134" s="465"/>
      <c r="AA134" s="465"/>
      <c r="AB134" s="465"/>
      <c r="AC134" s="465"/>
      <c r="AD134" s="465"/>
      <c r="AE134" s="465"/>
      <c r="AF134" s="465"/>
      <c r="AG134" s="465"/>
      <c r="AH134" s="465"/>
      <c r="AI134" s="464"/>
      <c r="AJ134" s="464"/>
      <c r="AK134" s="464"/>
      <c r="AL134" s="464"/>
      <c r="AM134" s="182"/>
      <c r="AN134" s="214"/>
    </row>
    <row r="135" spans="1:71" s="14" customFormat="1" ht="39" customHeight="1">
      <c r="A135" s="360" t="s">
        <v>300</v>
      </c>
      <c r="B135" s="361"/>
      <c r="C135" s="446" t="s">
        <v>149</v>
      </c>
      <c r="D135" s="447"/>
      <c r="E135" s="447"/>
      <c r="F135" s="447"/>
      <c r="G135" s="447"/>
      <c r="H135" s="447"/>
      <c r="I135" s="447"/>
      <c r="J135" s="447"/>
      <c r="K135" s="447"/>
      <c r="L135" s="447"/>
      <c r="M135" s="447"/>
      <c r="N135" s="447"/>
      <c r="O135" s="447"/>
      <c r="P135" s="447"/>
      <c r="Q135" s="447"/>
      <c r="R135" s="447"/>
      <c r="S135" s="447"/>
      <c r="T135" s="447"/>
      <c r="U135" s="447"/>
      <c r="V135" s="447"/>
      <c r="W135" s="447"/>
      <c r="X135" s="447"/>
      <c r="Y135" s="447"/>
      <c r="Z135" s="447"/>
      <c r="AA135" s="447"/>
      <c r="AB135" s="447"/>
      <c r="AC135" s="447"/>
      <c r="AD135" s="447"/>
      <c r="AE135" s="447"/>
      <c r="AF135" s="447"/>
      <c r="AG135" s="447"/>
      <c r="AH135" s="447"/>
      <c r="AI135" s="447"/>
      <c r="AJ135" s="447"/>
      <c r="AK135" s="447"/>
      <c r="AL135" s="466" t="s">
        <v>241</v>
      </c>
      <c r="AM135" s="467"/>
      <c r="AN135" s="15"/>
    </row>
    <row r="136" spans="1:71" s="14" customFormat="1">
      <c r="A136" s="315" t="s">
        <v>150</v>
      </c>
      <c r="B136" s="316" t="s">
        <v>150</v>
      </c>
      <c r="C136" s="442" t="s">
        <v>263</v>
      </c>
      <c r="D136" s="443"/>
      <c r="E136" s="443"/>
      <c r="F136" s="443"/>
      <c r="G136" s="443"/>
      <c r="H136" s="443"/>
      <c r="I136" s="443"/>
      <c r="J136" s="443"/>
      <c r="K136" s="443"/>
      <c r="L136" s="443"/>
      <c r="M136" s="443"/>
      <c r="N136" s="443"/>
      <c r="O136" s="443"/>
      <c r="P136" s="443"/>
      <c r="Q136" s="443"/>
      <c r="R136" s="443"/>
      <c r="S136" s="443"/>
      <c r="T136" s="443"/>
      <c r="U136" s="443"/>
      <c r="V136" s="443"/>
      <c r="W136" s="443"/>
      <c r="X136" s="443"/>
      <c r="Y136" s="443"/>
      <c r="Z136" s="443"/>
      <c r="AA136" s="443"/>
      <c r="AB136" s="443"/>
      <c r="AC136" s="443"/>
      <c r="AD136" s="443"/>
      <c r="AE136" s="443"/>
      <c r="AF136" s="443"/>
      <c r="AG136" s="443"/>
      <c r="AH136" s="443"/>
      <c r="AI136" s="443"/>
      <c r="AJ136" s="443"/>
      <c r="AK136" s="443"/>
      <c r="AL136" s="322" t="s">
        <v>367</v>
      </c>
      <c r="AM136" s="323"/>
      <c r="AN136" s="190"/>
      <c r="AO136" s="191"/>
      <c r="AP136" s="191"/>
      <c r="AQ136" s="191"/>
      <c r="AR136" s="191"/>
      <c r="AS136" s="191"/>
      <c r="AT136" s="191"/>
      <c r="AU136" s="191"/>
      <c r="AV136" s="191"/>
      <c r="AW136" s="191"/>
      <c r="AX136" s="191"/>
      <c r="AY136" s="191"/>
      <c r="AZ136" s="191"/>
      <c r="BA136" s="191"/>
      <c r="BB136" s="191"/>
      <c r="BC136" s="191"/>
      <c r="BD136" s="191"/>
      <c r="BE136" s="19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2"/>
    </row>
    <row r="137" spans="1:71" s="14" customFormat="1">
      <c r="A137" s="315" t="s">
        <v>151</v>
      </c>
      <c r="B137" s="316" t="s">
        <v>151</v>
      </c>
      <c r="C137" s="442" t="s">
        <v>159</v>
      </c>
      <c r="D137" s="443"/>
      <c r="E137" s="443"/>
      <c r="F137" s="443"/>
      <c r="G137" s="443"/>
      <c r="H137" s="443"/>
      <c r="I137" s="443"/>
      <c r="J137" s="443"/>
      <c r="K137" s="443"/>
      <c r="L137" s="443"/>
      <c r="M137" s="443"/>
      <c r="N137" s="443"/>
      <c r="O137" s="443"/>
      <c r="P137" s="443"/>
      <c r="Q137" s="443"/>
      <c r="R137" s="443"/>
      <c r="S137" s="443"/>
      <c r="T137" s="443"/>
      <c r="U137" s="443"/>
      <c r="V137" s="443"/>
      <c r="W137" s="443"/>
      <c r="X137" s="443"/>
      <c r="Y137" s="443"/>
      <c r="Z137" s="443"/>
      <c r="AA137" s="443"/>
      <c r="AB137" s="443"/>
      <c r="AC137" s="443"/>
      <c r="AD137" s="443"/>
      <c r="AE137" s="443"/>
      <c r="AF137" s="443"/>
      <c r="AG137" s="443"/>
      <c r="AH137" s="443"/>
      <c r="AI137" s="443"/>
      <c r="AJ137" s="443"/>
      <c r="AK137" s="443"/>
      <c r="AL137" s="322" t="s">
        <v>361</v>
      </c>
      <c r="AM137" s="323"/>
      <c r="AN137" s="190"/>
    </row>
    <row r="138" spans="1:71" s="14" customFormat="1">
      <c r="A138" s="315" t="s">
        <v>152</v>
      </c>
      <c r="B138" s="316" t="s">
        <v>152</v>
      </c>
      <c r="C138" s="442" t="s">
        <v>306</v>
      </c>
      <c r="D138" s="443"/>
      <c r="E138" s="443"/>
      <c r="F138" s="443"/>
      <c r="G138" s="443"/>
      <c r="H138" s="443"/>
      <c r="I138" s="443"/>
      <c r="J138" s="443"/>
      <c r="K138" s="443"/>
      <c r="L138" s="443"/>
      <c r="M138" s="443"/>
      <c r="N138" s="443"/>
      <c r="O138" s="443"/>
      <c r="P138" s="443"/>
      <c r="Q138" s="443"/>
      <c r="R138" s="443"/>
      <c r="S138" s="443"/>
      <c r="T138" s="443"/>
      <c r="U138" s="443"/>
      <c r="V138" s="443"/>
      <c r="W138" s="443"/>
      <c r="X138" s="443"/>
      <c r="Y138" s="443"/>
      <c r="Z138" s="443"/>
      <c r="AA138" s="443"/>
      <c r="AB138" s="443"/>
      <c r="AC138" s="443"/>
      <c r="AD138" s="443"/>
      <c r="AE138" s="443"/>
      <c r="AF138" s="443"/>
      <c r="AG138" s="443"/>
      <c r="AH138" s="443"/>
      <c r="AI138" s="443"/>
      <c r="AJ138" s="443"/>
      <c r="AK138" s="443"/>
      <c r="AL138" s="322" t="s">
        <v>67</v>
      </c>
      <c r="AM138" s="323"/>
      <c r="AN138" s="190"/>
    </row>
    <row r="139" spans="1:71" s="14" customFormat="1">
      <c r="A139" s="315" t="s">
        <v>153</v>
      </c>
      <c r="B139" s="316" t="s">
        <v>153</v>
      </c>
      <c r="C139" s="442" t="s">
        <v>160</v>
      </c>
      <c r="D139" s="443"/>
      <c r="E139" s="443"/>
      <c r="F139" s="443"/>
      <c r="G139" s="443"/>
      <c r="H139" s="443"/>
      <c r="I139" s="443"/>
      <c r="J139" s="443"/>
      <c r="K139" s="443"/>
      <c r="L139" s="443"/>
      <c r="M139" s="443"/>
      <c r="N139" s="443"/>
      <c r="O139" s="443"/>
      <c r="P139" s="443"/>
      <c r="Q139" s="443"/>
      <c r="R139" s="443"/>
      <c r="S139" s="443"/>
      <c r="T139" s="443"/>
      <c r="U139" s="443"/>
      <c r="V139" s="443"/>
      <c r="W139" s="443"/>
      <c r="X139" s="443"/>
      <c r="Y139" s="443"/>
      <c r="Z139" s="443"/>
      <c r="AA139" s="443"/>
      <c r="AB139" s="443"/>
      <c r="AC139" s="443"/>
      <c r="AD139" s="443"/>
      <c r="AE139" s="443"/>
      <c r="AF139" s="443"/>
      <c r="AG139" s="443"/>
      <c r="AH139" s="443"/>
      <c r="AI139" s="443"/>
      <c r="AJ139" s="443"/>
      <c r="AK139" s="443"/>
      <c r="AL139" s="322" t="s">
        <v>61</v>
      </c>
      <c r="AM139" s="323"/>
      <c r="AN139" s="190"/>
    </row>
    <row r="140" spans="1:71" s="14" customFormat="1" ht="15" customHeight="1">
      <c r="A140" s="315" t="s">
        <v>154</v>
      </c>
      <c r="B140" s="316" t="s">
        <v>154</v>
      </c>
      <c r="C140" s="442" t="s">
        <v>161</v>
      </c>
      <c r="D140" s="443"/>
      <c r="E140" s="443"/>
      <c r="F140" s="443"/>
      <c r="G140" s="443"/>
      <c r="H140" s="443"/>
      <c r="I140" s="443"/>
      <c r="J140" s="443"/>
      <c r="K140" s="443"/>
      <c r="L140" s="443"/>
      <c r="M140" s="443"/>
      <c r="N140" s="443"/>
      <c r="O140" s="443"/>
      <c r="P140" s="443"/>
      <c r="Q140" s="443"/>
      <c r="R140" s="443"/>
      <c r="S140" s="443"/>
      <c r="T140" s="443"/>
      <c r="U140" s="443"/>
      <c r="V140" s="443"/>
      <c r="W140" s="443"/>
      <c r="X140" s="443"/>
      <c r="Y140" s="443"/>
      <c r="Z140" s="443"/>
      <c r="AA140" s="443"/>
      <c r="AB140" s="443"/>
      <c r="AC140" s="443"/>
      <c r="AD140" s="443"/>
      <c r="AE140" s="443"/>
      <c r="AF140" s="443"/>
      <c r="AG140" s="443"/>
      <c r="AH140" s="443"/>
      <c r="AI140" s="443"/>
      <c r="AJ140" s="443"/>
      <c r="AK140" s="443"/>
      <c r="AL140" s="322" t="s">
        <v>437</v>
      </c>
      <c r="AM140" s="323"/>
      <c r="AN140" s="190"/>
    </row>
    <row r="141" spans="1:71" s="14" customFormat="1">
      <c r="A141" s="315" t="s">
        <v>155</v>
      </c>
      <c r="B141" s="316" t="s">
        <v>155</v>
      </c>
      <c r="C141" s="442" t="s">
        <v>162</v>
      </c>
      <c r="D141" s="443"/>
      <c r="E141" s="443"/>
      <c r="F141" s="443"/>
      <c r="G141" s="443"/>
      <c r="H141" s="443"/>
      <c r="I141" s="443"/>
      <c r="J141" s="443"/>
      <c r="K141" s="443"/>
      <c r="L141" s="443"/>
      <c r="M141" s="443"/>
      <c r="N141" s="443"/>
      <c r="O141" s="443"/>
      <c r="P141" s="443"/>
      <c r="Q141" s="443"/>
      <c r="R141" s="443"/>
      <c r="S141" s="443"/>
      <c r="T141" s="443"/>
      <c r="U141" s="443"/>
      <c r="V141" s="443"/>
      <c r="W141" s="443"/>
      <c r="X141" s="443"/>
      <c r="Y141" s="443"/>
      <c r="Z141" s="443"/>
      <c r="AA141" s="443"/>
      <c r="AB141" s="443"/>
      <c r="AC141" s="443"/>
      <c r="AD141" s="443"/>
      <c r="AE141" s="443"/>
      <c r="AF141" s="443"/>
      <c r="AG141" s="443"/>
      <c r="AH141" s="443"/>
      <c r="AI141" s="443"/>
      <c r="AJ141" s="443"/>
      <c r="AK141" s="443"/>
      <c r="AL141" s="322" t="s">
        <v>438</v>
      </c>
      <c r="AM141" s="323"/>
      <c r="AN141" s="190"/>
    </row>
    <row r="142" spans="1:71" s="14" customFormat="1" ht="37.5" customHeight="1">
      <c r="A142" s="315" t="s">
        <v>156</v>
      </c>
      <c r="B142" s="316" t="s">
        <v>156</v>
      </c>
      <c r="C142" s="320" t="s">
        <v>389</v>
      </c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  <c r="AA142" s="321"/>
      <c r="AB142" s="321"/>
      <c r="AC142" s="321"/>
      <c r="AD142" s="321"/>
      <c r="AE142" s="321"/>
      <c r="AF142" s="321"/>
      <c r="AG142" s="321"/>
      <c r="AH142" s="321"/>
      <c r="AI142" s="321"/>
      <c r="AJ142" s="321"/>
      <c r="AK142" s="321"/>
      <c r="AL142" s="322" t="s">
        <v>63</v>
      </c>
      <c r="AM142" s="323"/>
      <c r="AN142" s="190"/>
    </row>
    <row r="143" spans="1:71" s="14" customFormat="1" ht="38.25" customHeight="1">
      <c r="A143" s="315" t="s">
        <v>157</v>
      </c>
      <c r="B143" s="316" t="s">
        <v>157</v>
      </c>
      <c r="C143" s="320" t="s">
        <v>388</v>
      </c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321"/>
      <c r="AK143" s="321"/>
      <c r="AL143" s="322" t="s">
        <v>61</v>
      </c>
      <c r="AM143" s="323"/>
      <c r="AN143" s="190"/>
    </row>
    <row r="144" spans="1:71" s="14" customFormat="1" ht="37.5" customHeight="1">
      <c r="A144" s="315" t="s">
        <v>158</v>
      </c>
      <c r="B144" s="316" t="s">
        <v>158</v>
      </c>
      <c r="C144" s="320" t="s">
        <v>390</v>
      </c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  <c r="AA144" s="321"/>
      <c r="AB144" s="321"/>
      <c r="AC144" s="321"/>
      <c r="AD144" s="321"/>
      <c r="AE144" s="321"/>
      <c r="AF144" s="321"/>
      <c r="AG144" s="321"/>
      <c r="AH144" s="321"/>
      <c r="AI144" s="321"/>
      <c r="AJ144" s="321"/>
      <c r="AK144" s="321"/>
      <c r="AL144" s="322" t="s">
        <v>62</v>
      </c>
      <c r="AM144" s="323"/>
      <c r="AN144" s="190"/>
    </row>
    <row r="145" spans="1:77" s="14" customFormat="1" ht="15.75" customHeight="1">
      <c r="A145" s="315" t="s">
        <v>163</v>
      </c>
      <c r="B145" s="316" t="s">
        <v>163</v>
      </c>
      <c r="C145" s="442" t="s">
        <v>307</v>
      </c>
      <c r="D145" s="443"/>
      <c r="E145" s="443"/>
      <c r="F145" s="443"/>
      <c r="G145" s="443"/>
      <c r="H145" s="443"/>
      <c r="I145" s="443"/>
      <c r="J145" s="443"/>
      <c r="K145" s="443"/>
      <c r="L145" s="443"/>
      <c r="M145" s="443"/>
      <c r="N145" s="443"/>
      <c r="O145" s="443"/>
      <c r="P145" s="443"/>
      <c r="Q145" s="443"/>
      <c r="R145" s="443"/>
      <c r="S145" s="443"/>
      <c r="T145" s="443"/>
      <c r="U145" s="443"/>
      <c r="V145" s="443"/>
      <c r="W145" s="443"/>
      <c r="X145" s="443"/>
      <c r="Y145" s="443"/>
      <c r="Z145" s="443"/>
      <c r="AA145" s="443"/>
      <c r="AB145" s="443"/>
      <c r="AC145" s="443"/>
      <c r="AD145" s="443"/>
      <c r="AE145" s="443"/>
      <c r="AF145" s="443"/>
      <c r="AG145" s="443"/>
      <c r="AH145" s="443"/>
      <c r="AI145" s="443"/>
      <c r="AJ145" s="443"/>
      <c r="AK145" s="443"/>
      <c r="AL145" s="322" t="s">
        <v>264</v>
      </c>
      <c r="AM145" s="323"/>
      <c r="AN145" s="190"/>
    </row>
    <row r="146" spans="1:77" s="14" customFormat="1" ht="14.25" customHeight="1">
      <c r="A146" s="315" t="s">
        <v>164</v>
      </c>
      <c r="B146" s="316" t="s">
        <v>197</v>
      </c>
      <c r="C146" s="298" t="s">
        <v>317</v>
      </c>
      <c r="D146" s="299"/>
      <c r="E146" s="299"/>
      <c r="F146" s="299"/>
      <c r="G146" s="299"/>
      <c r="H146" s="299"/>
      <c r="I146" s="299"/>
      <c r="J146" s="299"/>
      <c r="K146" s="299"/>
      <c r="L146" s="299"/>
      <c r="M146" s="299"/>
      <c r="N146" s="299"/>
      <c r="O146" s="299"/>
      <c r="P146" s="299"/>
      <c r="Q146" s="299"/>
      <c r="R146" s="299"/>
      <c r="S146" s="299"/>
      <c r="T146" s="299"/>
      <c r="U146" s="299"/>
      <c r="V146" s="299"/>
      <c r="W146" s="299"/>
      <c r="X146" s="299"/>
      <c r="Y146" s="299"/>
      <c r="Z146" s="299"/>
      <c r="AA146" s="299"/>
      <c r="AB146" s="299"/>
      <c r="AC146" s="299"/>
      <c r="AD146" s="299"/>
      <c r="AE146" s="299"/>
      <c r="AF146" s="299"/>
      <c r="AG146" s="299"/>
      <c r="AH146" s="299"/>
      <c r="AI146" s="299"/>
      <c r="AJ146" s="299"/>
      <c r="AK146" s="299"/>
      <c r="AL146" s="322" t="s">
        <v>68</v>
      </c>
      <c r="AM146" s="323"/>
      <c r="AN146" s="190"/>
    </row>
    <row r="147" spans="1:77" s="14" customFormat="1" ht="12.75" customHeight="1">
      <c r="A147" s="315" t="s">
        <v>197</v>
      </c>
      <c r="B147" s="316" t="s">
        <v>198</v>
      </c>
      <c r="C147" s="298" t="s">
        <v>301</v>
      </c>
      <c r="D147" s="299"/>
      <c r="E147" s="299"/>
      <c r="F147" s="299"/>
      <c r="G147" s="299"/>
      <c r="H147" s="299"/>
      <c r="I147" s="299"/>
      <c r="J147" s="299"/>
      <c r="K147" s="299"/>
      <c r="L147" s="299"/>
      <c r="M147" s="299"/>
      <c r="N147" s="299"/>
      <c r="O147" s="299"/>
      <c r="P147" s="299"/>
      <c r="Q147" s="299"/>
      <c r="R147" s="299"/>
      <c r="S147" s="299"/>
      <c r="T147" s="299"/>
      <c r="U147" s="299"/>
      <c r="V147" s="299"/>
      <c r="W147" s="299"/>
      <c r="X147" s="299"/>
      <c r="Y147" s="299"/>
      <c r="Z147" s="299"/>
      <c r="AA147" s="299"/>
      <c r="AB147" s="299"/>
      <c r="AC147" s="299"/>
      <c r="AD147" s="299"/>
      <c r="AE147" s="299"/>
      <c r="AF147" s="299"/>
      <c r="AG147" s="299"/>
      <c r="AH147" s="299"/>
      <c r="AI147" s="299"/>
      <c r="AJ147" s="299"/>
      <c r="AK147" s="299"/>
      <c r="AL147" s="322" t="s">
        <v>84</v>
      </c>
      <c r="AM147" s="323"/>
      <c r="AN147" s="190"/>
    </row>
    <row r="148" spans="1:77" s="14" customFormat="1" ht="13.5" customHeight="1">
      <c r="A148" s="315" t="s">
        <v>198</v>
      </c>
      <c r="B148" s="316" t="s">
        <v>199</v>
      </c>
      <c r="C148" s="320" t="s">
        <v>318</v>
      </c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  <c r="AA148" s="321"/>
      <c r="AB148" s="321"/>
      <c r="AC148" s="321"/>
      <c r="AD148" s="321"/>
      <c r="AE148" s="321"/>
      <c r="AF148" s="321"/>
      <c r="AG148" s="321"/>
      <c r="AH148" s="321"/>
      <c r="AI148" s="321"/>
      <c r="AJ148" s="321"/>
      <c r="AK148" s="321"/>
      <c r="AL148" s="322" t="s">
        <v>86</v>
      </c>
      <c r="AM148" s="345"/>
      <c r="AN148" s="190"/>
    </row>
    <row r="149" spans="1:77" s="14" customFormat="1" ht="12.75" customHeight="1">
      <c r="A149" s="315" t="s">
        <v>199</v>
      </c>
      <c r="B149" s="316" t="s">
        <v>239</v>
      </c>
      <c r="C149" s="320" t="s">
        <v>325</v>
      </c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  <c r="AA149" s="321"/>
      <c r="AB149" s="321"/>
      <c r="AC149" s="321"/>
      <c r="AD149" s="321"/>
      <c r="AE149" s="321"/>
      <c r="AF149" s="321"/>
      <c r="AG149" s="321"/>
      <c r="AH149" s="321"/>
      <c r="AI149" s="321"/>
      <c r="AJ149" s="321"/>
      <c r="AK149" s="321"/>
      <c r="AL149" s="322" t="s">
        <v>266</v>
      </c>
      <c r="AM149" s="323"/>
      <c r="AN149" s="190"/>
    </row>
    <row r="150" spans="1:77" s="14" customFormat="1" ht="12.75" customHeight="1">
      <c r="A150" s="315" t="s">
        <v>239</v>
      </c>
      <c r="B150" s="316"/>
      <c r="C150" s="298" t="s">
        <v>302</v>
      </c>
      <c r="D150" s="299"/>
      <c r="E150" s="299"/>
      <c r="F150" s="299"/>
      <c r="G150" s="299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299"/>
      <c r="S150" s="299"/>
      <c r="T150" s="299"/>
      <c r="U150" s="299"/>
      <c r="V150" s="299"/>
      <c r="W150" s="299"/>
      <c r="X150" s="299"/>
      <c r="Y150" s="299"/>
      <c r="Z150" s="299"/>
      <c r="AA150" s="299"/>
      <c r="AB150" s="299"/>
      <c r="AC150" s="299"/>
      <c r="AD150" s="299"/>
      <c r="AE150" s="299"/>
      <c r="AF150" s="299"/>
      <c r="AG150" s="299"/>
      <c r="AH150" s="299"/>
      <c r="AI150" s="299"/>
      <c r="AJ150" s="299"/>
      <c r="AK150" s="299"/>
      <c r="AL150" s="322" t="s">
        <v>77</v>
      </c>
      <c r="AM150" s="323"/>
      <c r="AN150" s="190"/>
    </row>
    <row r="151" spans="1:77" s="14" customFormat="1" ht="26.25" customHeight="1">
      <c r="A151" s="315" t="s">
        <v>240</v>
      </c>
      <c r="B151" s="316" t="s">
        <v>240</v>
      </c>
      <c r="C151" s="320" t="s">
        <v>309</v>
      </c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  <c r="AA151" s="321"/>
      <c r="AB151" s="321"/>
      <c r="AC151" s="321"/>
      <c r="AD151" s="321"/>
      <c r="AE151" s="321"/>
      <c r="AF151" s="321"/>
      <c r="AG151" s="321"/>
      <c r="AH151" s="321"/>
      <c r="AI151" s="321"/>
      <c r="AJ151" s="321"/>
      <c r="AK151" s="321"/>
      <c r="AL151" s="322" t="s">
        <v>361</v>
      </c>
      <c r="AM151" s="323"/>
      <c r="AN151" s="217"/>
    </row>
    <row r="152" spans="1:77" s="14" customFormat="1" ht="12.75" customHeight="1">
      <c r="A152" s="315" t="s">
        <v>280</v>
      </c>
      <c r="B152" s="316" t="s">
        <v>280</v>
      </c>
      <c r="C152" s="298" t="s">
        <v>446</v>
      </c>
      <c r="D152" s="299"/>
      <c r="E152" s="299"/>
      <c r="F152" s="299"/>
      <c r="G152" s="299"/>
      <c r="H152" s="299"/>
      <c r="I152" s="299"/>
      <c r="J152" s="299"/>
      <c r="K152" s="299"/>
      <c r="L152" s="299"/>
      <c r="M152" s="299"/>
      <c r="N152" s="299"/>
      <c r="O152" s="299"/>
      <c r="P152" s="299"/>
      <c r="Q152" s="299"/>
      <c r="R152" s="299"/>
      <c r="S152" s="299"/>
      <c r="T152" s="299"/>
      <c r="U152" s="299"/>
      <c r="V152" s="299"/>
      <c r="W152" s="299"/>
      <c r="X152" s="299"/>
      <c r="Y152" s="299"/>
      <c r="Z152" s="299"/>
      <c r="AA152" s="299"/>
      <c r="AB152" s="299"/>
      <c r="AC152" s="299"/>
      <c r="AD152" s="299"/>
      <c r="AE152" s="299"/>
      <c r="AF152" s="299"/>
      <c r="AG152" s="299"/>
      <c r="AH152" s="299"/>
      <c r="AI152" s="299"/>
      <c r="AJ152" s="299"/>
      <c r="AK152" s="299"/>
      <c r="AL152" s="322" t="s">
        <v>425</v>
      </c>
      <c r="AM152" s="323"/>
      <c r="AN152" s="190"/>
    </row>
    <row r="153" spans="1:77" s="14" customFormat="1" ht="13.5" customHeight="1">
      <c r="A153" s="315" t="s">
        <v>324</v>
      </c>
      <c r="B153" s="316"/>
      <c r="C153" s="320" t="s">
        <v>377</v>
      </c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/>
      <c r="AD153" s="321"/>
      <c r="AE153" s="321"/>
      <c r="AF153" s="321"/>
      <c r="AG153" s="321"/>
      <c r="AH153" s="321"/>
      <c r="AI153" s="321"/>
      <c r="AJ153" s="321"/>
      <c r="AK153" s="321"/>
      <c r="AL153" s="322" t="s">
        <v>85</v>
      </c>
      <c r="AM153" s="323"/>
      <c r="AN153" s="190"/>
    </row>
    <row r="154" spans="1:77" s="14" customFormat="1" ht="30.75" customHeight="1">
      <c r="A154" s="315" t="s">
        <v>326</v>
      </c>
      <c r="B154" s="316"/>
      <c r="C154" s="320" t="s">
        <v>417</v>
      </c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  <c r="AA154" s="321"/>
      <c r="AB154" s="321"/>
      <c r="AC154" s="321"/>
      <c r="AD154" s="321"/>
      <c r="AE154" s="321"/>
      <c r="AF154" s="321"/>
      <c r="AG154" s="321"/>
      <c r="AH154" s="321"/>
      <c r="AI154" s="321"/>
      <c r="AJ154" s="321"/>
      <c r="AK154" s="321"/>
      <c r="AL154" s="322" t="s">
        <v>410</v>
      </c>
      <c r="AM154" s="323"/>
      <c r="AN154" s="190"/>
    </row>
    <row r="155" spans="1:77" s="14" customFormat="1" ht="26.25" customHeight="1">
      <c r="A155" s="315" t="s">
        <v>332</v>
      </c>
      <c r="B155" s="316"/>
      <c r="C155" s="320" t="s">
        <v>418</v>
      </c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  <c r="AA155" s="321"/>
      <c r="AB155" s="321"/>
      <c r="AC155" s="321"/>
      <c r="AD155" s="321"/>
      <c r="AE155" s="321"/>
      <c r="AF155" s="321"/>
      <c r="AG155" s="321"/>
      <c r="AH155" s="321"/>
      <c r="AI155" s="321"/>
      <c r="AJ155" s="321"/>
      <c r="AK155" s="321"/>
      <c r="AL155" s="322" t="s">
        <v>411</v>
      </c>
      <c r="AM155" s="323"/>
      <c r="AN155" s="190"/>
    </row>
    <row r="156" spans="1:77" s="14" customFormat="1" ht="16.5" customHeight="1">
      <c r="A156" s="343" t="s">
        <v>242</v>
      </c>
      <c r="B156" s="344" t="s">
        <v>242</v>
      </c>
      <c r="C156" s="354" t="s">
        <v>391</v>
      </c>
      <c r="D156" s="355"/>
      <c r="E156" s="355"/>
      <c r="F156" s="355"/>
      <c r="G156" s="355"/>
      <c r="H156" s="355"/>
      <c r="I156" s="355"/>
      <c r="J156" s="355"/>
      <c r="K156" s="355"/>
      <c r="L156" s="355"/>
      <c r="M156" s="355"/>
      <c r="N156" s="355"/>
      <c r="O156" s="355"/>
      <c r="P156" s="355"/>
      <c r="Q156" s="355"/>
      <c r="R156" s="355"/>
      <c r="S156" s="355"/>
      <c r="T156" s="355"/>
      <c r="U156" s="355"/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22" t="s">
        <v>426</v>
      </c>
      <c r="AM156" s="323"/>
      <c r="AN156" s="190"/>
    </row>
    <row r="157" spans="1:77" s="14" customFormat="1" ht="12.75" customHeight="1">
      <c r="A157" s="315" t="s">
        <v>243</v>
      </c>
      <c r="B157" s="316" t="s">
        <v>243</v>
      </c>
      <c r="C157" s="298" t="s">
        <v>444</v>
      </c>
      <c r="D157" s="299"/>
      <c r="E157" s="299"/>
      <c r="F157" s="299"/>
      <c r="G157" s="2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  <c r="Z157" s="299"/>
      <c r="AA157" s="299"/>
      <c r="AB157" s="299"/>
      <c r="AC157" s="299"/>
      <c r="AD157" s="299"/>
      <c r="AE157" s="299"/>
      <c r="AF157" s="299"/>
      <c r="AG157" s="299"/>
      <c r="AH157" s="299"/>
      <c r="AI157" s="299"/>
      <c r="AJ157" s="299"/>
      <c r="AK157" s="299"/>
      <c r="AL157" s="322" t="s">
        <v>265</v>
      </c>
      <c r="AM157" s="323"/>
      <c r="AN157" s="190"/>
    </row>
    <row r="158" spans="1:77" s="14" customFormat="1" ht="27.75" customHeight="1">
      <c r="A158" s="315" t="s">
        <v>244</v>
      </c>
      <c r="B158" s="316" t="s">
        <v>244</v>
      </c>
      <c r="C158" s="320" t="s">
        <v>392</v>
      </c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  <c r="AA158" s="321"/>
      <c r="AB158" s="321"/>
      <c r="AC158" s="321"/>
      <c r="AD158" s="321"/>
      <c r="AE158" s="321"/>
      <c r="AF158" s="321"/>
      <c r="AG158" s="321"/>
      <c r="AH158" s="321"/>
      <c r="AI158" s="321"/>
      <c r="AJ158" s="321"/>
      <c r="AK158" s="321"/>
      <c r="AL158" s="322" t="s">
        <v>265</v>
      </c>
      <c r="AM158" s="323"/>
      <c r="AN158" s="190"/>
      <c r="AS158" s="457"/>
      <c r="AT158" s="457"/>
      <c r="AU158" s="457"/>
      <c r="AV158" s="457"/>
      <c r="AW158" s="457"/>
      <c r="AX158" s="457"/>
      <c r="AY158" s="457"/>
      <c r="AZ158" s="457"/>
      <c r="BA158" s="457"/>
      <c r="BB158" s="457"/>
      <c r="BC158" s="457"/>
      <c r="BD158" s="457"/>
      <c r="BE158" s="457"/>
      <c r="BF158" s="457"/>
      <c r="BG158" s="457"/>
      <c r="BH158" s="457"/>
      <c r="BI158" s="457"/>
      <c r="BJ158" s="457"/>
      <c r="BK158" s="457"/>
      <c r="BL158" s="457"/>
      <c r="BM158" s="457"/>
      <c r="BN158" s="457"/>
      <c r="BO158" s="457"/>
      <c r="BP158" s="457"/>
      <c r="BQ158" s="457"/>
      <c r="BR158" s="457"/>
      <c r="BS158" s="457"/>
      <c r="BT158" s="457"/>
      <c r="BU158" s="457"/>
      <c r="BV158" s="457"/>
      <c r="BW158" s="457"/>
      <c r="BX158" s="457"/>
      <c r="BY158" s="457"/>
    </row>
    <row r="159" spans="1:77" s="14" customFormat="1" ht="24" customHeight="1">
      <c r="A159" s="343" t="s">
        <v>245</v>
      </c>
      <c r="B159" s="344" t="s">
        <v>245</v>
      </c>
      <c r="C159" s="341" t="s">
        <v>439</v>
      </c>
      <c r="D159" s="342"/>
      <c r="E159" s="342"/>
      <c r="F159" s="342"/>
      <c r="G159" s="342"/>
      <c r="H159" s="342"/>
      <c r="I159" s="342"/>
      <c r="J159" s="342"/>
      <c r="K159" s="342"/>
      <c r="L159" s="342"/>
      <c r="M159" s="342"/>
      <c r="N159" s="342"/>
      <c r="O159" s="342"/>
      <c r="P159" s="342"/>
      <c r="Q159" s="342"/>
      <c r="R159" s="342"/>
      <c r="S159" s="342"/>
      <c r="T159" s="342"/>
      <c r="U159" s="342"/>
      <c r="V159" s="342"/>
      <c r="W159" s="342"/>
      <c r="X159" s="342"/>
      <c r="Y159" s="342"/>
      <c r="Z159" s="342"/>
      <c r="AA159" s="342"/>
      <c r="AB159" s="342"/>
      <c r="AC159" s="342"/>
      <c r="AD159" s="342"/>
      <c r="AE159" s="342"/>
      <c r="AF159" s="342"/>
      <c r="AG159" s="342"/>
      <c r="AH159" s="342"/>
      <c r="AI159" s="342"/>
      <c r="AJ159" s="342"/>
      <c r="AK159" s="342"/>
      <c r="AL159" s="322" t="s">
        <v>74</v>
      </c>
      <c r="AM159" s="323"/>
      <c r="AN159" s="190"/>
    </row>
    <row r="160" spans="1:77" s="14" customFormat="1" ht="36.75" customHeight="1">
      <c r="A160" s="343" t="s">
        <v>246</v>
      </c>
      <c r="B160" s="344" t="s">
        <v>246</v>
      </c>
      <c r="C160" s="341" t="s">
        <v>393</v>
      </c>
      <c r="D160" s="342"/>
      <c r="E160" s="342"/>
      <c r="F160" s="342"/>
      <c r="G160" s="342"/>
      <c r="H160" s="342"/>
      <c r="I160" s="342"/>
      <c r="J160" s="342"/>
      <c r="K160" s="342"/>
      <c r="L160" s="342"/>
      <c r="M160" s="342"/>
      <c r="N160" s="342"/>
      <c r="O160" s="342"/>
      <c r="P160" s="342"/>
      <c r="Q160" s="342"/>
      <c r="R160" s="342"/>
      <c r="S160" s="342"/>
      <c r="T160" s="342"/>
      <c r="U160" s="342"/>
      <c r="V160" s="342"/>
      <c r="W160" s="342"/>
      <c r="X160" s="342"/>
      <c r="Y160" s="342"/>
      <c r="Z160" s="342"/>
      <c r="AA160" s="342"/>
      <c r="AB160" s="342"/>
      <c r="AC160" s="342"/>
      <c r="AD160" s="342"/>
      <c r="AE160" s="342"/>
      <c r="AF160" s="342"/>
      <c r="AG160" s="342"/>
      <c r="AH160" s="342"/>
      <c r="AI160" s="342"/>
      <c r="AJ160" s="342"/>
      <c r="AK160" s="342"/>
      <c r="AL160" s="322" t="s">
        <v>75</v>
      </c>
      <c r="AM160" s="323"/>
      <c r="AN160" s="190"/>
    </row>
    <row r="161" spans="1:40" s="14" customFormat="1" ht="15.75" customHeight="1">
      <c r="A161" s="343" t="s">
        <v>165</v>
      </c>
      <c r="B161" s="344" t="s">
        <v>165</v>
      </c>
      <c r="C161" s="341" t="s">
        <v>394</v>
      </c>
      <c r="D161" s="342"/>
      <c r="E161" s="342"/>
      <c r="F161" s="342"/>
      <c r="G161" s="342"/>
      <c r="H161" s="342"/>
      <c r="I161" s="342"/>
      <c r="J161" s="342"/>
      <c r="K161" s="342"/>
      <c r="L161" s="342"/>
      <c r="M161" s="342"/>
      <c r="N161" s="342"/>
      <c r="O161" s="342"/>
      <c r="P161" s="342"/>
      <c r="Q161" s="342"/>
      <c r="R161" s="342"/>
      <c r="S161" s="342"/>
      <c r="T161" s="342"/>
      <c r="U161" s="342"/>
      <c r="V161" s="342"/>
      <c r="W161" s="342"/>
      <c r="X161" s="342"/>
      <c r="Y161" s="342"/>
      <c r="Z161" s="342"/>
      <c r="AA161" s="342"/>
      <c r="AB161" s="342"/>
      <c r="AC161" s="342"/>
      <c r="AD161" s="342"/>
      <c r="AE161" s="342"/>
      <c r="AF161" s="342"/>
      <c r="AG161" s="342"/>
      <c r="AH161" s="342"/>
      <c r="AI161" s="342"/>
      <c r="AJ161" s="342"/>
      <c r="AK161" s="342"/>
      <c r="AL161" s="322" t="s">
        <v>78</v>
      </c>
      <c r="AM161" s="323"/>
      <c r="AN161" s="190"/>
    </row>
    <row r="162" spans="1:40" s="14" customFormat="1" ht="16.5" customHeight="1">
      <c r="A162" s="315" t="s">
        <v>166</v>
      </c>
      <c r="B162" s="316" t="s">
        <v>166</v>
      </c>
      <c r="C162" s="320" t="s">
        <v>261</v>
      </c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  <c r="AA162" s="321"/>
      <c r="AB162" s="321"/>
      <c r="AC162" s="321"/>
      <c r="AD162" s="321"/>
      <c r="AE162" s="321"/>
      <c r="AF162" s="321"/>
      <c r="AG162" s="321"/>
      <c r="AH162" s="321"/>
      <c r="AI162" s="321"/>
      <c r="AJ162" s="321"/>
      <c r="AK162" s="321"/>
      <c r="AL162" s="322" t="s">
        <v>79</v>
      </c>
      <c r="AM162" s="323"/>
      <c r="AN162" s="190"/>
    </row>
    <row r="163" spans="1:40" s="14" customFormat="1" ht="12.75" customHeight="1">
      <c r="A163" s="315" t="s">
        <v>167</v>
      </c>
      <c r="B163" s="316" t="s">
        <v>167</v>
      </c>
      <c r="C163" s="320" t="s">
        <v>378</v>
      </c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  <c r="AA163" s="321"/>
      <c r="AB163" s="321"/>
      <c r="AC163" s="321"/>
      <c r="AD163" s="321"/>
      <c r="AE163" s="321"/>
      <c r="AF163" s="321"/>
      <c r="AG163" s="321"/>
      <c r="AH163" s="321"/>
      <c r="AI163" s="321"/>
      <c r="AJ163" s="321"/>
      <c r="AK163" s="321"/>
      <c r="AL163" s="322" t="s">
        <v>82</v>
      </c>
      <c r="AM163" s="323"/>
      <c r="AN163" s="190"/>
    </row>
    <row r="164" spans="1:40" s="14" customFormat="1" ht="12.75" customHeight="1">
      <c r="A164" s="315" t="s">
        <v>168</v>
      </c>
      <c r="B164" s="316" t="s">
        <v>168</v>
      </c>
      <c r="C164" s="298" t="s">
        <v>312</v>
      </c>
      <c r="D164" s="299"/>
      <c r="E164" s="299"/>
      <c r="F164" s="299"/>
      <c r="G164" s="299"/>
      <c r="H164" s="299"/>
      <c r="I164" s="299"/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299"/>
      <c r="U164" s="299"/>
      <c r="V164" s="299"/>
      <c r="W164" s="299"/>
      <c r="X164" s="299"/>
      <c r="Y164" s="299"/>
      <c r="Z164" s="299"/>
      <c r="AA164" s="299"/>
      <c r="AB164" s="299"/>
      <c r="AC164" s="299"/>
      <c r="AD164" s="299"/>
      <c r="AE164" s="299"/>
      <c r="AF164" s="299"/>
      <c r="AG164" s="299"/>
      <c r="AH164" s="299"/>
      <c r="AI164" s="299"/>
      <c r="AJ164" s="299"/>
      <c r="AK164" s="299"/>
      <c r="AL164" s="322" t="s">
        <v>83</v>
      </c>
      <c r="AM164" s="323"/>
      <c r="AN164" s="190"/>
    </row>
    <row r="165" spans="1:40" s="14" customFormat="1" ht="15" customHeight="1">
      <c r="A165" s="343" t="s">
        <v>169</v>
      </c>
      <c r="B165" s="344" t="s">
        <v>169</v>
      </c>
      <c r="C165" s="298" t="s">
        <v>319</v>
      </c>
      <c r="D165" s="299"/>
      <c r="E165" s="299"/>
      <c r="F165" s="299"/>
      <c r="G165" s="299"/>
      <c r="H165" s="299"/>
      <c r="I165" s="299"/>
      <c r="J165" s="299"/>
      <c r="K165" s="299"/>
      <c r="L165" s="299"/>
      <c r="M165" s="299"/>
      <c r="N165" s="299"/>
      <c r="O165" s="299"/>
      <c r="P165" s="299"/>
      <c r="Q165" s="299"/>
      <c r="R165" s="299"/>
      <c r="S165" s="299"/>
      <c r="T165" s="299"/>
      <c r="U165" s="299"/>
      <c r="V165" s="299"/>
      <c r="W165" s="299"/>
      <c r="X165" s="299"/>
      <c r="Y165" s="299"/>
      <c r="Z165" s="299"/>
      <c r="AA165" s="299"/>
      <c r="AB165" s="299"/>
      <c r="AC165" s="299"/>
      <c r="AD165" s="299"/>
      <c r="AE165" s="299"/>
      <c r="AF165" s="299"/>
      <c r="AG165" s="299"/>
      <c r="AH165" s="299"/>
      <c r="AI165" s="299"/>
      <c r="AJ165" s="299"/>
      <c r="AK165" s="299"/>
      <c r="AL165" s="322" t="s">
        <v>267</v>
      </c>
      <c r="AM165" s="323"/>
      <c r="AN165" s="190"/>
    </row>
    <row r="166" spans="1:40" s="14" customFormat="1" ht="12.75" customHeight="1">
      <c r="A166" s="343" t="s">
        <v>170</v>
      </c>
      <c r="B166" s="344" t="s">
        <v>170</v>
      </c>
      <c r="C166" s="341" t="s">
        <v>395</v>
      </c>
      <c r="D166" s="342"/>
      <c r="E166" s="342"/>
      <c r="F166" s="342"/>
      <c r="G166" s="342"/>
      <c r="H166" s="342"/>
      <c r="I166" s="342"/>
      <c r="J166" s="342"/>
      <c r="K166" s="342"/>
      <c r="L166" s="342"/>
      <c r="M166" s="342"/>
      <c r="N166" s="342"/>
      <c r="O166" s="342"/>
      <c r="P166" s="342"/>
      <c r="Q166" s="342"/>
      <c r="R166" s="342"/>
      <c r="S166" s="342"/>
      <c r="T166" s="342"/>
      <c r="U166" s="342"/>
      <c r="V166" s="342"/>
      <c r="W166" s="342"/>
      <c r="X166" s="342"/>
      <c r="Y166" s="342"/>
      <c r="Z166" s="342"/>
      <c r="AA166" s="342"/>
      <c r="AB166" s="342"/>
      <c r="AC166" s="342"/>
      <c r="AD166" s="342"/>
      <c r="AE166" s="342"/>
      <c r="AF166" s="342"/>
      <c r="AG166" s="342"/>
      <c r="AH166" s="342"/>
      <c r="AI166" s="342"/>
      <c r="AJ166" s="342"/>
      <c r="AK166" s="342"/>
      <c r="AL166" s="322" t="s">
        <v>137</v>
      </c>
      <c r="AM166" s="323"/>
      <c r="AN166" s="190"/>
    </row>
    <row r="167" spans="1:40" s="14" customFormat="1" ht="12.75" customHeight="1">
      <c r="A167" s="343" t="s">
        <v>171</v>
      </c>
      <c r="B167" s="344" t="s">
        <v>171</v>
      </c>
      <c r="C167" s="341" t="s">
        <v>396</v>
      </c>
      <c r="D167" s="342"/>
      <c r="E167" s="342"/>
      <c r="F167" s="342"/>
      <c r="G167" s="342"/>
      <c r="H167" s="342"/>
      <c r="I167" s="342"/>
      <c r="J167" s="342"/>
      <c r="K167" s="342"/>
      <c r="L167" s="342"/>
      <c r="M167" s="342"/>
      <c r="N167" s="342"/>
      <c r="O167" s="342"/>
      <c r="P167" s="342"/>
      <c r="Q167" s="342"/>
      <c r="R167" s="342"/>
      <c r="S167" s="342"/>
      <c r="T167" s="342"/>
      <c r="U167" s="342"/>
      <c r="V167" s="342"/>
      <c r="W167" s="342"/>
      <c r="X167" s="342"/>
      <c r="Y167" s="342"/>
      <c r="Z167" s="342"/>
      <c r="AA167" s="342"/>
      <c r="AB167" s="342"/>
      <c r="AC167" s="342"/>
      <c r="AD167" s="342"/>
      <c r="AE167" s="342"/>
      <c r="AF167" s="342"/>
      <c r="AG167" s="342"/>
      <c r="AH167" s="342"/>
      <c r="AI167" s="342"/>
      <c r="AJ167" s="342"/>
      <c r="AK167" s="342"/>
      <c r="AL167" s="322" t="s">
        <v>144</v>
      </c>
      <c r="AM167" s="323"/>
      <c r="AN167" s="190"/>
    </row>
    <row r="168" spans="1:40" s="14" customFormat="1" ht="12.75" customHeight="1">
      <c r="A168" s="315" t="s">
        <v>172</v>
      </c>
      <c r="B168" s="316" t="s">
        <v>172</v>
      </c>
      <c r="C168" s="320" t="s">
        <v>320</v>
      </c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  <c r="AA168" s="321"/>
      <c r="AB168" s="321"/>
      <c r="AC168" s="321"/>
      <c r="AD168" s="321"/>
      <c r="AE168" s="321"/>
      <c r="AF168" s="321"/>
      <c r="AG168" s="321"/>
      <c r="AH168" s="321"/>
      <c r="AI168" s="321"/>
      <c r="AJ168" s="321"/>
      <c r="AK168" s="321"/>
      <c r="AL168" s="322" t="s">
        <v>138</v>
      </c>
      <c r="AM168" s="323"/>
      <c r="AN168" s="190"/>
    </row>
    <row r="169" spans="1:40" s="14" customFormat="1" ht="14.25" customHeight="1">
      <c r="A169" s="358" t="s">
        <v>173</v>
      </c>
      <c r="B169" s="359" t="s">
        <v>173</v>
      </c>
      <c r="C169" s="341" t="s">
        <v>397</v>
      </c>
      <c r="D169" s="342"/>
      <c r="E169" s="342"/>
      <c r="F169" s="342"/>
      <c r="G169" s="342"/>
      <c r="H169" s="342"/>
      <c r="I169" s="342"/>
      <c r="J169" s="342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42"/>
      <c r="Z169" s="342"/>
      <c r="AA169" s="342"/>
      <c r="AB169" s="342"/>
      <c r="AC169" s="342"/>
      <c r="AD169" s="342"/>
      <c r="AE169" s="342"/>
      <c r="AF169" s="342"/>
      <c r="AG169" s="342"/>
      <c r="AH169" s="342"/>
      <c r="AI169" s="342"/>
      <c r="AJ169" s="342"/>
      <c r="AK169" s="342"/>
      <c r="AL169" s="322" t="s">
        <v>139</v>
      </c>
      <c r="AM169" s="323"/>
      <c r="AN169" s="190"/>
    </row>
    <row r="170" spans="1:40" s="14" customFormat="1" ht="14.25" customHeight="1">
      <c r="A170" s="343" t="s">
        <v>174</v>
      </c>
      <c r="B170" s="344" t="s">
        <v>174</v>
      </c>
      <c r="C170" s="341" t="s">
        <v>398</v>
      </c>
      <c r="D170" s="342"/>
      <c r="E170" s="342"/>
      <c r="F170" s="342"/>
      <c r="G170" s="342"/>
      <c r="H170" s="342"/>
      <c r="I170" s="342"/>
      <c r="J170" s="342"/>
      <c r="K170" s="342"/>
      <c r="L170" s="342"/>
      <c r="M170" s="342"/>
      <c r="N170" s="342"/>
      <c r="O170" s="342"/>
      <c r="P170" s="342"/>
      <c r="Q170" s="342"/>
      <c r="R170" s="342"/>
      <c r="S170" s="342"/>
      <c r="T170" s="342"/>
      <c r="U170" s="342"/>
      <c r="V170" s="342"/>
      <c r="W170" s="342"/>
      <c r="X170" s="342"/>
      <c r="Y170" s="342"/>
      <c r="Z170" s="342"/>
      <c r="AA170" s="342"/>
      <c r="AB170" s="342"/>
      <c r="AC170" s="342"/>
      <c r="AD170" s="342"/>
      <c r="AE170" s="342"/>
      <c r="AF170" s="342"/>
      <c r="AG170" s="342"/>
      <c r="AH170" s="342"/>
      <c r="AI170" s="342"/>
      <c r="AJ170" s="342"/>
      <c r="AK170" s="342"/>
      <c r="AL170" s="322" t="s">
        <v>440</v>
      </c>
      <c r="AM170" s="323"/>
      <c r="AN170" s="190"/>
    </row>
    <row r="171" spans="1:40" s="14" customFormat="1" ht="15" customHeight="1">
      <c r="A171" s="343" t="s">
        <v>365</v>
      </c>
      <c r="B171" s="344"/>
      <c r="C171" s="341" t="s">
        <v>399</v>
      </c>
      <c r="D171" s="342"/>
      <c r="E171" s="342"/>
      <c r="F171" s="342"/>
      <c r="G171" s="342"/>
      <c r="H171" s="342"/>
      <c r="I171" s="342"/>
      <c r="J171" s="342"/>
      <c r="K171" s="342"/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  <c r="AA171" s="342"/>
      <c r="AB171" s="342"/>
      <c r="AC171" s="342"/>
      <c r="AD171" s="342"/>
      <c r="AE171" s="342"/>
      <c r="AF171" s="342"/>
      <c r="AG171" s="342"/>
      <c r="AH171" s="342"/>
      <c r="AI171" s="342"/>
      <c r="AJ171" s="342"/>
      <c r="AK171" s="342"/>
      <c r="AL171" s="322" t="s">
        <v>366</v>
      </c>
      <c r="AM171" s="323"/>
      <c r="AN171" s="190"/>
    </row>
    <row r="172" spans="1:40" s="14" customFormat="1" ht="12.75" customHeight="1">
      <c r="A172" s="315" t="s">
        <v>175</v>
      </c>
      <c r="B172" s="316"/>
      <c r="C172" s="320" t="s">
        <v>414</v>
      </c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  <c r="AA172" s="321"/>
      <c r="AB172" s="321"/>
      <c r="AC172" s="321"/>
      <c r="AD172" s="321"/>
      <c r="AE172" s="321"/>
      <c r="AF172" s="321"/>
      <c r="AG172" s="321"/>
      <c r="AH172" s="321"/>
      <c r="AI172" s="321"/>
      <c r="AJ172" s="321"/>
      <c r="AK172" s="321"/>
      <c r="AL172" s="322" t="s">
        <v>84</v>
      </c>
      <c r="AM172" s="323"/>
      <c r="AN172" s="190"/>
    </row>
    <row r="173" spans="1:40" s="14" customFormat="1" ht="18" customHeight="1">
      <c r="A173" s="315" t="s">
        <v>176</v>
      </c>
      <c r="B173" s="316" t="s">
        <v>176</v>
      </c>
      <c r="C173" s="320" t="s">
        <v>416</v>
      </c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  <c r="AA173" s="321"/>
      <c r="AB173" s="321"/>
      <c r="AC173" s="321"/>
      <c r="AD173" s="321"/>
      <c r="AE173" s="321"/>
      <c r="AF173" s="321"/>
      <c r="AG173" s="321"/>
      <c r="AH173" s="321"/>
      <c r="AI173" s="321"/>
      <c r="AJ173" s="321"/>
      <c r="AK173" s="321"/>
      <c r="AL173" s="322" t="s">
        <v>85</v>
      </c>
      <c r="AM173" s="323"/>
      <c r="AN173" s="190"/>
    </row>
    <row r="174" spans="1:40" s="14" customFormat="1" ht="18" customHeight="1">
      <c r="A174" s="315" t="s">
        <v>177</v>
      </c>
      <c r="B174" s="316"/>
      <c r="C174" s="320" t="s">
        <v>328</v>
      </c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  <c r="AA174" s="321"/>
      <c r="AB174" s="321"/>
      <c r="AC174" s="321"/>
      <c r="AD174" s="321"/>
      <c r="AE174" s="321"/>
      <c r="AF174" s="321"/>
      <c r="AG174" s="321"/>
      <c r="AH174" s="321"/>
      <c r="AI174" s="321"/>
      <c r="AJ174" s="321"/>
      <c r="AK174" s="321"/>
      <c r="AL174" s="322" t="s">
        <v>133</v>
      </c>
      <c r="AM174" s="323"/>
      <c r="AN174" s="190"/>
    </row>
    <row r="175" spans="1:40" s="48" customFormat="1" ht="25.5" customHeight="1">
      <c r="A175" s="356" t="s">
        <v>178</v>
      </c>
      <c r="B175" s="357"/>
      <c r="C175" s="320" t="s">
        <v>247</v>
      </c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  <c r="AA175" s="321"/>
      <c r="AB175" s="321"/>
      <c r="AC175" s="321"/>
      <c r="AD175" s="321"/>
      <c r="AE175" s="321"/>
      <c r="AF175" s="321"/>
      <c r="AG175" s="321"/>
      <c r="AH175" s="321"/>
      <c r="AI175" s="321"/>
      <c r="AJ175" s="321"/>
      <c r="AK175" s="321"/>
      <c r="AL175" s="480" t="s">
        <v>145</v>
      </c>
      <c r="AM175" s="481"/>
      <c r="AN175" s="216"/>
    </row>
    <row r="176" spans="1:40" s="14" customFormat="1" ht="12.75" customHeight="1">
      <c r="A176" s="315" t="s">
        <v>179</v>
      </c>
      <c r="B176" s="316"/>
      <c r="C176" s="320" t="s">
        <v>379</v>
      </c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  <c r="AA176" s="321"/>
      <c r="AB176" s="321"/>
      <c r="AC176" s="321"/>
      <c r="AD176" s="321"/>
      <c r="AE176" s="321"/>
      <c r="AF176" s="321"/>
      <c r="AG176" s="321"/>
      <c r="AH176" s="321"/>
      <c r="AI176" s="321"/>
      <c r="AJ176" s="321"/>
      <c r="AK176" s="321"/>
      <c r="AL176" s="322" t="s">
        <v>279</v>
      </c>
      <c r="AM176" s="323"/>
      <c r="AN176" s="190"/>
    </row>
    <row r="177" spans="1:40" s="14" customFormat="1" ht="12.75" customHeight="1">
      <c r="A177" s="315" t="s">
        <v>180</v>
      </c>
      <c r="B177" s="316" t="s">
        <v>180</v>
      </c>
      <c r="C177" s="320" t="s">
        <v>311</v>
      </c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  <c r="AA177" s="321"/>
      <c r="AB177" s="321"/>
      <c r="AC177" s="321"/>
      <c r="AD177" s="321"/>
      <c r="AE177" s="321"/>
      <c r="AF177" s="321"/>
      <c r="AG177" s="321"/>
      <c r="AH177" s="321"/>
      <c r="AI177" s="321"/>
      <c r="AJ177" s="321"/>
      <c r="AK177" s="321"/>
      <c r="AL177" s="322" t="s">
        <v>22</v>
      </c>
      <c r="AM177" s="323"/>
      <c r="AN177" s="190"/>
    </row>
    <row r="178" spans="1:40" s="14" customFormat="1" ht="25.5" customHeight="1">
      <c r="A178" s="315" t="s">
        <v>181</v>
      </c>
      <c r="B178" s="316" t="s">
        <v>181</v>
      </c>
      <c r="C178" s="320" t="s">
        <v>310</v>
      </c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  <c r="AA178" s="321"/>
      <c r="AB178" s="321"/>
      <c r="AC178" s="321"/>
      <c r="AD178" s="321"/>
      <c r="AE178" s="321"/>
      <c r="AF178" s="321"/>
      <c r="AG178" s="321"/>
      <c r="AH178" s="321"/>
      <c r="AI178" s="321"/>
      <c r="AJ178" s="321"/>
      <c r="AK178" s="321"/>
      <c r="AL178" s="322" t="s">
        <v>368</v>
      </c>
      <c r="AM178" s="323"/>
      <c r="AN178" s="190"/>
    </row>
    <row r="179" spans="1:40" s="14" customFormat="1" ht="25.5" customHeight="1">
      <c r="A179" s="315" t="s">
        <v>182</v>
      </c>
      <c r="B179" s="316" t="s">
        <v>182</v>
      </c>
      <c r="C179" s="298" t="s">
        <v>262</v>
      </c>
      <c r="D179" s="299"/>
      <c r="E179" s="299"/>
      <c r="F179" s="299"/>
      <c r="G179" s="2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  <c r="Z179" s="299"/>
      <c r="AA179" s="299"/>
      <c r="AB179" s="299"/>
      <c r="AC179" s="299"/>
      <c r="AD179" s="299"/>
      <c r="AE179" s="299"/>
      <c r="AF179" s="299"/>
      <c r="AG179" s="299"/>
      <c r="AH179" s="299"/>
      <c r="AI179" s="299"/>
      <c r="AJ179" s="299"/>
      <c r="AK179" s="299"/>
      <c r="AL179" s="322" t="s">
        <v>87</v>
      </c>
      <c r="AM179" s="323"/>
      <c r="AN179" s="190"/>
    </row>
    <row r="180" spans="1:40" s="14" customFormat="1" ht="25.5" customHeight="1">
      <c r="A180" s="315" t="s">
        <v>183</v>
      </c>
      <c r="B180" s="316" t="s">
        <v>183</v>
      </c>
      <c r="C180" s="298" t="s">
        <v>248</v>
      </c>
      <c r="D180" s="299"/>
      <c r="E180" s="299"/>
      <c r="F180" s="299"/>
      <c r="G180" s="299"/>
      <c r="H180" s="299"/>
      <c r="I180" s="299"/>
      <c r="J180" s="299"/>
      <c r="K180" s="299"/>
      <c r="L180" s="299"/>
      <c r="M180" s="299"/>
      <c r="N180" s="299"/>
      <c r="O180" s="299"/>
      <c r="P180" s="299"/>
      <c r="Q180" s="299"/>
      <c r="R180" s="299"/>
      <c r="S180" s="299"/>
      <c r="T180" s="299"/>
      <c r="U180" s="299"/>
      <c r="V180" s="299"/>
      <c r="W180" s="299"/>
      <c r="X180" s="299"/>
      <c r="Y180" s="299"/>
      <c r="Z180" s="299"/>
      <c r="AA180" s="299"/>
      <c r="AB180" s="299"/>
      <c r="AC180" s="299"/>
      <c r="AD180" s="299"/>
      <c r="AE180" s="299"/>
      <c r="AF180" s="299"/>
      <c r="AG180" s="299"/>
      <c r="AH180" s="299"/>
      <c r="AI180" s="299"/>
      <c r="AJ180" s="299"/>
      <c r="AK180" s="299"/>
      <c r="AL180" s="322" t="s">
        <v>88</v>
      </c>
      <c r="AM180" s="323"/>
      <c r="AN180" s="190"/>
    </row>
    <row r="181" spans="1:40" s="14" customFormat="1" ht="12.75" customHeight="1">
      <c r="A181" s="315" t="s">
        <v>184</v>
      </c>
      <c r="B181" s="316" t="s">
        <v>184</v>
      </c>
      <c r="C181" s="320" t="s">
        <v>249</v>
      </c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  <c r="AA181" s="321"/>
      <c r="AB181" s="321"/>
      <c r="AC181" s="321"/>
      <c r="AD181" s="321"/>
      <c r="AE181" s="321"/>
      <c r="AF181" s="321"/>
      <c r="AG181" s="321"/>
      <c r="AH181" s="321"/>
      <c r="AI181" s="321"/>
      <c r="AJ181" s="321"/>
      <c r="AK181" s="321"/>
      <c r="AL181" s="322" t="s">
        <v>90</v>
      </c>
      <c r="AM181" s="323"/>
      <c r="AN181" s="190"/>
    </row>
    <row r="182" spans="1:40" s="14" customFormat="1" ht="25.5" customHeight="1">
      <c r="A182" s="315" t="s">
        <v>185</v>
      </c>
      <c r="B182" s="316"/>
      <c r="C182" s="320" t="s">
        <v>304</v>
      </c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  <c r="AA182" s="321"/>
      <c r="AB182" s="321"/>
      <c r="AC182" s="321"/>
      <c r="AD182" s="321"/>
      <c r="AE182" s="321"/>
      <c r="AF182" s="321"/>
      <c r="AG182" s="321"/>
      <c r="AH182" s="321"/>
      <c r="AI182" s="321"/>
      <c r="AJ182" s="321"/>
      <c r="AK182" s="321"/>
      <c r="AL182" s="322" t="s">
        <v>355</v>
      </c>
      <c r="AM182" s="323"/>
      <c r="AN182" s="190"/>
    </row>
    <row r="183" spans="1:40" s="14" customFormat="1" ht="25.5" customHeight="1">
      <c r="A183" s="315" t="s">
        <v>186</v>
      </c>
      <c r="B183" s="316" t="s">
        <v>186</v>
      </c>
      <c r="C183" s="320" t="s">
        <v>371</v>
      </c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  <c r="AA183" s="321"/>
      <c r="AB183" s="321"/>
      <c r="AC183" s="321"/>
      <c r="AD183" s="321"/>
      <c r="AE183" s="321"/>
      <c r="AF183" s="321"/>
      <c r="AG183" s="321"/>
      <c r="AH183" s="321"/>
      <c r="AI183" s="321"/>
      <c r="AJ183" s="321"/>
      <c r="AK183" s="321"/>
      <c r="AL183" s="322" t="s">
        <v>93</v>
      </c>
      <c r="AM183" s="323"/>
      <c r="AN183" s="190"/>
    </row>
    <row r="184" spans="1:40" s="14" customFormat="1" ht="25.5" customHeight="1">
      <c r="A184" s="315" t="s">
        <v>187</v>
      </c>
      <c r="B184" s="316"/>
      <c r="C184" s="320" t="s">
        <v>250</v>
      </c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  <c r="AA184" s="321"/>
      <c r="AB184" s="321"/>
      <c r="AC184" s="321"/>
      <c r="AD184" s="321"/>
      <c r="AE184" s="321"/>
      <c r="AF184" s="321"/>
      <c r="AG184" s="321"/>
      <c r="AH184" s="321"/>
      <c r="AI184" s="321"/>
      <c r="AJ184" s="321"/>
      <c r="AK184" s="321"/>
      <c r="AL184" s="322" t="s">
        <v>128</v>
      </c>
      <c r="AM184" s="323"/>
      <c r="AN184" s="190"/>
    </row>
    <row r="185" spans="1:40" s="14" customFormat="1" ht="12.75" customHeight="1">
      <c r="A185" s="315" t="s">
        <v>188</v>
      </c>
      <c r="B185" s="316" t="s">
        <v>188</v>
      </c>
      <c r="C185" s="320" t="s">
        <v>195</v>
      </c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  <c r="AA185" s="321"/>
      <c r="AB185" s="321"/>
      <c r="AC185" s="321"/>
      <c r="AD185" s="321"/>
      <c r="AE185" s="321"/>
      <c r="AF185" s="321"/>
      <c r="AG185" s="321"/>
      <c r="AH185" s="321"/>
      <c r="AI185" s="321"/>
      <c r="AJ185" s="321"/>
      <c r="AK185" s="321"/>
      <c r="AL185" s="322" t="s">
        <v>129</v>
      </c>
      <c r="AM185" s="323"/>
      <c r="AN185" s="190"/>
    </row>
    <row r="186" spans="1:40" s="14" customFormat="1" ht="25.5" customHeight="1">
      <c r="A186" s="315" t="s">
        <v>189</v>
      </c>
      <c r="B186" s="316"/>
      <c r="C186" s="320" t="s">
        <v>251</v>
      </c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  <c r="AA186" s="321"/>
      <c r="AB186" s="321"/>
      <c r="AC186" s="321"/>
      <c r="AD186" s="321"/>
      <c r="AE186" s="321"/>
      <c r="AF186" s="321"/>
      <c r="AG186" s="321"/>
      <c r="AH186" s="321"/>
      <c r="AI186" s="321"/>
      <c r="AJ186" s="321"/>
      <c r="AK186" s="321"/>
      <c r="AL186" s="322" t="s">
        <v>420</v>
      </c>
      <c r="AM186" s="323"/>
      <c r="AN186" s="190"/>
    </row>
    <row r="187" spans="1:40" s="14" customFormat="1" ht="12.75" customHeight="1">
      <c r="A187" s="315" t="s">
        <v>190</v>
      </c>
      <c r="B187" s="316"/>
      <c r="C187" s="298" t="s">
        <v>322</v>
      </c>
      <c r="D187" s="299"/>
      <c r="E187" s="299"/>
      <c r="F187" s="299"/>
      <c r="G187" s="2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  <c r="Z187" s="299"/>
      <c r="AA187" s="299"/>
      <c r="AB187" s="299"/>
      <c r="AC187" s="299"/>
      <c r="AD187" s="299"/>
      <c r="AE187" s="299"/>
      <c r="AF187" s="299"/>
      <c r="AG187" s="299"/>
      <c r="AH187" s="299"/>
      <c r="AI187" s="299"/>
      <c r="AJ187" s="299"/>
      <c r="AK187" s="299"/>
      <c r="AL187" s="322" t="s">
        <v>421</v>
      </c>
      <c r="AM187" s="323"/>
      <c r="AN187" s="190"/>
    </row>
    <row r="188" spans="1:40" s="14" customFormat="1" ht="12.75" customHeight="1">
      <c r="A188" s="315" t="s">
        <v>191</v>
      </c>
      <c r="B188" s="316" t="s">
        <v>191</v>
      </c>
      <c r="C188" s="320" t="s">
        <v>252</v>
      </c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  <c r="AA188" s="321"/>
      <c r="AB188" s="321"/>
      <c r="AC188" s="321"/>
      <c r="AD188" s="321"/>
      <c r="AE188" s="321"/>
      <c r="AF188" s="321"/>
      <c r="AG188" s="321"/>
      <c r="AH188" s="321"/>
      <c r="AI188" s="321"/>
      <c r="AJ188" s="321"/>
      <c r="AK188" s="321"/>
      <c r="AL188" s="322" t="s">
        <v>422</v>
      </c>
      <c r="AM188" s="323"/>
      <c r="AN188" s="190"/>
    </row>
    <row r="189" spans="1:40" s="14" customFormat="1" ht="25.5" customHeight="1">
      <c r="A189" s="315" t="s">
        <v>192</v>
      </c>
      <c r="B189" s="316"/>
      <c r="C189" s="320" t="s">
        <v>321</v>
      </c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  <c r="AA189" s="321"/>
      <c r="AB189" s="321"/>
      <c r="AC189" s="321"/>
      <c r="AD189" s="321"/>
      <c r="AE189" s="321"/>
      <c r="AF189" s="321"/>
      <c r="AG189" s="321"/>
      <c r="AH189" s="321"/>
      <c r="AI189" s="321"/>
      <c r="AJ189" s="321"/>
      <c r="AK189" s="321"/>
      <c r="AL189" s="322" t="s">
        <v>423</v>
      </c>
      <c r="AM189" s="323"/>
      <c r="AN189" s="190"/>
    </row>
    <row r="190" spans="1:40" s="14" customFormat="1" ht="25.5" customHeight="1">
      <c r="A190" s="315" t="s">
        <v>193</v>
      </c>
      <c r="B190" s="316"/>
      <c r="C190" s="320" t="s">
        <v>253</v>
      </c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  <c r="AA190" s="321"/>
      <c r="AB190" s="321"/>
      <c r="AC190" s="321"/>
      <c r="AD190" s="321"/>
      <c r="AE190" s="321"/>
      <c r="AF190" s="321"/>
      <c r="AG190" s="321"/>
      <c r="AH190" s="321"/>
      <c r="AI190" s="321"/>
      <c r="AJ190" s="321"/>
      <c r="AK190" s="321"/>
      <c r="AL190" s="322" t="s">
        <v>424</v>
      </c>
      <c r="AM190" s="323"/>
      <c r="AN190" s="190"/>
    </row>
    <row r="191" spans="1:40" s="14" customFormat="1" ht="15.75" customHeight="1">
      <c r="A191" s="315" t="s">
        <v>194</v>
      </c>
      <c r="B191" s="316" t="s">
        <v>194</v>
      </c>
      <c r="C191" s="320" t="s">
        <v>372</v>
      </c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  <c r="AA191" s="321"/>
      <c r="AB191" s="321"/>
      <c r="AC191" s="321"/>
      <c r="AD191" s="321"/>
      <c r="AE191" s="321"/>
      <c r="AF191" s="321"/>
      <c r="AG191" s="321"/>
      <c r="AH191" s="321"/>
      <c r="AI191" s="321"/>
      <c r="AJ191" s="321"/>
      <c r="AK191" s="321"/>
      <c r="AL191" s="322" t="s">
        <v>428</v>
      </c>
      <c r="AM191" s="323"/>
      <c r="AN191" s="190"/>
    </row>
    <row r="192" spans="1:40" s="14" customFormat="1" ht="12.75" customHeight="1">
      <c r="A192" s="315" t="s">
        <v>196</v>
      </c>
      <c r="B192" s="316" t="s">
        <v>194</v>
      </c>
      <c r="C192" s="320" t="s">
        <v>327</v>
      </c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  <c r="AA192" s="321"/>
      <c r="AB192" s="321"/>
      <c r="AC192" s="321"/>
      <c r="AD192" s="321"/>
      <c r="AE192" s="321"/>
      <c r="AF192" s="321"/>
      <c r="AG192" s="321"/>
      <c r="AH192" s="321"/>
      <c r="AI192" s="321"/>
      <c r="AJ192" s="321"/>
      <c r="AK192" s="321"/>
      <c r="AL192" s="322" t="s">
        <v>429</v>
      </c>
      <c r="AM192" s="323"/>
      <c r="AN192" s="190"/>
    </row>
    <row r="193" spans="1:63" s="14" customFormat="1" ht="12.75" customHeight="1">
      <c r="A193" s="315" t="s">
        <v>333</v>
      </c>
      <c r="B193" s="316"/>
      <c r="C193" s="320" t="s">
        <v>254</v>
      </c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  <c r="AA193" s="321"/>
      <c r="AB193" s="321"/>
      <c r="AC193" s="321"/>
      <c r="AD193" s="321"/>
      <c r="AE193" s="321"/>
      <c r="AF193" s="321"/>
      <c r="AG193" s="321"/>
      <c r="AH193" s="321"/>
      <c r="AI193" s="321"/>
      <c r="AJ193" s="321"/>
      <c r="AK193" s="321"/>
      <c r="AL193" s="322" t="s">
        <v>430</v>
      </c>
      <c r="AM193" s="323"/>
      <c r="AN193" s="190"/>
    </row>
    <row r="194" spans="1:63" s="14" customFormat="1" ht="24.75" customHeight="1">
      <c r="A194" s="315" t="s">
        <v>334</v>
      </c>
      <c r="B194" s="316" t="s">
        <v>194</v>
      </c>
      <c r="C194" s="320" t="s">
        <v>323</v>
      </c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  <c r="AA194" s="321"/>
      <c r="AB194" s="321"/>
      <c r="AC194" s="321"/>
      <c r="AD194" s="321"/>
      <c r="AE194" s="321"/>
      <c r="AF194" s="321"/>
      <c r="AG194" s="321"/>
      <c r="AH194" s="321"/>
      <c r="AI194" s="321"/>
      <c r="AJ194" s="321"/>
      <c r="AK194" s="321"/>
      <c r="AL194" s="322" t="s">
        <v>431</v>
      </c>
      <c r="AM194" s="323"/>
      <c r="AN194" s="190"/>
    </row>
    <row r="195" spans="1:63" s="14" customFormat="1" ht="12.75" customHeight="1" thickBot="1">
      <c r="A195" s="315" t="s">
        <v>335</v>
      </c>
      <c r="B195" s="316" t="s">
        <v>194</v>
      </c>
      <c r="C195" s="320" t="s">
        <v>316</v>
      </c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  <c r="AA195" s="321"/>
      <c r="AB195" s="321"/>
      <c r="AC195" s="321"/>
      <c r="AD195" s="321"/>
      <c r="AE195" s="321"/>
      <c r="AF195" s="321"/>
      <c r="AG195" s="321"/>
      <c r="AH195" s="321"/>
      <c r="AI195" s="321"/>
      <c r="AJ195" s="321"/>
      <c r="AK195" s="321"/>
      <c r="AL195" s="350" t="s">
        <v>432</v>
      </c>
      <c r="AM195" s="351"/>
      <c r="AN195" s="190"/>
    </row>
    <row r="196" spans="1:63" s="14" customFormat="1" ht="3" customHeight="1">
      <c r="A196" s="182"/>
      <c r="B196" s="182"/>
      <c r="C196" s="183"/>
      <c r="D196" s="184"/>
      <c r="E196" s="184"/>
      <c r="F196" s="184"/>
      <c r="G196" s="184"/>
      <c r="H196" s="184"/>
      <c r="I196" s="184"/>
      <c r="J196" s="184"/>
      <c r="K196" s="184"/>
      <c r="L196" s="184"/>
      <c r="M196" s="184"/>
      <c r="N196" s="184"/>
      <c r="O196" s="184"/>
      <c r="P196" s="184"/>
      <c r="Q196" s="184"/>
      <c r="R196" s="184"/>
      <c r="S196" s="184"/>
      <c r="T196" s="184"/>
      <c r="U196" s="184"/>
      <c r="V196" s="184"/>
      <c r="W196" s="184"/>
      <c r="X196" s="184"/>
      <c r="Y196" s="184"/>
      <c r="Z196" s="184"/>
      <c r="AA196" s="184"/>
      <c r="AB196" s="184"/>
      <c r="AC196" s="184"/>
      <c r="AD196" s="184"/>
      <c r="AE196" s="184"/>
      <c r="AF196" s="184"/>
      <c r="AG196" s="184"/>
      <c r="AH196" s="184"/>
      <c r="AI196" s="185"/>
      <c r="AJ196" s="185"/>
      <c r="AK196" s="185"/>
      <c r="AL196" s="185"/>
      <c r="AM196" s="186"/>
    </row>
    <row r="197" spans="1:63" s="14" customFormat="1" ht="12" customHeight="1">
      <c r="A197" s="479" t="s">
        <v>461</v>
      </c>
      <c r="B197" s="479"/>
      <c r="C197" s="479"/>
      <c r="D197" s="479"/>
      <c r="E197" s="479"/>
      <c r="F197" s="479"/>
      <c r="G197" s="479"/>
      <c r="H197" s="479"/>
      <c r="I197" s="479"/>
      <c r="J197" s="479"/>
      <c r="K197" s="479"/>
      <c r="L197" s="479"/>
      <c r="M197" s="479"/>
      <c r="N197" s="479"/>
      <c r="O197" s="479"/>
      <c r="P197" s="479"/>
      <c r="Q197" s="479"/>
      <c r="R197" s="479"/>
      <c r="S197" s="479"/>
      <c r="T197" s="479"/>
      <c r="U197" s="479"/>
      <c r="V197" s="479"/>
      <c r="W197" s="479"/>
      <c r="X197" s="479"/>
      <c r="Y197" s="479"/>
      <c r="Z197" s="479"/>
      <c r="AA197" s="479"/>
      <c r="AB197" s="479"/>
      <c r="AC197" s="479"/>
      <c r="AD197" s="479"/>
      <c r="AE197" s="479"/>
      <c r="AF197" s="479"/>
      <c r="AG197" s="479"/>
      <c r="AH197" s="479"/>
      <c r="AI197" s="479"/>
      <c r="AJ197" s="479"/>
      <c r="AK197" s="479"/>
      <c r="AL197" s="479"/>
      <c r="AM197" s="479"/>
    </row>
    <row r="198" spans="1:63" s="14" customFormat="1" ht="4.5" customHeight="1">
      <c r="A198" s="251"/>
      <c r="B198" s="251"/>
      <c r="C198" s="349"/>
      <c r="D198" s="349"/>
      <c r="E198" s="349"/>
      <c r="F198" s="349"/>
      <c r="G198" s="349"/>
      <c r="H198" s="349"/>
      <c r="I198" s="349"/>
      <c r="J198" s="349"/>
      <c r="K198" s="349"/>
      <c r="L198" s="349"/>
      <c r="M198" s="349"/>
      <c r="N198" s="349"/>
      <c r="O198" s="349"/>
      <c r="P198" s="349"/>
      <c r="Q198" s="349"/>
      <c r="R198" s="349"/>
      <c r="S198" s="349"/>
      <c r="T198" s="349"/>
      <c r="U198" s="349"/>
      <c r="V198" s="349"/>
      <c r="W198" s="349"/>
      <c r="X198" s="349"/>
      <c r="Y198" s="349"/>
      <c r="Z198" s="349"/>
      <c r="AA198" s="349"/>
      <c r="AB198" s="349"/>
      <c r="AC198" s="349"/>
      <c r="AD198" s="349"/>
      <c r="AE198" s="349"/>
      <c r="AF198" s="349"/>
      <c r="AG198" s="349"/>
      <c r="AH198" s="349"/>
      <c r="AI198" s="349"/>
      <c r="AJ198" s="349"/>
      <c r="AK198" s="349"/>
      <c r="AL198" s="349"/>
      <c r="AM198" s="349"/>
    </row>
    <row r="199" spans="1:63" s="14" customFormat="1" ht="13.5" customHeight="1">
      <c r="A199" s="251"/>
      <c r="B199" s="251"/>
      <c r="C199" s="478" t="s">
        <v>347</v>
      </c>
      <c r="D199" s="478"/>
      <c r="E199" s="478"/>
      <c r="F199" s="478"/>
      <c r="G199" s="478"/>
      <c r="H199" s="478"/>
      <c r="I199" s="478"/>
      <c r="J199" s="478"/>
      <c r="K199" s="478"/>
      <c r="L199" s="478"/>
      <c r="M199" s="478"/>
      <c r="N199" s="478"/>
      <c r="O199" s="478"/>
      <c r="P199" s="478"/>
      <c r="Q199" s="478"/>
      <c r="R199" s="478"/>
      <c r="S199" s="478"/>
      <c r="T199" s="478"/>
      <c r="U199" s="478"/>
      <c r="V199" s="478"/>
      <c r="W199" s="478"/>
      <c r="X199" s="478"/>
      <c r="Y199" s="478"/>
      <c r="Z199" s="478"/>
      <c r="AA199" s="478"/>
      <c r="AB199" s="478"/>
      <c r="AC199" s="478"/>
      <c r="AD199" s="478"/>
      <c r="AE199" s="478"/>
      <c r="AF199" s="478"/>
      <c r="AG199" s="478"/>
      <c r="AH199" s="478"/>
      <c r="AI199" s="478"/>
      <c r="AJ199" s="478"/>
      <c r="AK199" s="478"/>
      <c r="AL199" s="478"/>
      <c r="AM199" s="478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</row>
    <row r="200" spans="1:63" s="14" customFormat="1" ht="13.5" customHeight="1">
      <c r="A200" s="251"/>
      <c r="B200" s="251"/>
      <c r="C200" s="274" t="s">
        <v>348</v>
      </c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6"/>
      <c r="R200" s="275"/>
      <c r="S200" s="275"/>
      <c r="T200" s="275"/>
      <c r="U200" s="275"/>
      <c r="V200" s="276"/>
      <c r="W200" s="275"/>
      <c r="X200" s="275"/>
      <c r="Y200" s="275"/>
      <c r="Z200" s="275"/>
      <c r="AA200" s="276"/>
      <c r="AB200" s="275"/>
      <c r="AC200" s="275"/>
      <c r="AD200" s="275"/>
      <c r="AE200" s="275"/>
      <c r="AF200" s="276"/>
      <c r="AG200" s="275"/>
      <c r="AH200" s="275"/>
      <c r="AI200" s="275"/>
      <c r="AJ200" s="275"/>
      <c r="AK200" s="276"/>
      <c r="AL200" s="275"/>
      <c r="AM200" s="275"/>
      <c r="AN200" s="31"/>
      <c r="AO200" s="31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29"/>
      <c r="BD200" s="29"/>
      <c r="BE200" s="29"/>
      <c r="BF200" s="29"/>
      <c r="BG200" s="29"/>
      <c r="BH200" s="29"/>
      <c r="BI200" s="29"/>
      <c r="BJ200" s="29"/>
      <c r="BK200" s="29"/>
    </row>
    <row r="201" spans="1:63" s="14" customFormat="1" ht="13.5" customHeight="1">
      <c r="A201" s="251"/>
      <c r="B201" s="251"/>
      <c r="C201" s="274" t="s">
        <v>352</v>
      </c>
      <c r="D201" s="275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6"/>
      <c r="R201" s="275"/>
      <c r="S201" s="275"/>
      <c r="T201" s="275"/>
      <c r="U201" s="275"/>
      <c r="V201" s="276"/>
      <c r="W201" s="275"/>
      <c r="X201" s="275"/>
      <c r="Y201" s="275"/>
      <c r="Z201" s="275"/>
      <c r="AA201" s="276"/>
      <c r="AB201" s="275"/>
      <c r="AC201" s="275"/>
      <c r="AD201" s="275"/>
      <c r="AE201" s="275"/>
      <c r="AF201" s="276"/>
      <c r="AG201" s="275"/>
      <c r="AH201" s="275"/>
      <c r="AI201" s="275"/>
      <c r="AJ201" s="275"/>
      <c r="AK201" s="276"/>
      <c r="AL201" s="275"/>
      <c r="AM201" s="275"/>
      <c r="AN201" s="31"/>
      <c r="AO201" s="31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29"/>
      <c r="BD201" s="29"/>
      <c r="BE201" s="29"/>
      <c r="BF201" s="29"/>
      <c r="BG201" s="29"/>
      <c r="BH201" s="29"/>
      <c r="BI201" s="29"/>
      <c r="BJ201" s="29"/>
      <c r="BK201" s="29"/>
    </row>
    <row r="202" spans="1:63" s="14" customFormat="1" ht="12.75" customHeight="1">
      <c r="A202" s="251"/>
      <c r="B202" s="251"/>
      <c r="C202" s="274" t="s">
        <v>353</v>
      </c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6"/>
      <c r="R202" s="275"/>
      <c r="S202" s="275"/>
      <c r="T202" s="275"/>
      <c r="U202" s="275"/>
      <c r="V202" s="276"/>
      <c r="W202" s="275"/>
      <c r="X202" s="275"/>
      <c r="Y202" s="275"/>
      <c r="Z202" s="275"/>
      <c r="AA202" s="276"/>
      <c r="AB202" s="275"/>
      <c r="AC202" s="275"/>
      <c r="AD202" s="275"/>
      <c r="AE202" s="275"/>
      <c r="AF202" s="276"/>
      <c r="AG202" s="275"/>
      <c r="AH202" s="275"/>
      <c r="AI202" s="275"/>
      <c r="AJ202" s="275"/>
      <c r="AK202" s="276"/>
      <c r="AL202" s="275"/>
      <c r="AM202" s="275"/>
      <c r="AN202" s="31"/>
      <c r="AO202" s="31"/>
      <c r="AP202" s="32"/>
      <c r="AQ202" s="31"/>
      <c r="AR202" s="31"/>
      <c r="AS202" s="31"/>
      <c r="AT202" s="31"/>
      <c r="AU202" s="32"/>
      <c r="AV202" s="31"/>
      <c r="AW202" s="31"/>
      <c r="AX202" s="31"/>
      <c r="AY202" s="31"/>
      <c r="AZ202" s="32"/>
      <c r="BA202" s="31"/>
      <c r="BB202" s="31"/>
      <c r="BC202" s="29"/>
      <c r="BD202" s="29"/>
      <c r="BE202" s="29"/>
      <c r="BF202" s="29"/>
      <c r="BG202" s="29"/>
      <c r="BH202" s="29"/>
      <c r="BI202" s="29"/>
      <c r="BJ202" s="29"/>
      <c r="BK202" s="29"/>
    </row>
    <row r="203" spans="1:63" s="14" customFormat="1" ht="14.25" customHeight="1">
      <c r="A203" s="251"/>
      <c r="B203" s="251"/>
      <c r="C203" s="187" t="s">
        <v>354</v>
      </c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  <c r="AA203" s="187"/>
      <c r="AB203" s="187"/>
      <c r="AC203" s="187"/>
      <c r="AD203" s="187"/>
      <c r="AE203" s="187"/>
      <c r="AF203" s="187"/>
      <c r="AG203" s="187"/>
      <c r="AH203" s="187"/>
      <c r="AI203" s="187"/>
      <c r="AJ203" s="187"/>
      <c r="AK203" s="187"/>
      <c r="AL203" s="187"/>
      <c r="AM203" s="187"/>
      <c r="AN203" s="33"/>
      <c r="AO203" s="33"/>
      <c r="AP203" s="33"/>
      <c r="AQ203" s="34"/>
      <c r="AR203" s="34"/>
      <c r="AS203" s="34"/>
      <c r="AT203" s="34"/>
      <c r="AU203" s="35"/>
      <c r="AV203" s="34"/>
      <c r="AW203" s="34"/>
      <c r="AX203" s="34"/>
      <c r="AY203" s="36"/>
      <c r="AZ203" s="37"/>
      <c r="BA203" s="36"/>
      <c r="BB203" s="36"/>
      <c r="BC203" s="29"/>
      <c r="BD203" s="29"/>
      <c r="BE203" s="29"/>
      <c r="BF203" s="29"/>
      <c r="BG203" s="29"/>
      <c r="BH203" s="29"/>
      <c r="BI203" s="29"/>
      <c r="BJ203" s="29"/>
      <c r="BK203" s="29"/>
    </row>
    <row r="204" spans="1:63" s="14" customFormat="1" ht="9" customHeight="1">
      <c r="A204" s="251"/>
      <c r="B204" s="251"/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  <c r="AJ204" s="278"/>
      <c r="AK204" s="278"/>
      <c r="AL204" s="278"/>
      <c r="AM204" s="278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</row>
    <row r="205" spans="1:63" s="14" customFormat="1" ht="15" customHeight="1">
      <c r="A205" s="47"/>
      <c r="B205" s="47"/>
      <c r="C205" s="241" t="s">
        <v>21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250"/>
      <c r="R205" s="249"/>
      <c r="S205" s="249"/>
      <c r="T205" s="249"/>
      <c r="U205" s="249"/>
      <c r="V205" s="249"/>
      <c r="W205" s="348" t="s">
        <v>21</v>
      </c>
      <c r="X205" s="348"/>
      <c r="Y205" s="348"/>
      <c r="Z205" s="348"/>
      <c r="AA205" s="348"/>
      <c r="AB205" s="348"/>
      <c r="AC205" s="348"/>
      <c r="AD205" s="348"/>
      <c r="AE205" s="348"/>
      <c r="AF205" s="348"/>
      <c r="AG205" s="348"/>
      <c r="AH205" s="348"/>
      <c r="AI205" s="348"/>
      <c r="AJ205" s="348"/>
      <c r="AK205" s="348"/>
      <c r="AL205" s="348"/>
      <c r="AM205" s="348"/>
    </row>
    <row r="206" spans="1:63" s="14" customFormat="1" ht="12" customHeight="1">
      <c r="A206" s="47"/>
      <c r="B206" s="47"/>
      <c r="C206" s="352" t="s">
        <v>257</v>
      </c>
      <c r="D206" s="352"/>
      <c r="E206" s="352"/>
      <c r="F206" s="352"/>
      <c r="G206" s="352"/>
      <c r="H206" s="352"/>
      <c r="I206" s="352"/>
      <c r="J206" s="352"/>
      <c r="K206" s="352"/>
      <c r="L206" s="352"/>
      <c r="M206" s="352"/>
      <c r="N206" s="352"/>
      <c r="O206" s="352"/>
      <c r="P206" s="40"/>
      <c r="Q206" s="20"/>
      <c r="R206" s="238"/>
      <c r="S206" s="238"/>
      <c r="T206" s="238"/>
      <c r="U206" s="238"/>
      <c r="V206" s="238"/>
      <c r="W206" s="347" t="s">
        <v>94</v>
      </c>
      <c r="X206" s="347"/>
      <c r="Y206" s="347"/>
      <c r="Z206" s="347"/>
      <c r="AA206" s="347"/>
      <c r="AB206" s="347"/>
      <c r="AC206" s="347"/>
      <c r="AD206" s="347"/>
      <c r="AE206" s="347"/>
      <c r="AF206" s="347"/>
      <c r="AG206" s="347"/>
      <c r="AH206" s="347"/>
      <c r="AI206" s="347"/>
      <c r="AJ206" s="347"/>
      <c r="AK206" s="347"/>
      <c r="AL206" s="347"/>
      <c r="AM206" s="347"/>
    </row>
    <row r="207" spans="1:63" s="14" customFormat="1" ht="12" customHeight="1">
      <c r="A207" s="47"/>
      <c r="B207" s="47"/>
      <c r="C207" s="236" t="s">
        <v>18</v>
      </c>
      <c r="D207" s="236"/>
      <c r="E207" s="236"/>
      <c r="F207" s="236"/>
      <c r="G207" s="236"/>
      <c r="H207" s="236"/>
      <c r="I207" s="236"/>
      <c r="J207" s="236"/>
      <c r="K207" s="40"/>
      <c r="L207" s="40"/>
      <c r="M207" s="40"/>
      <c r="N207" s="40"/>
      <c r="O207" s="40"/>
      <c r="P207" s="40"/>
      <c r="Q207" s="20"/>
      <c r="R207" s="238"/>
      <c r="S207" s="238"/>
      <c r="T207" s="238"/>
      <c r="U207" s="238"/>
      <c r="V207" s="238"/>
      <c r="W207" s="347" t="s">
        <v>51</v>
      </c>
      <c r="X207" s="347"/>
      <c r="Y207" s="347"/>
      <c r="Z207" s="347"/>
      <c r="AA207" s="347"/>
      <c r="AB207" s="347"/>
      <c r="AC207" s="347"/>
      <c r="AD207" s="347"/>
      <c r="AE207" s="347"/>
      <c r="AF207" s="347"/>
      <c r="AG207" s="347"/>
      <c r="AH207" s="347"/>
      <c r="AI207" s="347"/>
      <c r="AJ207" s="347"/>
      <c r="AK207" s="347"/>
      <c r="AL207" s="347"/>
      <c r="AM207" s="347"/>
    </row>
    <row r="208" spans="1:63" s="14" customFormat="1" ht="12" customHeight="1">
      <c r="A208" s="47"/>
      <c r="B208" s="47"/>
      <c r="C208" s="352" t="s">
        <v>258</v>
      </c>
      <c r="D208" s="352"/>
      <c r="E208" s="352"/>
      <c r="F208" s="352"/>
      <c r="G208" s="352"/>
      <c r="H208" s="352"/>
      <c r="I208" s="352"/>
      <c r="J208" s="352"/>
      <c r="K208" s="352"/>
      <c r="L208" s="352"/>
      <c r="M208" s="352"/>
      <c r="N208" s="352"/>
      <c r="O208" s="40"/>
      <c r="P208" s="40"/>
      <c r="Q208" s="20"/>
      <c r="R208" s="238"/>
      <c r="S208" s="238"/>
      <c r="T208" s="238"/>
      <c r="U208" s="238"/>
      <c r="V208" s="238"/>
      <c r="W208" s="347" t="s">
        <v>98</v>
      </c>
      <c r="X208" s="347"/>
      <c r="Y208" s="347"/>
      <c r="Z208" s="347"/>
      <c r="AA208" s="347"/>
      <c r="AB208" s="347"/>
      <c r="AC208" s="347"/>
      <c r="AD208" s="347"/>
      <c r="AE208" s="347"/>
      <c r="AF208" s="347"/>
      <c r="AG208" s="347"/>
      <c r="AH208" s="347"/>
      <c r="AI208" s="347"/>
      <c r="AJ208" s="347"/>
      <c r="AK208" s="347"/>
      <c r="AL208" s="347"/>
      <c r="AM208" s="347"/>
    </row>
    <row r="209" spans="1:39" s="14" customFormat="1" ht="14.25" customHeight="1">
      <c r="A209" s="47"/>
      <c r="B209" s="47"/>
      <c r="C209" s="239" t="s">
        <v>385</v>
      </c>
      <c r="D209" s="239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20"/>
      <c r="R209" s="237"/>
      <c r="S209" s="237"/>
      <c r="T209" s="237"/>
      <c r="U209" s="237"/>
      <c r="V209" s="237"/>
      <c r="W209" s="346" t="s">
        <v>387</v>
      </c>
      <c r="X209" s="346"/>
      <c r="Y209" s="346"/>
      <c r="Z209" s="346"/>
      <c r="AA209" s="346"/>
      <c r="AB209" s="346"/>
      <c r="AC209" s="346"/>
      <c r="AD209" s="346"/>
      <c r="AE209" s="346"/>
      <c r="AF209" s="346"/>
      <c r="AG209" s="346"/>
      <c r="AH209" s="237"/>
      <c r="AI209" s="237"/>
      <c r="AJ209" s="237"/>
      <c r="AK209" s="237"/>
      <c r="AL209" s="237"/>
      <c r="AM209" s="237"/>
    </row>
    <row r="210" spans="1:39" s="19" customFormat="1" ht="14.25" customHeight="1">
      <c r="A210" s="239"/>
      <c r="B210" s="239"/>
      <c r="C210" s="239"/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346"/>
      <c r="S210" s="346"/>
      <c r="T210" s="346"/>
      <c r="U210" s="346"/>
      <c r="V210" s="346"/>
      <c r="W210" s="346"/>
      <c r="X210" s="346"/>
      <c r="Y210" s="346"/>
      <c r="Z210" s="346"/>
      <c r="AA210" s="346"/>
      <c r="AB210" s="346"/>
      <c r="AC210" s="346"/>
      <c r="AD210" s="346"/>
      <c r="AE210" s="346"/>
      <c r="AF210" s="346"/>
      <c r="AG210" s="346"/>
      <c r="AH210" s="346"/>
      <c r="AI210" s="346"/>
      <c r="AJ210" s="346"/>
      <c r="AK210" s="346"/>
      <c r="AL210" s="346"/>
      <c r="AM210" s="346"/>
    </row>
    <row r="211" spans="1:39" s="16" customFormat="1" ht="0.75" customHeight="1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25"/>
      <c r="R211" s="25"/>
      <c r="S211" s="25"/>
      <c r="T211" s="25"/>
      <c r="U211" s="25"/>
      <c r="V211" s="25"/>
      <c r="W211" s="25"/>
      <c r="X211" s="25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</row>
    <row r="212" spans="1:39" s="14" customFormat="1" ht="12.75" customHeight="1">
      <c r="A212" s="45"/>
      <c r="B212" s="45"/>
      <c r="C212" s="352" t="s">
        <v>260</v>
      </c>
      <c r="D212" s="352"/>
      <c r="E212" s="352"/>
      <c r="F212" s="352"/>
      <c r="G212" s="352"/>
      <c r="H212" s="352"/>
      <c r="I212" s="352"/>
      <c r="J212" s="352"/>
      <c r="K212" s="352"/>
      <c r="L212" s="236"/>
      <c r="M212" s="236"/>
      <c r="N212" s="45"/>
      <c r="O212" s="45"/>
      <c r="P212" s="45"/>
      <c r="Q212" s="21"/>
      <c r="R212" s="238"/>
      <c r="S212" s="238"/>
      <c r="T212" s="238"/>
      <c r="U212" s="238"/>
      <c r="V212" s="238"/>
      <c r="W212" s="347" t="s">
        <v>55</v>
      </c>
      <c r="X212" s="347"/>
      <c r="Y212" s="347"/>
      <c r="Z212" s="347"/>
      <c r="AA212" s="347"/>
      <c r="AB212" s="347"/>
      <c r="AC212" s="347"/>
      <c r="AD212" s="347"/>
      <c r="AE212" s="347"/>
      <c r="AF212" s="347"/>
      <c r="AG212" s="347"/>
      <c r="AH212" s="347"/>
      <c r="AI212" s="347"/>
      <c r="AJ212" s="347"/>
      <c r="AK212" s="347"/>
      <c r="AL212" s="347"/>
      <c r="AM212" s="347"/>
    </row>
    <row r="213" spans="1:39" s="14" customFormat="1" ht="12.75" customHeight="1">
      <c r="A213" s="47"/>
      <c r="B213" s="47"/>
      <c r="C213" s="352" t="s">
        <v>339</v>
      </c>
      <c r="D213" s="352"/>
      <c r="E213" s="352"/>
      <c r="F213" s="352"/>
      <c r="G213" s="352"/>
      <c r="H213" s="352"/>
      <c r="I213" s="352"/>
      <c r="J213" s="352"/>
      <c r="K213" s="40"/>
      <c r="L213" s="40"/>
      <c r="M213" s="40"/>
      <c r="N213" s="40"/>
      <c r="O213" s="40"/>
      <c r="P213" s="40"/>
      <c r="Q213" s="20"/>
      <c r="R213" s="238"/>
      <c r="S213" s="238"/>
      <c r="T213" s="238"/>
      <c r="U213" s="238"/>
      <c r="V213" s="238"/>
      <c r="W213" s="347" t="s">
        <v>53</v>
      </c>
      <c r="X213" s="347"/>
      <c r="Y213" s="347"/>
      <c r="Z213" s="347"/>
      <c r="AA213" s="347"/>
      <c r="AB213" s="347"/>
      <c r="AC213" s="347"/>
      <c r="AD213" s="347"/>
      <c r="AE213" s="347"/>
      <c r="AF213" s="347"/>
      <c r="AG213" s="347"/>
      <c r="AH213" s="347"/>
      <c r="AI213" s="347"/>
      <c r="AJ213" s="347"/>
      <c r="AK213" s="347"/>
      <c r="AL213" s="347"/>
      <c r="AM213" s="347"/>
    </row>
    <row r="214" spans="1:39" s="14" customFormat="1" ht="12.75" customHeight="1">
      <c r="A214" s="47"/>
      <c r="B214" s="47"/>
      <c r="C214" s="352" t="s">
        <v>259</v>
      </c>
      <c r="D214" s="352"/>
      <c r="E214" s="352"/>
      <c r="F214" s="352"/>
      <c r="G214" s="352"/>
      <c r="H214" s="352"/>
      <c r="I214" s="352"/>
      <c r="J214" s="352"/>
      <c r="K214" s="352"/>
      <c r="L214" s="352"/>
      <c r="M214" s="352"/>
      <c r="N214" s="352"/>
      <c r="O214" s="352"/>
      <c r="P214" s="40"/>
      <c r="Q214" s="20"/>
      <c r="R214" s="238"/>
      <c r="S214" s="238"/>
      <c r="T214" s="238"/>
      <c r="U214" s="238"/>
      <c r="V214" s="238"/>
      <c r="W214" s="347" t="s">
        <v>52</v>
      </c>
      <c r="X214" s="347"/>
      <c r="Y214" s="347"/>
      <c r="Z214" s="347"/>
      <c r="AA214" s="347"/>
      <c r="AB214" s="347"/>
      <c r="AC214" s="347"/>
      <c r="AD214" s="347"/>
      <c r="AE214" s="347"/>
      <c r="AF214" s="347"/>
      <c r="AG214" s="347"/>
      <c r="AH214" s="347"/>
      <c r="AI214" s="347"/>
      <c r="AJ214" s="347"/>
      <c r="AK214" s="347"/>
      <c r="AL214" s="347"/>
      <c r="AM214" s="347"/>
    </row>
    <row r="215" spans="1:39" s="14" customFormat="1" ht="13.5" customHeight="1">
      <c r="A215" s="47"/>
      <c r="B215" s="47"/>
      <c r="C215" s="239" t="s">
        <v>434</v>
      </c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40"/>
      <c r="P215" s="40"/>
      <c r="Q215" s="20"/>
      <c r="R215" s="237"/>
      <c r="S215" s="237"/>
      <c r="T215" s="237"/>
      <c r="U215" s="237"/>
      <c r="V215" s="237"/>
      <c r="W215" s="346" t="s">
        <v>54</v>
      </c>
      <c r="X215" s="346"/>
      <c r="Y215" s="346"/>
      <c r="Z215" s="346"/>
      <c r="AA215" s="346"/>
      <c r="AB215" s="346"/>
      <c r="AC215" s="346"/>
      <c r="AD215" s="346"/>
      <c r="AE215" s="346"/>
      <c r="AF215" s="346"/>
      <c r="AG215" s="346"/>
      <c r="AH215" s="346"/>
      <c r="AI215" s="346"/>
      <c r="AJ215" s="346"/>
      <c r="AK215" s="346"/>
      <c r="AL215" s="346"/>
      <c r="AM215" s="346"/>
    </row>
    <row r="216" spans="1:39" s="14" customFormat="1" ht="13.5" customHeight="1">
      <c r="A216" s="47"/>
      <c r="B216" s="47"/>
      <c r="C216" s="353" t="s">
        <v>385</v>
      </c>
      <c r="D216" s="353"/>
      <c r="E216" s="353"/>
      <c r="F216" s="353"/>
      <c r="G216" s="353"/>
      <c r="H216" s="353"/>
      <c r="I216" s="353"/>
      <c r="J216" s="353"/>
      <c r="K216" s="353"/>
      <c r="L216" s="353"/>
      <c r="M216" s="353"/>
      <c r="N216" s="353"/>
      <c r="O216" s="40"/>
      <c r="P216" s="40"/>
      <c r="Q216" s="20"/>
      <c r="R216" s="237"/>
      <c r="S216" s="237"/>
      <c r="T216" s="237"/>
      <c r="U216" s="237"/>
      <c r="V216" s="237"/>
      <c r="W216" s="346" t="s">
        <v>387</v>
      </c>
      <c r="X216" s="346"/>
      <c r="Y216" s="346"/>
      <c r="Z216" s="346"/>
      <c r="AA216" s="346"/>
      <c r="AB216" s="346"/>
      <c r="AC216" s="346"/>
      <c r="AD216" s="346"/>
      <c r="AE216" s="346"/>
      <c r="AF216" s="346"/>
      <c r="AG216" s="346"/>
      <c r="AH216" s="346"/>
      <c r="AI216" s="346"/>
      <c r="AJ216" s="346"/>
      <c r="AK216" s="346"/>
      <c r="AL216" s="346"/>
      <c r="AM216" s="346"/>
    </row>
    <row r="217" spans="1:39" s="19" customFormat="1" ht="13.5" customHeight="1">
      <c r="A217" s="239"/>
      <c r="B217" s="239"/>
      <c r="C217" s="239"/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346"/>
      <c r="S217" s="346"/>
      <c r="T217" s="346"/>
      <c r="U217" s="346"/>
      <c r="V217" s="346"/>
      <c r="W217" s="346"/>
      <c r="X217" s="346"/>
      <c r="Y217" s="346"/>
      <c r="Z217" s="346"/>
      <c r="AA217" s="346"/>
      <c r="AB217" s="346"/>
      <c r="AC217" s="346"/>
      <c r="AD217" s="346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1:39" s="19" customFormat="1" ht="6" hidden="1" customHeight="1">
      <c r="A218" s="239"/>
      <c r="B218" s="239"/>
      <c r="C218" s="239"/>
      <c r="D218" s="239"/>
      <c r="E218" s="239"/>
      <c r="F218" s="239"/>
      <c r="G218" s="239"/>
      <c r="H218" s="239"/>
      <c r="I218" s="239"/>
      <c r="J218" s="239"/>
      <c r="K218" s="239"/>
      <c r="L218" s="239"/>
      <c r="M218" s="239"/>
      <c r="N218" s="239"/>
      <c r="O218" s="239"/>
      <c r="P218" s="239"/>
      <c r="Q218" s="239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1:39" s="19" customFormat="1" ht="15" customHeight="1">
      <c r="A219" s="239"/>
      <c r="B219" s="239"/>
      <c r="C219" s="352" t="s">
        <v>375</v>
      </c>
      <c r="D219" s="352"/>
      <c r="E219" s="352"/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239"/>
      <c r="R219" s="238"/>
      <c r="S219" s="238"/>
      <c r="T219" s="238"/>
      <c r="U219" s="238"/>
      <c r="V219" s="238"/>
      <c r="W219" s="347" t="s">
        <v>19</v>
      </c>
      <c r="X219" s="347"/>
      <c r="Y219" s="347"/>
      <c r="Z219" s="347"/>
      <c r="AA219" s="347"/>
      <c r="AB219" s="347"/>
      <c r="AC219" s="347"/>
      <c r="AD219" s="347"/>
      <c r="AE219" s="347"/>
      <c r="AF219" s="347"/>
      <c r="AG219" s="347"/>
      <c r="AH219" s="238"/>
      <c r="AI219" s="238"/>
      <c r="AJ219" s="238"/>
      <c r="AK219" s="43"/>
      <c r="AL219" s="43"/>
      <c r="AM219" s="43"/>
    </row>
    <row r="220" spans="1:39" s="16" customFormat="1" ht="14.25" customHeight="1">
      <c r="A220" s="45"/>
      <c r="B220" s="45"/>
      <c r="C220" s="352" t="s">
        <v>435</v>
      </c>
      <c r="D220" s="352"/>
      <c r="E220" s="352"/>
      <c r="F220" s="352"/>
      <c r="G220" s="352"/>
      <c r="H220" s="352"/>
      <c r="I220" s="352"/>
      <c r="J220" s="352"/>
      <c r="K220" s="352"/>
      <c r="L220" s="352"/>
      <c r="M220" s="352"/>
      <c r="N220" s="352"/>
      <c r="O220" s="352"/>
      <c r="P220" s="40"/>
      <c r="Q220" s="14"/>
      <c r="R220" s="237"/>
      <c r="S220" s="237"/>
      <c r="T220" s="237"/>
      <c r="U220" s="237"/>
      <c r="V220" s="237"/>
      <c r="W220" s="346" t="s">
        <v>60</v>
      </c>
      <c r="X220" s="346"/>
      <c r="Y220" s="346"/>
      <c r="Z220" s="346"/>
      <c r="AA220" s="346"/>
      <c r="AB220" s="346"/>
      <c r="AC220" s="346"/>
      <c r="AD220" s="346"/>
      <c r="AE220" s="346"/>
      <c r="AF220" s="346"/>
      <c r="AG220" s="346"/>
      <c r="AH220" s="21"/>
      <c r="AI220" s="21"/>
      <c r="AJ220" s="21"/>
      <c r="AK220" s="21"/>
      <c r="AL220" s="21"/>
      <c r="AM220" s="21"/>
    </row>
    <row r="221" spans="1:39" s="16" customFormat="1" ht="15" customHeight="1">
      <c r="A221" s="45"/>
      <c r="B221" s="45"/>
      <c r="C221" s="477" t="s">
        <v>373</v>
      </c>
      <c r="D221" s="477"/>
      <c r="E221" s="477"/>
      <c r="F221" s="477"/>
      <c r="G221" s="477"/>
      <c r="H221" s="477"/>
      <c r="I221" s="477"/>
      <c r="J221" s="477"/>
      <c r="K221" s="40"/>
      <c r="L221" s="40"/>
      <c r="M221" s="40"/>
      <c r="N221" s="40"/>
      <c r="O221" s="40"/>
      <c r="P221" s="40"/>
      <c r="Q221" s="14"/>
      <c r="R221" s="237"/>
      <c r="S221" s="237"/>
      <c r="T221" s="237"/>
      <c r="U221" s="237"/>
      <c r="V221" s="237"/>
      <c r="W221" s="346" t="s">
        <v>387</v>
      </c>
      <c r="X221" s="346"/>
      <c r="Y221" s="346"/>
      <c r="Z221" s="346"/>
      <c r="AA221" s="346"/>
      <c r="AB221" s="346"/>
      <c r="AC221" s="346"/>
      <c r="AD221" s="346"/>
      <c r="AE221" s="346"/>
      <c r="AF221" s="346"/>
      <c r="AG221" s="346"/>
      <c r="AH221" s="346"/>
      <c r="AI221" s="346"/>
      <c r="AJ221" s="237"/>
      <c r="AK221" s="237"/>
      <c r="AL221" s="237"/>
      <c r="AM221" s="21"/>
    </row>
    <row r="222" spans="1:39" s="16" customFormat="1" ht="18" customHeight="1">
      <c r="A222" s="14"/>
      <c r="B222" s="14"/>
      <c r="C222" s="353" t="s">
        <v>385</v>
      </c>
      <c r="D222" s="353"/>
      <c r="E222" s="353"/>
      <c r="F222" s="353"/>
      <c r="G222" s="353"/>
      <c r="H222" s="353"/>
      <c r="I222" s="353"/>
      <c r="J222" s="353"/>
      <c r="K222" s="353"/>
      <c r="L222" s="353"/>
      <c r="M222" s="353"/>
      <c r="N222" s="353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</row>
    <row r="223" spans="1:39" s="16" customFormat="1" ht="6" customHeight="1">
      <c r="A223" s="14"/>
      <c r="B223" s="14"/>
      <c r="C223" s="239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</row>
    <row r="224" spans="1:39" s="14" customFormat="1" ht="18" customHeight="1">
      <c r="A224" s="181"/>
      <c r="B224" s="181"/>
      <c r="C224" s="352" t="s">
        <v>374</v>
      </c>
      <c r="D224" s="352"/>
      <c r="E224" s="352"/>
      <c r="F224" s="352"/>
      <c r="G224" s="352"/>
      <c r="H224" s="352"/>
      <c r="I224" s="352"/>
      <c r="J224" s="352"/>
      <c r="K224" s="352"/>
      <c r="L224" s="352"/>
      <c r="M224" s="352"/>
      <c r="N224" s="352"/>
      <c r="O224" s="352"/>
      <c r="P224" s="352"/>
      <c r="Q224" s="352"/>
      <c r="R224" s="352"/>
      <c r="S224" s="352"/>
      <c r="T224" s="352"/>
      <c r="U224" s="352"/>
      <c r="V224" s="352"/>
      <c r="W224" s="352"/>
      <c r="X224" s="352"/>
      <c r="Y224" s="352"/>
      <c r="Z224" s="352"/>
      <c r="AA224" s="35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0"/>
      <c r="AM224" s="20"/>
    </row>
    <row r="225" spans="3:16" s="14" customFormat="1">
      <c r="C225" s="477" t="s">
        <v>386</v>
      </c>
      <c r="D225" s="477"/>
      <c r="E225" s="477"/>
      <c r="F225" s="477"/>
      <c r="G225" s="477"/>
      <c r="H225" s="477"/>
      <c r="I225" s="477"/>
      <c r="J225" s="477"/>
      <c r="K225" s="40"/>
      <c r="L225" s="40"/>
      <c r="M225" s="40"/>
      <c r="N225" s="40"/>
      <c r="O225" s="40"/>
      <c r="P225" s="40"/>
    </row>
    <row r="226" spans="3:16" s="14" customFormat="1"/>
    <row r="227" spans="3:16" s="14" customFormat="1"/>
  </sheetData>
  <mergeCells count="472">
    <mergeCell ref="A172:B172"/>
    <mergeCell ref="AL180:AM180"/>
    <mergeCell ref="AL183:AM183"/>
    <mergeCell ref="AL186:AM186"/>
    <mergeCell ref="AL184:AM184"/>
    <mergeCell ref="A186:B186"/>
    <mergeCell ref="A187:B187"/>
    <mergeCell ref="A182:B182"/>
    <mergeCell ref="A183:B183"/>
    <mergeCell ref="A184:B184"/>
    <mergeCell ref="A185:B185"/>
    <mergeCell ref="A176:B176"/>
    <mergeCell ref="A177:B177"/>
    <mergeCell ref="AL173:AM173"/>
    <mergeCell ref="AL175:AM175"/>
    <mergeCell ref="AL176:AM176"/>
    <mergeCell ref="C177:AK177"/>
    <mergeCell ref="A174:B174"/>
    <mergeCell ref="AL174:AM174"/>
    <mergeCell ref="AL187:AM187"/>
    <mergeCell ref="A173:B173"/>
    <mergeCell ref="C173:AK173"/>
    <mergeCell ref="C176:AK176"/>
    <mergeCell ref="A179:B179"/>
    <mergeCell ref="A180:B180"/>
    <mergeCell ref="C178:AK178"/>
    <mergeCell ref="W219:AG219"/>
    <mergeCell ref="A190:B190"/>
    <mergeCell ref="A181:B181"/>
    <mergeCell ref="A188:B188"/>
    <mergeCell ref="A189:B189"/>
    <mergeCell ref="C180:AK180"/>
    <mergeCell ref="C193:AK193"/>
    <mergeCell ref="A194:B194"/>
    <mergeCell ref="C221:J221"/>
    <mergeCell ref="C213:J213"/>
    <mergeCell ref="C212:K212"/>
    <mergeCell ref="W221:AI221"/>
    <mergeCell ref="C220:O220"/>
    <mergeCell ref="AL172:AM172"/>
    <mergeCell ref="C172:AK172"/>
    <mergeCell ref="C199:AM199"/>
    <mergeCell ref="C191:AK191"/>
    <mergeCell ref="AL192:AM192"/>
    <mergeCell ref="AL190:AM190"/>
    <mergeCell ref="AL188:AM188"/>
    <mergeCell ref="AL189:AM189"/>
    <mergeCell ref="C189:AK189"/>
    <mergeCell ref="A197:AM197"/>
    <mergeCell ref="C194:AK194"/>
    <mergeCell ref="C195:AK195"/>
    <mergeCell ref="A195:B195"/>
    <mergeCell ref="AL182:AM182"/>
    <mergeCell ref="AL185:AM185"/>
    <mergeCell ref="A192:B192"/>
    <mergeCell ref="A193:B193"/>
    <mergeCell ref="A191:B191"/>
    <mergeCell ref="A178:B178"/>
    <mergeCell ref="C149:AK149"/>
    <mergeCell ref="C150:AK150"/>
    <mergeCell ref="AL152:AM152"/>
    <mergeCell ref="C225:J225"/>
    <mergeCell ref="C222:N222"/>
    <mergeCell ref="C224:AA224"/>
    <mergeCell ref="C152:AK152"/>
    <mergeCell ref="C175:AK175"/>
    <mergeCell ref="C174:AK174"/>
    <mergeCell ref="C163:AK163"/>
    <mergeCell ref="C183:AK183"/>
    <mergeCell ref="W220:AG220"/>
    <mergeCell ref="C187:AK187"/>
    <mergeCell ref="C153:AK153"/>
    <mergeCell ref="C186:AK186"/>
    <mergeCell ref="C192:AK192"/>
    <mergeCell ref="C188:AK188"/>
    <mergeCell ref="C167:AK167"/>
    <mergeCell ref="C171:AK171"/>
    <mergeCell ref="C161:AK161"/>
    <mergeCell ref="C219:P219"/>
    <mergeCell ref="R210:AM210"/>
    <mergeCell ref="C185:AK185"/>
    <mergeCell ref="C182:AK182"/>
    <mergeCell ref="AS158:BY158"/>
    <mergeCell ref="F125:G125"/>
    <mergeCell ref="J125:S125"/>
    <mergeCell ref="F126:G126"/>
    <mergeCell ref="C154:AK154"/>
    <mergeCell ref="AF132:AM132"/>
    <mergeCell ref="AL136:AM136"/>
    <mergeCell ref="AL143:AM143"/>
    <mergeCell ref="AL144:AM144"/>
    <mergeCell ref="S128:Y128"/>
    <mergeCell ref="A133:AL133"/>
    <mergeCell ref="C134:AL134"/>
    <mergeCell ref="C143:AK143"/>
    <mergeCell ref="C145:AK145"/>
    <mergeCell ref="C142:AK142"/>
    <mergeCell ref="AL142:AM142"/>
    <mergeCell ref="AL135:AM135"/>
    <mergeCell ref="AA124:AM126"/>
    <mergeCell ref="AL138:AM138"/>
    <mergeCell ref="AL147:AM147"/>
    <mergeCell ref="AL139:AM139"/>
    <mergeCell ref="AL141:AM141"/>
    <mergeCell ref="AL146:AM146"/>
    <mergeCell ref="Y124:Z124"/>
    <mergeCell ref="B26:C26"/>
    <mergeCell ref="A136:B136"/>
    <mergeCell ref="A137:B137"/>
    <mergeCell ref="B30:C30"/>
    <mergeCell ref="B29:C29"/>
    <mergeCell ref="B36:C36"/>
    <mergeCell ref="B35:C35"/>
    <mergeCell ref="B34:C34"/>
    <mergeCell ref="B33:C33"/>
    <mergeCell ref="B32:C32"/>
    <mergeCell ref="B31:C31"/>
    <mergeCell ref="B57:C57"/>
    <mergeCell ref="B53:C53"/>
    <mergeCell ref="B52:C52"/>
    <mergeCell ref="B51:C51"/>
    <mergeCell ref="B40:C40"/>
    <mergeCell ref="B39:C39"/>
    <mergeCell ref="C136:AK136"/>
    <mergeCell ref="C137:AK137"/>
    <mergeCell ref="H125:I125"/>
    <mergeCell ref="H126:I126"/>
    <mergeCell ref="Y125:Z125"/>
    <mergeCell ref="Y126:Z126"/>
    <mergeCell ref="A121:E121"/>
    <mergeCell ref="B27:C27"/>
    <mergeCell ref="C138:AK138"/>
    <mergeCell ref="C139:AK139"/>
    <mergeCell ref="C140:AK140"/>
    <mergeCell ref="A159:B159"/>
    <mergeCell ref="A153:B153"/>
    <mergeCell ref="A152:B152"/>
    <mergeCell ref="A145:B145"/>
    <mergeCell ref="A146:B146"/>
    <mergeCell ref="A148:B148"/>
    <mergeCell ref="C141:AK141"/>
    <mergeCell ref="A142:B142"/>
    <mergeCell ref="A151:B151"/>
    <mergeCell ref="A157:B157"/>
    <mergeCell ref="C157:AK157"/>
    <mergeCell ref="F118:G118"/>
    <mergeCell ref="C159:AK159"/>
    <mergeCell ref="A158:B158"/>
    <mergeCell ref="A149:B149"/>
    <mergeCell ref="B38:C38"/>
    <mergeCell ref="B37:C37"/>
    <mergeCell ref="B67:C67"/>
    <mergeCell ref="C135:AK135"/>
    <mergeCell ref="T124:U124"/>
    <mergeCell ref="B28:C28"/>
    <mergeCell ref="B45:C45"/>
    <mergeCell ref="B44:C44"/>
    <mergeCell ref="B43:C43"/>
    <mergeCell ref="B42:C42"/>
    <mergeCell ref="B41:C41"/>
    <mergeCell ref="B46:C46"/>
    <mergeCell ref="B54:C54"/>
    <mergeCell ref="B55:C55"/>
    <mergeCell ref="T120:V120"/>
    <mergeCell ref="J123:Z123"/>
    <mergeCell ref="N120:P120"/>
    <mergeCell ref="N118:P118"/>
    <mergeCell ref="Q118:S118"/>
    <mergeCell ref="T118:V118"/>
    <mergeCell ref="V125:X125"/>
    <mergeCell ref="Y76:Y77"/>
    <mergeCell ref="A119:E119"/>
    <mergeCell ref="Z76:Z77"/>
    <mergeCell ref="W118:Y118"/>
    <mergeCell ref="T119:V119"/>
    <mergeCell ref="B112:C112"/>
    <mergeCell ref="B111:C111"/>
    <mergeCell ref="B105:C105"/>
    <mergeCell ref="B92:C92"/>
    <mergeCell ref="B96:C96"/>
    <mergeCell ref="B95:C95"/>
    <mergeCell ref="B94:C94"/>
    <mergeCell ref="B93:C93"/>
    <mergeCell ref="B100:C100"/>
    <mergeCell ref="B99:C99"/>
    <mergeCell ref="B109:C109"/>
    <mergeCell ref="B108:C108"/>
    <mergeCell ref="AF119:AH119"/>
    <mergeCell ref="P76:P77"/>
    <mergeCell ref="Z119:AB119"/>
    <mergeCell ref="W120:Y120"/>
    <mergeCell ref="U76:U77"/>
    <mergeCell ref="B82:C82"/>
    <mergeCell ref="G76:G77"/>
    <mergeCell ref="B77:C77"/>
    <mergeCell ref="B98:C98"/>
    <mergeCell ref="B97:C97"/>
    <mergeCell ref="F76:F77"/>
    <mergeCell ref="E76:E77"/>
    <mergeCell ref="B90:C90"/>
    <mergeCell ref="D76:D77"/>
    <mergeCell ref="B86:C86"/>
    <mergeCell ref="B85:C85"/>
    <mergeCell ref="B116:C116"/>
    <mergeCell ref="B113:C113"/>
    <mergeCell ref="B110:C110"/>
    <mergeCell ref="B76:C76"/>
    <mergeCell ref="B80:C80"/>
    <mergeCell ref="B115:C115"/>
    <mergeCell ref="B114:C114"/>
    <mergeCell ref="A117:E117"/>
    <mergeCell ref="B107:C107"/>
    <mergeCell ref="B106:C106"/>
    <mergeCell ref="B102:C102"/>
    <mergeCell ref="B101:C101"/>
    <mergeCell ref="B75:C75"/>
    <mergeCell ref="B74:C74"/>
    <mergeCell ref="B73:C73"/>
    <mergeCell ref="B69:C69"/>
    <mergeCell ref="B68:C68"/>
    <mergeCell ref="B103:C103"/>
    <mergeCell ref="H76:H77"/>
    <mergeCell ref="I76:I77"/>
    <mergeCell ref="J76:J77"/>
    <mergeCell ref="K76:K77"/>
    <mergeCell ref="B47:C47"/>
    <mergeCell ref="B50:C50"/>
    <mergeCell ref="B49:C49"/>
    <mergeCell ref="B72:C72"/>
    <mergeCell ref="B71:C71"/>
    <mergeCell ref="B70:C70"/>
    <mergeCell ref="B63:C63"/>
    <mergeCell ref="B64:C64"/>
    <mergeCell ref="B65:C65"/>
    <mergeCell ref="B66:C66"/>
    <mergeCell ref="B48:C48"/>
    <mergeCell ref="B61:C61"/>
    <mergeCell ref="B60:C60"/>
    <mergeCell ref="B59:C59"/>
    <mergeCell ref="B58:C58"/>
    <mergeCell ref="B56:C56"/>
    <mergeCell ref="B62:C62"/>
    <mergeCell ref="A22:A25"/>
    <mergeCell ref="F23:F25"/>
    <mergeCell ref="K24:K25"/>
    <mergeCell ref="I24:I25"/>
    <mergeCell ref="D22:D25"/>
    <mergeCell ref="E22:E25"/>
    <mergeCell ref="H23:K23"/>
    <mergeCell ref="H24:H25"/>
    <mergeCell ref="F22:K22"/>
    <mergeCell ref="B22:C25"/>
    <mergeCell ref="J24:J25"/>
    <mergeCell ref="AP14:AS14"/>
    <mergeCell ref="U14:X14"/>
    <mergeCell ref="BA1:BJ1"/>
    <mergeCell ref="BA2:BJ2"/>
    <mergeCell ref="BI14:BI15"/>
    <mergeCell ref="AX14:BB14"/>
    <mergeCell ref="BC14:BC15"/>
    <mergeCell ref="BH14:BH15"/>
    <mergeCell ref="BE14:BE15"/>
    <mergeCell ref="BF14:BF15"/>
    <mergeCell ref="AT14:AW14"/>
    <mergeCell ref="BJ14:BJ15"/>
    <mergeCell ref="BG14:BG15"/>
    <mergeCell ref="BA8:BJ8"/>
    <mergeCell ref="AB76:AB77"/>
    <mergeCell ref="AC76:AC77"/>
    <mergeCell ref="X4:AR4"/>
    <mergeCell ref="BA4:BJ4"/>
    <mergeCell ref="X6:AR6"/>
    <mergeCell ref="AF24:AH24"/>
    <mergeCell ref="Z24:AB24"/>
    <mergeCell ref="BA6:BJ6"/>
    <mergeCell ref="X8:AR8"/>
    <mergeCell ref="BD14:BD15"/>
    <mergeCell ref="X12:AR12"/>
    <mergeCell ref="W24:Y24"/>
    <mergeCell ref="N22:AK22"/>
    <mergeCell ref="AI24:AK24"/>
    <mergeCell ref="N24:P24"/>
    <mergeCell ref="T24:V24"/>
    <mergeCell ref="A20:AL20"/>
    <mergeCell ref="A14:A15"/>
    <mergeCell ref="C14:F14"/>
    <mergeCell ref="AC14:AG14"/>
    <mergeCell ref="Y14:AB14"/>
    <mergeCell ref="G23:G25"/>
    <mergeCell ref="K14:O14"/>
    <mergeCell ref="P14:T14"/>
    <mergeCell ref="O76:O77"/>
    <mergeCell ref="AC118:AE118"/>
    <mergeCell ref="G14:J14"/>
    <mergeCell ref="AM22:AM25"/>
    <mergeCell ref="BA11:BJ12"/>
    <mergeCell ref="AH14:AK14"/>
    <mergeCell ref="AL14:AO14"/>
    <mergeCell ref="B91:C91"/>
    <mergeCell ref="B83:C83"/>
    <mergeCell ref="B84:C84"/>
    <mergeCell ref="B89:C89"/>
    <mergeCell ref="B88:C88"/>
    <mergeCell ref="B87:C87"/>
    <mergeCell ref="B81:C81"/>
    <mergeCell ref="B79:C79"/>
    <mergeCell ref="B78:C78"/>
    <mergeCell ref="Q24:S24"/>
    <mergeCell ref="AL76:AL77"/>
    <mergeCell ref="V76:V77"/>
    <mergeCell ref="S76:S77"/>
    <mergeCell ref="AI76:AI77"/>
    <mergeCell ref="W76:W77"/>
    <mergeCell ref="AG76:AG77"/>
    <mergeCell ref="AA76:AA77"/>
    <mergeCell ref="A135:B135"/>
    <mergeCell ref="AL22:AL25"/>
    <mergeCell ref="N23:S23"/>
    <mergeCell ref="T23:Y23"/>
    <mergeCell ref="AF23:AK23"/>
    <mergeCell ref="AC24:AE24"/>
    <mergeCell ref="Z23:AE23"/>
    <mergeCell ref="AF118:AH118"/>
    <mergeCell ref="AI119:AK119"/>
    <mergeCell ref="AJ76:AJ77"/>
    <mergeCell ref="AK76:AK77"/>
    <mergeCell ref="AH76:AH77"/>
    <mergeCell ref="W119:Y119"/>
    <mergeCell ref="R76:R77"/>
    <mergeCell ref="AD76:AD77"/>
    <mergeCell ref="T76:T77"/>
    <mergeCell ref="X76:X77"/>
    <mergeCell ref="Q76:Q77"/>
    <mergeCell ref="Q119:S119"/>
    <mergeCell ref="AF76:AF77"/>
    <mergeCell ref="AE76:AE77"/>
    <mergeCell ref="Z118:AB118"/>
    <mergeCell ref="N76:N77"/>
    <mergeCell ref="AC120:AE120"/>
    <mergeCell ref="AF120:AH120"/>
    <mergeCell ref="C190:AK190"/>
    <mergeCell ref="C156:AK156"/>
    <mergeCell ref="C155:AK155"/>
    <mergeCell ref="A170:B170"/>
    <mergeCell ref="A175:B175"/>
    <mergeCell ref="A169:B169"/>
    <mergeCell ref="A164:B164"/>
    <mergeCell ref="A165:B165"/>
    <mergeCell ref="A171:B171"/>
    <mergeCell ref="A167:B167"/>
    <mergeCell ref="A154:B154"/>
    <mergeCell ref="A156:B156"/>
    <mergeCell ref="A150:B150"/>
    <mergeCell ref="C165:AK165"/>
    <mergeCell ref="C166:AK166"/>
    <mergeCell ref="A161:B161"/>
    <mergeCell ref="A162:B162"/>
    <mergeCell ref="A163:B163"/>
    <mergeCell ref="A141:B141"/>
    <mergeCell ref="C179:AK179"/>
    <mergeCell ref="C181:AK181"/>
    <mergeCell ref="C184:AK184"/>
    <mergeCell ref="A155:B155"/>
    <mergeCell ref="AL157:AM157"/>
    <mergeCell ref="AL154:AM154"/>
    <mergeCell ref="C164:AK164"/>
    <mergeCell ref="R217:AD217"/>
    <mergeCell ref="W215:AM215"/>
    <mergeCell ref="W212:AM212"/>
    <mergeCell ref="W205:AM205"/>
    <mergeCell ref="AL194:AM194"/>
    <mergeCell ref="AL193:AM193"/>
    <mergeCell ref="AL191:AM191"/>
    <mergeCell ref="C198:AM198"/>
    <mergeCell ref="AL195:AM195"/>
    <mergeCell ref="W216:AM216"/>
    <mergeCell ref="C214:O214"/>
    <mergeCell ref="C216:N216"/>
    <mergeCell ref="W213:AM213"/>
    <mergeCell ref="W214:AM214"/>
    <mergeCell ref="W209:AG209"/>
    <mergeCell ref="C206:O206"/>
    <mergeCell ref="C208:N208"/>
    <mergeCell ref="W208:AM208"/>
    <mergeCell ref="W207:AM207"/>
    <mergeCell ref="W206:AM206"/>
    <mergeCell ref="AL169:AM169"/>
    <mergeCell ref="AL181:AM181"/>
    <mergeCell ref="AL177:AM177"/>
    <mergeCell ref="AL179:AM179"/>
    <mergeCell ref="AL164:AM164"/>
    <mergeCell ref="C162:AK162"/>
    <mergeCell ref="AL159:AM159"/>
    <mergeCell ref="AL161:AM161"/>
    <mergeCell ref="AL162:AM162"/>
    <mergeCell ref="C160:AK160"/>
    <mergeCell ref="AL160:AM160"/>
    <mergeCell ref="AL166:AM166"/>
    <mergeCell ref="AL168:AM168"/>
    <mergeCell ref="AL171:AM171"/>
    <mergeCell ref="A124:C124"/>
    <mergeCell ref="C151:AK151"/>
    <mergeCell ref="AL178:AM178"/>
    <mergeCell ref="C168:AK168"/>
    <mergeCell ref="C169:AK169"/>
    <mergeCell ref="C170:AK170"/>
    <mergeCell ref="C148:AK148"/>
    <mergeCell ref="AL170:AM170"/>
    <mergeCell ref="AL145:AM145"/>
    <mergeCell ref="A168:B168"/>
    <mergeCell ref="A160:B160"/>
    <mergeCell ref="A166:B166"/>
    <mergeCell ref="AL167:AM167"/>
    <mergeCell ref="AL148:AM148"/>
    <mergeCell ref="AL155:AM155"/>
    <mergeCell ref="AL165:AM165"/>
    <mergeCell ref="AL163:AM163"/>
    <mergeCell ref="AL149:AM149"/>
    <mergeCell ref="AL150:AM150"/>
    <mergeCell ref="AL158:AM158"/>
    <mergeCell ref="AL153:AM153"/>
    <mergeCell ref="AL156:AM156"/>
    <mergeCell ref="C158:AK158"/>
    <mergeCell ref="AL151:AM151"/>
    <mergeCell ref="J124:S124"/>
    <mergeCell ref="C144:AK144"/>
    <mergeCell ref="A147:B147"/>
    <mergeCell ref="AL137:AM137"/>
    <mergeCell ref="A138:B138"/>
    <mergeCell ref="A139:B139"/>
    <mergeCell ref="AF121:AH121"/>
    <mergeCell ref="A126:C126"/>
    <mergeCell ref="Q121:S121"/>
    <mergeCell ref="T121:V121"/>
    <mergeCell ref="A140:B140"/>
    <mergeCell ref="A123:I123"/>
    <mergeCell ref="N121:P121"/>
    <mergeCell ref="AL140:AM140"/>
    <mergeCell ref="F124:G124"/>
    <mergeCell ref="H124:I124"/>
    <mergeCell ref="AA123:AM123"/>
    <mergeCell ref="C147:AK147"/>
    <mergeCell ref="Z121:AB121"/>
    <mergeCell ref="AC121:AE121"/>
    <mergeCell ref="V124:X124"/>
    <mergeCell ref="C132:Q132"/>
    <mergeCell ref="W121:Y121"/>
    <mergeCell ref="D124:E124"/>
    <mergeCell ref="J126:S126"/>
    <mergeCell ref="T126:U126"/>
    <mergeCell ref="L22:M23"/>
    <mergeCell ref="L24:M24"/>
    <mergeCell ref="F120:G120"/>
    <mergeCell ref="D125:E125"/>
    <mergeCell ref="D126:E126"/>
    <mergeCell ref="C146:AK146"/>
    <mergeCell ref="Q120:S120"/>
    <mergeCell ref="N119:P119"/>
    <mergeCell ref="AI121:AK121"/>
    <mergeCell ref="T125:U125"/>
    <mergeCell ref="F121:G121"/>
    <mergeCell ref="B104:C104"/>
    <mergeCell ref="AC119:AE119"/>
    <mergeCell ref="Z120:AB120"/>
    <mergeCell ref="AI118:AK118"/>
    <mergeCell ref="AI120:AK120"/>
    <mergeCell ref="A118:E118"/>
    <mergeCell ref="A120:E120"/>
    <mergeCell ref="V126:X126"/>
    <mergeCell ref="A143:B143"/>
    <mergeCell ref="A144:B144"/>
    <mergeCell ref="F119:G119"/>
  </mergeCells>
  <phoneticPr fontId="2" type="noConversion"/>
  <printOptions horizontalCentered="1"/>
  <pageMargins left="0.23622047244094491" right="0.23622047244094491" top="0.23622047244094491" bottom="0.23622047244094491" header="0" footer="0"/>
  <pageSetup paperSize="9" scale="69" fitToHeight="0" orientation="landscape" r:id="rId1"/>
  <headerFooter alignWithMargins="0"/>
  <rowBreaks count="1" manualBreakCount="1">
    <brk id="132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План образов. процесса</vt:lpstr>
      <vt:lpstr>Лист1</vt:lpstr>
      <vt:lpstr>Лист2</vt:lpstr>
      <vt:lpstr>'План образов. процесса'!Область_печати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lawdek1</dc:creator>
  <cp:lastModifiedBy>123_velichkovich</cp:lastModifiedBy>
  <cp:lastPrinted>2022-09-27T07:49:32Z</cp:lastPrinted>
  <dcterms:created xsi:type="dcterms:W3CDTF">2007-02-22T14:14:25Z</dcterms:created>
  <dcterms:modified xsi:type="dcterms:W3CDTF">2022-10-14T06:46:19Z</dcterms:modified>
</cp:coreProperties>
</file>