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K:\Планы 2022\"/>
    </mc:Choice>
  </mc:AlternateContent>
  <xr:revisionPtr revIDLastSave="0" documentId="13_ncr:1_{3FF2647C-7D55-4DC6-8B22-360CB0DD5268}" xr6:coauthVersionLast="45" xr6:coauthVersionMax="45" xr10:uidLastSave="{00000000-0000-0000-0000-000000000000}"/>
  <bookViews>
    <workbookView xWindow="-108" yWindow="-108" windowWidth="23256" windowHeight="12600" tabRatio="584" firstSheet="1" activeTab="1" xr2:uid="{00000000-000D-0000-FFFF-FFFF00000000}"/>
  </bookViews>
  <sheets>
    <sheet name="Примерный учебный план" sheetId="25" r:id="rId1"/>
    <sheet name="ТУП" sheetId="26" r:id="rId2"/>
    <sheet name="Лист3" sheetId="28" r:id="rId3"/>
    <sheet name="Лист1" sheetId="30" r:id="rId4"/>
  </sheets>
  <definedNames>
    <definedName name="_xlnm.Print_Area" localSheetId="0">'Примерный учебный план'!$A$1:$BI$207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52" i="26" l="1"/>
  <c r="AX105" i="26" l="1"/>
  <c r="AW105" i="26"/>
  <c r="AV105" i="26"/>
  <c r="AU105" i="26"/>
  <c r="AT105" i="26"/>
  <c r="AR105" i="26"/>
  <c r="AQ105" i="26"/>
  <c r="AO105" i="26"/>
  <c r="AN105" i="26"/>
  <c r="AL105" i="26"/>
  <c r="AK105" i="26"/>
  <c r="AJ105" i="26"/>
  <c r="AI105" i="26"/>
  <c r="AH105" i="26"/>
  <c r="AG105" i="26"/>
  <c r="AF105" i="26"/>
  <c r="AZ105" i="26"/>
  <c r="AP107" i="26" l="1"/>
  <c r="AP106" i="26"/>
  <c r="BD106" i="26"/>
  <c r="AM106" i="26"/>
  <c r="T106" i="26"/>
  <c r="AY89" i="26"/>
  <c r="V106" i="26" l="1"/>
  <c r="AM105" i="26"/>
  <c r="AP105" i="26"/>
  <c r="BD89" i="26"/>
  <c r="V89" i="26"/>
  <c r="X89" i="26" s="1"/>
  <c r="T89" i="26"/>
  <c r="BD42" i="26"/>
  <c r="V42" i="26"/>
  <c r="T42" i="26"/>
  <c r="Z106" i="26" l="1"/>
  <c r="X106" i="26"/>
  <c r="Z89" i="26"/>
  <c r="Z40" i="26"/>
  <c r="X40" i="26"/>
  <c r="AD40" i="26"/>
  <c r="AK40" i="26"/>
  <c r="AJ40" i="26"/>
  <c r="AI40" i="26"/>
  <c r="AH40" i="26"/>
  <c r="AG40" i="26"/>
  <c r="AF40" i="26"/>
  <c r="BC40" i="26"/>
  <c r="BB40" i="26"/>
  <c r="BA40" i="26"/>
  <c r="AZ40" i="26"/>
  <c r="AY40" i="26"/>
  <c r="AX40" i="26"/>
  <c r="AW40" i="26"/>
  <c r="AV40" i="26"/>
  <c r="AU40" i="26"/>
  <c r="AT40" i="26"/>
  <c r="AS40" i="26"/>
  <c r="AR40" i="26"/>
  <c r="AQ40" i="26"/>
  <c r="AP40" i="26"/>
  <c r="AO40" i="26"/>
  <c r="AN40" i="26"/>
  <c r="AM40" i="26"/>
  <c r="AL40" i="26"/>
  <c r="AD105" i="26" l="1"/>
  <c r="AB105" i="26"/>
  <c r="BD87" i="26" l="1"/>
  <c r="V87" i="26"/>
  <c r="T87" i="26"/>
  <c r="BD86" i="26"/>
  <c r="V86" i="26"/>
  <c r="X86" i="26" s="1"/>
  <c r="T86" i="26"/>
  <c r="BD75" i="26"/>
  <c r="AP75" i="26"/>
  <c r="AM75" i="26"/>
  <c r="T75" i="26"/>
  <c r="BD74" i="26"/>
  <c r="AJ74" i="26"/>
  <c r="V74" i="26" s="1"/>
  <c r="X74" i="26" s="1"/>
  <c r="T74" i="26"/>
  <c r="BD37" i="26"/>
  <c r="V37" i="26"/>
  <c r="BD39" i="26"/>
  <c r="V39" i="26"/>
  <c r="BD38" i="26"/>
  <c r="V38" i="26"/>
  <c r="V75" i="26" l="1"/>
  <c r="Z75" i="26" s="1"/>
  <c r="Z86" i="26"/>
  <c r="Z74" i="26"/>
  <c r="AM50" i="26"/>
  <c r="AG50" i="26"/>
  <c r="BD107" i="26"/>
  <c r="T107" i="26"/>
  <c r="X75" i="26" l="1"/>
  <c r="V107" i="26"/>
  <c r="AV93" i="26"/>
  <c r="AY88" i="26"/>
  <c r="AS46" i="26"/>
  <c r="AB41" i="26" l="1"/>
  <c r="AB40" i="26" s="1"/>
  <c r="BD41" i="26"/>
  <c r="BD40" i="26" s="1"/>
  <c r="V41" i="26"/>
  <c r="T41" i="26"/>
  <c r="Z69" i="26" l="1"/>
  <c r="AD69" i="26"/>
  <c r="AX69" i="26"/>
  <c r="AW69" i="26"/>
  <c r="AV69" i="26"/>
  <c r="AU69" i="26"/>
  <c r="AT69" i="26"/>
  <c r="AS69" i="26"/>
  <c r="AR69" i="26"/>
  <c r="AQ69" i="26"/>
  <c r="AP69" i="26"/>
  <c r="AO69" i="26"/>
  <c r="AN69" i="26"/>
  <c r="AL69" i="26"/>
  <c r="AK69" i="26"/>
  <c r="AI69" i="26"/>
  <c r="AH69" i="26"/>
  <c r="AF69" i="26"/>
  <c r="AZ69" i="26"/>
  <c r="AY69" i="26"/>
  <c r="BD73" i="26"/>
  <c r="AP72" i="26"/>
  <c r="AJ73" i="26"/>
  <c r="AG73" i="26"/>
  <c r="AG72" i="26" s="1"/>
  <c r="T73" i="26"/>
  <c r="BE72" i="26"/>
  <c r="BC72" i="26"/>
  <c r="BB72" i="26"/>
  <c r="BA72" i="26"/>
  <c r="AZ72" i="26"/>
  <c r="AY72" i="26"/>
  <c r="AX72" i="26"/>
  <c r="AW72" i="26"/>
  <c r="AV72" i="26"/>
  <c r="AU72" i="26"/>
  <c r="AT72" i="26"/>
  <c r="AS72" i="26"/>
  <c r="AR72" i="26"/>
  <c r="AQ72" i="26"/>
  <c r="AO72" i="26"/>
  <c r="AN72" i="26"/>
  <c r="AM72" i="26"/>
  <c r="AL72" i="26"/>
  <c r="AK72" i="26"/>
  <c r="AI72" i="26"/>
  <c r="AH72" i="26"/>
  <c r="AF72" i="26"/>
  <c r="AD72" i="26"/>
  <c r="AB72" i="26"/>
  <c r="BD71" i="26"/>
  <c r="AM71" i="26"/>
  <c r="AJ71" i="26"/>
  <c r="AG71" i="26"/>
  <c r="T71" i="26"/>
  <c r="BD70" i="26"/>
  <c r="AM70" i="26"/>
  <c r="AJ70" i="26"/>
  <c r="AG70" i="26"/>
  <c r="T70" i="26"/>
  <c r="BD69" i="26" l="1"/>
  <c r="T72" i="26"/>
  <c r="BD72" i="26"/>
  <c r="AJ69" i="26"/>
  <c r="V71" i="26"/>
  <c r="AB71" i="26" s="1"/>
  <c r="AJ72" i="26"/>
  <c r="AG69" i="26"/>
  <c r="AM69" i="26"/>
  <c r="V73" i="26"/>
  <c r="Z73" i="26" s="1"/>
  <c r="V70" i="26"/>
  <c r="X70" i="26" s="1"/>
  <c r="X71" i="26" l="1"/>
  <c r="X69" i="26" s="1"/>
  <c r="AB70" i="26"/>
  <c r="AB69" i="26" s="1"/>
  <c r="X73" i="26"/>
  <c r="X72" i="26" s="1"/>
  <c r="Z72" i="26"/>
  <c r="V72" i="26" l="1"/>
  <c r="BD88" i="26"/>
  <c r="AV88" i="26"/>
  <c r="V88" i="26" s="1"/>
  <c r="X88" i="26" s="1"/>
  <c r="T88" i="26"/>
  <c r="BD84" i="26"/>
  <c r="AS84" i="26"/>
  <c r="AS83" i="26" s="1"/>
  <c r="AP84" i="26"/>
  <c r="AP83" i="26" s="1"/>
  <c r="T84" i="26"/>
  <c r="BE83" i="26"/>
  <c r="BC83" i="26"/>
  <c r="BB83" i="26"/>
  <c r="BA83" i="26"/>
  <c r="AZ83" i="26"/>
  <c r="AY83" i="26"/>
  <c r="AX83" i="26"/>
  <c r="AW83" i="26"/>
  <c r="AU83" i="26"/>
  <c r="AT83" i="26"/>
  <c r="AR83" i="26"/>
  <c r="AQ83" i="26"/>
  <c r="AO83" i="26"/>
  <c r="AN83" i="26"/>
  <c r="AM83" i="26"/>
  <c r="AL83" i="26"/>
  <c r="AK83" i="26"/>
  <c r="AJ83" i="26"/>
  <c r="AI83" i="26"/>
  <c r="AH83" i="26"/>
  <c r="AG83" i="26"/>
  <c r="AF83" i="26"/>
  <c r="AD83" i="26"/>
  <c r="AB83" i="26"/>
  <c r="BD91" i="26"/>
  <c r="BD90" i="26" s="1"/>
  <c r="AV91" i="26"/>
  <c r="AV90" i="26" s="1"/>
  <c r="AS91" i="26"/>
  <c r="T91" i="26"/>
  <c r="BE90" i="26"/>
  <c r="BC90" i="26"/>
  <c r="BB90" i="26"/>
  <c r="BA90" i="26"/>
  <c r="AZ90" i="26"/>
  <c r="AY90" i="26"/>
  <c r="AX90" i="26"/>
  <c r="AW90" i="26"/>
  <c r="AU90" i="26"/>
  <c r="AT90" i="26"/>
  <c r="AR90" i="26"/>
  <c r="AQ90" i="26"/>
  <c r="AP90" i="26"/>
  <c r="AO90" i="26"/>
  <c r="AN90" i="26"/>
  <c r="AM90" i="26"/>
  <c r="AL90" i="26"/>
  <c r="AK90" i="26"/>
  <c r="AJ90" i="26"/>
  <c r="AI90" i="26"/>
  <c r="AH90" i="26"/>
  <c r="AG90" i="26"/>
  <c r="AF90" i="26"/>
  <c r="AD90" i="26"/>
  <c r="Z90" i="26"/>
  <c r="BD83" i="26" l="1"/>
  <c r="T90" i="26"/>
  <c r="T83" i="26"/>
  <c r="AV83" i="26"/>
  <c r="V84" i="26"/>
  <c r="Z84" i="26" s="1"/>
  <c r="V91" i="26"/>
  <c r="AB91" i="26" s="1"/>
  <c r="AB90" i="26" s="1"/>
  <c r="Z88" i="26"/>
  <c r="AS90" i="26"/>
  <c r="X84" i="26" l="1"/>
  <c r="X83" i="26" s="1"/>
  <c r="X91" i="26"/>
  <c r="X90" i="26" s="1"/>
  <c r="Z83" i="26"/>
  <c r="V90" i="26"/>
  <c r="V83" i="26" l="1"/>
  <c r="AD92" i="26"/>
  <c r="Z92" i="26"/>
  <c r="AX92" i="26"/>
  <c r="AW92" i="26"/>
  <c r="AV92" i="26"/>
  <c r="AU92" i="26"/>
  <c r="AT92" i="26"/>
  <c r="AR92" i="26"/>
  <c r="AQ92" i="26"/>
  <c r="AP92" i="26"/>
  <c r="AO92" i="26"/>
  <c r="AN92" i="26"/>
  <c r="AM92" i="26"/>
  <c r="AL92" i="26"/>
  <c r="AK92" i="26"/>
  <c r="AJ92" i="26"/>
  <c r="AI92" i="26"/>
  <c r="AH92" i="26"/>
  <c r="AG92" i="26"/>
  <c r="AF92" i="26"/>
  <c r="AZ92" i="26"/>
  <c r="BD94" i="26"/>
  <c r="AY94" i="26"/>
  <c r="AY92" i="26" s="1"/>
  <c r="T94" i="26"/>
  <c r="BD93" i="26"/>
  <c r="AS92" i="26"/>
  <c r="T93" i="26"/>
  <c r="BD47" i="26"/>
  <c r="AS47" i="26"/>
  <c r="V47" i="26" s="1"/>
  <c r="T47" i="26"/>
  <c r="BD46" i="26"/>
  <c r="AP46" i="26"/>
  <c r="T46" i="26"/>
  <c r="V46" i="26" l="1"/>
  <c r="BD92" i="26"/>
  <c r="V93" i="26"/>
  <c r="AB93" i="26" s="1"/>
  <c r="V94" i="26"/>
  <c r="AB94" i="26" s="1"/>
  <c r="AB47" i="26"/>
  <c r="X47" i="26"/>
  <c r="X96" i="26"/>
  <c r="Z96" i="26"/>
  <c r="BE61" i="26"/>
  <c r="BC61" i="26"/>
  <c r="BB61" i="26"/>
  <c r="BA61" i="26"/>
  <c r="AZ61" i="26"/>
  <c r="AY61" i="26"/>
  <c r="AX61" i="26"/>
  <c r="AW61" i="26"/>
  <c r="AV61" i="26"/>
  <c r="AU61" i="26"/>
  <c r="AT61" i="26"/>
  <c r="AS61" i="26"/>
  <c r="AR61" i="26"/>
  <c r="AQ61" i="26"/>
  <c r="AP61" i="26"/>
  <c r="AO61" i="26"/>
  <c r="AN61" i="26"/>
  <c r="AM61" i="26"/>
  <c r="AL61" i="26"/>
  <c r="AK61" i="26"/>
  <c r="AJ61" i="26"/>
  <c r="AI61" i="26"/>
  <c r="AH61" i="26"/>
  <c r="AG61" i="26"/>
  <c r="AF61" i="26"/>
  <c r="AD61" i="26"/>
  <c r="AC61" i="26"/>
  <c r="AB61" i="26"/>
  <c r="AA61" i="26"/>
  <c r="Z61" i="26"/>
  <c r="X61" i="26"/>
  <c r="BE69" i="26"/>
  <c r="BC69" i="26"/>
  <c r="BB69" i="26"/>
  <c r="BA69" i="26"/>
  <c r="X94" i="26" l="1"/>
  <c r="AB92" i="26"/>
  <c r="V61" i="26"/>
  <c r="X93" i="26"/>
  <c r="T69" i="26"/>
  <c r="T61" i="26"/>
  <c r="X56" i="26"/>
  <c r="V128" i="26"/>
  <c r="AY96" i="26"/>
  <c r="AY95" i="26" s="1"/>
  <c r="W125" i="26"/>
  <c r="U125" i="26"/>
  <c r="AZ95" i="26"/>
  <c r="AZ60" i="26" s="1"/>
  <c r="AX95" i="26"/>
  <c r="AX60" i="26" s="1"/>
  <c r="AW95" i="26"/>
  <c r="AV95" i="26"/>
  <c r="AU95" i="26"/>
  <c r="AU60" i="26" s="1"/>
  <c r="AT95" i="26"/>
  <c r="AT60" i="26" s="1"/>
  <c r="AR95" i="26"/>
  <c r="AR60" i="26" s="1"/>
  <c r="AQ95" i="26"/>
  <c r="AQ60" i="26" s="1"/>
  <c r="AP95" i="26"/>
  <c r="AO95" i="26"/>
  <c r="AO60" i="26" s="1"/>
  <c r="AN95" i="26"/>
  <c r="AN60" i="26" s="1"/>
  <c r="AM95" i="26"/>
  <c r="AM60" i="26" s="1"/>
  <c r="AL95" i="26"/>
  <c r="AK95" i="26"/>
  <c r="AK60" i="26" s="1"/>
  <c r="AJ95" i="26"/>
  <c r="AJ60" i="26" s="1"/>
  <c r="AI95" i="26"/>
  <c r="AI60" i="26" s="1"/>
  <c r="AH95" i="26"/>
  <c r="AG95" i="26"/>
  <c r="AG60" i="26" s="1"/>
  <c r="AF95" i="26"/>
  <c r="AF60" i="26" s="1"/>
  <c r="AE95" i="26"/>
  <c r="AD95" i="26"/>
  <c r="AD60" i="26" s="1"/>
  <c r="AC95" i="26"/>
  <c r="AB95" i="26"/>
  <c r="AA95" i="26"/>
  <c r="Y95" i="26"/>
  <c r="AS109" i="26"/>
  <c r="AS105" i="26" s="1"/>
  <c r="AS60" i="26" s="1"/>
  <c r="BD113" i="26"/>
  <c r="V113" i="26"/>
  <c r="T113" i="26"/>
  <c r="BD112" i="26"/>
  <c r="V112" i="26"/>
  <c r="Z112" i="26" s="1"/>
  <c r="T112" i="26"/>
  <c r="BD116" i="26"/>
  <c r="V116" i="26"/>
  <c r="T116" i="26"/>
  <c r="BD115" i="26"/>
  <c r="AY115" i="26"/>
  <c r="AY105" i="26" s="1"/>
  <c r="T115" i="26"/>
  <c r="BD110" i="26"/>
  <c r="V110" i="26"/>
  <c r="T110" i="26"/>
  <c r="BD109" i="26"/>
  <c r="T109" i="26"/>
  <c r="BE105" i="26"/>
  <c r="BC105" i="26"/>
  <c r="BB105" i="26"/>
  <c r="BA105" i="26"/>
  <c r="V104" i="26"/>
  <c r="T104" i="26"/>
  <c r="T102" i="26"/>
  <c r="V100" i="26"/>
  <c r="T100" i="26"/>
  <c r="T99" i="26"/>
  <c r="BD104" i="26"/>
  <c r="BD102" i="26"/>
  <c r="BD100" i="26"/>
  <c r="BD99" i="26"/>
  <c r="BE97" i="26"/>
  <c r="BE95" i="26" s="1"/>
  <c r="BC97" i="26"/>
  <c r="BC95" i="26" s="1"/>
  <c r="BB97" i="26"/>
  <c r="BB95" i="26" s="1"/>
  <c r="BA97" i="26"/>
  <c r="BA95" i="26" s="1"/>
  <c r="AZ97" i="26"/>
  <c r="AX97" i="26"/>
  <c r="AW97" i="26"/>
  <c r="AW60" i="26" s="1"/>
  <c r="AU97" i="26"/>
  <c r="AT97" i="26"/>
  <c r="AS97" i="26"/>
  <c r="AR97" i="26"/>
  <c r="AQ97" i="26"/>
  <c r="AP97" i="26"/>
  <c r="AP60" i="26" s="1"/>
  <c r="AO97" i="26"/>
  <c r="AN97" i="26"/>
  <c r="AM97" i="26"/>
  <c r="AL97" i="26"/>
  <c r="AL60" i="26" s="1"/>
  <c r="AK97" i="26"/>
  <c r="AJ97" i="26"/>
  <c r="AI97" i="26"/>
  <c r="AH97" i="26"/>
  <c r="AH60" i="26" s="1"/>
  <c r="AG97" i="26"/>
  <c r="AF97" i="26"/>
  <c r="AD97" i="26"/>
  <c r="AC97" i="26"/>
  <c r="AA97" i="26"/>
  <c r="Z97" i="26"/>
  <c r="AY102" i="26"/>
  <c r="V102" i="26" s="1"/>
  <c r="AV99" i="26"/>
  <c r="V99" i="26" s="1"/>
  <c r="AS96" i="26"/>
  <c r="AS95" i="26" s="1"/>
  <c r="BD96" i="26"/>
  <c r="BD95" i="26" s="1"/>
  <c r="T96" i="26"/>
  <c r="AY60" i="26" l="1"/>
  <c r="BD105" i="26"/>
  <c r="X92" i="26"/>
  <c r="V109" i="26"/>
  <c r="X109" i="26" s="1"/>
  <c r="V115" i="26"/>
  <c r="Z115" i="26" s="1"/>
  <c r="AA125" i="26"/>
  <c r="AC125" i="26"/>
  <c r="Y125" i="26"/>
  <c r="AE125" i="26"/>
  <c r="T95" i="26"/>
  <c r="T97" i="26"/>
  <c r="BD97" i="26"/>
  <c r="V96" i="26"/>
  <c r="Z95" i="26" s="1"/>
  <c r="T105" i="26"/>
  <c r="X112" i="26"/>
  <c r="AB99" i="26"/>
  <c r="X99" i="26"/>
  <c r="AY97" i="26"/>
  <c r="AV97" i="26"/>
  <c r="AV60" i="26" s="1"/>
  <c r="BE92" i="26"/>
  <c r="BC92" i="26"/>
  <c r="BB92" i="26"/>
  <c r="BA92" i="26"/>
  <c r="V68" i="26"/>
  <c r="T68" i="26"/>
  <c r="V66" i="26"/>
  <c r="T66" i="26"/>
  <c r="V64" i="26"/>
  <c r="T64" i="26"/>
  <c r="V63" i="26"/>
  <c r="T63" i="26"/>
  <c r="V62" i="26"/>
  <c r="T62" i="26"/>
  <c r="BD66" i="26"/>
  <c r="BD65" i="26"/>
  <c r="BD63" i="26"/>
  <c r="BD62" i="26"/>
  <c r="BD59" i="26"/>
  <c r="V59" i="26"/>
  <c r="T59" i="26"/>
  <c r="BD58" i="26"/>
  <c r="V58" i="26"/>
  <c r="X58" i="26" s="1"/>
  <c r="T58" i="26"/>
  <c r="BE57" i="26"/>
  <c r="BC57" i="26"/>
  <c r="BB57" i="26"/>
  <c r="BA57" i="26"/>
  <c r="AZ57" i="26"/>
  <c r="AY57" i="26"/>
  <c r="AX57" i="26"/>
  <c r="AW57" i="26"/>
  <c r="AV57" i="26"/>
  <c r="AU57" i="26"/>
  <c r="AT57" i="26"/>
  <c r="AS57" i="26"/>
  <c r="AR57" i="26"/>
  <c r="AQ57" i="26"/>
  <c r="AP57" i="26"/>
  <c r="AO57" i="26"/>
  <c r="AN57" i="26"/>
  <c r="AM57" i="26"/>
  <c r="AL57" i="26"/>
  <c r="AK57" i="26"/>
  <c r="AJ57" i="26"/>
  <c r="AI57" i="26"/>
  <c r="AH57" i="26"/>
  <c r="AG57" i="26"/>
  <c r="AF57" i="26"/>
  <c r="AD57" i="26"/>
  <c r="AB57" i="26"/>
  <c r="AS55" i="26"/>
  <c r="V55" i="26" s="1"/>
  <c r="AB55" i="26" s="1"/>
  <c r="AY56" i="26"/>
  <c r="AY53" i="26" s="1"/>
  <c r="AP54" i="26"/>
  <c r="AP53" i="26" s="1"/>
  <c r="AM54" i="26"/>
  <c r="AM53" i="26" s="1"/>
  <c r="AV53" i="26"/>
  <c r="BD56" i="26"/>
  <c r="T56" i="26"/>
  <c r="BD55" i="26"/>
  <c r="T55" i="26"/>
  <c r="BD54" i="26"/>
  <c r="T54" i="26"/>
  <c r="BE53" i="26"/>
  <c r="BC53" i="26"/>
  <c r="BB53" i="26"/>
  <c r="BA53" i="26"/>
  <c r="AZ53" i="26"/>
  <c r="AX53" i="26"/>
  <c r="AW53" i="26"/>
  <c r="AU53" i="26"/>
  <c r="AT53" i="26"/>
  <c r="AS53" i="26"/>
  <c r="AR53" i="26"/>
  <c r="AQ53" i="26"/>
  <c r="AO53" i="26"/>
  <c r="AN53" i="26"/>
  <c r="AL53" i="26"/>
  <c r="AK53" i="26"/>
  <c r="AJ53" i="26"/>
  <c r="AI53" i="26"/>
  <c r="AH53" i="26"/>
  <c r="AG53" i="26"/>
  <c r="AF53" i="26"/>
  <c r="AD53" i="26"/>
  <c r="AP52" i="26"/>
  <c r="AP51" i="26" s="1"/>
  <c r="AM52" i="26"/>
  <c r="BD52" i="26"/>
  <c r="AJ51" i="26"/>
  <c r="T52" i="26"/>
  <c r="BE51" i="26"/>
  <c r="BC51" i="26"/>
  <c r="BB51" i="26"/>
  <c r="BA51" i="26"/>
  <c r="AZ51" i="26"/>
  <c r="AY51" i="26"/>
  <c r="AX51" i="26"/>
  <c r="AW51" i="26"/>
  <c r="AV51" i="26"/>
  <c r="AU51" i="26"/>
  <c r="AT51" i="26"/>
  <c r="AS51" i="26"/>
  <c r="AR51" i="26"/>
  <c r="AQ51" i="26"/>
  <c r="AO51" i="26"/>
  <c r="AN51" i="26"/>
  <c r="AM51" i="26"/>
  <c r="AL51" i="26"/>
  <c r="AK51" i="26"/>
  <c r="AI51" i="26"/>
  <c r="AH51" i="26"/>
  <c r="AG51" i="26"/>
  <c r="AF51" i="26"/>
  <c r="AD51" i="26"/>
  <c r="AB51" i="26"/>
  <c r="AJ49" i="26"/>
  <c r="AG49" i="26"/>
  <c r="BD50" i="26"/>
  <c r="T50" i="26"/>
  <c r="BD49" i="26"/>
  <c r="T49" i="26"/>
  <c r="BE48" i="26"/>
  <c r="BC48" i="26"/>
  <c r="BB48" i="26"/>
  <c r="BA48" i="26"/>
  <c r="AZ48" i="26"/>
  <c r="AY48" i="26"/>
  <c r="AX48" i="26"/>
  <c r="AW48" i="26"/>
  <c r="AV48" i="26"/>
  <c r="AU48" i="26"/>
  <c r="AT48" i="26"/>
  <c r="AS48" i="26"/>
  <c r="AR48" i="26"/>
  <c r="AQ48" i="26"/>
  <c r="AP48" i="26"/>
  <c r="AO48" i="26"/>
  <c r="AN48" i="26"/>
  <c r="AM48" i="26"/>
  <c r="AL48" i="26"/>
  <c r="AK48" i="26"/>
  <c r="AJ48" i="26"/>
  <c r="AI48" i="26"/>
  <c r="AH48" i="26"/>
  <c r="AG48" i="26"/>
  <c r="AF48" i="26"/>
  <c r="AD48" i="26"/>
  <c r="AB48" i="26"/>
  <c r="Z43" i="26"/>
  <c r="BE43" i="26"/>
  <c r="BC43" i="26"/>
  <c r="BB43" i="26"/>
  <c r="BA43" i="26"/>
  <c r="AZ43" i="26"/>
  <c r="AY43" i="26"/>
  <c r="AX43" i="26"/>
  <c r="AW43" i="26"/>
  <c r="AV43" i="26"/>
  <c r="AU43" i="26"/>
  <c r="AT43" i="26"/>
  <c r="AR43" i="26"/>
  <c r="AQ43" i="26"/>
  <c r="AO43" i="26"/>
  <c r="AN43" i="26"/>
  <c r="AL43" i="26"/>
  <c r="AK43" i="26"/>
  <c r="AI43" i="26"/>
  <c r="AH43" i="26"/>
  <c r="AF43" i="26"/>
  <c r="AD43" i="26"/>
  <c r="AP45" i="26"/>
  <c r="V45" i="26" s="1"/>
  <c r="AB45" i="26" s="1"/>
  <c r="AJ44" i="26"/>
  <c r="AJ43" i="26" s="1"/>
  <c r="AM44" i="26"/>
  <c r="AM43" i="26" s="1"/>
  <c r="AG44" i="26"/>
  <c r="AG43" i="26" s="1"/>
  <c r="BD45" i="26"/>
  <c r="T45" i="26"/>
  <c r="BD44" i="26"/>
  <c r="T44" i="26"/>
  <c r="BI21" i="26"/>
  <c r="BI20" i="26"/>
  <c r="BI19" i="26"/>
  <c r="BI18" i="26"/>
  <c r="BH22" i="26"/>
  <c r="BG22" i="26"/>
  <c r="BF22" i="26"/>
  <c r="BE22" i="26"/>
  <c r="BD22" i="26"/>
  <c r="BC22" i="26"/>
  <c r="BB22" i="26"/>
  <c r="X115" i="26" l="1"/>
  <c r="X105" i="26" s="1"/>
  <c r="Z109" i="26"/>
  <c r="Z105" i="26" s="1"/>
  <c r="Z60" i="26" s="1"/>
  <c r="BD61" i="26"/>
  <c r="BD60" i="26" s="1"/>
  <c r="T57" i="26"/>
  <c r="V56" i="26"/>
  <c r="Z56" i="26" s="1"/>
  <c r="Z53" i="26" s="1"/>
  <c r="X95" i="26"/>
  <c r="X60" i="26" s="1"/>
  <c r="T48" i="26"/>
  <c r="BD48" i="26"/>
  <c r="V49" i="26"/>
  <c r="T92" i="26"/>
  <c r="V40" i="26"/>
  <c r="BI22" i="26"/>
  <c r="BD43" i="26"/>
  <c r="AP43" i="26"/>
  <c r="AB97" i="26"/>
  <c r="AB60" i="26" s="1"/>
  <c r="X97" i="26"/>
  <c r="BD57" i="26"/>
  <c r="Z59" i="26"/>
  <c r="X59" i="26"/>
  <c r="X57" i="26" s="1"/>
  <c r="Z58" i="26"/>
  <c r="T53" i="26"/>
  <c r="V54" i="26"/>
  <c r="AB54" i="26" s="1"/>
  <c r="AB53" i="26" s="1"/>
  <c r="BD53" i="26"/>
  <c r="X55" i="26"/>
  <c r="V52" i="26"/>
  <c r="Z52" i="26" s="1"/>
  <c r="T51" i="26"/>
  <c r="BD51" i="26"/>
  <c r="X51" i="26"/>
  <c r="Z51" i="26"/>
  <c r="V50" i="26"/>
  <c r="AS43" i="26"/>
  <c r="T40" i="26"/>
  <c r="T43" i="26"/>
  <c r="X45" i="26"/>
  <c r="V44" i="26"/>
  <c r="BC36" i="26"/>
  <c r="BC35" i="26" s="1"/>
  <c r="BB36" i="26"/>
  <c r="BB35" i="26" s="1"/>
  <c r="BA36" i="26"/>
  <c r="BA35" i="26" s="1"/>
  <c r="AZ36" i="26"/>
  <c r="AZ35" i="26" s="1"/>
  <c r="AY36" i="26"/>
  <c r="AY35" i="26" s="1"/>
  <c r="AX36" i="26"/>
  <c r="AX35" i="26" s="1"/>
  <c r="AV36" i="26"/>
  <c r="AV35" i="26" s="1"/>
  <c r="AU36" i="26"/>
  <c r="AU35" i="26" s="1"/>
  <c r="AT36" i="26"/>
  <c r="AT35" i="26" s="1"/>
  <c r="AS36" i="26"/>
  <c r="AS35" i="26" s="1"/>
  <c r="AR36" i="26"/>
  <c r="AR35" i="26" s="1"/>
  <c r="AQ36" i="26"/>
  <c r="AQ35" i="26" s="1"/>
  <c r="AP36" i="26"/>
  <c r="AO36" i="26"/>
  <c r="AO35" i="26" s="1"/>
  <c r="AN36" i="26"/>
  <c r="AN35" i="26" s="1"/>
  <c r="AM36" i="26"/>
  <c r="AM35" i="26" s="1"/>
  <c r="AL36" i="26"/>
  <c r="AL35" i="26" s="1"/>
  <c r="AK36" i="26"/>
  <c r="AK35" i="26" s="1"/>
  <c r="AJ36" i="26"/>
  <c r="AJ35" i="26" s="1"/>
  <c r="AI36" i="26"/>
  <c r="AI35" i="26" s="1"/>
  <c r="AH36" i="26"/>
  <c r="AH35" i="26" s="1"/>
  <c r="AG36" i="26"/>
  <c r="AG35" i="26" s="1"/>
  <c r="AF36" i="26"/>
  <c r="AF35" i="26" s="1"/>
  <c r="AE36" i="26"/>
  <c r="AD36" i="26"/>
  <c r="AD35" i="26" s="1"/>
  <c r="AC36" i="26"/>
  <c r="AB36" i="26"/>
  <c r="AA36" i="26"/>
  <c r="Z36" i="26"/>
  <c r="Y36" i="26"/>
  <c r="X36" i="26"/>
  <c r="W36" i="26"/>
  <c r="V36" i="26"/>
  <c r="U36" i="26"/>
  <c r="T36" i="26"/>
  <c r="AW36" i="26"/>
  <c r="AW35" i="26" s="1"/>
  <c r="BI18" i="25"/>
  <c r="BI19" i="25"/>
  <c r="BI20" i="25"/>
  <c r="BI21" i="25"/>
  <c r="BB22" i="25"/>
  <c r="BC22" i="25"/>
  <c r="BD22" i="25"/>
  <c r="BE22" i="25"/>
  <c r="BF22" i="25"/>
  <c r="BG22" i="25"/>
  <c r="BH22" i="25"/>
  <c r="T120" i="25"/>
  <c r="Z57" i="26" l="1"/>
  <c r="V57" i="26" s="1"/>
  <c r="AP35" i="26"/>
  <c r="AP125" i="26" s="1"/>
  <c r="X50" i="26"/>
  <c r="X48" i="26" s="1"/>
  <c r="Z50" i="26"/>
  <c r="Z48" i="26" s="1"/>
  <c r="T35" i="26"/>
  <c r="BI22" i="25"/>
  <c r="AM125" i="26"/>
  <c r="T60" i="26"/>
  <c r="AW125" i="26"/>
  <c r="AI125" i="26"/>
  <c r="AK125" i="26"/>
  <c r="AO125" i="26"/>
  <c r="AQ125" i="26"/>
  <c r="AU125" i="26"/>
  <c r="AX125" i="26"/>
  <c r="V69" i="26"/>
  <c r="AD125" i="26"/>
  <c r="AF125" i="26"/>
  <c r="AH125" i="26"/>
  <c r="AJ125" i="26"/>
  <c r="AL125" i="26"/>
  <c r="AN125" i="26"/>
  <c r="AR125" i="26"/>
  <c r="AT125" i="26"/>
  <c r="AY125" i="26"/>
  <c r="AX126" i="26" s="1"/>
  <c r="AS125" i="26"/>
  <c r="AR126" i="26" s="1"/>
  <c r="AV125" i="26"/>
  <c r="AU126" i="26" s="1"/>
  <c r="AG125" i="26"/>
  <c r="AF126" i="26" s="1"/>
  <c r="V97" i="26"/>
  <c r="V95" i="26"/>
  <c r="BD36" i="26"/>
  <c r="BD35" i="26" s="1"/>
  <c r="V92" i="26"/>
  <c r="X54" i="26"/>
  <c r="X53" i="26" s="1"/>
  <c r="V53" i="26" s="1"/>
  <c r="V51" i="26"/>
  <c r="AB44" i="26"/>
  <c r="AB43" i="26" s="1"/>
  <c r="AB35" i="26" s="1"/>
  <c r="X44" i="26"/>
  <c r="X43" i="26" s="1"/>
  <c r="Z35" i="26" l="1"/>
  <c r="V105" i="26"/>
  <c r="V48" i="26"/>
  <c r="X35" i="26"/>
  <c r="T125" i="26"/>
  <c r="V60" i="26"/>
  <c r="AB125" i="26"/>
  <c r="BD125" i="26"/>
  <c r="Z125" i="26"/>
  <c r="V43" i="26"/>
  <c r="V35" i="26" l="1"/>
  <c r="V125" i="26" s="1"/>
  <c r="X125" i="26"/>
  <c r="V129" i="26"/>
  <c r="AZ125" i="26" l="1"/>
</calcChain>
</file>

<file path=xl/sharedStrings.xml><?xml version="1.0" encoding="utf-8"?>
<sst xmlns="http://schemas.openxmlformats.org/spreadsheetml/2006/main" count="1432" uniqueCount="669">
  <si>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</si>
  <si>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</si>
  <si>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</si>
  <si>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</si>
  <si>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</si>
  <si>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</si>
  <si>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</si>
  <si>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</si>
  <si>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</si>
  <si>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</si>
  <si>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</si>
  <si>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</si>
  <si>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</si>
  <si>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</si>
  <si>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</si>
  <si>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</si>
  <si>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</si>
  <si>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</si>
  <si>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</si>
  <si>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</si>
  <si>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</si>
  <si>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</si>
  <si>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</si>
  <si>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</si>
  <si>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</si>
  <si>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</si>
  <si>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</si>
  <si>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</si>
  <si>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</si>
  <si>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</si>
  <si>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</si>
  <si>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</si>
  <si>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</si>
  <si>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</si>
  <si>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</si>
  <si>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</si>
  <si>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</si>
  <si>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</si>
  <si>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</si>
  <si>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</si>
  <si>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</si>
  <si>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</si>
  <si>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</si>
  <si>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</si>
  <si>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</si>
  <si>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</si>
  <si>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</si>
  <si>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</si>
  <si>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</si>
  <si>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</si>
  <si>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</si>
  <si>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</si>
  <si>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</si>
  <si>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</si>
  <si>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</si>
  <si>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</si>
  <si>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</si>
  <si>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</si>
  <si>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</si>
  <si>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</si>
  <si>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</si>
  <si>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</si>
  <si>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</si>
  <si>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</si>
  <si>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</si>
  <si>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</si>
  <si>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</si>
  <si>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</si>
  <si>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</si>
  <si>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</si>
  <si>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</si>
  <si>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</si>
  <si>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</si>
  <si>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</si>
  <si>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</si>
  <si>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</si>
  <si>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</si>
  <si>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</si>
  <si>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</si>
  <si>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</si>
  <si>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</si>
  <si>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</si>
  <si>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</si>
  <si>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</si>
  <si>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</si>
  <si>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</si>
  <si>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</si>
  <si>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</si>
  <si>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</si>
  <si>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</si>
  <si>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</si>
  <si>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</si>
  <si>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</si>
  <si>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</si>
  <si>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</si>
  <si>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</si>
  <si>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</si>
  <si>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</si>
  <si>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</si>
  <si>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</si>
  <si>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</si>
  <si>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</si>
  <si>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</si>
  <si>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</si>
  <si>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</si>
  <si>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</si>
  <si>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 xml:space="preserve">               (дата)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</si>
  <si>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</si>
  <si>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</si>
  <si>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</si>
  <si>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</si>
  <si>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</si>
  <si>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Наименование компетенции</t>
  </si>
  <si>
    <t>_______________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</si>
  <si>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</si>
  <si>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</si>
  <si>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</si>
  <si>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Философия</t>
  </si>
  <si>
    <t>1.2.1</t>
  </si>
  <si>
    <t>1.3</t>
  </si>
  <si>
    <t>1.3.1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</si>
  <si>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</si>
  <si>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</si>
  <si>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</si>
  <si>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</si>
  <si>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</si>
  <si>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</si>
  <si>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</si>
  <si>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</si>
  <si>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</si>
  <si>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</si>
  <si>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</si>
  <si>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</si>
  <si>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</si>
  <si>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1.1.3</t>
  </si>
  <si>
    <t>1.4</t>
  </si>
  <si>
    <t>1.4.1</t>
  </si>
  <si>
    <t>2.3</t>
  </si>
  <si>
    <t>2.3.1</t>
  </si>
  <si>
    <t>УК-3</t>
  </si>
  <si>
    <t>УК-4</t>
  </si>
  <si>
    <t>1.2.2</t>
  </si>
  <si>
    <t>БПК-3</t>
  </si>
  <si>
    <t>БПК-4</t>
  </si>
  <si>
    <t>1.3.2</t>
  </si>
  <si>
    <t>1.4.2</t>
  </si>
  <si>
    <t>БПК-5</t>
  </si>
  <si>
    <t>1.5</t>
  </si>
  <si>
    <t>1.5.1</t>
  </si>
  <si>
    <t>БПК-6</t>
  </si>
  <si>
    <t>1.6</t>
  </si>
  <si>
    <t>Курсовая работа 1</t>
  </si>
  <si>
    <t>Курсовая работа 2</t>
  </si>
  <si>
    <t>Курсовая работа 3</t>
  </si>
  <si>
    <t>2.2.2</t>
  </si>
  <si>
    <t>IV курс</t>
  </si>
  <si>
    <t>1.7</t>
  </si>
  <si>
    <t>1.8</t>
  </si>
  <si>
    <t>Физическая культура</t>
  </si>
  <si>
    <t>Военная подготовка</t>
  </si>
  <si>
    <t>Безопасность жизнедеятельности человека</t>
  </si>
  <si>
    <t>4.3</t>
  </si>
  <si>
    <t>1.7.1</t>
  </si>
  <si>
    <t>2.4</t>
  </si>
  <si>
    <t>2.5.1</t>
  </si>
  <si>
    <t>УК-5</t>
  </si>
  <si>
    <t>УК-6</t>
  </si>
  <si>
    <t>2.4.1</t>
  </si>
  <si>
    <t>Языковая</t>
  </si>
  <si>
    <t>IV</t>
  </si>
  <si>
    <t>Модуль "Курсовая работа"</t>
  </si>
  <si>
    <t>2.7</t>
  </si>
  <si>
    <t>2.7.1</t>
  </si>
  <si>
    <t>2.7.2</t>
  </si>
  <si>
    <t>____________    В.А.Богуш</t>
  </si>
  <si>
    <t xml:space="preserve">  (подпись)  М.П.                 </t>
  </si>
  <si>
    <t xml:space="preserve">                              </t>
  </si>
  <si>
    <t xml:space="preserve">                                              </t>
  </si>
  <si>
    <t>1 семестр,
18 недель</t>
  </si>
  <si>
    <t>2 семестр,
16 недель</t>
  </si>
  <si>
    <t>3 семестр,
18 недель</t>
  </si>
  <si>
    <t>4 семестр,
16 недель</t>
  </si>
  <si>
    <t>5 семестр,
18 недель</t>
  </si>
  <si>
    <t>6 семестр,
17 недель</t>
  </si>
  <si>
    <t>СК-1</t>
  </si>
  <si>
    <t>СК-2</t>
  </si>
  <si>
    <t>СК-3</t>
  </si>
  <si>
    <t>СК-13</t>
  </si>
  <si>
    <t>СК-9</t>
  </si>
  <si>
    <t xml:space="preserve">   I. График образовательного процесса</t>
  </si>
  <si>
    <t>/2</t>
  </si>
  <si>
    <t>/72</t>
  </si>
  <si>
    <t>/64</t>
  </si>
  <si>
    <t>Владеть культурой мышления, быть способным к восприятию, обобщению и анализу информации, философских, мировоззренческих, социально и личностно значимых проблем</t>
  </si>
  <si>
    <t>СК-4</t>
  </si>
  <si>
    <t>СК-5</t>
  </si>
  <si>
    <t>СК-6</t>
  </si>
  <si>
    <t>СК-7</t>
  </si>
  <si>
    <t>СК-8</t>
  </si>
  <si>
    <t>СК-10</t>
  </si>
  <si>
    <t>СК-11</t>
  </si>
  <si>
    <t>СК-12</t>
  </si>
  <si>
    <t xml:space="preserve">Количество часов учебных занятий                        </t>
  </si>
  <si>
    <t>/34</t>
  </si>
  <si>
    <t>/4,6</t>
  </si>
  <si>
    <t>/3,5</t>
  </si>
  <si>
    <t>/52</t>
  </si>
  <si>
    <t>Модуль "Языкознание"</t>
  </si>
  <si>
    <t>Введение в литературоведение</t>
  </si>
  <si>
    <t>Общее языкознание</t>
  </si>
  <si>
    <t>Введение в языкознание</t>
  </si>
  <si>
    <t>Информационные технологии в филологии</t>
  </si>
  <si>
    <t>Введение в межкультурную коммуникацию</t>
  </si>
  <si>
    <t>Основы иероглифики</t>
  </si>
  <si>
    <t>Современный белорусский язык</t>
  </si>
  <si>
    <t>Современный русский язык</t>
  </si>
  <si>
    <t>История белорусской литературы</t>
  </si>
  <si>
    <t>История русской литературы</t>
  </si>
  <si>
    <t>Восточная мифология</t>
  </si>
  <si>
    <t>Переводческая</t>
  </si>
  <si>
    <t>Ознакомительно-адаптационная</t>
  </si>
  <si>
    <t>2.8.1</t>
  </si>
  <si>
    <t>2.8.2</t>
  </si>
  <si>
    <t>С.А.Касперович</t>
  </si>
  <si>
    <t>И.В.Титович</t>
  </si>
  <si>
    <t>И.С.Ровдо</t>
  </si>
  <si>
    <t>С.Н.Ходин</t>
  </si>
  <si>
    <t>Владеть междисциплинарными подходами для решения профессиональных проблем, быть способным использовать основные положения и методы социально-гуманитарных наук в познавательной деятельности</t>
  </si>
  <si>
    <t xml:space="preserve">Модуль "Литературоведение" </t>
  </si>
  <si>
    <t>Зарубежная литература</t>
  </si>
  <si>
    <t>История и теория мировой культуры</t>
  </si>
  <si>
    <t>Теория литературы</t>
  </si>
  <si>
    <t>1.5.2</t>
  </si>
  <si>
    <t>Модуль "Межкультурная коммуникация"</t>
  </si>
  <si>
    <t>2.8</t>
  </si>
  <si>
    <t>1.5.3</t>
  </si>
  <si>
    <t>1.9</t>
  </si>
  <si>
    <t>1.10</t>
  </si>
  <si>
    <t>История культуры Беларуси</t>
  </si>
  <si>
    <t xml:space="preserve">
</t>
  </si>
  <si>
    <t>Введение в спецфилологию</t>
  </si>
  <si>
    <t>Педагогическая</t>
  </si>
  <si>
    <t>Модуль "Восточный иностранный язык"</t>
  </si>
  <si>
    <t>Модуль "Восточный иностранный язык: функциональный аспект"</t>
  </si>
  <si>
    <t>Теория и практика устной речи</t>
  </si>
  <si>
    <t>Модуль "Теоретические основы восточного иностранного языка"</t>
  </si>
  <si>
    <t>Теоретическая фонетика восточного иностранного языка</t>
  </si>
  <si>
    <t>Стилистика восточного иностранного языка</t>
  </si>
  <si>
    <t>Современная литература страны изучаемого восточного языка</t>
  </si>
  <si>
    <t>История восточного иностранного языка</t>
  </si>
  <si>
    <t>Лексикология восточного иностранного языка</t>
  </si>
  <si>
    <t>Язык художественного текста</t>
  </si>
  <si>
    <t>Культура страны изучаемого восточного языка</t>
  </si>
  <si>
    <t>Председатель УМО по гуманитарному образованию</t>
  </si>
  <si>
    <t>Теоретическая грамматика восточного иностранного языка</t>
  </si>
  <si>
    <t xml:space="preserve"> ТИПОВОЙ УЧЕБНЫЙ  ПЛАН</t>
  </si>
  <si>
    <t>Председатель НМС по филологическим специальностям</t>
  </si>
  <si>
    <t>7 семестр,
16 недель</t>
  </si>
  <si>
    <t>8 семестр,
__ недель</t>
  </si>
  <si>
    <t>Белорусско-китайские литературные связи</t>
  </si>
  <si>
    <t>2.9</t>
  </si>
  <si>
    <t>2.10.1</t>
  </si>
  <si>
    <t>2.10.2</t>
  </si>
  <si>
    <t>2.10.3</t>
  </si>
  <si>
    <t>2.9.3</t>
  </si>
  <si>
    <t>2.9.2</t>
  </si>
  <si>
    <t>2.9.1</t>
  </si>
  <si>
    <t>Синтаксис восточного иностранного языка</t>
  </si>
  <si>
    <t>Модуль "Восточный иностранный язык для специальных целей"</t>
  </si>
  <si>
    <t>БПК-7</t>
  </si>
  <si>
    <t>БПК-8</t>
  </si>
  <si>
    <t>Язык СМИ восточного иностранного языка</t>
  </si>
  <si>
    <t>Вводно-фонетический курс восточного иностранного языка</t>
  </si>
  <si>
    <t>Основы просодии восточного иностранного языка</t>
  </si>
  <si>
    <t>Модуль "Психолого-педагогический"</t>
  </si>
  <si>
    <t>1.7.2</t>
  </si>
  <si>
    <t>1.11</t>
  </si>
  <si>
    <t>Психология</t>
  </si>
  <si>
    <t>Педагогика</t>
  </si>
  <si>
    <t>1.9.2</t>
  </si>
  <si>
    <t>1.11.1</t>
  </si>
  <si>
    <t>1.11.2</t>
  </si>
  <si>
    <t>1.11.3</t>
  </si>
  <si>
    <t>Практическая грамматика восточного иностранного языка</t>
  </si>
  <si>
    <t>Теория и практика письменной речи</t>
  </si>
  <si>
    <t>2.5</t>
  </si>
  <si>
    <t>2.5.2</t>
  </si>
  <si>
    <t>2.5.3</t>
  </si>
  <si>
    <t>2.5.3.1</t>
  </si>
  <si>
    <t>2.5.3.2</t>
  </si>
  <si>
    <t>2.5.3.3</t>
  </si>
  <si>
    <t>2.5.3.4</t>
  </si>
  <si>
    <t>БПК-9</t>
  </si>
  <si>
    <t>Быть способным осуществлять филологический анализ текста на изучаемом иностранном восточном языке в русле современных научных и методических подходов</t>
  </si>
  <si>
    <t>Быть способным характеризовать грамматические особенности изучаемого иностранного восточного языка в их взаимосвязи и взаимозависимости, законы функционирования грамматической системы этого языка и ее подразделов</t>
  </si>
  <si>
    <t>Владеть основными понятиями и терминами лексикологии восточного иностранного языка</t>
  </si>
  <si>
    <t>2.2.3</t>
  </si>
  <si>
    <t>2.5.3.3, 2.5.3.4</t>
  </si>
  <si>
    <t>Владеть основами просодии восточного иностранного языка в теоретическом и практическом аспектах</t>
  </si>
  <si>
    <t>Быть способным характеризовать основные теоретические понятия, связанные с эстетикой и поэтикой литературного произведения</t>
  </si>
  <si>
    <t>СК-14</t>
  </si>
  <si>
    <t>СК-15</t>
  </si>
  <si>
    <t>СК-16</t>
  </si>
  <si>
    <t>СК-17</t>
  </si>
  <si>
    <t>СК-18</t>
  </si>
  <si>
    <t>Быть способным использовать теоретические положения, на которые опирается межкультурная коммуникация, современные подходы к проблеме взаимосвязи языка и национальной культуры</t>
  </si>
  <si>
    <t>Модуль "Теория и практика перевода"</t>
  </si>
  <si>
    <t>Модуль "Методика преподавания восточного иностранного языка"</t>
  </si>
  <si>
    <t>Модуль "История литературы страны изучаемого восточного языка (древний период)"</t>
  </si>
  <si>
    <t>Модуль "История литературы страны изучаемого восточного языка (новый период)"</t>
  </si>
  <si>
    <t>Модуль "Речевой этикет восточного иностранного языка"</t>
  </si>
  <si>
    <t>2.6</t>
  </si>
  <si>
    <t>Модуль "Основы филологии"</t>
  </si>
  <si>
    <t>Модуль "Синтагматика восточного иностранного языка"</t>
  </si>
  <si>
    <t>Модуль "Введение в синологию"</t>
  </si>
  <si>
    <t>Владеть навыками переводческой деятельности, знать различные виды перевода, проблемы адекватности при переводе, способы языковой трансформации различных  классов слов и семантико-синтаксических конструкций, а также технологии перевода</t>
  </si>
  <si>
    <t xml:space="preserve">Владеть фонетическими особенностями восточного иностранного языка в процессе коммуникации </t>
  </si>
  <si>
    <t>Чтение и аудирование текстов</t>
  </si>
  <si>
    <t>Риторика</t>
  </si>
  <si>
    <t>1.9.1</t>
  </si>
  <si>
    <t>Быть способным создавать структурированное сообщение в устной и письменной формах на иностранном восточном языке по широкому спектру тем социокультурной направленности</t>
  </si>
  <si>
    <t>Владеть навыками разноуровневого использования иностранного восточного языка в устной и письменной формах, осуществлять речевое взаимодействие в различных ситуациях на изучаемом языке</t>
  </si>
  <si>
    <t>1.8, 1.9</t>
  </si>
  <si>
    <t>Быть способным демонстрировать знание и понимание истории развития литературы страны изучаемого языка, характеризовать  основные художественные тенденции, анализировать творчество конкретных писателей и конкретные произведения национальной литературы</t>
  </si>
  <si>
    <t>Быть способным применять теоретические знания по фонетике, грамматике и стилистике в практике обучения восточному иностранному языку</t>
  </si>
  <si>
    <t>Быть способным определять основные тенденции и специфику белорусско-китайских литературных связей на разных этапах</t>
  </si>
  <si>
    <t>Владеть учебно-методическими навыками, способностью к саморазвитию, повышению квалификации в области педагогики</t>
  </si>
  <si>
    <t>Быть способным применять на практике основные положения и концепции в области теории, истории и методики преподавания иностранного восточного языка</t>
  </si>
  <si>
    <t>Быть способным анализировать источники информации, выделять наиболее существенные факты, использовать при написания курсовой работы понятийно-категориальный аппарат, принятый в  профессиональной среде, в том числе на иностранном языке</t>
  </si>
  <si>
    <t>Быть способным соотнести языковые явления в контексте истории восточного иностранного языка</t>
  </si>
  <si>
    <t>Быть способным применять на практике синтаксические особенности восточного иностранного языка при письменной и устной коммуникации</t>
  </si>
  <si>
    <t>Владеть навыками и умениями работы со специализированной литературой на втором иностранном языке, владения профессионально-ориентированной диалогической и монологической речью</t>
  </si>
  <si>
    <t>2.3.1, 2.4.1</t>
  </si>
  <si>
    <t>Быть способным характеризовать семиотическую концепцию языка, аспекты плана содержания языкового знака, взаимодействие и корреляцию уровней языковой структуры, функции языка и речи</t>
  </si>
  <si>
    <t>Быть способным характеризовать основные художественные тенденции, литературные жанры, творчество крупнейших авторов, этапные художественные тексты зарубежной литературы, основные закономерности мирового и национального литературного процесса</t>
  </si>
  <si>
    <t>Быть способным демонстрировать знание и понимание истории развития русской и/или белорусской литератур, анализировать творчество конкретных писателей и  конкретные произведения русской и/или белорусской литератур</t>
  </si>
  <si>
    <t>Быть способным демонстрировать знание и понимание приёмов ораторского мастерства</t>
  </si>
  <si>
    <t>Быть способным использовать лингвистический понятийно-категориальный аппарат при анализе языкового материала и научной литературы</t>
  </si>
  <si>
    <t>Основы права</t>
  </si>
  <si>
    <t>Восточный иностранный язык (вводный уровень)</t>
  </si>
  <si>
    <t>Восточный иностранный язык (базовый уровень)</t>
  </si>
  <si>
    <t>УК-6, БПК-6</t>
  </si>
  <si>
    <t xml:space="preserve">Дисциплины по выбору (2 из 4) </t>
  </si>
  <si>
    <t>Дисциплины по выбору (1 из 2)</t>
  </si>
  <si>
    <t>3.2</t>
  </si>
  <si>
    <t>Физическая культура (группы спортивной специализации)</t>
  </si>
  <si>
    <t>/36</t>
  </si>
  <si>
    <t>/5,6</t>
  </si>
  <si>
    <t>/70</t>
  </si>
  <si>
    <t>/342</t>
  </si>
  <si>
    <t>/1-6</t>
  </si>
  <si>
    <t>1.12</t>
  </si>
  <si>
    <t>1.12.1</t>
  </si>
  <si>
    <t>1.12.2</t>
  </si>
  <si>
    <t>1.12.3</t>
  </si>
  <si>
    <t>БПК-10</t>
  </si>
  <si>
    <t>БПК-11</t>
  </si>
  <si>
    <t>БПК-12</t>
  </si>
  <si>
    <t>Владеть практическими навыками иероглифического письма</t>
  </si>
  <si>
    <t>2.8.3</t>
  </si>
  <si>
    <t>2.8.3.1</t>
  </si>
  <si>
    <t>2.8.3.2</t>
  </si>
  <si>
    <t>2.8.1, 2.8.2</t>
  </si>
  <si>
    <t>БПК-13</t>
  </si>
  <si>
    <t>УК-7</t>
  </si>
  <si>
    <t>Учреждения высшего образования</t>
  </si>
  <si>
    <t>Владеть навыками здоровьесбережения</t>
  </si>
  <si>
    <t>Владеть основными методами защиты производственного персонала и населения от негативных воздействий факторов антропогенного, техногенного, естественного происхождения, знаниями основ рационального природопользования  и энергосбережения</t>
  </si>
  <si>
    <t>Быть способным использовать основы правовых знаний в различных сферах жизнедеятельности, владеть навыками поиска нормативных правовых актов, анализа их содержания и применения для решения профессиональных задач</t>
  </si>
  <si>
    <t>СК-19</t>
  </si>
  <si>
    <t>Обладать знанием и пониманием культурологических основ будущей профессиональной деятельности</t>
  </si>
  <si>
    <t>2.10</t>
  </si>
  <si>
    <t>Компонент учреждения высшего  образования</t>
  </si>
  <si>
    <t>Модули по выбору:</t>
  </si>
  <si>
    <t>Обладать навыками коммуникации в устной и письменной формах на иностранном и государственных языках (белорусском/русском) для решения задач межличностного и межкультурного взаимодействия</t>
  </si>
  <si>
    <t>1.6, 2.5.3.1, 2.5.3.2</t>
  </si>
  <si>
    <t>2.9.1, 2.9.3</t>
  </si>
  <si>
    <t>МИНИСТЕРСТВО ОБРАЗОВАНИЯ РЕСПУБЛИКИ БЕЛАРУСЬ</t>
  </si>
  <si>
    <t>Л.М.Хухлындина</t>
  </si>
  <si>
    <t>/68</t>
  </si>
  <si>
    <t>/208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</si>
  <si>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</si>
  <si>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Быть способным характеризовать систему литературоведческих дисциплин в их связях с другими гуманитарными науками и вспомогательными отраслями литературоведения, рассматривать литературное произведение в единстве его содержания и формы</t>
  </si>
  <si>
    <t>Быть способным знать и характеризовать основные памятники культуры Беларуси</t>
  </si>
  <si>
    <t xml:space="preserve">Начальник Главного управления учебной и научно-методической работы Белорусского государственного университета </t>
  </si>
  <si>
    <t xml:space="preserve">  </t>
  </si>
  <si>
    <t xml:space="preserve">   </t>
  </si>
  <si>
    <t>Рекомендован к утверждению Президиумом Совета УМО по гуманитарному образованию</t>
  </si>
  <si>
    <t>Быть способным характеризовать мифологическую парадигму народа страны изучаемого языка</t>
  </si>
  <si>
    <r>
      <t xml:space="preserve">Срок обучения  </t>
    </r>
    <r>
      <rPr>
        <u/>
        <sz val="36"/>
        <rFont val="Times New Roman"/>
        <family val="1"/>
        <charset val="204"/>
      </rPr>
      <t>4 года</t>
    </r>
  </si>
  <si>
    <t>Квалификация специалиста: Филолог.</t>
  </si>
  <si>
    <t>(с указание языков и литературы). Переводчик</t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</si>
  <si>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</si>
  <si>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</si>
  <si>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</si>
  <si>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 xml:space="preserve">26 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</si>
  <si>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 xml:space="preserve">23 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</si>
  <si>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 xml:space="preserve">30 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</si>
  <si>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</si>
  <si>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</si>
  <si>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07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08</t>
    </r>
  </si>
  <si>
    <t>Проректор по научно-методической работе государственного учреждения образования «Республиканский институт высшей школы»</t>
  </si>
  <si>
    <t>Преподаватель иностранных языков и литератур</t>
  </si>
  <si>
    <t>Модуль "Основы устной и письменной коммуникации"</t>
  </si>
  <si>
    <t>/102</t>
  </si>
  <si>
    <t>Специальность 1-21 05 07 Восточная филология</t>
  </si>
  <si>
    <t>II. Сводные данные по бюджету времени 
(в неделях)</t>
  </si>
  <si>
    <t>Дисциплины по выбору:</t>
  </si>
  <si>
    <t>Эстетика / Деловой этикет</t>
  </si>
  <si>
    <t>Социально-гуманитарный 
модуль-1</t>
  </si>
  <si>
    <t>История литературы страны изучаемого восточного языка
 (ХХ в.)</t>
  </si>
  <si>
    <t>Социально-гуманитарный 
модуль-2</t>
  </si>
  <si>
    <t>Государственный экзамен по специальности
Защита дипломной работы</t>
  </si>
  <si>
    <t>Код компе-
тенции</t>
  </si>
  <si>
    <t xml:space="preserve">  (подпись)              </t>
  </si>
  <si>
    <t xml:space="preserve">  (подпись)          </t>
  </si>
  <si>
    <t>И.Н.Михайлова</t>
  </si>
  <si>
    <t>Протокол № 4 от  2 мая 2018 г.</t>
  </si>
  <si>
    <t>Начальник Главного управления профессионального образования Министерства образования Республики Беларусь</t>
  </si>
  <si>
    <t xml:space="preserve">  (подпись)            </t>
  </si>
  <si>
    <t>Продолжение типового учебного плана по специальности 1-21 05 07 «Восточная филология», регистрационный № _________</t>
  </si>
  <si>
    <t>Второй иностранный язык
 (1 уровень)</t>
  </si>
  <si>
    <t>Второй иностранный язык
 (2 уровень)</t>
  </si>
  <si>
    <t>Модуль "Второй иностранный
язык-2"</t>
  </si>
  <si>
    <t>Модуль "Второй иностранный
язык-1"</t>
  </si>
  <si>
    <r>
      <t>История белорусской государственности</t>
    </r>
    <r>
      <rPr>
        <vertAlign val="superscript"/>
        <sz val="28"/>
        <rFont val="Times New Roman"/>
        <family val="1"/>
        <charset val="204"/>
      </rPr>
      <t>1</t>
    </r>
  </si>
  <si>
    <t>Код модуля, учебной дисцип-лины</t>
  </si>
  <si>
    <t>2.1.2</t>
  </si>
  <si>
    <t>Владеть навыками анализа и структурирования текстов разных жанров</t>
  </si>
  <si>
    <t>Владеть особенностями формы и содержания речевого этикета страны изучаемого восточного иностранного языка</t>
  </si>
  <si>
    <r>
      <t xml:space="preserve">Разработан в качестве примера реализации образовательного стандарта по специальности 1-21 05 07 «Восточная филология». 
</t>
    </r>
    <r>
      <rPr>
        <vertAlign val="superscript"/>
        <sz val="30"/>
        <rFont val="Times New Roman"/>
        <family val="1"/>
        <charset val="204"/>
      </rPr>
      <t>1</t>
    </r>
    <r>
      <rPr>
        <sz val="30"/>
        <rFont val="Times New Roman"/>
        <family val="1"/>
        <charset val="204"/>
      </rPr>
      <t>Для иностранных студентов вместо данной учебной дисциплины может планироваться изучение учебной дисциплины «История науки и культуры Беларуси».</t>
    </r>
  </si>
  <si>
    <t>Быть способным демонстрировать знание и понимание основных тенденций развития спецфилологии</t>
  </si>
  <si>
    <t xml:space="preserve">    </t>
  </si>
  <si>
    <t>II. Сводные данные по бюджету времени (в неделях)</t>
  </si>
  <si>
    <t>1.6.1</t>
  </si>
  <si>
    <t>1.8.1</t>
  </si>
  <si>
    <t>2.6.1</t>
  </si>
  <si>
    <t>2.1.2.1</t>
  </si>
  <si>
    <t>2.1.2.2</t>
  </si>
  <si>
    <t>2.1.1.1</t>
  </si>
  <si>
    <t>2.1.1.2</t>
  </si>
  <si>
    <t>Код модуля, учебной дисциплины</t>
  </si>
  <si>
    <t>1. Защита дипломной работы в ГЭК
2. Государственный экзамен по специальности</t>
  </si>
  <si>
    <t>Дипломное 
проектирование</t>
  </si>
  <si>
    <t>Иностранный язык</t>
  </si>
  <si>
    <t>1,2,3</t>
  </si>
  <si>
    <t>Лингвистический модуль</t>
  </si>
  <si>
    <t>Основы управления интеллектуальной собственностью</t>
  </si>
  <si>
    <t>Модуль "Основы анализа"</t>
  </si>
  <si>
    <t>Математический анализ</t>
  </si>
  <si>
    <t>1.4.3</t>
  </si>
  <si>
    <t>Теория функций комплексной переменной</t>
  </si>
  <si>
    <t>Функциональный анализ</t>
  </si>
  <si>
    <t>Модуль"Алгебра и геометрия"</t>
  </si>
  <si>
    <t>Алгебра и теория чисел</t>
  </si>
  <si>
    <t xml:space="preserve">Модуль "Программирование" </t>
  </si>
  <si>
    <t>Модуль "Компьютерная математика"</t>
  </si>
  <si>
    <t>Введение в специальность</t>
  </si>
  <si>
    <t>Компьютерная математика</t>
  </si>
  <si>
    <t xml:space="preserve">Модуль "Системный анализ" </t>
  </si>
  <si>
    <t>Прикладной системный анализ</t>
  </si>
  <si>
    <t>Дифференциальные уравнения</t>
  </si>
  <si>
    <t>Уравнения математической физики</t>
  </si>
  <si>
    <t xml:space="preserve">Модуль "Анализ данных" </t>
  </si>
  <si>
    <t>Нейронные сети и генетические алгоритмы</t>
  </si>
  <si>
    <t>Анализ данных</t>
  </si>
  <si>
    <t>Вейвлет-анализ</t>
  </si>
  <si>
    <t>Модуль "Статистика"</t>
  </si>
  <si>
    <t>Теория вероятностей и математическая статистика</t>
  </si>
  <si>
    <t>Дискретная математика и теория графов</t>
  </si>
  <si>
    <t>Экстремальные задачи</t>
  </si>
  <si>
    <t>Исследование  операций</t>
  </si>
  <si>
    <t>Базы данных</t>
  </si>
  <si>
    <t>Численные методы</t>
  </si>
  <si>
    <t>Теоретическая механика</t>
  </si>
  <si>
    <t>Механика сплошной среды</t>
  </si>
  <si>
    <t>Математические основы компьютерной графики</t>
  </si>
  <si>
    <t>Основы математического программирования</t>
  </si>
  <si>
    <t>Методы математического программирования</t>
  </si>
  <si>
    <t>Компьютерная алгебра</t>
  </si>
  <si>
    <t>Модуль "Компьютерное моделирование"</t>
  </si>
  <si>
    <t>Теория помехоустойчивого кодирования</t>
  </si>
  <si>
    <t>Метод конечных элементов</t>
  </si>
  <si>
    <t>Исследовательская</t>
  </si>
  <si>
    <t>Преддипломная</t>
  </si>
  <si>
    <t>1 семестр,
18  недель</t>
  </si>
  <si>
    <t>2 семестр,
 17  недель</t>
  </si>
  <si>
    <t>4 семестр,
17 недель</t>
  </si>
  <si>
    <t>7 семестр,
18 недель</t>
  </si>
  <si>
    <t>/54</t>
  </si>
  <si>
    <t>/30</t>
  </si>
  <si>
    <t>/6</t>
  </si>
  <si>
    <t>/28</t>
  </si>
  <si>
    <t>/16</t>
  </si>
  <si>
    <t>/22</t>
  </si>
  <si>
    <t>Дисциплина по выбору (1 из 2)</t>
  </si>
  <si>
    <t xml:space="preserve">Дисциплина по выбору (1 из 2) </t>
  </si>
  <si>
    <t>УК-8</t>
  </si>
  <si>
    <t>УК-9</t>
  </si>
  <si>
    <t>Модуль "Дифференциальные уравнения"</t>
  </si>
  <si>
    <t>Модуль "Дискретная математика"</t>
  </si>
  <si>
    <t>Биоинформатика</t>
  </si>
  <si>
    <t>Дисциплина по выбору (1 из 3)</t>
  </si>
  <si>
    <t>Безопасность
жизнедеятельности человека</t>
  </si>
  <si>
    <t>3,4</t>
  </si>
  <si>
    <t>5,6</t>
  </si>
  <si>
    <t>1,2</t>
  </si>
  <si>
    <t>Геометрия и основы топологии</t>
  </si>
  <si>
    <t>Белорусский язык
(профессиональная лексика)</t>
  </si>
  <si>
    <t xml:space="preserve">Модуль "Численные методы" </t>
  </si>
  <si>
    <t>1.4.4</t>
  </si>
  <si>
    <t>1.8.2</t>
  </si>
  <si>
    <t>Осуществлять коммуникации на иностранном языке для решения задач межличностного и межкультурного взаимодействия</t>
  </si>
  <si>
    <t>Владеть основами исследовательской деятельности, осуществлять поиск, анализ и синтез информации</t>
  </si>
  <si>
    <r>
      <rPr>
        <u/>
        <sz val="40"/>
        <rFont val="Times New Roman"/>
        <family val="1"/>
        <charset val="204"/>
      </rPr>
      <t xml:space="preserve">29 </t>
    </r>
    <r>
      <rPr>
        <sz val="40"/>
        <rFont val="Times New Roman"/>
        <family val="1"/>
        <charset val="204"/>
      </rPr>
      <t xml:space="preserve">
09
</t>
    </r>
    <r>
      <rPr>
        <u/>
        <sz val="40"/>
        <rFont val="Times New Roman"/>
        <family val="1"/>
        <charset val="204"/>
      </rPr>
      <t>05</t>
    </r>
    <r>
      <rPr>
        <sz val="40"/>
        <rFont val="Times New Roman"/>
        <family val="1"/>
        <charset val="204"/>
      </rPr>
      <t xml:space="preserve">
10</t>
    </r>
  </si>
  <si>
    <r>
      <rPr>
        <u/>
        <sz val="40"/>
        <rFont val="Times New Roman"/>
        <family val="1"/>
        <charset val="204"/>
      </rPr>
      <t xml:space="preserve">27 </t>
    </r>
    <r>
      <rPr>
        <sz val="40"/>
        <rFont val="Times New Roman"/>
        <family val="1"/>
        <charset val="204"/>
      </rPr>
      <t xml:space="preserve">
10
</t>
    </r>
    <r>
      <rPr>
        <u/>
        <sz val="40"/>
        <rFont val="Times New Roman"/>
        <family val="1"/>
        <charset val="204"/>
      </rPr>
      <t>02</t>
    </r>
    <r>
      <rPr>
        <sz val="40"/>
        <rFont val="Times New Roman"/>
        <family val="1"/>
        <charset val="204"/>
      </rPr>
      <t xml:space="preserve">
11</t>
    </r>
  </si>
  <si>
    <r>
      <rPr>
        <u/>
        <sz val="40"/>
        <rFont val="Times New Roman"/>
        <family val="1"/>
        <charset val="204"/>
      </rPr>
      <t xml:space="preserve">29 </t>
    </r>
    <r>
      <rPr>
        <sz val="40"/>
        <rFont val="Times New Roman"/>
        <family val="1"/>
        <charset val="204"/>
      </rPr>
      <t xml:space="preserve">
12
</t>
    </r>
    <r>
      <rPr>
        <u/>
        <sz val="40"/>
        <rFont val="Times New Roman"/>
        <family val="1"/>
        <charset val="204"/>
      </rPr>
      <t>04</t>
    </r>
    <r>
      <rPr>
        <sz val="40"/>
        <rFont val="Times New Roman"/>
        <family val="1"/>
        <charset val="204"/>
      </rPr>
      <t xml:space="preserve">
01</t>
    </r>
  </si>
  <si>
    <r>
      <rPr>
        <u/>
        <sz val="40"/>
        <rFont val="Times New Roman"/>
        <family val="1"/>
        <charset val="204"/>
      </rPr>
      <t xml:space="preserve">26 </t>
    </r>
    <r>
      <rPr>
        <sz val="40"/>
        <rFont val="Times New Roman"/>
        <family val="1"/>
        <charset val="204"/>
      </rPr>
      <t xml:space="preserve">
01
</t>
    </r>
    <r>
      <rPr>
        <u/>
        <sz val="40"/>
        <rFont val="Times New Roman"/>
        <family val="1"/>
        <charset val="204"/>
      </rPr>
      <t>01</t>
    </r>
    <r>
      <rPr>
        <sz val="40"/>
        <rFont val="Times New Roman"/>
        <family val="1"/>
        <charset val="204"/>
      </rPr>
      <t xml:space="preserve">
02</t>
    </r>
  </si>
  <si>
    <r>
      <rPr>
        <u/>
        <sz val="40"/>
        <rFont val="Times New Roman"/>
        <family val="1"/>
        <charset val="204"/>
      </rPr>
      <t xml:space="preserve">23 </t>
    </r>
    <r>
      <rPr>
        <sz val="40"/>
        <rFont val="Times New Roman"/>
        <family val="1"/>
        <charset val="204"/>
      </rPr>
      <t xml:space="preserve">
02
</t>
    </r>
    <r>
      <rPr>
        <u/>
        <sz val="40"/>
        <rFont val="Times New Roman"/>
        <family val="1"/>
        <charset val="204"/>
      </rPr>
      <t>01</t>
    </r>
    <r>
      <rPr>
        <sz val="40"/>
        <rFont val="Times New Roman"/>
        <family val="1"/>
        <charset val="204"/>
      </rPr>
      <t xml:space="preserve">
03</t>
    </r>
  </si>
  <si>
    <r>
      <rPr>
        <u/>
        <sz val="40"/>
        <rFont val="Times New Roman"/>
        <family val="1"/>
        <charset val="204"/>
      </rPr>
      <t xml:space="preserve">30 </t>
    </r>
    <r>
      <rPr>
        <sz val="40"/>
        <rFont val="Times New Roman"/>
        <family val="1"/>
        <charset val="204"/>
      </rPr>
      <t xml:space="preserve">
03
</t>
    </r>
    <r>
      <rPr>
        <u/>
        <sz val="40"/>
        <rFont val="Times New Roman"/>
        <family val="1"/>
        <charset val="204"/>
      </rPr>
      <t>05</t>
    </r>
    <r>
      <rPr>
        <sz val="40"/>
        <rFont val="Times New Roman"/>
        <family val="1"/>
        <charset val="204"/>
      </rPr>
      <t xml:space="preserve">
04</t>
    </r>
  </si>
  <si>
    <r>
      <rPr>
        <u/>
        <sz val="40"/>
        <rFont val="Times New Roman"/>
        <family val="1"/>
        <charset val="204"/>
      </rPr>
      <t xml:space="preserve">27 </t>
    </r>
    <r>
      <rPr>
        <sz val="40"/>
        <rFont val="Times New Roman"/>
        <family val="1"/>
        <charset val="204"/>
      </rPr>
      <t xml:space="preserve">
04
</t>
    </r>
    <r>
      <rPr>
        <u/>
        <sz val="40"/>
        <rFont val="Times New Roman"/>
        <family val="1"/>
        <charset val="204"/>
      </rPr>
      <t>03</t>
    </r>
    <r>
      <rPr>
        <sz val="40"/>
        <rFont val="Times New Roman"/>
        <family val="1"/>
        <charset val="204"/>
      </rPr>
      <t xml:space="preserve">
05</t>
    </r>
  </si>
  <si>
    <r>
      <rPr>
        <u/>
        <sz val="40"/>
        <rFont val="Times New Roman"/>
        <family val="1"/>
        <charset val="204"/>
      </rPr>
      <t xml:space="preserve">29 </t>
    </r>
    <r>
      <rPr>
        <sz val="40"/>
        <rFont val="Times New Roman"/>
        <family val="1"/>
        <charset val="204"/>
      </rPr>
      <t xml:space="preserve">
06
</t>
    </r>
    <r>
      <rPr>
        <u/>
        <sz val="40"/>
        <rFont val="Times New Roman"/>
        <family val="1"/>
        <charset val="204"/>
      </rPr>
      <t>05</t>
    </r>
    <r>
      <rPr>
        <sz val="40"/>
        <rFont val="Times New Roman"/>
        <family val="1"/>
        <charset val="204"/>
      </rPr>
      <t xml:space="preserve">
07</t>
    </r>
  </si>
  <si>
    <r>
      <rPr>
        <u/>
        <sz val="40"/>
        <rFont val="Times New Roman"/>
        <family val="1"/>
        <charset val="204"/>
      </rPr>
      <t xml:space="preserve">27 </t>
    </r>
    <r>
      <rPr>
        <sz val="40"/>
        <rFont val="Times New Roman"/>
        <family val="1"/>
        <charset val="204"/>
      </rPr>
      <t xml:space="preserve">
07
</t>
    </r>
    <r>
      <rPr>
        <u/>
        <sz val="40"/>
        <rFont val="Times New Roman"/>
        <family val="1"/>
        <charset val="204"/>
      </rPr>
      <t>02</t>
    </r>
    <r>
      <rPr>
        <sz val="40"/>
        <rFont val="Times New Roman"/>
        <family val="1"/>
        <charset val="204"/>
      </rPr>
      <t xml:space="preserve">
08</t>
    </r>
  </si>
  <si>
    <t>2.3.2</t>
  </si>
  <si>
    <t>2.3.3</t>
  </si>
  <si>
    <t>1.7.3</t>
  </si>
  <si>
    <t>Компьютерное зрение</t>
  </si>
  <si>
    <t>/5</t>
  </si>
  <si>
    <t>"        "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</si>
  <si>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</si>
  <si>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</si>
  <si>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</si>
  <si>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</si>
  <si>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УК-10</t>
  </si>
  <si>
    <t>УК-11</t>
  </si>
  <si>
    <t>УК-12</t>
  </si>
  <si>
    <t>"      "</t>
  </si>
  <si>
    <t>/350</t>
  </si>
  <si>
    <t>/50</t>
  </si>
  <si>
    <t xml:space="preserve">Технологии программирования </t>
  </si>
  <si>
    <t>Математические модели физических явлений и процессов</t>
  </si>
  <si>
    <t>Физика</t>
  </si>
  <si>
    <t>2.4.2</t>
  </si>
  <si>
    <t>2.4.3</t>
  </si>
  <si>
    <t>2.4.4</t>
  </si>
  <si>
    <t>2.6.2</t>
  </si>
  <si>
    <t>2.8.1.1</t>
  </si>
  <si>
    <t>2.8.1.2</t>
  </si>
  <si>
    <t>2.8.2.1</t>
  </si>
  <si>
    <t>2.8.2.2</t>
  </si>
  <si>
    <t>2.8.2.3</t>
  </si>
  <si>
    <t>2.9.3.1</t>
  </si>
  <si>
    <t>2.9.3.2</t>
  </si>
  <si>
    <t>2.9.4</t>
  </si>
  <si>
    <t>2.9.4.1</t>
  </si>
  <si>
    <t>2.9.4.2</t>
  </si>
  <si>
    <t>/46</t>
  </si>
  <si>
    <t>8 семестр</t>
  </si>
  <si>
    <t>/60</t>
  </si>
  <si>
    <t>/120</t>
  </si>
  <si>
    <t>Вычислительная 1</t>
  </si>
  <si>
    <t>Вычислительная 2</t>
  </si>
  <si>
    <t>Иностранный язык (профессиональная лексика)</t>
  </si>
  <si>
    <t>2.4.2.1</t>
  </si>
  <si>
    <t>2.4.2.2</t>
  </si>
  <si>
    <t>Модуль "Естествознание"</t>
  </si>
  <si>
    <t>УК-13</t>
  </si>
  <si>
    <t xml:space="preserve">Использовать языковой материал в профессиональной области на белорусском языке 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</si>
  <si>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</si>
  <si>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</si>
  <si>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СК-3, УК-1,2</t>
  </si>
  <si>
    <t>1.5, 2.3, 2.4</t>
  </si>
  <si>
    <t>УК-4-6</t>
  </si>
  <si>
    <t>1.8, 2.4</t>
  </si>
  <si>
    <t xml:space="preserve">УК-3 </t>
  </si>
  <si>
    <t>УК-2, БПК-3</t>
  </si>
  <si>
    <t>УК-2, СК-2</t>
  </si>
  <si>
    <t xml:space="preserve">СК-7 </t>
  </si>
  <si>
    <t>Применять математический аппарат в интеграции с компьютерными средами для создания и исследования моделей различных уровней абстракции</t>
  </si>
  <si>
    <t>Использовать методологии системного анализа, методы и инструменты проектирования информационных систем</t>
  </si>
  <si>
    <t>Осуществлять полный цикл анализа данных с применением машинного обучения</t>
  </si>
  <si>
    <t>Анализировать основные закономерности случайных явлений, разрабатывать вероятностно-статистические модели для прикладных задач</t>
  </si>
  <si>
    <t>Осуществлять обоснованный выбор рациональной численной методики для решения типовых математических задач, проводить ее  реализацию с использованием современных программных средств компьютерных вычислений, оценивать корректность полученных результатов и анализировать возможности альтернативных подходов</t>
  </si>
  <si>
    <t>Использовать навыки здоровьесбережения</t>
  </si>
  <si>
    <t>Использовать понятия и методы вещественного, комплексного и функционального анализа и применять их для изучения моделей окружающего мира</t>
  </si>
  <si>
    <t>Применять современные технологии и базовые конструкции языков программирования, проектировать, создавать и использовать базы данных для реализации алгоритмических прикладных задач и разработки веб-проектов</t>
  </si>
  <si>
    <t>Осуществлять поиск и анализ данных по изучаемой проблеме в научной литературе, составлять аналитические обзоры, готовить научные статьи, сообщения, рефераты, доклады и материалы к презентациям</t>
  </si>
  <si>
    <t>Применять основные алгебраические, геометрические  и топологические понятия, конструкции и методы для решении теоретических и прикладных математических задач</t>
  </si>
  <si>
    <t xml:space="preserve">Применять основные понятия, утверждения и методы для решения базовых задач дискретной математики
</t>
  </si>
  <si>
    <t>Применять основополагающие законы физики, аналитические и численные методы для решения задач механики и физики</t>
  </si>
  <si>
    <t>Осуществлять математическое и компьютерное моделирование для прикладных исследований</t>
  </si>
  <si>
    <t xml:space="preserve">8 семестр
</t>
  </si>
  <si>
    <t>/188</t>
  </si>
  <si>
    <t>Основы машинного обучения</t>
  </si>
  <si>
    <t xml:space="preserve">Методы программирования </t>
  </si>
  <si>
    <t>* Курсовая работа выполняется по любой из специальных дисциплин, изучаемых в 1-4 семестрах.</t>
  </si>
  <si>
    <t>** Курсовая работа выполняется по любой из специальных дисциплин, изучаемых в 3-6 семестрах.</t>
  </si>
  <si>
    <t>Курсовая работа 1*</t>
  </si>
  <si>
    <t>Курсовая работа 2**</t>
  </si>
  <si>
    <t>6,7</t>
  </si>
  <si>
    <t>Строить и анализировать дифференциальные модели</t>
  </si>
  <si>
    <t>УК-1,5,6,       БПК-6</t>
  </si>
  <si>
    <t>Математик. Системный аналитик</t>
  </si>
  <si>
    <t>УК-14</t>
  </si>
  <si>
    <t>2.9.5</t>
  </si>
  <si>
    <t>2.9.5.1</t>
  </si>
  <si>
    <t>2.9.5.2</t>
  </si>
  <si>
    <t>Математические основы защиты информации</t>
  </si>
  <si>
    <t xml:space="preserve">Имитационное моделирование в Simulink </t>
  </si>
  <si>
    <t>Веб-программирование</t>
  </si>
  <si>
    <t>/10</t>
  </si>
  <si>
    <t>/340</t>
  </si>
  <si>
    <t>История белорусской государственности</t>
  </si>
  <si>
    <t>Современная политэкономия</t>
  </si>
  <si>
    <t>Социология</t>
  </si>
  <si>
    <t>Основы педагогики и психологии</t>
  </si>
  <si>
    <t>Психология управления</t>
  </si>
  <si>
    <t>2.1.2.3</t>
  </si>
  <si>
    <t>1.1, 1.8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</si>
  <si>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</si>
  <si>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УК-15</t>
  </si>
  <si>
    <t>Обладать способностью грамотно использовать основы правовых знаний в различных сферах жизнедеятельности, владеть навыками поиска нормативных правовых актов, анализа их содержания и применения в непосредственной профессиональной деятельности</t>
  </si>
  <si>
    <t>УК-16</t>
  </si>
  <si>
    <t>Обладать способностью грамотно использовать психологические методики в процессе обучения и воспитания, выявлять особенности развития личности формирующегося человека на основании знаний о педагогической деятельности и роли личности учителя как организатора учебно-воспитательного процесса</t>
  </si>
  <si>
    <t>Обладать способностью реализовывать психологические методики управления, владеть навыками разрешения конфликтов в организациях, организовывать рабочие процессы с учетом психологического знания и технологий</t>
  </si>
  <si>
    <t>Дисциплина по выбору студента
 (1 из 3)</t>
  </si>
  <si>
    <t xml:space="preserve"> ПРИМЕРНЫЙ УЧЕБНЫЙ  ПЛАН</t>
  </si>
  <si>
    <t>_________    И.А. Старовойтова</t>
  </si>
  <si>
    <t>___________________</t>
  </si>
  <si>
    <t>Степень: Бакалавр</t>
  </si>
  <si>
    <t>Председатель УМО по естественнонаучному образованию</t>
  </si>
  <si>
    <t>Начальник Главного управления профессионального образования
Министерства образования Республики Беларусь</t>
  </si>
  <si>
    <t>Д.Г. Медведев</t>
  </si>
  <si>
    <t>С.А. Касперович</t>
  </si>
  <si>
    <t>Председатель НМС по математике и механике</t>
  </si>
  <si>
    <t xml:space="preserve">Проректор по научно-методической работе Государственного учреждения образования
«Республиканский институт высшей школы»
</t>
  </si>
  <si>
    <t>С.М. Босяков</t>
  </si>
  <si>
    <t>И.В. Титович</t>
  </si>
  <si>
    <t>Рекомендован к утверждению Президиумом Совета УМО по естественнонаучному образованию</t>
  </si>
  <si>
    <t>Математическое моделирование и анализ динамических систем</t>
  </si>
  <si>
    <t>М.В. Шестаков</t>
  </si>
  <si>
    <r>
      <t>Срок обучения</t>
    </r>
    <r>
      <rPr>
        <sz val="64"/>
        <color rgb="FFFF0000"/>
        <rFont val="Times New Roman"/>
        <family val="1"/>
        <charset val="204"/>
      </rPr>
      <t>:</t>
    </r>
    <r>
      <rPr>
        <sz val="64"/>
        <rFont val="Times New Roman"/>
        <family val="1"/>
        <charset val="204"/>
      </rPr>
      <t xml:space="preserve">  4 года</t>
    </r>
  </si>
  <si>
    <r>
      <t>Квалификация</t>
    </r>
    <r>
      <rPr>
        <sz val="68"/>
        <color rgb="FFFF0000"/>
        <rFont val="Times New Roman"/>
        <family val="1"/>
        <charset val="204"/>
      </rPr>
      <t>:</t>
    </r>
    <r>
      <rPr>
        <sz val="68"/>
        <rFont val="Times New Roman"/>
        <family val="1"/>
        <charset val="204"/>
      </rPr>
      <t xml:space="preserve">   </t>
    </r>
  </si>
  <si>
    <t>2.11</t>
  </si>
  <si>
    <t>2.11.1</t>
  </si>
  <si>
    <t>2.11.2</t>
  </si>
  <si>
    <t>Компонент учреждения образования</t>
  </si>
  <si>
    <t>Великая Отечественная война советского народа (в контексте Второй мировой войны)</t>
  </si>
  <si>
    <t>Разработан в качестве примера реализации образовательного стандарта по специальности 6-05-0533-08 "Компьютерная математика и системный анализ".</t>
  </si>
  <si>
    <t>Дисциплина по выбору УВО</t>
  </si>
  <si>
    <r>
      <t>Специальность</t>
    </r>
    <r>
      <rPr>
        <sz val="68"/>
        <color rgb="FFFF0000"/>
        <rFont val="Times New Roman"/>
        <family val="1"/>
        <charset val="204"/>
      </rPr>
      <t>:</t>
    </r>
    <r>
      <rPr>
        <sz val="68"/>
        <rFont val="Times New Roman"/>
        <family val="1"/>
        <charset val="204"/>
      </rPr>
      <t xml:space="preserve">  6-05-0533-08 Компьютерная математика и системный анализ</t>
    </r>
  </si>
  <si>
    <t>Проректор по научно-методической работе Государственного учреждения образования «Республиканский институт высшей школы»</t>
  </si>
  <si>
    <t>_______________________  С.А. Касперович</t>
  </si>
  <si>
    <t>_____________________________</t>
  </si>
  <si>
    <t>Продолжение примерного учебного плана по специальности 6-05-0533-08 "Компьютерная математика и системный анализ".     Регистрационный № __________________________</t>
  </si>
  <si>
    <t>2022 г.</t>
  </si>
  <si>
    <t xml:space="preserve">Протокол №        от                      2022 г. </t>
  </si>
  <si>
    <t>6***</t>
  </si>
  <si>
    <t>7***</t>
  </si>
  <si>
    <t>*** Дифференцированный зачет.</t>
  </si>
  <si>
    <t>2.11.3</t>
  </si>
  <si>
    <t>2.11.4</t>
  </si>
  <si>
    <t>2.3, 2.11.2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</si>
  <si>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</si>
  <si>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</si>
  <si>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 ее  функционирования  и  развития  для  понимания  факторов возникновения  и  направлений  развития  современных  социально-экономических  систем,  их  способности  удовлетворять  потребности  людей, выявлять  факторы  и  механизмы  политических  и  социально-экономических процессов,  использовать  инструменты  экономического  анализа  для  оценки политического  процесса  принятия  экономических  решений  и результативности экономической политики</t>
  </si>
  <si>
    <t>В.В. Гороховик</t>
  </si>
  <si>
    <t>Главный научный сотрудник отдела нелинейного и стохастического анализа Государственного научного учреждения 
«Институт математики Национальной академии наук Беларуси»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</si>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</sst>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=0]&quot;&quot;;General"/>
    <numFmt numFmtId="165" formatCode="d\-mmm"/>
  </numFmts>
  <fonts count="93" x14ac:knownFonts="1">
    <font>
      <sz val="10"/>
      <name val="Arial Cyr"/>
      <charset val="204"/>
    </font>
    <font>
      <sz val="14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6"/>
      <name val="Arial Cyr"/>
      <charset val="204"/>
    </font>
    <font>
      <sz val="18"/>
      <name val="Arial Cyr"/>
      <charset val="204"/>
    </font>
    <font>
      <sz val="10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charset val="204"/>
    </font>
    <font>
      <b/>
      <sz val="22"/>
      <name val="Arial Cyr"/>
      <charset val="204"/>
    </font>
    <font>
      <b/>
      <sz val="22"/>
      <color indexed="10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b/>
      <sz val="36"/>
      <name val="Times New Roman"/>
      <family val="1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u/>
      <sz val="36"/>
      <name val="Times New Roman"/>
      <family val="1"/>
      <charset val="204"/>
    </font>
    <font>
      <sz val="26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sz val="25"/>
      <name val="Times New Roman"/>
      <family val="1"/>
      <charset val="204"/>
    </font>
    <font>
      <b/>
      <sz val="4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30"/>
      <name val="Arial Cyr"/>
      <charset val="204"/>
    </font>
    <font>
      <b/>
      <sz val="30"/>
      <name val="Arial Cyr"/>
      <charset val="204"/>
    </font>
    <font>
      <b/>
      <sz val="34"/>
      <name val="Times New Roman"/>
      <family val="1"/>
      <charset val="204"/>
    </font>
    <font>
      <sz val="34"/>
      <name val="Times New Roman"/>
      <family val="1"/>
      <charset val="204"/>
    </font>
    <font>
      <vertAlign val="superscript"/>
      <sz val="30"/>
      <name val="Times New Roman"/>
      <family val="1"/>
      <charset val="204"/>
    </font>
    <font>
      <sz val="24"/>
      <name val="Arial Cyr"/>
      <charset val="204"/>
    </font>
    <font>
      <sz val="34"/>
      <name val="Arial Cyr"/>
      <charset val="204"/>
    </font>
    <font>
      <sz val="42"/>
      <name val="Times New Roman"/>
      <family val="1"/>
      <charset val="204"/>
    </font>
    <font>
      <sz val="48"/>
      <name val="Times New Roman"/>
      <family val="1"/>
      <charset val="204"/>
    </font>
    <font>
      <sz val="48"/>
      <name val="Arial Cyr"/>
      <charset val="204"/>
    </font>
    <font>
      <sz val="36"/>
      <name val="Calibri"/>
      <family val="2"/>
      <charset val="204"/>
    </font>
    <font>
      <sz val="52"/>
      <name val="Times New Roman"/>
      <family val="1"/>
      <charset val="204"/>
    </font>
    <font>
      <sz val="52"/>
      <name val="Arial Cyr"/>
      <charset val="204"/>
    </font>
    <font>
      <b/>
      <sz val="42"/>
      <name val="Times New Roman"/>
      <family val="1"/>
      <charset val="204"/>
    </font>
    <font>
      <sz val="40"/>
      <name val="Times New Roman"/>
      <family val="1"/>
      <charset val="204"/>
    </font>
    <font>
      <sz val="46"/>
      <name val="Times New Roman"/>
      <family val="1"/>
      <charset val="204"/>
    </font>
    <font>
      <sz val="58"/>
      <name val="Times New Roman"/>
      <family val="1"/>
      <charset val="204"/>
    </font>
    <font>
      <sz val="44"/>
      <name val="Times New Roman"/>
      <family val="1"/>
      <charset val="204"/>
    </font>
    <font>
      <sz val="54"/>
      <name val="Times New Roman"/>
      <family val="1"/>
      <charset val="204"/>
    </font>
    <font>
      <b/>
      <sz val="54"/>
      <name val="Times New Roman"/>
      <family val="1"/>
      <charset val="204"/>
    </font>
    <font>
      <sz val="64"/>
      <name val="Times New Roman"/>
      <family val="1"/>
      <charset val="204"/>
    </font>
    <font>
      <sz val="64"/>
      <name val="Arial Cyr"/>
      <charset val="204"/>
    </font>
    <font>
      <b/>
      <sz val="64"/>
      <name val="Times New Roman"/>
      <family val="1"/>
      <charset val="204"/>
    </font>
    <font>
      <sz val="68"/>
      <name val="Times New Roman"/>
      <family val="1"/>
      <charset val="204"/>
    </font>
    <font>
      <sz val="68"/>
      <name val="Arial Cyr"/>
      <charset val="204"/>
    </font>
    <font>
      <sz val="50"/>
      <name val="Times New Roman"/>
      <family val="1"/>
      <charset val="204"/>
    </font>
    <font>
      <b/>
      <sz val="40"/>
      <name val="Times New Roman"/>
      <family val="1"/>
      <charset val="204"/>
    </font>
    <font>
      <sz val="60"/>
      <name val="Times New Roman"/>
      <family val="1"/>
      <charset val="204"/>
    </font>
    <font>
      <b/>
      <i/>
      <sz val="54"/>
      <name val="Times New Roman"/>
      <family val="1"/>
      <charset val="204"/>
    </font>
    <font>
      <sz val="54"/>
      <name val="Arial Cyr"/>
      <charset val="204"/>
    </font>
    <font>
      <sz val="56"/>
      <name val="Times New Roman"/>
      <family val="1"/>
      <charset val="204"/>
    </font>
    <font>
      <b/>
      <sz val="16"/>
      <color theme="0" tint="-0.249977111117893"/>
      <name val="Arial Cyr"/>
      <charset val="204"/>
    </font>
    <font>
      <b/>
      <sz val="10"/>
      <color theme="0" tint="-0.249977111117893"/>
      <name val="Arial Cyr"/>
      <charset val="204"/>
    </font>
    <font>
      <sz val="10"/>
      <color rgb="FFFF0000"/>
      <name val="Arial Cyr"/>
      <charset val="204"/>
    </font>
    <font>
      <sz val="16"/>
      <color rgb="FFFF0000"/>
      <name val="Arial Cyr"/>
      <charset val="204"/>
    </font>
    <font>
      <sz val="30"/>
      <color rgb="FFFF0000"/>
      <name val="Arial Cyr"/>
      <charset val="204"/>
    </font>
    <font>
      <sz val="34"/>
      <color rgb="FFFF0000"/>
      <name val="Arial Cyr"/>
      <charset val="204"/>
    </font>
    <font>
      <sz val="58"/>
      <color rgb="FF000000"/>
      <name val="Times New Roman"/>
      <family val="1"/>
      <charset val="204"/>
    </font>
    <font>
      <b/>
      <sz val="48"/>
      <name val="Times New Roman"/>
      <family val="1"/>
    </font>
    <font>
      <b/>
      <sz val="50"/>
      <name val="Times New Roman"/>
      <family val="1"/>
      <charset val="204"/>
    </font>
    <font>
      <sz val="57"/>
      <name val="Times New Roman"/>
      <family val="1"/>
      <charset val="204"/>
    </font>
    <font>
      <sz val="54"/>
      <name val="Times New Roman"/>
      <family val="1"/>
    </font>
    <font>
      <b/>
      <sz val="53"/>
      <name val="Times New Roman"/>
      <family val="1"/>
      <charset val="204"/>
    </font>
    <font>
      <b/>
      <sz val="46"/>
      <name val="Times New Roman"/>
      <family val="1"/>
      <charset val="204"/>
    </font>
    <font>
      <sz val="10"/>
      <name val="Arial Cyr"/>
      <family val="2"/>
      <charset val="204"/>
    </font>
    <font>
      <sz val="60"/>
      <name val="Arial Cyr"/>
      <charset val="204"/>
    </font>
    <font>
      <b/>
      <sz val="44"/>
      <name val="Times New Roman"/>
      <family val="1"/>
      <charset val="204"/>
    </font>
    <font>
      <u/>
      <sz val="40"/>
      <name val="Times New Roman"/>
      <family val="1"/>
      <charset val="204"/>
    </font>
    <font>
      <sz val="48"/>
      <name val="Times New Roman"/>
      <family val="1"/>
    </font>
    <font>
      <sz val="52"/>
      <name val="Times New Roman"/>
      <family val="1"/>
    </font>
    <font>
      <sz val="40"/>
      <name val="Times New Roman"/>
      <family val="1"/>
    </font>
    <font>
      <sz val="36"/>
      <name val="Times New Roman"/>
      <family val="1"/>
    </font>
    <font>
      <b/>
      <sz val="54"/>
      <name val="Times New Roman"/>
      <family val="1"/>
    </font>
    <font>
      <u/>
      <sz val="64"/>
      <name val="Times New Roman"/>
      <family val="1"/>
      <charset val="204"/>
    </font>
    <font>
      <sz val="64"/>
      <color rgb="FFFF0000"/>
      <name val="Times New Roman"/>
      <family val="1"/>
      <charset val="204"/>
    </font>
    <font>
      <sz val="68"/>
      <color rgb="FFFF0000"/>
      <name val="Times New Roman"/>
      <family val="1"/>
      <charset val="204"/>
    </font>
    <font>
      <b/>
      <sz val="64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"/>
        <bgColor indexed="1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1634">
    <xf numFmtId="0" fontId="0" fillId="0" borderId="0" xfId="0"/>
    <xf numFmtId="49" fontId="3" fillId="0" borderId="0" xfId="0" applyNumberFormat="1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vertical="justify"/>
    </xf>
    <xf numFmtId="0" fontId="9" fillId="2" borderId="0" xfId="0" applyFont="1" applyFill="1"/>
    <xf numFmtId="0" fontId="0" fillId="2" borderId="0" xfId="0" applyFill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9" fillId="0" borderId="0" xfId="0" applyFont="1" applyFill="1"/>
    <xf numFmtId="0" fontId="11" fillId="0" borderId="0" xfId="0" applyFont="1" applyFill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14" fillId="0" borderId="0" xfId="0" applyNumberFormat="1" applyFont="1"/>
    <xf numFmtId="0" fontId="14" fillId="0" borderId="0" xfId="0" applyFont="1"/>
    <xf numFmtId="0" fontId="12" fillId="4" borderId="0" xfId="0" applyFont="1" applyFill="1"/>
    <xf numFmtId="0" fontId="13" fillId="4" borderId="0" xfId="0" applyFont="1" applyFill="1"/>
    <xf numFmtId="0" fontId="12" fillId="5" borderId="0" xfId="0" applyFont="1" applyFill="1"/>
    <xf numFmtId="0" fontId="13" fillId="5" borderId="0" xfId="0" applyFont="1" applyFill="1"/>
    <xf numFmtId="0" fontId="9" fillId="4" borderId="0" xfId="0" applyFont="1" applyFill="1"/>
    <xf numFmtId="0" fontId="0" fillId="4" borderId="0" xfId="0" applyFill="1"/>
    <xf numFmtId="0" fontId="9" fillId="5" borderId="0" xfId="0" applyFont="1" applyFill="1"/>
    <xf numFmtId="0" fontId="0" fillId="5" borderId="0" xfId="0" applyFill="1"/>
    <xf numFmtId="0" fontId="67" fillId="5" borderId="0" xfId="0" applyFont="1" applyFill="1"/>
    <xf numFmtId="0" fontId="68" fillId="5" borderId="0" xfId="0" applyFont="1" applyFill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16" fillId="5" borderId="5" xfId="0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9" fontId="16" fillId="5" borderId="9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49" fontId="15" fillId="0" borderId="18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7" fillId="2" borderId="0" xfId="0" applyFont="1" applyFill="1"/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29" xfId="0" applyFont="1" applyBorder="1"/>
    <xf numFmtId="4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5" fillId="0" borderId="0" xfId="0" applyFont="1" applyBorder="1" applyAlignment="1">
      <alignment horizontal="left" vertical="center" wrapText="1"/>
    </xf>
    <xf numFmtId="49" fontId="15" fillId="2" borderId="18" xfId="0" applyNumberFormat="1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9" fillId="6" borderId="0" xfId="0" applyFont="1" applyFill="1"/>
    <xf numFmtId="49" fontId="15" fillId="6" borderId="5" xfId="0" applyNumberFormat="1" applyFont="1" applyFill="1" applyBorder="1" applyAlignment="1">
      <alignment horizontal="center" vertical="center"/>
    </xf>
    <xf numFmtId="0" fontId="0" fillId="6" borderId="0" xfId="0" applyFont="1" applyFill="1"/>
    <xf numFmtId="0" fontId="15" fillId="5" borderId="1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6" fillId="4" borderId="26" xfId="0" applyNumberFormat="1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/>
    <xf numFmtId="0" fontId="25" fillId="0" borderId="0" xfId="0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vertical="justify" wrapText="1"/>
    </xf>
    <xf numFmtId="0" fontId="25" fillId="0" borderId="0" xfId="0" applyFont="1" applyAlignment="1">
      <alignment horizontal="left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15" fillId="0" borderId="2" xfId="0" applyFont="1" applyBorder="1"/>
    <xf numFmtId="0" fontId="16" fillId="0" borderId="2" xfId="0" applyFont="1" applyBorder="1" applyAlignment="1">
      <alignment horizontal="center" vertical="center"/>
    </xf>
    <xf numFmtId="49" fontId="15" fillId="0" borderId="0" xfId="0" applyNumberFormat="1" applyFont="1"/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5" fillId="0" borderId="36" xfId="0" applyFont="1" applyBorder="1" applyAlignment="1">
      <alignment vertical="top"/>
    </xf>
    <xf numFmtId="0" fontId="25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 wrapText="1"/>
    </xf>
    <xf numFmtId="0" fontId="25" fillId="0" borderId="0" xfId="0" applyFont="1" applyAlignment="1">
      <alignment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0" fontId="6" fillId="0" borderId="0" xfId="0" applyFont="1"/>
    <xf numFmtId="0" fontId="23" fillId="0" borderId="0" xfId="1" applyFont="1" applyBorder="1"/>
    <xf numFmtId="49" fontId="21" fillId="0" borderId="0" xfId="0" applyNumberFormat="1" applyFont="1"/>
    <xf numFmtId="49" fontId="27" fillId="0" borderId="2" xfId="0" applyNumberFormat="1" applyFont="1" applyBorder="1" applyAlignment="1">
      <alignment horizontal="center"/>
    </xf>
    <xf numFmtId="0" fontId="21" fillId="6" borderId="36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49" fontId="27" fillId="0" borderId="2" xfId="0" applyNumberFormat="1" applyFont="1" applyBorder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25" fillId="0" borderId="0" xfId="0" applyFont="1" applyBorder="1" applyAlignment="1">
      <alignment vertical="top"/>
    </xf>
    <xf numFmtId="0" fontId="21" fillId="0" borderId="0" xfId="0" applyFont="1" applyAlignment="1">
      <alignment vertical="center"/>
    </xf>
    <xf numFmtId="0" fontId="21" fillId="0" borderId="26" xfId="0" applyFont="1" applyBorder="1" applyAlignment="1">
      <alignment horizontal="center" vertical="center" textRotation="90"/>
    </xf>
    <xf numFmtId="0" fontId="21" fillId="0" borderId="27" xfId="0" applyFont="1" applyBorder="1" applyAlignment="1">
      <alignment horizontal="center" vertical="center" textRotation="90"/>
    </xf>
    <xf numFmtId="0" fontId="21" fillId="0" borderId="28" xfId="0" applyFont="1" applyBorder="1" applyAlignment="1">
      <alignment horizontal="center" vertical="center" textRotation="90"/>
    </xf>
    <xf numFmtId="0" fontId="21" fillId="0" borderId="35" xfId="0" applyFont="1" applyBorder="1" applyAlignment="1">
      <alignment horizontal="center" vertical="center" textRotation="90"/>
    </xf>
    <xf numFmtId="0" fontId="21" fillId="0" borderId="37" xfId="0" applyFont="1" applyBorder="1" applyAlignment="1">
      <alignment horizontal="center" vertical="center" textRotation="90"/>
    </xf>
    <xf numFmtId="0" fontId="21" fillId="0" borderId="38" xfId="0" applyFont="1" applyBorder="1" applyAlignment="1">
      <alignment horizontal="center" vertical="center" textRotation="90"/>
    </xf>
    <xf numFmtId="0" fontId="21" fillId="0" borderId="39" xfId="0" applyFont="1" applyBorder="1" applyAlignment="1">
      <alignment horizontal="center" vertical="center" textRotation="90"/>
    </xf>
    <xf numFmtId="49" fontId="15" fillId="6" borderId="9" xfId="0" applyNumberFormat="1" applyFont="1" applyFill="1" applyBorder="1" applyAlignment="1">
      <alignment horizontal="center" vertical="center"/>
    </xf>
    <xf numFmtId="0" fontId="41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15" fillId="6" borderId="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 wrapText="1"/>
    </xf>
    <xf numFmtId="49" fontId="15" fillId="6" borderId="0" xfId="0" applyNumberFormat="1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/>
    </xf>
    <xf numFmtId="0" fontId="0" fillId="6" borderId="0" xfId="0" applyFont="1" applyFill="1"/>
    <xf numFmtId="0" fontId="69" fillId="0" borderId="0" xfId="0" applyFont="1"/>
    <xf numFmtId="0" fontId="69" fillId="0" borderId="0" xfId="0" applyFont="1" applyFill="1"/>
    <xf numFmtId="0" fontId="0" fillId="0" borderId="0" xfId="0" applyFill="1"/>
    <xf numFmtId="0" fontId="13" fillId="0" borderId="0" xfId="0" applyFont="1" applyFill="1"/>
    <xf numFmtId="0" fontId="21" fillId="6" borderId="0" xfId="0" applyFont="1" applyFill="1" applyBorder="1" applyAlignment="1">
      <alignment horizontal="left" vertical="center"/>
    </xf>
    <xf numFmtId="0" fontId="70" fillId="0" borderId="0" xfId="0" applyFont="1"/>
    <xf numFmtId="0" fontId="71" fillId="0" borderId="0" xfId="0" applyFont="1"/>
    <xf numFmtId="0" fontId="71" fillId="0" borderId="0" xfId="0" applyFont="1" applyFill="1"/>
    <xf numFmtId="0" fontId="0" fillId="0" borderId="0" xfId="0" applyFont="1" applyAlignment="1">
      <alignment horizontal="left"/>
    </xf>
    <xf numFmtId="0" fontId="22" fillId="0" borderId="0" xfId="0" applyFont="1" applyFill="1" applyAlignment="1">
      <alignment horizontal="left"/>
    </xf>
    <xf numFmtId="0" fontId="22" fillId="6" borderId="0" xfId="0" applyFont="1" applyFill="1" applyBorder="1" applyAlignment="1">
      <alignment horizontal="left" vertical="center"/>
    </xf>
    <xf numFmtId="0" fontId="21" fillId="6" borderId="0" xfId="0" applyFont="1" applyFill="1" applyBorder="1" applyAlignment="1">
      <alignment horizontal="left" vertical="center" wrapText="1"/>
    </xf>
    <xf numFmtId="0" fontId="21" fillId="6" borderId="0" xfId="0" applyFont="1" applyFill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69" fillId="0" borderId="0" xfId="0" applyFont="1" applyAlignment="1">
      <alignment horizontal="left"/>
    </xf>
    <xf numFmtId="0" fontId="69" fillId="6" borderId="0" xfId="0" applyFont="1" applyFill="1" applyAlignment="1">
      <alignment horizontal="left"/>
    </xf>
    <xf numFmtId="0" fontId="22" fillId="0" borderId="0" xfId="0" applyFont="1" applyFill="1"/>
    <xf numFmtId="0" fontId="42" fillId="0" borderId="0" xfId="0" applyFont="1"/>
    <xf numFmtId="0" fontId="42" fillId="6" borderId="0" xfId="0" applyFont="1" applyFill="1"/>
    <xf numFmtId="0" fontId="42" fillId="0" borderId="0" xfId="0" applyFont="1" applyFill="1"/>
    <xf numFmtId="0" fontId="72" fillId="0" borderId="0" xfId="0" applyFont="1"/>
    <xf numFmtId="0" fontId="72" fillId="6" borderId="0" xfId="0" applyFont="1" applyFill="1"/>
    <xf numFmtId="0" fontId="22" fillId="6" borderId="0" xfId="0" applyFont="1" applyFill="1"/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vertical="justify" wrapText="1"/>
    </xf>
    <xf numFmtId="49" fontId="25" fillId="0" borderId="0" xfId="0" applyNumberFormat="1" applyFont="1"/>
    <xf numFmtId="49" fontId="25" fillId="0" borderId="2" xfId="0" applyNumberFormat="1" applyFont="1" applyBorder="1" applyAlignment="1">
      <alignment vertical="center"/>
    </xf>
    <xf numFmtId="49" fontId="25" fillId="0" borderId="0" xfId="0" applyNumberFormat="1" applyFont="1" applyAlignment="1">
      <alignment horizontal="center"/>
    </xf>
    <xf numFmtId="49" fontId="25" fillId="0" borderId="2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/>
    </xf>
    <xf numFmtId="49" fontId="44" fillId="0" borderId="0" xfId="0" applyNumberFormat="1" applyFont="1"/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 wrapText="1"/>
    </xf>
    <xf numFmtId="49" fontId="43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wrapText="1"/>
    </xf>
    <xf numFmtId="0" fontId="50" fillId="0" borderId="2" xfId="0" applyFont="1" applyBorder="1" applyAlignment="1">
      <alignment horizontal="center" vertical="center"/>
    </xf>
    <xf numFmtId="49" fontId="31" fillId="5" borderId="5" xfId="0" applyNumberFormat="1" applyFont="1" applyFill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9" fontId="31" fillId="5" borderId="9" xfId="0" applyNumberFormat="1" applyFont="1" applyFill="1" applyBorder="1" applyAlignment="1">
      <alignment horizontal="center" vertical="center"/>
    </xf>
    <xf numFmtId="49" fontId="44" fillId="0" borderId="5" xfId="0" applyNumberFormat="1" applyFont="1" applyFill="1" applyBorder="1" applyAlignment="1">
      <alignment horizontal="center" vertical="center"/>
    </xf>
    <xf numFmtId="49" fontId="44" fillId="0" borderId="5" xfId="0" applyNumberFormat="1" applyFont="1" applyBorder="1" applyAlignment="1">
      <alignment horizontal="center" vertical="center"/>
    </xf>
    <xf numFmtId="49" fontId="31" fillId="4" borderId="26" xfId="0" applyNumberFormat="1" applyFont="1" applyFill="1" applyBorder="1" applyAlignment="1">
      <alignment horizontal="center" vertical="center"/>
    </xf>
    <xf numFmtId="49" fontId="44" fillId="0" borderId="9" xfId="0" applyNumberFormat="1" applyFont="1" applyFill="1" applyBorder="1" applyAlignment="1">
      <alignment horizontal="center" vertical="center"/>
    </xf>
    <xf numFmtId="0" fontId="44" fillId="5" borderId="26" xfId="0" applyFont="1" applyFill="1" applyBorder="1" applyAlignment="1">
      <alignment horizontal="center" vertical="center"/>
    </xf>
    <xf numFmtId="0" fontId="44" fillId="5" borderId="27" xfId="0" applyFont="1" applyFill="1" applyBorder="1" applyAlignment="1">
      <alignment horizontal="center" vertical="center"/>
    </xf>
    <xf numFmtId="0" fontId="44" fillId="5" borderId="28" xfId="0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52" fillId="0" borderId="0" xfId="0" applyFont="1"/>
    <xf numFmtId="49" fontId="50" fillId="0" borderId="0" xfId="0" applyNumberFormat="1" applyFont="1"/>
    <xf numFmtId="0" fontId="0" fillId="0" borderId="0" xfId="0" applyFont="1" applyBorder="1"/>
    <xf numFmtId="0" fontId="56" fillId="0" borderId="0" xfId="0" applyFont="1" applyAlignment="1">
      <alignment horizontal="left" vertical="top" wrapText="1"/>
    </xf>
    <xf numFmtId="0" fontId="56" fillId="0" borderId="0" xfId="0" applyFont="1"/>
    <xf numFmtId="0" fontId="53" fillId="0" borderId="26" xfId="0" applyFont="1" applyBorder="1" applyAlignment="1">
      <alignment horizontal="center" vertical="center" textRotation="90"/>
    </xf>
    <xf numFmtId="0" fontId="53" fillId="0" borderId="27" xfId="0" applyFont="1" applyBorder="1" applyAlignment="1">
      <alignment horizontal="center" vertical="center" textRotation="90"/>
    </xf>
    <xf numFmtId="0" fontId="53" fillId="0" borderId="28" xfId="0" applyFont="1" applyBorder="1" applyAlignment="1">
      <alignment horizontal="center" vertical="center" textRotation="90"/>
    </xf>
    <xf numFmtId="0" fontId="53" fillId="0" borderId="35" xfId="0" applyFont="1" applyBorder="1" applyAlignment="1">
      <alignment horizontal="center" vertical="center" textRotation="90"/>
    </xf>
    <xf numFmtId="0" fontId="53" fillId="0" borderId="37" xfId="0" applyFont="1" applyBorder="1" applyAlignment="1">
      <alignment horizontal="center" vertical="center" textRotation="90"/>
    </xf>
    <xf numFmtId="0" fontId="53" fillId="0" borderId="38" xfId="0" applyFont="1" applyBorder="1" applyAlignment="1">
      <alignment horizontal="center" vertical="center" textRotation="90"/>
    </xf>
    <xf numFmtId="0" fontId="53" fillId="0" borderId="39" xfId="0" applyFont="1" applyBorder="1" applyAlignment="1">
      <alignment horizontal="center" vertical="center" textRotation="90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3" fillId="0" borderId="0" xfId="0" applyFont="1"/>
    <xf numFmtId="0" fontId="55" fillId="0" borderId="0" xfId="1" applyFont="1" applyBorder="1"/>
    <xf numFmtId="0" fontId="55" fillId="0" borderId="0" xfId="0" applyFont="1"/>
    <xf numFmtId="0" fontId="56" fillId="0" borderId="0" xfId="0" applyFont="1" applyAlignment="1">
      <alignment horizontal="center" vertical="top" wrapText="1"/>
    </xf>
    <xf numFmtId="0" fontId="56" fillId="0" borderId="0" xfId="0" applyFont="1" applyBorder="1" applyAlignment="1">
      <alignment horizontal="left" vertical="top" wrapText="1"/>
    </xf>
    <xf numFmtId="0" fontId="57" fillId="0" borderId="0" xfId="0" applyFont="1"/>
    <xf numFmtId="0" fontId="56" fillId="0" borderId="0" xfId="0" applyFont="1" applyAlignment="1">
      <alignment vertical="top"/>
    </xf>
    <xf numFmtId="0" fontId="54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vertical="center"/>
    </xf>
    <xf numFmtId="0" fontId="66" fillId="0" borderId="0" xfId="0" applyFont="1" applyFill="1" applyAlignment="1">
      <alignment horizontal="left"/>
    </xf>
    <xf numFmtId="0" fontId="66" fillId="6" borderId="0" xfId="0" applyFont="1" applyFill="1" applyBorder="1" applyAlignment="1">
      <alignment horizontal="left"/>
    </xf>
    <xf numFmtId="0" fontId="21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70" fillId="0" borderId="0" xfId="0" applyFont="1" applyAlignment="1">
      <alignment horizontal="center" vertical="top"/>
    </xf>
    <xf numFmtId="0" fontId="69" fillId="0" borderId="0" xfId="0" applyFont="1" applyAlignment="1">
      <alignment horizontal="center" vertical="top"/>
    </xf>
    <xf numFmtId="0" fontId="54" fillId="0" borderId="0" xfId="0" applyFont="1"/>
    <xf numFmtId="0" fontId="54" fillId="0" borderId="0" xfId="0" applyFont="1" applyAlignment="1">
      <alignment horizont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164" fontId="44" fillId="0" borderId="9" xfId="0" applyNumberFormat="1" applyFont="1" applyFill="1" applyBorder="1" applyAlignment="1">
      <alignment horizontal="center" vertical="center"/>
    </xf>
    <xf numFmtId="164" fontId="44" fillId="0" borderId="10" xfId="0" applyNumberFormat="1" applyFont="1" applyFill="1" applyBorder="1" applyAlignment="1">
      <alignment horizontal="center" vertical="center"/>
    </xf>
    <xf numFmtId="164" fontId="44" fillId="0" borderId="9" xfId="0" applyNumberFormat="1" applyFont="1" applyBorder="1" applyAlignment="1">
      <alignment horizontal="center" vertical="center"/>
    </xf>
    <xf numFmtId="164" fontId="44" fillId="0" borderId="2" xfId="0" applyNumberFormat="1" applyFont="1" applyBorder="1" applyAlignment="1">
      <alignment horizontal="center" vertical="center"/>
    </xf>
    <xf numFmtId="164" fontId="44" fillId="0" borderId="10" xfId="0" applyNumberFormat="1" applyFont="1" applyBorder="1" applyAlignment="1">
      <alignment horizontal="center" vertical="center"/>
    </xf>
    <xf numFmtId="164" fontId="44" fillId="6" borderId="9" xfId="0" applyNumberFormat="1" applyFont="1" applyFill="1" applyBorder="1" applyAlignment="1">
      <alignment horizontal="center" vertical="center"/>
    </xf>
    <xf numFmtId="164" fontId="44" fillId="6" borderId="2" xfId="0" applyNumberFormat="1" applyFont="1" applyFill="1" applyBorder="1" applyAlignment="1">
      <alignment horizontal="center" vertical="center"/>
    </xf>
    <xf numFmtId="164" fontId="44" fillId="6" borderId="10" xfId="0" applyNumberFormat="1" applyFont="1" applyFill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64" fontId="44" fillId="0" borderId="2" xfId="0" applyNumberFormat="1" applyFont="1" applyBorder="1"/>
    <xf numFmtId="164" fontId="31" fillId="5" borderId="1" xfId="0" applyNumberFormat="1" applyFont="1" applyFill="1" applyBorder="1" applyAlignment="1">
      <alignment horizontal="center" vertical="center"/>
    </xf>
    <xf numFmtId="164" fontId="31" fillId="5" borderId="9" xfId="0" applyNumberFormat="1" applyFont="1" applyFill="1" applyBorder="1" applyAlignment="1">
      <alignment horizontal="center" vertical="center"/>
    </xf>
    <xf numFmtId="164" fontId="31" fillId="5" borderId="2" xfId="0" applyNumberFormat="1" applyFont="1" applyFill="1" applyBorder="1" applyAlignment="1">
      <alignment horizontal="center" vertical="center"/>
    </xf>
    <xf numFmtId="164" fontId="31" fillId="5" borderId="10" xfId="0" applyNumberFormat="1" applyFont="1" applyFill="1" applyBorder="1" applyAlignment="1">
      <alignment horizontal="center" vertical="center"/>
    </xf>
    <xf numFmtId="0" fontId="44" fillId="5" borderId="35" xfId="0" applyFont="1" applyFill="1" applyBorder="1" applyAlignment="1">
      <alignment horizontal="center" vertical="center"/>
    </xf>
    <xf numFmtId="164" fontId="62" fillId="5" borderId="10" xfId="0" applyNumberFormat="1" applyFont="1" applyFill="1" applyBorder="1" applyAlignment="1">
      <alignment horizontal="center" vertical="center"/>
    </xf>
    <xf numFmtId="0" fontId="49" fillId="4" borderId="26" xfId="0" applyFont="1" applyFill="1" applyBorder="1" applyAlignment="1">
      <alignment horizontal="center" vertical="center"/>
    </xf>
    <xf numFmtId="0" fontId="49" fillId="4" borderId="28" xfId="0" applyFont="1" applyFill="1" applyBorder="1" applyAlignment="1">
      <alignment horizontal="center" vertical="center"/>
    </xf>
    <xf numFmtId="0" fontId="49" fillId="4" borderId="27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164" fontId="31" fillId="4" borderId="51" xfId="0" applyNumberFormat="1" applyFont="1" applyFill="1" applyBorder="1" applyAlignment="1">
      <alignment horizontal="center" vertical="center"/>
    </xf>
    <xf numFmtId="0" fontId="62" fillId="4" borderId="56" xfId="0" applyFont="1" applyFill="1" applyBorder="1" applyAlignment="1">
      <alignment horizontal="center" vertical="center"/>
    </xf>
    <xf numFmtId="164" fontId="31" fillId="4" borderId="27" xfId="0" applyNumberFormat="1" applyFont="1" applyFill="1" applyBorder="1" applyAlignment="1">
      <alignment horizontal="center" vertical="center"/>
    </xf>
    <xf numFmtId="49" fontId="31" fillId="5" borderId="40" xfId="0" applyNumberFormat="1" applyFont="1" applyFill="1" applyBorder="1" applyAlignment="1">
      <alignment horizontal="center" vertical="center"/>
    </xf>
    <xf numFmtId="164" fontId="31" fillId="5" borderId="40" xfId="0" applyNumberFormat="1" applyFont="1" applyFill="1" applyBorder="1" applyAlignment="1">
      <alignment horizontal="center" vertical="center"/>
    </xf>
    <xf numFmtId="164" fontId="31" fillId="5" borderId="41" xfId="0" applyNumberFormat="1" applyFont="1" applyFill="1" applyBorder="1" applyAlignment="1">
      <alignment horizontal="center" vertical="center"/>
    </xf>
    <xf numFmtId="164" fontId="62" fillId="5" borderId="42" xfId="0" applyNumberFormat="1" applyFont="1" applyFill="1" applyBorder="1" applyAlignment="1">
      <alignment horizontal="center" vertical="center"/>
    </xf>
    <xf numFmtId="164" fontId="31" fillId="5" borderId="42" xfId="0" applyNumberFormat="1" applyFont="1" applyFill="1" applyBorder="1" applyAlignment="1">
      <alignment horizontal="center" vertical="center"/>
    </xf>
    <xf numFmtId="164" fontId="49" fillId="4" borderId="28" xfId="0" applyNumberFormat="1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44" fillId="6" borderId="14" xfId="0" applyFont="1" applyFill="1" applyBorder="1" applyAlignment="1">
      <alignment horizontal="center" vertical="center"/>
    </xf>
    <xf numFmtId="0" fontId="44" fillId="6" borderId="3" xfId="0" applyFont="1" applyFill="1" applyBorder="1" applyAlignment="1">
      <alignment horizontal="center" vertical="center"/>
    </xf>
    <xf numFmtId="0" fontId="44" fillId="6" borderId="15" xfId="0" applyFont="1" applyFill="1" applyBorder="1" applyAlignment="1">
      <alignment horizontal="center" vertical="center"/>
    </xf>
    <xf numFmtId="0" fontId="49" fillId="0" borderId="44" xfId="0" applyFont="1" applyFill="1" applyBorder="1" applyAlignment="1">
      <alignment horizontal="center" vertical="center"/>
    </xf>
    <xf numFmtId="0" fontId="49" fillId="0" borderId="38" xfId="0" applyFont="1" applyFill="1" applyBorder="1" applyAlignment="1">
      <alignment horizontal="center" vertical="center"/>
    </xf>
    <xf numFmtId="0" fontId="49" fillId="0" borderId="39" xfId="0" applyFont="1" applyFill="1" applyBorder="1" applyAlignment="1">
      <alignment horizontal="center" vertical="center"/>
    </xf>
    <xf numFmtId="0" fontId="49" fillId="0" borderId="61" xfId="0" applyFont="1" applyFill="1" applyBorder="1" applyAlignment="1">
      <alignment horizontal="center" vertical="center"/>
    </xf>
    <xf numFmtId="164" fontId="49" fillId="0" borderId="39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6" borderId="0" xfId="0" applyFont="1" applyFill="1" applyBorder="1"/>
    <xf numFmtId="0" fontId="0" fillId="6" borderId="0" xfId="0" applyFill="1" applyBorder="1"/>
    <xf numFmtId="0" fontId="44" fillId="0" borderId="41" xfId="0" applyFont="1" applyFill="1" applyBorder="1" applyAlignment="1">
      <alignment horizontal="center" vertical="center"/>
    </xf>
    <xf numFmtId="0" fontId="44" fillId="0" borderId="54" xfId="0" applyFont="1" applyFill="1" applyBorder="1" applyAlignment="1">
      <alignment horizontal="center" vertical="center"/>
    </xf>
    <xf numFmtId="0" fontId="44" fillId="0" borderId="42" xfId="0" applyFont="1" applyFill="1" applyBorder="1" applyAlignment="1">
      <alignment horizontal="center" vertical="center"/>
    </xf>
    <xf numFmtId="0" fontId="44" fillId="0" borderId="40" xfId="0" applyFont="1" applyFill="1" applyBorder="1" applyAlignment="1">
      <alignment horizontal="center" vertical="center"/>
    </xf>
    <xf numFmtId="0" fontId="50" fillId="0" borderId="9" xfId="0" applyFont="1" applyBorder="1" applyAlignment="1">
      <alignment horizontal="center" vertical="top"/>
    </xf>
    <xf numFmtId="0" fontId="50" fillId="0" borderId="10" xfId="0" applyFont="1" applyBorder="1" applyAlignment="1">
      <alignment horizontal="center" vertical="center"/>
    </xf>
    <xf numFmtId="0" fontId="50" fillId="0" borderId="22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164" fontId="44" fillId="0" borderId="1" xfId="0" applyNumberFormat="1" applyFont="1" applyBorder="1" applyAlignment="1">
      <alignment horizontal="center" vertical="center"/>
    </xf>
    <xf numFmtId="164" fontId="31" fillId="5" borderId="1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4" borderId="56" xfId="0" applyFont="1" applyFill="1" applyBorder="1" applyAlignment="1">
      <alignment horizontal="center" vertical="center"/>
    </xf>
    <xf numFmtId="49" fontId="44" fillId="6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4" fillId="0" borderId="0" xfId="0" applyFont="1" applyFill="1" applyBorder="1" applyAlignment="1">
      <alignment horizontal="left" vertical="center" wrapText="1"/>
    </xf>
    <xf numFmtId="164" fontId="31" fillId="5" borderId="5" xfId="0" applyNumberFormat="1" applyFont="1" applyFill="1" applyBorder="1" applyAlignment="1">
      <alignment horizontal="center" vertical="center"/>
    </xf>
    <xf numFmtId="164" fontId="31" fillId="5" borderId="6" xfId="0" applyNumberFormat="1" applyFont="1" applyFill="1" applyBorder="1" applyAlignment="1">
      <alignment horizontal="center" vertical="center"/>
    </xf>
    <xf numFmtId="164" fontId="31" fillId="5" borderId="7" xfId="0" applyNumberFormat="1" applyFont="1" applyFill="1" applyBorder="1" applyAlignment="1">
      <alignment horizontal="center" vertical="center"/>
    </xf>
    <xf numFmtId="164" fontId="31" fillId="5" borderId="8" xfId="0" applyNumberFormat="1" applyFont="1" applyFill="1" applyBorder="1" applyAlignment="1">
      <alignment horizontal="center" vertical="center"/>
    </xf>
    <xf numFmtId="164" fontId="44" fillId="0" borderId="0" xfId="0" applyNumberFormat="1" applyFont="1" applyBorder="1" applyAlignment="1">
      <alignment horizontal="center" vertical="center"/>
    </xf>
    <xf numFmtId="164" fontId="44" fillId="0" borderId="0" xfId="0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164" fontId="44" fillId="0" borderId="0" xfId="0" applyNumberFormat="1" applyFont="1" applyBorder="1"/>
    <xf numFmtId="164" fontId="44" fillId="0" borderId="22" xfId="0" applyNumberFormat="1" applyFont="1" applyBorder="1" applyAlignment="1">
      <alignment horizontal="center" vertical="center"/>
    </xf>
    <xf numFmtId="164" fontId="44" fillId="0" borderId="23" xfId="0" applyNumberFormat="1" applyFont="1" applyBorder="1" applyAlignment="1">
      <alignment horizontal="center" vertical="center"/>
    </xf>
    <xf numFmtId="164" fontId="44" fillId="0" borderId="24" xfId="0" applyNumberFormat="1" applyFont="1" applyBorder="1" applyAlignment="1">
      <alignment horizontal="center" vertical="center"/>
    </xf>
    <xf numFmtId="0" fontId="56" fillId="0" borderId="0" xfId="0" applyFont="1" applyAlignment="1"/>
    <xf numFmtId="49" fontId="44" fillId="0" borderId="14" xfId="0" applyNumberFormat="1" applyFont="1" applyFill="1" applyBorder="1" applyAlignment="1">
      <alignment horizontal="center" vertical="center"/>
    </xf>
    <xf numFmtId="164" fontId="44" fillId="0" borderId="14" xfId="0" applyNumberFormat="1" applyFont="1" applyBorder="1" applyAlignment="1">
      <alignment horizontal="center" vertical="center"/>
    </xf>
    <xf numFmtId="164" fontId="44" fillId="0" borderId="3" xfId="0" applyNumberFormat="1" applyFont="1" applyBorder="1" applyAlignment="1">
      <alignment horizontal="center" vertical="center"/>
    </xf>
    <xf numFmtId="164" fontId="44" fillId="0" borderId="15" xfId="0" applyNumberFormat="1" applyFont="1" applyBorder="1" applyAlignment="1">
      <alignment horizontal="center" vertical="center"/>
    </xf>
    <xf numFmtId="164" fontId="44" fillId="0" borderId="4" xfId="0" applyNumberFormat="1" applyFont="1" applyBorder="1" applyAlignment="1">
      <alignment horizontal="center" vertical="center"/>
    </xf>
    <xf numFmtId="0" fontId="31" fillId="4" borderId="35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164" fontId="31" fillId="4" borderId="56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79" fillId="4" borderId="27" xfId="0" applyFont="1" applyFill="1" applyBorder="1" applyAlignment="1">
      <alignment horizontal="center" vertical="center"/>
    </xf>
    <xf numFmtId="164" fontId="79" fillId="5" borderId="2" xfId="0" applyNumberFormat="1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49" fontId="44" fillId="0" borderId="37" xfId="0" applyNumberFormat="1" applyFont="1" applyFill="1" applyBorder="1" applyAlignment="1">
      <alignment horizontal="center" vertical="center"/>
    </xf>
    <xf numFmtId="164" fontId="79" fillId="5" borderId="7" xfId="0" applyNumberFormat="1" applyFont="1" applyFill="1" applyBorder="1" applyAlignment="1">
      <alignment horizontal="center" vertical="center"/>
    </xf>
    <xf numFmtId="164" fontId="31" fillId="5" borderId="1" xfId="0" applyNumberFormat="1" applyFont="1" applyFill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64" fontId="44" fillId="0" borderId="2" xfId="0" applyNumberFormat="1" applyFont="1" applyFill="1" applyBorder="1" applyAlignment="1">
      <alignment horizontal="center" vertical="center"/>
    </xf>
    <xf numFmtId="164" fontId="44" fillId="0" borderId="1" xfId="0" applyNumberFormat="1" applyFont="1" applyFill="1" applyBorder="1" applyAlignment="1">
      <alignment horizontal="center" vertical="center"/>
    </xf>
    <xf numFmtId="0" fontId="49" fillId="4" borderId="35" xfId="0" applyFont="1" applyFill="1" applyBorder="1" applyAlignment="1">
      <alignment horizontal="center" vertical="center"/>
    </xf>
    <xf numFmtId="0" fontId="49" fillId="4" borderId="52" xfId="0" applyFont="1" applyFill="1" applyBorder="1" applyAlignment="1">
      <alignment horizontal="center" vertical="center"/>
    </xf>
    <xf numFmtId="164" fontId="31" fillId="5" borderId="55" xfId="0" applyNumberFormat="1" applyFont="1" applyFill="1" applyBorder="1" applyAlignment="1">
      <alignment horizontal="center" vertical="center"/>
    </xf>
    <xf numFmtId="164" fontId="31" fillId="5" borderId="54" xfId="0" applyNumberFormat="1" applyFont="1" applyFill="1" applyBorder="1" applyAlignment="1">
      <alignment horizontal="center" vertical="center"/>
    </xf>
    <xf numFmtId="0" fontId="49" fillId="4" borderId="56" xfId="0" applyFont="1" applyFill="1" applyBorder="1" applyAlignment="1">
      <alignment horizontal="center" vertical="center"/>
    </xf>
    <xf numFmtId="0" fontId="49" fillId="4" borderId="57" xfId="0" applyFont="1" applyFill="1" applyBorder="1" applyAlignment="1">
      <alignment horizontal="center" vertical="center"/>
    </xf>
    <xf numFmtId="164" fontId="74" fillId="5" borderId="54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44" fillId="7" borderId="58" xfId="0" applyNumberFormat="1" applyFont="1" applyFill="1" applyBorder="1" applyAlignment="1" applyProtection="1">
      <alignment horizontal="center" vertical="center"/>
    </xf>
    <xf numFmtId="0" fontId="44" fillId="7" borderId="41" xfId="0" applyNumberFormat="1" applyFont="1" applyFill="1" applyBorder="1" applyAlignment="1" applyProtection="1">
      <alignment horizontal="center" vertical="center"/>
    </xf>
    <xf numFmtId="0" fontId="44" fillId="7" borderId="42" xfId="0" applyNumberFormat="1" applyFont="1" applyFill="1" applyBorder="1" applyAlignment="1" applyProtection="1">
      <alignment horizontal="center" vertical="center"/>
    </xf>
    <xf numFmtId="0" fontId="44" fillId="7" borderId="9" xfId="0" applyNumberFormat="1" applyFont="1" applyFill="1" applyBorder="1" applyAlignment="1" applyProtection="1">
      <alignment horizontal="center" vertical="center"/>
    </xf>
    <xf numFmtId="0" fontId="44" fillId="7" borderId="2" xfId="0" applyNumberFormat="1" applyFont="1" applyFill="1" applyBorder="1" applyAlignment="1" applyProtection="1">
      <alignment horizontal="center" vertical="center"/>
    </xf>
    <xf numFmtId="0" fontId="44" fillId="7" borderId="1" xfId="0" applyNumberFormat="1" applyFont="1" applyFill="1" applyBorder="1" applyAlignment="1" applyProtection="1">
      <alignment horizontal="center" vertical="center"/>
    </xf>
    <xf numFmtId="0" fontId="44" fillId="7" borderId="10" xfId="0" applyNumberFormat="1" applyFont="1" applyFill="1" applyBorder="1" applyAlignment="1" applyProtection="1">
      <alignment horizontal="center" vertical="center"/>
    </xf>
    <xf numFmtId="164" fontId="49" fillId="4" borderId="57" xfId="0" applyNumberFormat="1" applyFont="1" applyFill="1" applyBorder="1" applyAlignment="1">
      <alignment horizontal="center" vertical="center"/>
    </xf>
    <xf numFmtId="164" fontId="74" fillId="5" borderId="40" xfId="0" applyNumberFormat="1" applyFont="1" applyFill="1" applyBorder="1" applyAlignment="1">
      <alignment horizontal="center" vertical="center"/>
    </xf>
    <xf numFmtId="164" fontId="74" fillId="5" borderId="41" xfId="0" applyNumberFormat="1" applyFont="1" applyFill="1" applyBorder="1" applyAlignment="1">
      <alignment horizontal="center" vertical="center"/>
    </xf>
    <xf numFmtId="164" fontId="74" fillId="5" borderId="42" xfId="0" applyNumberFormat="1" applyFont="1" applyFill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0" fontId="62" fillId="4" borderId="28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9" fillId="0" borderId="44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164" fontId="44" fillId="0" borderId="1" xfId="0" applyNumberFormat="1" applyFont="1" applyFill="1" applyBorder="1" applyAlignment="1">
      <alignment horizontal="center" vertical="center"/>
    </xf>
    <xf numFmtId="164" fontId="44" fillId="0" borderId="2" xfId="0" applyNumberFormat="1" applyFont="1" applyFill="1" applyBorder="1" applyAlignment="1">
      <alignment horizontal="center" vertical="center"/>
    </xf>
    <xf numFmtId="164" fontId="44" fillId="0" borderId="25" xfId="0" applyNumberFormat="1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/>
    </xf>
    <xf numFmtId="0" fontId="86" fillId="0" borderId="2" xfId="0" applyFont="1" applyBorder="1"/>
    <xf numFmtId="0" fontId="86" fillId="0" borderId="2" xfId="0" applyFont="1" applyBorder="1" applyAlignment="1">
      <alignment horizontal="center" vertical="center"/>
    </xf>
    <xf numFmtId="0" fontId="86" fillId="0" borderId="1" xfId="0" applyFont="1" applyBorder="1" applyAlignment="1">
      <alignment horizontal="center" vertical="center"/>
    </xf>
    <xf numFmtId="0" fontId="86" fillId="0" borderId="23" xfId="0" applyFont="1" applyBorder="1"/>
    <xf numFmtId="0" fontId="86" fillId="0" borderId="23" xfId="0" applyFont="1" applyBorder="1" applyAlignment="1">
      <alignment horizontal="center" vertical="center"/>
    </xf>
    <xf numFmtId="0" fontId="86" fillId="0" borderId="25" xfId="0" applyFont="1" applyBorder="1" applyAlignment="1">
      <alignment horizontal="center" vertical="center" wrapText="1"/>
    </xf>
    <xf numFmtId="49" fontId="87" fillId="0" borderId="2" xfId="0" applyNumberFormat="1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44" fillId="7" borderId="2" xfId="0" applyNumberFormat="1" applyFont="1" applyFill="1" applyBorder="1" applyAlignment="1" applyProtection="1">
      <alignment horizontal="center" vertical="center"/>
    </xf>
    <xf numFmtId="0" fontId="49" fillId="0" borderId="44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left" vertical="center"/>
    </xf>
    <xf numFmtId="164" fontId="44" fillId="0" borderId="1" xfId="0" applyNumberFormat="1" applyFont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0" fontId="52" fillId="0" borderId="0" xfId="0" applyNumberFormat="1" applyFont="1" applyFill="1" applyBorder="1" applyAlignment="1" applyProtection="1">
      <alignment horizontal="left" vertical="center"/>
    </xf>
    <xf numFmtId="0" fontId="57" fillId="0" borderId="0" xfId="0" applyFont="1" applyAlignment="1"/>
    <xf numFmtId="0" fontId="56" fillId="0" borderId="0" xfId="0" applyFont="1" applyAlignment="1">
      <alignment vertical="top" wrapText="1"/>
    </xf>
    <xf numFmtId="0" fontId="5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4" fillId="0" borderId="0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left"/>
    </xf>
    <xf numFmtId="49" fontId="74" fillId="0" borderId="5" xfId="0" applyNumberFormat="1" applyFont="1" applyFill="1" applyBorder="1" applyAlignment="1">
      <alignment horizontal="center" vertical="center"/>
    </xf>
    <xf numFmtId="164" fontId="74" fillId="0" borderId="9" xfId="0" applyNumberFormat="1" applyFont="1" applyBorder="1" applyAlignment="1">
      <alignment horizontal="center" vertical="center"/>
    </xf>
    <xf numFmtId="164" fontId="74" fillId="0" borderId="2" xfId="0" applyNumberFormat="1" applyFont="1" applyBorder="1" applyAlignment="1">
      <alignment horizontal="center" vertical="center"/>
    </xf>
    <xf numFmtId="164" fontId="74" fillId="0" borderId="10" xfId="0" applyNumberFormat="1" applyFont="1" applyBorder="1" applyAlignment="1">
      <alignment horizontal="center" vertical="center"/>
    </xf>
    <xf numFmtId="164" fontId="74" fillId="0" borderId="1" xfId="0" applyNumberFormat="1" applyFont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0" fontId="52" fillId="0" borderId="0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 applyProtection="1">
      <alignment vertical="center"/>
    </xf>
    <xf numFmtId="0" fontId="44" fillId="5" borderId="35" xfId="0" applyFont="1" applyFill="1" applyBorder="1" applyAlignment="1">
      <alignment horizontal="center" vertical="center"/>
    </xf>
    <xf numFmtId="49" fontId="44" fillId="0" borderId="1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81" fillId="0" borderId="0" xfId="0" applyFont="1"/>
    <xf numFmtId="0" fontId="59" fillId="0" borderId="0" xfId="0" applyFont="1"/>
    <xf numFmtId="0" fontId="56" fillId="0" borderId="0" xfId="0" applyFont="1" applyAlignment="1">
      <alignment horizontal="center" vertical="top"/>
    </xf>
    <xf numFmtId="0" fontId="56" fillId="0" borderId="0" xfId="0" applyFont="1" applyAlignment="1">
      <alignment horizontal="left" vertical="top"/>
    </xf>
    <xf numFmtId="0" fontId="49" fillId="0" borderId="44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top" wrapText="1"/>
    </xf>
    <xf numFmtId="0" fontId="22" fillId="6" borderId="0" xfId="0" applyFont="1" applyFill="1" applyAlignment="1">
      <alignment horizontal="left"/>
    </xf>
    <xf numFmtId="0" fontId="58" fillId="6" borderId="0" xfId="0" applyFont="1" applyFill="1"/>
    <xf numFmtId="0" fontId="57" fillId="6" borderId="0" xfId="0" applyFont="1" applyFill="1"/>
    <xf numFmtId="0" fontId="56" fillId="6" borderId="0" xfId="0" applyFont="1" applyFill="1"/>
    <xf numFmtId="0" fontId="56" fillId="6" borderId="0" xfId="0" applyFont="1" applyFill="1" applyAlignment="1">
      <alignment wrapText="1"/>
    </xf>
    <xf numFmtId="0" fontId="56" fillId="6" borderId="0" xfId="0" applyFont="1" applyFill="1" applyAlignment="1">
      <alignment horizontal="left" vertical="center" wrapText="1"/>
    </xf>
    <xf numFmtId="0" fontId="56" fillId="6" borderId="0" xfId="0" applyFont="1" applyFill="1" applyAlignment="1">
      <alignment horizontal="center" vertical="top" wrapText="1"/>
    </xf>
    <xf numFmtId="0" fontId="56" fillId="6" borderId="45" xfId="0" applyFont="1" applyFill="1" applyBorder="1" applyAlignment="1">
      <alignment horizontal="center" vertical="top" wrapText="1"/>
    </xf>
    <xf numFmtId="0" fontId="56" fillId="6" borderId="0" xfId="0" applyFont="1" applyFill="1" applyAlignment="1">
      <alignment vertical="top" wrapText="1"/>
    </xf>
    <xf numFmtId="0" fontId="57" fillId="6" borderId="45" xfId="0" applyFont="1" applyFill="1" applyBorder="1" applyAlignment="1">
      <alignment vertical="center"/>
    </xf>
    <xf numFmtId="0" fontId="57" fillId="6" borderId="0" xfId="0" applyFont="1" applyFill="1" applyAlignment="1">
      <alignment vertical="center"/>
    </xf>
    <xf numFmtId="0" fontId="56" fillId="6" borderId="0" xfId="0" applyFont="1" applyFill="1" applyAlignment="1">
      <alignment horizontal="center" vertical="center" wrapText="1"/>
    </xf>
    <xf numFmtId="0" fontId="57" fillId="6" borderId="0" xfId="0" applyFont="1" applyFill="1" applyAlignment="1">
      <alignment horizontal="center" vertical="center"/>
    </xf>
    <xf numFmtId="0" fontId="56" fillId="6" borderId="0" xfId="0" applyFont="1" applyFill="1" applyAlignment="1">
      <alignment horizontal="center" vertical="top"/>
    </xf>
    <xf numFmtId="0" fontId="56" fillId="6" borderId="0" xfId="0" applyFont="1" applyFill="1" applyAlignment="1">
      <alignment vertical="center"/>
    </xf>
    <xf numFmtId="0" fontId="56" fillId="6" borderId="0" xfId="0" applyFont="1" applyFill="1" applyAlignment="1">
      <alignment horizontal="left" wrapText="1"/>
    </xf>
    <xf numFmtId="0" fontId="57" fillId="6" borderId="45" xfId="0" applyFont="1" applyFill="1" applyBorder="1"/>
    <xf numFmtId="0" fontId="56" fillId="6" borderId="45" xfId="0" applyFont="1" applyFill="1" applyBorder="1"/>
    <xf numFmtId="0" fontId="3" fillId="6" borderId="45" xfId="0" applyFont="1" applyFill="1" applyBorder="1"/>
    <xf numFmtId="0" fontId="3" fillId="6" borderId="0" xfId="0" applyFont="1" applyFill="1"/>
    <xf numFmtId="0" fontId="56" fillId="6" borderId="0" xfId="0" applyFont="1" applyFill="1" applyAlignment="1">
      <alignment vertical="top"/>
    </xf>
    <xf numFmtId="0" fontId="56" fillId="6" borderId="0" xfId="0" applyFont="1" applyFill="1" applyAlignment="1">
      <alignment horizontal="left" vertical="top" wrapText="1"/>
    </xf>
    <xf numFmtId="0" fontId="89" fillId="6" borderId="0" xfId="0" applyFont="1" applyFill="1" applyAlignment="1">
      <alignment horizontal="left" wrapText="1"/>
    </xf>
    <xf numFmtId="0" fontId="56" fillId="6" borderId="0" xfId="0" applyFont="1" applyFill="1" applyAlignment="1">
      <alignment horizontal="left" vertical="center"/>
    </xf>
    <xf numFmtId="0" fontId="56" fillId="0" borderId="0" xfId="0" applyFont="1" applyFill="1"/>
    <xf numFmtId="0" fontId="3" fillId="0" borderId="0" xfId="0" applyFont="1" applyFill="1"/>
    <xf numFmtId="49" fontId="44" fillId="0" borderId="40" xfId="0" applyNumberFormat="1" applyFont="1" applyFill="1" applyBorder="1" applyAlignment="1">
      <alignment horizontal="center" vertical="center"/>
    </xf>
    <xf numFmtId="49" fontId="31" fillId="5" borderId="26" xfId="0" applyNumberFormat="1" applyFont="1" applyFill="1" applyBorder="1" applyAlignment="1">
      <alignment horizontal="center" vertical="center"/>
    </xf>
    <xf numFmtId="0" fontId="84" fillId="0" borderId="23" xfId="0" applyFont="1" applyFill="1" applyBorder="1" applyAlignment="1">
      <alignment horizontal="center" vertical="center"/>
    </xf>
    <xf numFmtId="49" fontId="84" fillId="0" borderId="22" xfId="0" applyNumberFormat="1" applyFont="1" applyFill="1" applyBorder="1" applyAlignment="1">
      <alignment horizontal="center" vertical="center"/>
    </xf>
    <xf numFmtId="0" fontId="84" fillId="0" borderId="22" xfId="0" applyFont="1" applyFill="1" applyBorder="1" applyAlignment="1">
      <alignment horizontal="center" vertical="center"/>
    </xf>
    <xf numFmtId="0" fontId="84" fillId="0" borderId="24" xfId="0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4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 wrapText="1"/>
    </xf>
    <xf numFmtId="0" fontId="56" fillId="0" borderId="45" xfId="0" applyFont="1" applyBorder="1" applyAlignment="1">
      <alignment vertical="center"/>
    </xf>
    <xf numFmtId="0" fontId="56" fillId="0" borderId="45" xfId="0" applyFont="1" applyBorder="1" applyAlignment="1">
      <alignment horizontal="left" vertical="center" wrapText="1"/>
    </xf>
    <xf numFmtId="0" fontId="5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/>
    </xf>
    <xf numFmtId="0" fontId="57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 wrapText="1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/>
    </xf>
    <xf numFmtId="0" fontId="15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 wrapText="1"/>
    </xf>
    <xf numFmtId="49" fontId="15" fillId="6" borderId="0" xfId="0" applyNumberFormat="1" applyFont="1" applyFill="1" applyAlignment="1">
      <alignment horizontal="left" vertical="center" wrapText="1"/>
    </xf>
    <xf numFmtId="0" fontId="17" fillId="6" borderId="0" xfId="0" applyFont="1" applyFill="1" applyAlignment="1">
      <alignment horizontal="left" vertical="center" wrapText="1"/>
    </xf>
    <xf numFmtId="0" fontId="0" fillId="6" borderId="0" xfId="0" applyFont="1" applyFill="1" applyAlignment="1">
      <alignment wrapText="1"/>
    </xf>
    <xf numFmtId="0" fontId="0" fillId="6" borderId="0" xfId="0" applyFont="1" applyFill="1" applyAlignment="1">
      <alignment horizontal="center" wrapText="1"/>
    </xf>
    <xf numFmtId="0" fontId="0" fillId="6" borderId="0" xfId="0" applyFont="1" applyFill="1" applyAlignment="1">
      <alignment horizontal="left" vertical="top" wrapText="1"/>
    </xf>
    <xf numFmtId="0" fontId="0" fillId="6" borderId="0" xfId="0" applyFont="1" applyFill="1" applyAlignment="1">
      <alignment vertical="center"/>
    </xf>
    <xf numFmtId="0" fontId="0" fillId="6" borderId="45" xfId="0" applyFont="1" applyFill="1" applyBorder="1"/>
    <xf numFmtId="0" fontId="0" fillId="6" borderId="0" xfId="0" applyFont="1" applyFill="1" applyAlignment="1">
      <alignment horizontal="left" wrapText="1"/>
    </xf>
    <xf numFmtId="0" fontId="56" fillId="6" borderId="0" xfId="0" applyFont="1" applyFill="1" applyAlignment="1">
      <alignment horizontal="center" vertical="top" wrapText="1"/>
    </xf>
    <xf numFmtId="0" fontId="56" fillId="6" borderId="0" xfId="0" applyFont="1" applyFill="1" applyAlignment="1">
      <alignment horizontal="left" vertical="top" wrapText="1"/>
    </xf>
    <xf numFmtId="0" fontId="56" fillId="6" borderId="0" xfId="0" applyFont="1" applyFill="1" applyAlignment="1">
      <alignment horizontal="left" wrapText="1"/>
    </xf>
    <xf numFmtId="0" fontId="56" fillId="6" borderId="0" xfId="0" applyFont="1" applyFill="1" applyAlignment="1">
      <alignment horizontal="center" vertical="top"/>
    </xf>
    <xf numFmtId="0" fontId="56" fillId="6" borderId="0" xfId="0" applyFont="1" applyFill="1" applyAlignment="1">
      <alignment horizontal="center" vertical="center" wrapText="1"/>
    </xf>
    <xf numFmtId="0" fontId="0" fillId="6" borderId="45" xfId="0" applyFont="1" applyFill="1" applyBorder="1"/>
    <xf numFmtId="0" fontId="56" fillId="6" borderId="0" xfId="0" applyFont="1" applyFill="1" applyAlignment="1">
      <alignment horizontal="left"/>
    </xf>
    <xf numFmtId="0" fontId="0" fillId="6" borderId="0" xfId="0" applyFont="1" applyFill="1"/>
    <xf numFmtId="0" fontId="56" fillId="0" borderId="0" xfId="0" applyFont="1" applyAlignment="1">
      <alignment horizontal="left" vertical="top" wrapText="1"/>
    </xf>
    <xf numFmtId="0" fontId="57" fillId="6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left" vertical="top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top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49" fontId="35" fillId="0" borderId="34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/>
    </xf>
    <xf numFmtId="0" fontId="23" fillId="0" borderId="0" xfId="1" applyFont="1" applyBorder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left" vertical="top" wrapText="1"/>
    </xf>
    <xf numFmtId="0" fontId="35" fillId="6" borderId="9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5" fillId="6" borderId="33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49" fontId="35" fillId="0" borderId="6" xfId="0" applyNumberFormat="1" applyFont="1" applyBorder="1" applyAlignment="1">
      <alignment horizontal="center" vertical="center" wrapText="1"/>
    </xf>
    <xf numFmtId="49" fontId="35" fillId="0" borderId="7" xfId="0" applyNumberFormat="1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horizontal="center" vertical="center" wrapText="1"/>
    </xf>
    <xf numFmtId="49" fontId="35" fillId="0" borderId="0" xfId="0" applyNumberFormat="1" applyFont="1" applyBorder="1" applyAlignment="1">
      <alignment horizontal="center" vertical="center" wrapText="1"/>
    </xf>
    <xf numFmtId="49" fontId="35" fillId="0" borderId="32" xfId="0" applyNumberFormat="1" applyFont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49" fontId="35" fillId="0" borderId="36" xfId="0" applyNumberFormat="1" applyFont="1" applyBorder="1" applyAlignment="1">
      <alignment horizontal="center" vertical="center" wrapText="1"/>
    </xf>
    <xf numFmtId="49" fontId="35" fillId="0" borderId="50" xfId="0" applyNumberFormat="1" applyFont="1" applyBorder="1" applyAlignment="1">
      <alignment horizontal="center" vertical="center" wrapText="1"/>
    </xf>
    <xf numFmtId="49" fontId="34" fillId="0" borderId="36" xfId="0" applyNumberFormat="1" applyFont="1" applyBorder="1" applyAlignment="1">
      <alignment horizontal="center" vertical="center" wrapText="1"/>
    </xf>
    <xf numFmtId="49" fontId="34" fillId="0" borderId="50" xfId="0" applyNumberFormat="1" applyFont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9" fillId="0" borderId="4" xfId="0" applyFont="1" applyBorder="1" applyAlignment="1">
      <alignment horizontal="left" vertical="center" wrapText="1"/>
    </xf>
    <xf numFmtId="0" fontId="39" fillId="0" borderId="36" xfId="0" applyFont="1" applyBorder="1" applyAlignment="1">
      <alignment horizontal="left" vertical="center" wrapText="1"/>
    </xf>
    <xf numFmtId="0" fontId="39" fillId="0" borderId="4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 shrinkToFit="1"/>
    </xf>
    <xf numFmtId="0" fontId="21" fillId="0" borderId="13" xfId="0" applyFont="1" applyBorder="1" applyAlignment="1">
      <alignment horizontal="left" vertical="center" wrapText="1" shrinkToFit="1"/>
    </xf>
    <xf numFmtId="0" fontId="21" fillId="0" borderId="11" xfId="0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wrapText="1" shrinkToFit="1"/>
    </xf>
    <xf numFmtId="0" fontId="29" fillId="5" borderId="2" xfId="0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 shrinkToFit="1"/>
    </xf>
    <xf numFmtId="0" fontId="33" fillId="0" borderId="13" xfId="0" applyFont="1" applyFill="1" applyBorder="1" applyAlignment="1">
      <alignment horizontal="left" vertical="center" wrapText="1" shrinkToFit="1"/>
    </xf>
    <xf numFmtId="0" fontId="33" fillId="0" borderId="11" xfId="0" applyFont="1" applyFill="1" applyBorder="1" applyAlignment="1">
      <alignment horizontal="left" vertical="center" wrapText="1" shrinkToFit="1"/>
    </xf>
    <xf numFmtId="0" fontId="33" fillId="0" borderId="1" xfId="0" applyFont="1" applyFill="1" applyBorder="1" applyAlignment="1">
      <alignment horizontal="left" vertical="center" wrapText="1" shrinkToFit="1"/>
    </xf>
    <xf numFmtId="0" fontId="29" fillId="0" borderId="2" xfId="0" applyFont="1" applyBorder="1" applyAlignment="1">
      <alignment horizontal="left" vertical="center" wrapText="1" shrinkToFit="1"/>
    </xf>
    <xf numFmtId="0" fontId="21" fillId="6" borderId="1" xfId="0" applyFont="1" applyFill="1" applyBorder="1" applyAlignment="1">
      <alignment horizontal="left" vertical="center" wrapText="1" shrinkToFit="1"/>
    </xf>
    <xf numFmtId="0" fontId="21" fillId="6" borderId="13" xfId="0" applyFont="1" applyFill="1" applyBorder="1" applyAlignment="1">
      <alignment horizontal="left" vertical="center" wrapText="1" shrinkToFit="1"/>
    </xf>
    <xf numFmtId="0" fontId="21" fillId="6" borderId="11" xfId="0" applyFont="1" applyFill="1" applyBorder="1" applyAlignment="1">
      <alignment horizontal="left" vertical="center" wrapText="1" shrinkToFit="1"/>
    </xf>
    <xf numFmtId="0" fontId="21" fillId="0" borderId="13" xfId="0" applyFont="1" applyFill="1" applyBorder="1" applyAlignment="1">
      <alignment horizontal="left" vertical="center" wrapText="1" shrinkToFit="1"/>
    </xf>
    <xf numFmtId="0" fontId="21" fillId="0" borderId="11" xfId="0" applyFont="1" applyFill="1" applyBorder="1" applyAlignment="1">
      <alignment horizontal="left" vertical="center" wrapText="1" shrinkToFit="1"/>
    </xf>
    <xf numFmtId="0" fontId="29" fillId="4" borderId="35" xfId="0" applyFont="1" applyFill="1" applyBorder="1" applyAlignment="1">
      <alignment horizontal="left" vertical="center" wrapText="1" shrinkToFit="1"/>
    </xf>
    <xf numFmtId="0" fontId="29" fillId="4" borderId="52" xfId="0" applyFont="1" applyFill="1" applyBorder="1" applyAlignment="1">
      <alignment horizontal="left" vertical="center" wrapText="1" shrinkToFit="1"/>
    </xf>
    <xf numFmtId="0" fontId="29" fillId="4" borderId="51" xfId="0" applyFont="1" applyFill="1" applyBorder="1" applyAlignment="1">
      <alignment horizontal="left" vertical="center" wrapText="1" shrinkToFit="1"/>
    </xf>
    <xf numFmtId="0" fontId="15" fillId="0" borderId="2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 wrapText="1" shrinkToFit="1"/>
    </xf>
    <xf numFmtId="0" fontId="21" fillId="0" borderId="47" xfId="0" applyFont="1" applyBorder="1" applyAlignment="1">
      <alignment horizontal="left" vertical="center" wrapText="1" shrinkToFit="1"/>
    </xf>
    <xf numFmtId="0" fontId="21" fillId="0" borderId="53" xfId="0" applyFont="1" applyBorder="1" applyAlignment="1">
      <alignment horizontal="left" vertical="center" wrapText="1" shrinkToFit="1"/>
    </xf>
    <xf numFmtId="0" fontId="29" fillId="5" borderId="1" xfId="0" applyFont="1" applyFill="1" applyBorder="1" applyAlignment="1">
      <alignment horizontal="left" vertical="center" wrapText="1" shrinkToFit="1"/>
    </xf>
    <xf numFmtId="0" fontId="29" fillId="5" borderId="13" xfId="0" applyFont="1" applyFill="1" applyBorder="1" applyAlignment="1">
      <alignment horizontal="left" vertical="center" wrapText="1" shrinkToFit="1"/>
    </xf>
    <xf numFmtId="0" fontId="29" fillId="5" borderId="11" xfId="0" applyFont="1" applyFill="1" applyBorder="1" applyAlignment="1">
      <alignment horizontal="left" vertical="center" wrapText="1" shrinkToFit="1"/>
    </xf>
    <xf numFmtId="0" fontId="22" fillId="0" borderId="1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shrinkToFit="1"/>
    </xf>
    <xf numFmtId="0" fontId="16" fillId="5" borderId="34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left" vertical="center" wrapText="1" shrinkToFit="1"/>
    </xf>
    <xf numFmtId="0" fontId="33" fillId="2" borderId="11" xfId="0" applyFont="1" applyFill="1" applyBorder="1" applyAlignment="1">
      <alignment horizontal="left" vertical="center" wrapText="1" shrinkToFit="1"/>
    </xf>
    <xf numFmtId="0" fontId="15" fillId="4" borderId="35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35" fillId="6" borderId="13" xfId="0" applyFont="1" applyFill="1" applyBorder="1" applyAlignment="1">
      <alignment horizontal="center" vertical="center"/>
    </xf>
    <xf numFmtId="0" fontId="35" fillId="6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top"/>
    </xf>
    <xf numFmtId="0" fontId="25" fillId="0" borderId="45" xfId="0" applyFont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justify" wrapText="1"/>
    </xf>
    <xf numFmtId="0" fontId="15" fillId="2" borderId="47" xfId="0" applyFont="1" applyFill="1" applyBorder="1" applyAlignment="1">
      <alignment horizontal="center" vertical="justify" wrapText="1"/>
    </xf>
    <xf numFmtId="0" fontId="15" fillId="2" borderId="48" xfId="0" applyFont="1" applyFill="1" applyBorder="1" applyAlignment="1">
      <alignment horizontal="center" vertical="justify" wrapText="1"/>
    </xf>
    <xf numFmtId="0" fontId="15" fillId="0" borderId="12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39" fillId="0" borderId="2" xfId="0" applyFont="1" applyBorder="1" applyAlignment="1">
      <alignment horizontal="left" vertical="center" wrapText="1"/>
    </xf>
    <xf numFmtId="0" fontId="35" fillId="2" borderId="12" xfId="0" applyFont="1" applyFill="1" applyBorder="1" applyAlignment="1">
      <alignment horizontal="center" vertical="center"/>
    </xf>
    <xf numFmtId="0" fontId="35" fillId="2" borderId="45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9" fillId="0" borderId="8" xfId="0" applyFont="1" applyBorder="1" applyAlignment="1">
      <alignment horizontal="left" vertical="center" wrapText="1"/>
    </xf>
    <xf numFmtId="0" fontId="39" fillId="0" borderId="4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15" fillId="4" borderId="52" xfId="0" applyFont="1" applyFill="1" applyBorder="1" applyAlignment="1">
      <alignment vertical="justify" wrapText="1"/>
    </xf>
    <xf numFmtId="0" fontId="15" fillId="4" borderId="57" xfId="0" applyFont="1" applyFill="1" applyBorder="1" applyAlignment="1">
      <alignment vertical="justify" wrapText="1"/>
    </xf>
    <xf numFmtId="0" fontId="15" fillId="4" borderId="51" xfId="0" applyFont="1" applyFill="1" applyBorder="1" applyAlignment="1">
      <alignment vertical="justify" wrapText="1"/>
    </xf>
    <xf numFmtId="0" fontId="15" fillId="4" borderId="27" xfId="0" applyFont="1" applyFill="1" applyBorder="1" applyAlignment="1">
      <alignment vertical="justify" wrapText="1"/>
    </xf>
    <xf numFmtId="0" fontId="15" fillId="4" borderId="28" xfId="0" applyFont="1" applyFill="1" applyBorder="1" applyAlignment="1">
      <alignment vertical="justify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justify" wrapText="1"/>
    </xf>
    <xf numFmtId="0" fontId="15" fillId="0" borderId="59" xfId="0" applyFont="1" applyBorder="1" applyAlignment="1">
      <alignment horizontal="center" vertical="justify" wrapText="1"/>
    </xf>
    <xf numFmtId="0" fontId="15" fillId="0" borderId="60" xfId="0" applyFont="1" applyBorder="1" applyAlignment="1">
      <alignment horizontal="center" vertical="justify" wrapText="1"/>
    </xf>
    <xf numFmtId="0" fontId="15" fillId="6" borderId="33" xfId="0" applyFont="1" applyFill="1" applyBorder="1" applyAlignment="1">
      <alignment horizontal="center"/>
    </xf>
    <xf numFmtId="0" fontId="15" fillId="6" borderId="34" xfId="0" applyFont="1" applyFill="1" applyBorder="1" applyAlignment="1">
      <alignment horizontal="center"/>
    </xf>
    <xf numFmtId="0" fontId="15" fillId="2" borderId="46" xfId="0" applyFont="1" applyFill="1" applyBorder="1" applyAlignment="1">
      <alignment horizontal="center"/>
    </xf>
    <xf numFmtId="0" fontId="15" fillId="2" borderId="48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wrapText="1"/>
    </xf>
    <xf numFmtId="0" fontId="21" fillId="0" borderId="45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vertical="justify" wrapText="1"/>
    </xf>
    <xf numFmtId="0" fontId="15" fillId="2" borderId="2" xfId="0" applyFont="1" applyFill="1" applyBorder="1" applyAlignment="1">
      <alignment vertical="justify" wrapText="1"/>
    </xf>
    <xf numFmtId="0" fontId="15" fillId="2" borderId="10" xfId="0" applyFont="1" applyFill="1" applyBorder="1" applyAlignment="1">
      <alignment vertical="justify" wrapText="1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49" fontId="35" fillId="0" borderId="54" xfId="0" applyNumberFormat="1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left" vertical="center" wrapText="1"/>
    </xf>
    <xf numFmtId="0" fontId="39" fillId="0" borderId="59" xfId="0" applyFont="1" applyBorder="1" applyAlignment="1">
      <alignment horizontal="left" vertical="center" wrapText="1"/>
    </xf>
    <xf numFmtId="0" fontId="39" fillId="0" borderId="55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34" fillId="0" borderId="35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horizontal="left" vertical="center"/>
    </xf>
    <xf numFmtId="0" fontId="21" fillId="0" borderId="61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textRotation="90"/>
    </xf>
    <xf numFmtId="0" fontId="21" fillId="0" borderId="49" xfId="0" applyFont="1" applyBorder="1" applyAlignment="1">
      <alignment horizontal="center" vertical="center" textRotation="90"/>
    </xf>
    <xf numFmtId="0" fontId="21" fillId="0" borderId="63" xfId="0" applyFont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textRotation="90"/>
    </xf>
    <xf numFmtId="0" fontId="21" fillId="0" borderId="64" xfId="0" applyFont="1" applyBorder="1" applyAlignment="1">
      <alignment horizontal="center" vertical="center" textRotation="90"/>
    </xf>
    <xf numFmtId="0" fontId="21" fillId="0" borderId="65" xfId="0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 textRotation="90"/>
    </xf>
    <xf numFmtId="0" fontId="21" fillId="0" borderId="30" xfId="0" applyFont="1" applyBorder="1" applyAlignment="1">
      <alignment horizontal="center" vertical="center" textRotation="90"/>
    </xf>
    <xf numFmtId="0" fontId="21" fillId="0" borderId="61" xfId="0" applyFont="1" applyBorder="1" applyAlignment="1">
      <alignment horizontal="center" vertical="center" textRotation="90"/>
    </xf>
    <xf numFmtId="0" fontId="16" fillId="4" borderId="5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textRotation="90"/>
    </xf>
    <xf numFmtId="0" fontId="17" fillId="5" borderId="13" xfId="0" applyFont="1" applyFill="1" applyBorder="1" applyAlignment="1">
      <alignment horizontal="center" vertical="center"/>
    </xf>
    <xf numFmtId="0" fontId="29" fillId="0" borderId="40" xfId="0" applyFont="1" applyBorder="1" applyAlignment="1">
      <alignment horizontal="center" vertical="center" textRotation="90"/>
    </xf>
    <xf numFmtId="0" fontId="29" fillId="0" borderId="42" xfId="0" applyFont="1" applyBorder="1" applyAlignment="1">
      <alignment horizontal="center" vertical="center" textRotation="90"/>
    </xf>
    <xf numFmtId="0" fontId="29" fillId="0" borderId="9" xfId="0" applyFont="1" applyBorder="1" applyAlignment="1">
      <alignment horizontal="center" vertical="center" textRotation="90"/>
    </xf>
    <xf numFmtId="0" fontId="29" fillId="0" borderId="10" xfId="0" applyFont="1" applyBorder="1" applyAlignment="1">
      <alignment horizontal="center" vertical="center" textRotation="90"/>
    </xf>
    <xf numFmtId="0" fontId="29" fillId="0" borderId="22" xfId="0" applyFont="1" applyBorder="1" applyAlignment="1">
      <alignment horizontal="center" vertical="center" textRotation="90"/>
    </xf>
    <xf numFmtId="0" fontId="29" fillId="0" borderId="24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textRotation="90"/>
    </xf>
    <xf numFmtId="0" fontId="29" fillId="0" borderId="67" xfId="0" applyFont="1" applyBorder="1" applyAlignment="1">
      <alignment horizontal="center" vertical="center" textRotation="90"/>
    </xf>
    <xf numFmtId="0" fontId="29" fillId="0" borderId="0" xfId="0" applyFont="1" applyBorder="1" applyAlignment="1">
      <alignment horizontal="center" vertical="center" textRotation="90"/>
    </xf>
    <xf numFmtId="0" fontId="29" fillId="0" borderId="32" xfId="0" applyFont="1" applyBorder="1" applyAlignment="1">
      <alignment horizontal="center" vertical="center" textRotation="90"/>
    </xf>
    <xf numFmtId="0" fontId="29" fillId="0" borderId="29" xfId="0" applyFont="1" applyBorder="1" applyAlignment="1">
      <alignment horizontal="center" vertical="center" textRotation="90"/>
    </xf>
    <xf numFmtId="0" fontId="29" fillId="0" borderId="62" xfId="0" applyFont="1" applyBorder="1" applyAlignment="1">
      <alignment horizontal="center" vertical="center" textRotation="90"/>
    </xf>
    <xf numFmtId="0" fontId="21" fillId="0" borderId="4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top" wrapText="1"/>
    </xf>
    <xf numFmtId="0" fontId="21" fillId="0" borderId="47" xfId="0" applyFont="1" applyBorder="1" applyAlignment="1">
      <alignment horizontal="center" vertical="top"/>
    </xf>
    <xf numFmtId="0" fontId="21" fillId="0" borderId="48" xfId="0" applyFont="1" applyBorder="1" applyAlignment="1">
      <alignment horizontal="center" vertical="top"/>
    </xf>
    <xf numFmtId="0" fontId="21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left" vertical="center"/>
    </xf>
    <xf numFmtId="0" fontId="15" fillId="5" borderId="59" xfId="0" applyFont="1" applyFill="1" applyBorder="1" applyAlignment="1">
      <alignment horizontal="left" vertical="center"/>
    </xf>
    <xf numFmtId="0" fontId="15" fillId="5" borderId="60" xfId="0" applyFont="1" applyFill="1" applyBorder="1" applyAlignment="1">
      <alignment horizontal="left" vertical="center"/>
    </xf>
    <xf numFmtId="0" fontId="29" fillId="4" borderId="35" xfId="0" applyFont="1" applyFill="1" applyBorder="1" applyAlignment="1">
      <alignment horizontal="left" vertical="center" wrapText="1"/>
    </xf>
    <xf numFmtId="0" fontId="29" fillId="4" borderId="52" xfId="0" applyFont="1" applyFill="1" applyBorder="1" applyAlignment="1">
      <alignment horizontal="left" vertical="center"/>
    </xf>
    <xf numFmtId="0" fontId="29" fillId="4" borderId="51" xfId="0" applyFont="1" applyFill="1" applyBorder="1" applyAlignment="1">
      <alignment horizontal="left" vertical="center"/>
    </xf>
    <xf numFmtId="0" fontId="29" fillId="0" borderId="6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16" fontId="15" fillId="0" borderId="54" xfId="0" applyNumberFormat="1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21" fillId="0" borderId="54" xfId="0" applyFont="1" applyBorder="1" applyAlignment="1">
      <alignment horizontal="left" vertical="center" wrapText="1" shrinkToFit="1"/>
    </xf>
    <xf numFmtId="0" fontId="21" fillId="0" borderId="59" xfId="0" applyFont="1" applyBorder="1" applyAlignment="1">
      <alignment horizontal="left" vertical="center" wrapText="1" shrinkToFit="1"/>
    </xf>
    <xf numFmtId="0" fontId="21" fillId="0" borderId="55" xfId="0" applyFont="1" applyBorder="1" applyAlignment="1">
      <alignment horizontal="left" vertical="center" wrapText="1" shrinkToFit="1"/>
    </xf>
    <xf numFmtId="0" fontId="16" fillId="0" borderId="5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49" fontId="36" fillId="0" borderId="13" xfId="0" applyNumberFormat="1" applyFont="1" applyBorder="1" applyAlignment="1">
      <alignment horizontal="center" vertical="center" wrapText="1"/>
    </xf>
    <xf numFmtId="49" fontId="36" fillId="0" borderId="34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top"/>
    </xf>
    <xf numFmtId="0" fontId="34" fillId="0" borderId="35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15" fillId="0" borderId="33" xfId="0" applyFont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/>
    </xf>
    <xf numFmtId="0" fontId="15" fillId="4" borderId="28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21" fillId="2" borderId="25" xfId="0" applyFont="1" applyFill="1" applyBorder="1" applyAlignment="1">
      <alignment horizontal="left" vertical="center" wrapText="1" shrinkToFit="1"/>
    </xf>
    <xf numFmtId="0" fontId="21" fillId="2" borderId="47" xfId="0" applyFont="1" applyFill="1" applyBorder="1" applyAlignment="1">
      <alignment horizontal="left" vertical="center" wrapText="1" shrinkToFit="1"/>
    </xf>
    <xf numFmtId="0" fontId="21" fillId="2" borderId="53" xfId="0" applyFont="1" applyFill="1" applyBorder="1" applyAlignment="1">
      <alignment horizontal="left" vertical="center" wrapText="1" shrinkToFit="1"/>
    </xf>
    <xf numFmtId="0" fontId="21" fillId="2" borderId="35" xfId="0" applyFont="1" applyFill="1" applyBorder="1" applyAlignment="1">
      <alignment horizontal="left" vertical="center" wrapText="1" shrinkToFit="1"/>
    </xf>
    <xf numFmtId="0" fontId="21" fillId="2" borderId="52" xfId="0" applyFont="1" applyFill="1" applyBorder="1" applyAlignment="1">
      <alignment horizontal="left" vertical="center" wrapText="1" shrinkToFit="1"/>
    </xf>
    <xf numFmtId="0" fontId="21" fillId="2" borderId="51" xfId="0" applyFont="1" applyFill="1" applyBorder="1" applyAlignment="1">
      <alignment horizontal="left" vertical="center" wrapText="1" shrinkToFit="1"/>
    </xf>
    <xf numFmtId="0" fontId="15" fillId="0" borderId="52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5" fillId="5" borderId="59" xfId="0" applyFont="1" applyFill="1" applyBorder="1" applyAlignment="1">
      <alignment horizontal="center" vertical="center" wrapText="1"/>
    </xf>
    <xf numFmtId="0" fontId="15" fillId="5" borderId="60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6" fillId="4" borderId="56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1" fillId="2" borderId="54" xfId="0" applyFont="1" applyFill="1" applyBorder="1" applyAlignment="1">
      <alignment horizontal="left" vertical="center" wrapText="1" shrinkToFit="1"/>
    </xf>
    <xf numFmtId="0" fontId="21" fillId="2" borderId="59" xfId="0" applyFont="1" applyFill="1" applyBorder="1" applyAlignment="1">
      <alignment horizontal="left" vertical="center" wrapText="1" shrinkToFit="1"/>
    </xf>
    <xf numFmtId="0" fontId="21" fillId="2" borderId="55" xfId="0" applyFont="1" applyFill="1" applyBorder="1" applyAlignment="1">
      <alignment horizontal="left" vertical="center" wrapText="1" shrinkToFit="1"/>
    </xf>
    <xf numFmtId="0" fontId="23" fillId="0" borderId="0" xfId="0" applyFont="1" applyAlignment="1">
      <alignment horizontal="center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56" fillId="6" borderId="0" xfId="0" applyFont="1" applyFill="1" applyAlignment="1">
      <alignment horizontal="left" vertical="top" wrapText="1"/>
    </xf>
    <xf numFmtId="0" fontId="56" fillId="6" borderId="0" xfId="0" applyFont="1" applyFill="1" applyAlignment="1">
      <alignment horizontal="left"/>
    </xf>
    <xf numFmtId="0" fontId="0" fillId="6" borderId="0" xfId="0" applyFont="1" applyFill="1"/>
    <xf numFmtId="0" fontId="56" fillId="6" borderId="0" xfId="0" applyFont="1" applyFill="1" applyAlignment="1">
      <alignment horizontal="left" vertical="center" wrapText="1"/>
    </xf>
    <xf numFmtId="0" fontId="56" fillId="6" borderId="0" xfId="0" applyFont="1" applyFill="1" applyAlignment="1">
      <alignment horizontal="center" vertical="top" wrapText="1"/>
    </xf>
    <xf numFmtId="0" fontId="0" fillId="6" borderId="0" xfId="0" applyFont="1" applyFill="1" applyAlignment="1">
      <alignment vertical="top"/>
    </xf>
    <xf numFmtId="0" fontId="56" fillId="6" borderId="0" xfId="0" applyFont="1" applyFill="1" applyAlignment="1">
      <alignment horizontal="left" vertical="center"/>
    </xf>
    <xf numFmtId="0" fontId="56" fillId="6" borderId="0" xfId="0" applyFont="1" applyFill="1" applyAlignment="1">
      <alignment horizontal="center" vertical="center" wrapText="1"/>
    </xf>
    <xf numFmtId="0" fontId="56" fillId="6" borderId="45" xfId="0" applyFont="1" applyFill="1" applyBorder="1" applyAlignment="1">
      <alignment horizontal="left" wrapText="1"/>
    </xf>
    <xf numFmtId="0" fontId="0" fillId="6" borderId="45" xfId="0" applyFont="1" applyFill="1" applyBorder="1" applyAlignment="1">
      <alignment horizontal="left" wrapText="1"/>
    </xf>
    <xf numFmtId="0" fontId="44" fillId="0" borderId="43" xfId="0" applyFont="1" applyFill="1" applyBorder="1" applyAlignment="1">
      <alignment horizontal="center" vertical="center"/>
    </xf>
    <xf numFmtId="0" fontId="44" fillId="0" borderId="50" xfId="0" applyFont="1" applyFill="1" applyBorder="1" applyAlignment="1">
      <alignment horizontal="center" vertical="center"/>
    </xf>
    <xf numFmtId="0" fontId="44" fillId="6" borderId="4" xfId="0" applyFont="1" applyFill="1" applyBorder="1" applyAlignment="1">
      <alignment horizontal="center" vertical="center"/>
    </xf>
    <xf numFmtId="0" fontId="44" fillId="6" borderId="49" xfId="0" applyFont="1" applyFill="1" applyBorder="1" applyAlignment="1">
      <alignment horizontal="center" vertical="center"/>
    </xf>
    <xf numFmtId="0" fontId="44" fillId="6" borderId="36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54" fillId="0" borderId="33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left" vertical="center" wrapText="1"/>
    </xf>
    <xf numFmtId="0" fontId="54" fillId="0" borderId="11" xfId="0" applyFont="1" applyBorder="1" applyAlignment="1">
      <alignment horizontal="left" vertical="center" wrapText="1"/>
    </xf>
    <xf numFmtId="0" fontId="44" fillId="5" borderId="35" xfId="0" applyFont="1" applyFill="1" applyBorder="1" applyAlignment="1">
      <alignment horizontal="center" vertical="center"/>
    </xf>
    <xf numFmtId="0" fontId="44" fillId="5" borderId="51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0" fontId="52" fillId="0" borderId="2" xfId="0" applyFont="1" applyFill="1" applyBorder="1" applyAlignment="1">
      <alignment horizontal="center" vertical="center"/>
    </xf>
    <xf numFmtId="0" fontId="52" fillId="0" borderId="2" xfId="0" applyFont="1" applyBorder="1" applyAlignment="1">
      <alignment horizontal="left" vertical="center" wrapText="1"/>
    </xf>
    <xf numFmtId="0" fontId="47" fillId="0" borderId="25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4" fillId="0" borderId="33" xfId="0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  <xf numFmtId="0" fontId="44" fillId="0" borderId="34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44" fillId="0" borderId="45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164" fontId="49" fillId="0" borderId="44" xfId="0" applyNumberFormat="1" applyFont="1" applyFill="1" applyBorder="1" applyAlignment="1">
      <alignment horizontal="center" vertical="center"/>
    </xf>
    <xf numFmtId="0" fontId="49" fillId="0" borderId="62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/>
    </xf>
    <xf numFmtId="0" fontId="44" fillId="0" borderId="17" xfId="0" applyFont="1" applyFill="1" applyBorder="1" applyAlignment="1">
      <alignment horizontal="center"/>
    </xf>
    <xf numFmtId="0" fontId="44" fillId="0" borderId="21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77" fillId="0" borderId="1" xfId="0" applyFont="1" applyBorder="1" applyAlignment="1">
      <alignment horizontal="left" vertical="center" wrapText="1"/>
    </xf>
    <xf numFmtId="0" fontId="77" fillId="0" borderId="13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/>
    </xf>
    <xf numFmtId="0" fontId="44" fillId="6" borderId="43" xfId="0" applyFont="1" applyFill="1" applyBorder="1" applyAlignment="1">
      <alignment horizontal="center" vertical="center"/>
    </xf>
    <xf numFmtId="0" fontId="44" fillId="6" borderId="50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54" xfId="0" applyFont="1" applyFill="1" applyBorder="1" applyAlignment="1">
      <alignment horizontal="center" vertical="center"/>
    </xf>
    <xf numFmtId="0" fontId="44" fillId="0" borderId="60" xfId="0" applyFont="1" applyFill="1" applyBorder="1" applyAlignment="1">
      <alignment horizontal="center" vertical="center"/>
    </xf>
    <xf numFmtId="0" fontId="84" fillId="0" borderId="46" xfId="0" applyFont="1" applyFill="1" applyBorder="1" applyAlignment="1">
      <alignment horizontal="center" vertical="center" wrapText="1"/>
    </xf>
    <xf numFmtId="0" fontId="84" fillId="0" borderId="47" xfId="0" applyFont="1" applyFill="1" applyBorder="1" applyAlignment="1">
      <alignment horizontal="center" vertical="center" wrapText="1"/>
    </xf>
    <xf numFmtId="0" fontId="84" fillId="0" borderId="48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justify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60" fillId="0" borderId="0" xfId="0" applyFont="1"/>
    <xf numFmtId="0" fontId="47" fillId="0" borderId="1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55" fillId="0" borderId="58" xfId="0" applyFont="1" applyBorder="1" applyAlignment="1">
      <alignment horizontal="center" vertical="center" wrapText="1"/>
    </xf>
    <xf numFmtId="0" fontId="55" fillId="0" borderId="59" xfId="0" applyFont="1" applyBorder="1" applyAlignment="1">
      <alignment horizontal="center" vertical="center" wrapText="1"/>
    </xf>
    <xf numFmtId="0" fontId="55" fillId="0" borderId="60" xfId="0" applyFont="1" applyBorder="1" applyAlignment="1">
      <alignment horizontal="center" vertical="center" wrapText="1"/>
    </xf>
    <xf numFmtId="164" fontId="44" fillId="0" borderId="46" xfId="0" applyNumberFormat="1" applyFont="1" applyFill="1" applyBorder="1" applyAlignment="1">
      <alignment horizontal="center" vertical="center"/>
    </xf>
    <xf numFmtId="164" fontId="44" fillId="0" borderId="47" xfId="0" applyNumberFormat="1" applyFont="1" applyFill="1" applyBorder="1" applyAlignment="1">
      <alignment horizontal="center" vertical="center"/>
    </xf>
    <xf numFmtId="164" fontId="44" fillId="0" borderId="48" xfId="0" applyNumberFormat="1" applyFont="1" applyFill="1" applyBorder="1" applyAlignment="1">
      <alignment horizontal="center" vertical="center"/>
    </xf>
    <xf numFmtId="0" fontId="54" fillId="0" borderId="46" xfId="0" applyFont="1" applyBorder="1" applyAlignment="1">
      <alignment horizontal="left" vertical="center" wrapText="1"/>
    </xf>
    <xf numFmtId="0" fontId="54" fillId="0" borderId="47" xfId="0" applyFont="1" applyBorder="1" applyAlignment="1">
      <alignment horizontal="left" vertical="center" wrapText="1"/>
    </xf>
    <xf numFmtId="0" fontId="54" fillId="0" borderId="53" xfId="0" applyFont="1" applyBorder="1" applyAlignment="1">
      <alignment horizontal="left" vertical="center" wrapText="1"/>
    </xf>
    <xf numFmtId="49" fontId="44" fillId="0" borderId="25" xfId="0" applyNumberFormat="1" applyFont="1" applyFill="1" applyBorder="1" applyAlignment="1">
      <alignment horizontal="center" vertical="center"/>
    </xf>
    <xf numFmtId="49" fontId="44" fillId="0" borderId="53" xfId="0" applyNumberFormat="1" applyFont="1" applyFill="1" applyBorder="1" applyAlignment="1">
      <alignment horizontal="center" vertical="center"/>
    </xf>
    <xf numFmtId="164" fontId="44" fillId="0" borderId="25" xfId="0" applyNumberFormat="1" applyFont="1" applyBorder="1" applyAlignment="1">
      <alignment horizontal="center" vertical="center"/>
    </xf>
    <xf numFmtId="164" fontId="44" fillId="0" borderId="53" xfId="0" applyNumberFormat="1" applyFont="1" applyBorder="1" applyAlignment="1">
      <alignment horizontal="center" vertical="center"/>
    </xf>
    <xf numFmtId="0" fontId="54" fillId="0" borderId="44" xfId="0" applyFont="1" applyBorder="1" applyAlignment="1">
      <alignment horizontal="left" vertical="center"/>
    </xf>
    <xf numFmtId="0" fontId="54" fillId="0" borderId="29" xfId="0" applyFont="1" applyBorder="1" applyAlignment="1">
      <alignment horizontal="left" vertical="center"/>
    </xf>
    <xf numFmtId="0" fontId="49" fillId="0" borderId="44" xfId="0" applyFont="1" applyFill="1" applyBorder="1" applyAlignment="1">
      <alignment horizontal="center" vertical="center"/>
    </xf>
    <xf numFmtId="0" fontId="49" fillId="0" borderId="61" xfId="0" applyFont="1" applyFill="1" applyBorder="1" applyAlignment="1">
      <alignment horizontal="center" vertical="center"/>
    </xf>
    <xf numFmtId="0" fontId="49" fillId="0" borderId="63" xfId="0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horizontal="center" vertical="center"/>
    </xf>
    <xf numFmtId="0" fontId="62" fillId="0" borderId="63" xfId="0" applyFont="1" applyFill="1" applyBorder="1" applyAlignment="1">
      <alignment horizontal="center" vertical="center"/>
    </xf>
    <xf numFmtId="0" fontId="62" fillId="0" borderId="61" xfId="0" applyFont="1" applyFill="1" applyBorder="1" applyAlignment="1">
      <alignment horizontal="center" vertical="center"/>
    </xf>
    <xf numFmtId="0" fontId="49" fillId="6" borderId="63" xfId="0" applyFont="1" applyFill="1" applyBorder="1" applyAlignment="1">
      <alignment horizontal="center" vertical="center"/>
    </xf>
    <xf numFmtId="0" fontId="49" fillId="6" borderId="61" xfId="0" applyFont="1" applyFill="1" applyBorder="1" applyAlignment="1">
      <alignment horizontal="center" vertical="center"/>
    </xf>
    <xf numFmtId="0" fontId="44" fillId="5" borderId="56" xfId="0" applyFont="1" applyFill="1" applyBorder="1" applyAlignment="1">
      <alignment horizontal="center" vertical="center"/>
    </xf>
    <xf numFmtId="0" fontId="54" fillId="6" borderId="1" xfId="0" applyFont="1" applyFill="1" applyBorder="1" applyAlignment="1">
      <alignment horizontal="left" vertical="center" wrapText="1"/>
    </xf>
    <xf numFmtId="0" fontId="54" fillId="6" borderId="13" xfId="0" applyFont="1" applyFill="1" applyBorder="1" applyAlignment="1">
      <alignment horizontal="left" vertical="center" wrapText="1"/>
    </xf>
    <xf numFmtId="0" fontId="54" fillId="6" borderId="11" xfId="0" applyFont="1" applyFill="1" applyBorder="1" applyAlignment="1">
      <alignment horizontal="left" vertical="center" wrapText="1"/>
    </xf>
    <xf numFmtId="0" fontId="44" fillId="5" borderId="26" xfId="0" applyFont="1" applyFill="1" applyBorder="1" applyAlignment="1">
      <alignment horizontal="center"/>
    </xf>
    <xf numFmtId="0" fontId="44" fillId="5" borderId="28" xfId="0" applyFont="1" applyFill="1" applyBorder="1" applyAlignment="1">
      <alignment horizontal="center"/>
    </xf>
    <xf numFmtId="0" fontId="44" fillId="0" borderId="58" xfId="0" applyFont="1" applyFill="1" applyBorder="1" applyAlignment="1">
      <alignment horizontal="center" vertical="center"/>
    </xf>
    <xf numFmtId="0" fontId="44" fillId="0" borderId="55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wrapText="1"/>
    </xf>
    <xf numFmtId="0" fontId="54" fillId="0" borderId="13" xfId="0" applyFont="1" applyFill="1" applyBorder="1" applyAlignment="1">
      <alignment horizontal="left" vertical="center" wrapText="1"/>
    </xf>
    <xf numFmtId="0" fontId="54" fillId="0" borderId="11" xfId="0" applyFont="1" applyFill="1" applyBorder="1" applyAlignment="1">
      <alignment horizontal="left" vertical="center" wrapText="1"/>
    </xf>
    <xf numFmtId="164" fontId="44" fillId="0" borderId="33" xfId="0" applyNumberFormat="1" applyFont="1" applyBorder="1" applyAlignment="1">
      <alignment horizontal="center" vertical="center"/>
    </xf>
    <xf numFmtId="164" fontId="44" fillId="0" borderId="11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left" vertical="center" wrapText="1"/>
    </xf>
    <xf numFmtId="0" fontId="54" fillId="0" borderId="4" xfId="0" applyFont="1" applyBorder="1" applyAlignment="1">
      <alignment horizontal="left" vertical="center" wrapText="1"/>
    </xf>
    <xf numFmtId="0" fontId="54" fillId="0" borderId="36" xfId="0" applyFont="1" applyBorder="1" applyAlignment="1">
      <alignment horizontal="left" vertical="center" wrapText="1"/>
    </xf>
    <xf numFmtId="0" fontId="45" fillId="0" borderId="21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top" wrapText="1"/>
    </xf>
    <xf numFmtId="0" fontId="52" fillId="0" borderId="0" xfId="0" applyFont="1" applyFill="1" applyBorder="1" applyAlignment="1">
      <alignment horizontal="left" vertical="center" wrapText="1"/>
    </xf>
    <xf numFmtId="0" fontId="56" fillId="6" borderId="45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56" fillId="6" borderId="0" xfId="0" applyFont="1" applyFill="1" applyAlignment="1">
      <alignment horizontal="left" wrapText="1"/>
    </xf>
    <xf numFmtId="0" fontId="56" fillId="6" borderId="0" xfId="0" applyFont="1" applyFill="1" applyAlignment="1">
      <alignment horizontal="center" vertical="top"/>
    </xf>
    <xf numFmtId="0" fontId="56" fillId="6" borderId="36" xfId="0" applyFont="1" applyFill="1" applyBorder="1" applyAlignment="1">
      <alignment horizontal="center" vertical="top"/>
    </xf>
    <xf numFmtId="0" fontId="80" fillId="6" borderId="0" xfId="0" applyFont="1" applyFill="1" applyAlignment="1">
      <alignment horizontal="left" wrapText="1"/>
    </xf>
    <xf numFmtId="0" fontId="0" fillId="6" borderId="45" xfId="0" applyFont="1" applyFill="1" applyBorder="1"/>
    <xf numFmtId="49" fontId="52" fillId="0" borderId="2" xfId="0" applyNumberFormat="1" applyFont="1" applyBorder="1" applyAlignment="1">
      <alignment horizontal="center" vertical="center" wrapText="1"/>
    </xf>
    <xf numFmtId="49" fontId="52" fillId="0" borderId="10" xfId="0" applyNumberFormat="1" applyFont="1" applyBorder="1" applyAlignment="1">
      <alignment horizontal="center" vertical="center" wrapText="1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/>
    </xf>
    <xf numFmtId="0" fontId="48" fillId="0" borderId="13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164" fontId="44" fillId="6" borderId="46" xfId="0" applyNumberFormat="1" applyFont="1" applyFill="1" applyBorder="1" applyAlignment="1">
      <alignment horizontal="center" vertical="center"/>
    </xf>
    <xf numFmtId="164" fontId="44" fillId="6" borderId="47" xfId="0" applyNumberFormat="1" applyFont="1" applyFill="1" applyBorder="1" applyAlignment="1">
      <alignment horizontal="center" vertical="center"/>
    </xf>
    <xf numFmtId="164" fontId="44" fillId="6" borderId="48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47" fillId="0" borderId="69" xfId="0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0" fontId="55" fillId="0" borderId="56" xfId="0" applyFont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 wrapText="1"/>
    </xf>
    <xf numFmtId="0" fontId="55" fillId="0" borderId="58" xfId="0" applyFont="1" applyBorder="1" applyAlignment="1">
      <alignment horizontal="center" vertical="center"/>
    </xf>
    <xf numFmtId="0" fontId="55" fillId="0" borderId="59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49" fontId="52" fillId="0" borderId="2" xfId="0" applyNumberFormat="1" applyFont="1" applyFill="1" applyBorder="1" applyAlignment="1">
      <alignment horizontal="center" vertical="center" wrapText="1"/>
    </xf>
    <xf numFmtId="49" fontId="52" fillId="0" borderId="10" xfId="0" applyNumberFormat="1" applyFont="1" applyFill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/>
    </xf>
    <xf numFmtId="0" fontId="48" fillId="0" borderId="53" xfId="0" applyFont="1" applyBorder="1" applyAlignment="1">
      <alignment horizontal="center" vertical="center"/>
    </xf>
    <xf numFmtId="0" fontId="52" fillId="0" borderId="2" xfId="0" applyFont="1" applyFill="1" applyBorder="1" applyAlignment="1">
      <alignment horizontal="left" vertical="center" wrapText="1"/>
    </xf>
    <xf numFmtId="0" fontId="73" fillId="6" borderId="1" xfId="0" applyFont="1" applyFill="1" applyBorder="1" applyAlignment="1">
      <alignment horizontal="left" vertical="center" wrapText="1"/>
    </xf>
    <xf numFmtId="0" fontId="73" fillId="6" borderId="13" xfId="0" applyFont="1" applyFill="1" applyBorder="1" applyAlignment="1">
      <alignment horizontal="left" vertical="center" wrapText="1"/>
    </xf>
    <xf numFmtId="0" fontId="73" fillId="6" borderId="11" xfId="0" applyFont="1" applyFill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left" vertical="center"/>
    </xf>
    <xf numFmtId="0" fontId="47" fillId="0" borderId="13" xfId="0" applyFont="1" applyFill="1" applyBorder="1" applyAlignment="1">
      <alignment horizontal="left" vertical="center"/>
    </xf>
    <xf numFmtId="0" fontId="47" fillId="0" borderId="11" xfId="0" applyFont="1" applyFill="1" applyBorder="1" applyAlignment="1">
      <alignment horizontal="left" vertical="center"/>
    </xf>
    <xf numFmtId="0" fontId="47" fillId="0" borderId="46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8" fillId="0" borderId="47" xfId="0" applyFont="1" applyBorder="1" applyAlignment="1">
      <alignment vertical="center"/>
    </xf>
    <xf numFmtId="0" fontId="48" fillId="0" borderId="53" xfId="0" applyFont="1" applyBorder="1" applyAlignment="1">
      <alignment vertical="center"/>
    </xf>
    <xf numFmtId="49" fontId="44" fillId="0" borderId="46" xfId="0" applyNumberFormat="1" applyFont="1" applyFill="1" applyBorder="1" applyAlignment="1">
      <alignment horizontal="center" vertical="center"/>
    </xf>
    <xf numFmtId="49" fontId="44" fillId="0" borderId="47" xfId="0" applyNumberFormat="1" applyFont="1" applyFill="1" applyBorder="1" applyAlignment="1">
      <alignment horizontal="center" vertical="center"/>
    </xf>
    <xf numFmtId="49" fontId="44" fillId="0" borderId="48" xfId="0" applyNumberFormat="1" applyFont="1" applyFill="1" applyBorder="1" applyAlignment="1">
      <alignment horizontal="center" vertical="center"/>
    </xf>
    <xf numFmtId="0" fontId="55" fillId="5" borderId="2" xfId="0" applyFont="1" applyFill="1" applyBorder="1" applyAlignment="1">
      <alignment horizontal="left" vertical="center" wrapText="1"/>
    </xf>
    <xf numFmtId="0" fontId="55" fillId="5" borderId="1" xfId="0" applyFont="1" applyFill="1" applyBorder="1" applyAlignment="1">
      <alignment horizontal="left" vertical="center" wrapText="1"/>
    </xf>
    <xf numFmtId="0" fontId="85" fillId="0" borderId="25" xfId="0" applyFont="1" applyBorder="1" applyAlignment="1">
      <alignment horizontal="center" vertical="center"/>
    </xf>
    <xf numFmtId="0" fontId="85" fillId="0" borderId="47" xfId="0" applyFont="1" applyBorder="1" applyAlignment="1">
      <alignment horizontal="center" vertical="center"/>
    </xf>
    <xf numFmtId="0" fontId="85" fillId="0" borderId="53" xfId="0" applyFont="1" applyBorder="1" applyAlignment="1">
      <alignment horizontal="center" vertical="center"/>
    </xf>
    <xf numFmtId="0" fontId="52" fillId="0" borderId="33" xfId="0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wrapText="1"/>
    </xf>
    <xf numFmtId="0" fontId="52" fillId="0" borderId="13" xfId="0" applyFont="1" applyFill="1" applyBorder="1" applyAlignment="1">
      <alignment horizontal="left" vertical="center" wrapText="1"/>
    </xf>
    <xf numFmtId="0" fontId="52" fillId="0" borderId="11" xfId="0" applyFont="1" applyFill="1" applyBorder="1" applyAlignment="1">
      <alignment horizontal="left" vertical="center" wrapText="1"/>
    </xf>
    <xf numFmtId="49" fontId="52" fillId="0" borderId="1" xfId="0" applyNumberFormat="1" applyFont="1" applyFill="1" applyBorder="1" applyAlignment="1">
      <alignment horizontal="center" vertical="center" wrapText="1"/>
    </xf>
    <xf numFmtId="49" fontId="52" fillId="0" borderId="13" xfId="0" applyNumberFormat="1" applyFont="1" applyFill="1" applyBorder="1" applyAlignment="1">
      <alignment horizontal="center" vertical="center" wrapText="1"/>
    </xf>
    <xf numFmtId="49" fontId="52" fillId="0" borderId="34" xfId="0" applyNumberFormat="1" applyFont="1" applyFill="1" applyBorder="1" applyAlignment="1">
      <alignment horizontal="center" vertical="center" wrapText="1"/>
    </xf>
    <xf numFmtId="0" fontId="52" fillId="7" borderId="9" xfId="0" applyNumberFormat="1" applyFont="1" applyFill="1" applyBorder="1" applyAlignment="1" applyProtection="1">
      <alignment horizontal="center" vertical="center"/>
    </xf>
    <xf numFmtId="0" fontId="52" fillId="7" borderId="2" xfId="0" applyNumberFormat="1" applyFont="1" applyFill="1" applyBorder="1" applyAlignment="1" applyProtection="1">
      <alignment horizontal="center" vertical="center"/>
    </xf>
    <xf numFmtId="0" fontId="52" fillId="7" borderId="2" xfId="0" applyNumberFormat="1" applyFont="1" applyFill="1" applyBorder="1" applyAlignment="1" applyProtection="1">
      <alignment horizontal="left" vertical="center" wrapText="1"/>
    </xf>
    <xf numFmtId="49" fontId="52" fillId="7" borderId="2" xfId="0" applyNumberFormat="1" applyFont="1" applyFill="1" applyBorder="1" applyAlignment="1" applyProtection="1">
      <alignment horizontal="center" vertical="center" wrapText="1"/>
    </xf>
    <xf numFmtId="49" fontId="52" fillId="7" borderId="10" xfId="0" applyNumberFormat="1" applyFont="1" applyFill="1" applyBorder="1" applyAlignment="1" applyProtection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53" xfId="0" applyFont="1" applyBorder="1" applyAlignment="1">
      <alignment horizontal="left" vertical="center"/>
    </xf>
    <xf numFmtId="0" fontId="52" fillId="0" borderId="22" xfId="0" applyFont="1" applyFill="1" applyBorder="1" applyAlignment="1">
      <alignment horizontal="center" vertical="center"/>
    </xf>
    <xf numFmtId="0" fontId="52" fillId="0" borderId="23" xfId="0" applyFont="1" applyFill="1" applyBorder="1" applyAlignment="1">
      <alignment horizontal="center" vertical="center"/>
    </xf>
    <xf numFmtId="0" fontId="52" fillId="0" borderId="23" xfId="0" applyFont="1" applyFill="1" applyBorder="1" applyAlignment="1">
      <alignment horizontal="left" vertical="center" wrapText="1"/>
    </xf>
    <xf numFmtId="0" fontId="52" fillId="6" borderId="2" xfId="0" applyFont="1" applyFill="1" applyBorder="1" applyAlignment="1">
      <alignment horizontal="left" vertical="center" wrapText="1"/>
    </xf>
    <xf numFmtId="0" fontId="47" fillId="0" borderId="34" xfId="0" applyFont="1" applyBorder="1" applyAlignment="1">
      <alignment horizontal="center" vertical="center"/>
    </xf>
    <xf numFmtId="0" fontId="66" fillId="6" borderId="2" xfId="0" applyFont="1" applyFill="1" applyBorder="1" applyAlignment="1">
      <alignment horizontal="justify" vertical="center" wrapText="1"/>
    </xf>
    <xf numFmtId="0" fontId="47" fillId="0" borderId="25" xfId="0" applyFont="1" applyFill="1" applyBorder="1" applyAlignment="1">
      <alignment horizontal="center" vertical="center"/>
    </xf>
    <xf numFmtId="0" fontId="47" fillId="0" borderId="47" xfId="0" applyFont="1" applyFill="1" applyBorder="1" applyAlignment="1">
      <alignment horizontal="center" vertical="center"/>
    </xf>
    <xf numFmtId="0" fontId="47" fillId="0" borderId="53" xfId="0" applyFont="1" applyFill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76" fillId="0" borderId="2" xfId="0" applyFont="1" applyFill="1" applyBorder="1" applyAlignment="1">
      <alignment horizontal="left" vertical="center" wrapText="1"/>
    </xf>
    <xf numFmtId="0" fontId="54" fillId="0" borderId="0" xfId="0" applyFont="1" applyAlignment="1">
      <alignment horizontal="left" vertical="center"/>
    </xf>
    <xf numFmtId="0" fontId="47" fillId="0" borderId="43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" vertical="center"/>
    </xf>
    <xf numFmtId="0" fontId="47" fillId="0" borderId="61" xfId="0" applyFont="1" applyBorder="1" applyAlignment="1">
      <alignment horizontal="center" vertical="center"/>
    </xf>
    <xf numFmtId="0" fontId="55" fillId="0" borderId="69" xfId="0" applyFont="1" applyFill="1" applyBorder="1" applyAlignment="1">
      <alignment horizontal="center" vertical="center" wrapText="1"/>
    </xf>
    <xf numFmtId="0" fontId="55" fillId="0" borderId="66" xfId="0" applyFont="1" applyFill="1" applyBorder="1" applyAlignment="1">
      <alignment horizontal="center" vertical="center" wrapText="1"/>
    </xf>
    <xf numFmtId="0" fontId="55" fillId="0" borderId="65" xfId="0" applyFont="1" applyFill="1" applyBorder="1" applyAlignment="1">
      <alignment horizontal="center" vertical="center" wrapText="1"/>
    </xf>
    <xf numFmtId="0" fontId="55" fillId="0" borderId="64" xfId="0" applyFont="1" applyFill="1" applyBorder="1" applyAlignment="1">
      <alignment horizontal="center" vertical="center"/>
    </xf>
    <xf numFmtId="0" fontId="55" fillId="0" borderId="66" xfId="0" applyFont="1" applyFill="1" applyBorder="1" applyAlignment="1">
      <alignment horizontal="center" vertical="center"/>
    </xf>
    <xf numFmtId="0" fontId="55" fillId="0" borderId="65" xfId="0" applyFont="1" applyFill="1" applyBorder="1" applyAlignment="1">
      <alignment horizontal="center" vertical="center"/>
    </xf>
    <xf numFmtId="0" fontId="31" fillId="0" borderId="64" xfId="0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 wrapText="1"/>
    </xf>
    <xf numFmtId="0" fontId="31" fillId="0" borderId="67" xfId="0" applyFont="1" applyFill="1" applyBorder="1" applyAlignment="1">
      <alignment horizontal="center" vertical="center" wrapText="1"/>
    </xf>
    <xf numFmtId="0" fontId="84" fillId="0" borderId="25" xfId="0" applyFont="1" applyFill="1" applyBorder="1" applyAlignment="1">
      <alignment horizontal="center" vertical="center"/>
    </xf>
    <xf numFmtId="0" fontId="84" fillId="0" borderId="48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 vertical="top"/>
    </xf>
    <xf numFmtId="0" fontId="65" fillId="0" borderId="0" xfId="0" applyFont="1" applyAlignment="1">
      <alignment horizontal="center" vertical="top"/>
    </xf>
    <xf numFmtId="0" fontId="56" fillId="0" borderId="0" xfId="0" applyFont="1" applyAlignment="1">
      <alignment horizontal="left" vertical="top" wrapText="1"/>
    </xf>
    <xf numFmtId="0" fontId="84" fillId="0" borderId="46" xfId="0" applyFont="1" applyFill="1" applyBorder="1" applyAlignment="1">
      <alignment horizontal="center" vertical="center"/>
    </xf>
    <xf numFmtId="0" fontId="47" fillId="0" borderId="43" xfId="0" applyFont="1" applyBorder="1" applyAlignment="1">
      <alignment vertical="center"/>
    </xf>
    <xf numFmtId="0" fontId="47" fillId="0" borderId="36" xfId="0" applyFont="1" applyBorder="1" applyAlignment="1">
      <alignment vertical="center"/>
    </xf>
    <xf numFmtId="0" fontId="47" fillId="0" borderId="49" xfId="0" applyFont="1" applyBorder="1" applyAlignment="1">
      <alignment vertical="center"/>
    </xf>
    <xf numFmtId="0" fontId="44" fillId="6" borderId="33" xfId="0" applyFont="1" applyFill="1" applyBorder="1" applyAlignment="1">
      <alignment horizontal="center" vertical="center"/>
    </xf>
    <xf numFmtId="0" fontId="44" fillId="6" borderId="13" xfId="0" applyFont="1" applyFill="1" applyBorder="1" applyAlignment="1">
      <alignment horizontal="center" vertical="center"/>
    </xf>
    <xf numFmtId="0" fontId="44" fillId="6" borderId="34" xfId="0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44" fillId="7" borderId="54" xfId="0" applyNumberFormat="1" applyFont="1" applyFill="1" applyBorder="1" applyAlignment="1" applyProtection="1">
      <alignment horizontal="center" vertical="center"/>
    </xf>
    <xf numFmtId="0" fontId="44" fillId="7" borderId="55" xfId="0" applyNumberFormat="1" applyFont="1" applyFill="1" applyBorder="1" applyAlignment="1" applyProtection="1">
      <alignment horizontal="center" vertical="center"/>
    </xf>
    <xf numFmtId="0" fontId="44" fillId="7" borderId="59" xfId="0" applyNumberFormat="1" applyFont="1" applyFill="1" applyBorder="1" applyAlignment="1" applyProtection="1">
      <alignment horizontal="center" vertical="center"/>
    </xf>
    <xf numFmtId="0" fontId="55" fillId="5" borderId="35" xfId="0" applyFont="1" applyFill="1" applyBorder="1" applyAlignment="1">
      <alignment horizontal="left" vertical="center" wrapText="1"/>
    </xf>
    <xf numFmtId="0" fontId="55" fillId="5" borderId="52" xfId="0" applyFont="1" applyFill="1" applyBorder="1" applyAlignment="1">
      <alignment horizontal="left" vertical="center" wrapText="1"/>
    </xf>
    <xf numFmtId="0" fontId="55" fillId="5" borderId="51" xfId="0" applyFont="1" applyFill="1" applyBorder="1" applyAlignment="1">
      <alignment horizontal="left" vertical="center" wrapText="1"/>
    </xf>
    <xf numFmtId="0" fontId="44" fillId="5" borderId="52" xfId="0" applyFont="1" applyFill="1" applyBorder="1" applyAlignment="1">
      <alignment horizontal="center" vertical="center"/>
    </xf>
    <xf numFmtId="49" fontId="52" fillId="0" borderId="23" xfId="0" applyNumberFormat="1" applyFont="1" applyBorder="1" applyAlignment="1">
      <alignment horizontal="center" vertical="center" wrapText="1"/>
    </xf>
    <xf numFmtId="49" fontId="52" fillId="0" borderId="24" xfId="0" applyNumberFormat="1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/>
    </xf>
    <xf numFmtId="0" fontId="44" fillId="5" borderId="51" xfId="0" applyFont="1" applyFill="1" applyBorder="1" applyAlignment="1">
      <alignment vertical="justify" wrapText="1"/>
    </xf>
    <xf numFmtId="0" fontId="44" fillId="5" borderId="27" xfId="0" applyFont="1" applyFill="1" applyBorder="1" applyAlignment="1">
      <alignment vertical="justify" wrapText="1"/>
    </xf>
    <xf numFmtId="0" fontId="44" fillId="5" borderId="28" xfId="0" applyFont="1" applyFill="1" applyBorder="1" applyAlignment="1">
      <alignment vertical="justify" wrapText="1"/>
    </xf>
    <xf numFmtId="0" fontId="44" fillId="0" borderId="31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4" fillId="0" borderId="13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center" vertical="center"/>
    </xf>
    <xf numFmtId="164" fontId="44" fillId="0" borderId="1" xfId="0" applyNumberFormat="1" applyFont="1" applyFill="1" applyBorder="1" applyAlignment="1">
      <alignment horizontal="center" vertical="center"/>
    </xf>
    <xf numFmtId="164" fontId="44" fillId="0" borderId="13" xfId="0" applyNumberFormat="1" applyFont="1" applyFill="1" applyBorder="1" applyAlignment="1">
      <alignment horizontal="center" vertical="center"/>
    </xf>
    <xf numFmtId="164" fontId="44" fillId="0" borderId="11" xfId="0" applyNumberFormat="1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64" fontId="44" fillId="0" borderId="34" xfId="0" applyNumberFormat="1" applyFont="1" applyBorder="1" applyAlignment="1">
      <alignment horizontal="center" vertical="center"/>
    </xf>
    <xf numFmtId="164" fontId="44" fillId="0" borderId="13" xfId="0" applyNumberFormat="1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164" fontId="31" fillId="5" borderId="1" xfId="0" applyNumberFormat="1" applyFont="1" applyFill="1" applyBorder="1" applyAlignment="1">
      <alignment horizontal="center" vertical="center"/>
    </xf>
    <xf numFmtId="164" fontId="31" fillId="5" borderId="11" xfId="0" applyNumberFormat="1" applyFont="1" applyFill="1" applyBorder="1" applyAlignment="1">
      <alignment horizontal="center" vertical="center"/>
    </xf>
    <xf numFmtId="0" fontId="44" fillId="0" borderId="43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164" fontId="44" fillId="0" borderId="33" xfId="0" applyNumberFormat="1" applyFont="1" applyFill="1" applyBorder="1" applyAlignment="1">
      <alignment horizontal="center" vertical="center"/>
    </xf>
    <xf numFmtId="164" fontId="44" fillId="0" borderId="34" xfId="0" applyNumberFormat="1" applyFont="1" applyFill="1" applyBorder="1" applyAlignment="1">
      <alignment horizontal="center" vertical="center"/>
    </xf>
    <xf numFmtId="164" fontId="44" fillId="0" borderId="43" xfId="0" applyNumberFormat="1" applyFont="1" applyBorder="1" applyAlignment="1">
      <alignment horizontal="center" vertical="center" wrapText="1"/>
    </xf>
    <xf numFmtId="164" fontId="44" fillId="0" borderId="31" xfId="0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164" fontId="31" fillId="5" borderId="34" xfId="0" applyNumberFormat="1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 wrapText="1"/>
    </xf>
    <xf numFmtId="0" fontId="44" fillId="5" borderId="10" xfId="0" applyFont="1" applyFill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5" borderId="34" xfId="0" applyFont="1" applyFill="1" applyBorder="1" applyAlignment="1">
      <alignment horizontal="center" vertical="center"/>
    </xf>
    <xf numFmtId="164" fontId="31" fillId="5" borderId="33" xfId="0" applyNumberFormat="1" applyFont="1" applyFill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54" fillId="0" borderId="1" xfId="0" applyNumberFormat="1" applyFont="1" applyFill="1" applyBorder="1" applyAlignment="1" applyProtection="1">
      <alignment horizontal="left" vertical="center" wrapText="1"/>
    </xf>
    <xf numFmtId="0" fontId="54" fillId="0" borderId="13" xfId="0" applyNumberFormat="1" applyFont="1" applyFill="1" applyBorder="1" applyAlignment="1" applyProtection="1">
      <alignment horizontal="left" vertical="center" wrapText="1"/>
    </xf>
    <xf numFmtId="164" fontId="44" fillId="0" borderId="4" xfId="0" applyNumberFormat="1" applyFont="1" applyBorder="1" applyAlignment="1">
      <alignment horizontal="center" vertical="center"/>
    </xf>
    <xf numFmtId="164" fontId="44" fillId="0" borderId="36" xfId="0" applyNumberFormat="1" applyFont="1" applyBorder="1" applyAlignment="1">
      <alignment horizontal="center" vertical="center"/>
    </xf>
    <xf numFmtId="0" fontId="54" fillId="0" borderId="4" xfId="0" applyFont="1" applyFill="1" applyBorder="1" applyAlignment="1">
      <alignment horizontal="left" vertical="center" wrapText="1"/>
    </xf>
    <xf numFmtId="0" fontId="54" fillId="0" borderId="36" xfId="0" applyFont="1" applyFill="1" applyBorder="1" applyAlignment="1">
      <alignment horizontal="left" vertical="center" wrapText="1"/>
    </xf>
    <xf numFmtId="0" fontId="55" fillId="0" borderId="1" xfId="0" applyFont="1" applyBorder="1" applyAlignment="1">
      <alignment horizontal="left" vertical="center" wrapText="1"/>
    </xf>
    <xf numFmtId="0" fontId="55" fillId="0" borderId="13" xfId="0" applyFont="1" applyBorder="1" applyAlignment="1">
      <alignment horizontal="left" vertical="center" wrapText="1"/>
    </xf>
    <xf numFmtId="164" fontId="45" fillId="5" borderId="1" xfId="0" applyNumberFormat="1" applyFont="1" applyFill="1" applyBorder="1" applyAlignment="1">
      <alignment horizontal="center" vertical="center"/>
    </xf>
    <xf numFmtId="164" fontId="45" fillId="5" borderId="13" xfId="0" applyNumberFormat="1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21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164" fontId="45" fillId="5" borderId="6" xfId="0" applyNumberFormat="1" applyFont="1" applyFill="1" applyBorder="1" applyAlignment="1">
      <alignment horizontal="center" vertical="center"/>
    </xf>
    <xf numFmtId="164" fontId="45" fillId="5" borderId="8" xfId="0" applyNumberFormat="1" applyFont="1" applyFill="1" applyBorder="1" applyAlignment="1">
      <alignment horizontal="center" vertical="center"/>
    </xf>
    <xf numFmtId="164" fontId="45" fillId="5" borderId="45" xfId="0" applyNumberFormat="1" applyFont="1" applyFill="1" applyBorder="1" applyAlignment="1">
      <alignment horizontal="center" vertical="center"/>
    </xf>
    <xf numFmtId="164" fontId="31" fillId="5" borderId="12" xfId="0" applyNumberFormat="1" applyFont="1" applyFill="1" applyBorder="1" applyAlignment="1">
      <alignment horizontal="center" vertical="center"/>
    </xf>
    <xf numFmtId="164" fontId="31" fillId="5" borderId="16" xfId="0" applyNumberFormat="1" applyFont="1" applyFill="1" applyBorder="1" applyAlignment="1">
      <alignment horizontal="center" vertical="center"/>
    </xf>
    <xf numFmtId="164" fontId="31" fillId="5" borderId="8" xfId="0" applyNumberFormat="1" applyFont="1" applyFill="1" applyBorder="1" applyAlignment="1">
      <alignment horizontal="center" vertical="center"/>
    </xf>
    <xf numFmtId="0" fontId="44" fillId="0" borderId="49" xfId="0" applyFont="1" applyFill="1" applyBorder="1" applyAlignment="1">
      <alignment horizontal="center" vertical="center"/>
    </xf>
    <xf numFmtId="0" fontId="44" fillId="0" borderId="30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164" fontId="44" fillId="0" borderId="50" xfId="0" applyNumberFormat="1" applyFont="1" applyBorder="1" applyAlignment="1">
      <alignment horizontal="center" vertical="center"/>
    </xf>
    <xf numFmtId="164" fontId="44" fillId="0" borderId="2" xfId="0" applyNumberFormat="1" applyFont="1" applyFill="1" applyBorder="1" applyAlignment="1">
      <alignment horizontal="center" vertical="center"/>
    </xf>
    <xf numFmtId="164" fontId="44" fillId="0" borderId="25" xfId="0" applyNumberFormat="1" applyFont="1" applyFill="1" applyBorder="1" applyAlignment="1">
      <alignment horizontal="center" vertical="center"/>
    </xf>
    <xf numFmtId="164" fontId="44" fillId="5" borderId="1" xfId="0" applyNumberFormat="1" applyFont="1" applyFill="1" applyBorder="1" applyAlignment="1">
      <alignment horizontal="center" vertical="center"/>
    </xf>
    <xf numFmtId="164" fontId="44" fillId="5" borderId="13" xfId="0" applyNumberFormat="1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left" vertical="center" wrapText="1"/>
    </xf>
    <xf numFmtId="0" fontId="78" fillId="5" borderId="13" xfId="0" applyFont="1" applyFill="1" applyBorder="1" applyAlignment="1">
      <alignment horizontal="left" vertical="center" wrapText="1"/>
    </xf>
    <xf numFmtId="0" fontId="78" fillId="5" borderId="11" xfId="0" applyFont="1" applyFill="1" applyBorder="1" applyAlignment="1">
      <alignment horizontal="left" vertical="center" wrapText="1"/>
    </xf>
    <xf numFmtId="0" fontId="55" fillId="5" borderId="13" xfId="0" applyFont="1" applyFill="1" applyBorder="1" applyAlignment="1">
      <alignment horizontal="left" vertical="center" wrapText="1"/>
    </xf>
    <xf numFmtId="0" fontId="55" fillId="5" borderId="11" xfId="0" applyFont="1" applyFill="1" applyBorder="1" applyAlignment="1">
      <alignment horizontal="left" vertical="center" wrapText="1"/>
    </xf>
    <xf numFmtId="164" fontId="31" fillId="5" borderId="13" xfId="0" applyNumberFormat="1" applyFont="1" applyFill="1" applyBorder="1" applyAlignment="1">
      <alignment horizontal="center" vertical="center"/>
    </xf>
    <xf numFmtId="0" fontId="54" fillId="7" borderId="1" xfId="0" applyNumberFormat="1" applyFont="1" applyFill="1" applyBorder="1" applyAlignment="1" applyProtection="1">
      <alignment horizontal="left" vertical="center" wrapText="1"/>
    </xf>
    <xf numFmtId="0" fontId="54" fillId="7" borderId="13" xfId="0" applyNumberFormat="1" applyFont="1" applyFill="1" applyBorder="1" applyAlignment="1" applyProtection="1">
      <alignment horizontal="left" vertical="center" wrapText="1"/>
    </xf>
    <xf numFmtId="0" fontId="55" fillId="7" borderId="1" xfId="0" applyNumberFormat="1" applyFont="1" applyFill="1" applyBorder="1" applyAlignment="1" applyProtection="1">
      <alignment horizontal="left" vertical="center" wrapText="1"/>
    </xf>
    <xf numFmtId="0" fontId="55" fillId="7" borderId="13" xfId="0" applyNumberFormat="1" applyFont="1" applyFill="1" applyBorder="1" applyAlignment="1" applyProtection="1">
      <alignment horizontal="left" vertical="center" wrapText="1"/>
    </xf>
    <xf numFmtId="0" fontId="44" fillId="0" borderId="8" xfId="0" applyFont="1" applyFill="1" applyBorder="1" applyAlignment="1">
      <alignment horizontal="center" vertical="center"/>
    </xf>
    <xf numFmtId="164" fontId="31" fillId="5" borderId="54" xfId="0" applyNumberFormat="1" applyFont="1" applyFill="1" applyBorder="1" applyAlignment="1">
      <alignment horizontal="center" vertical="center"/>
    </xf>
    <xf numFmtId="164" fontId="31" fillId="5" borderId="60" xfId="0" applyNumberFormat="1" applyFont="1" applyFill="1" applyBorder="1" applyAlignment="1">
      <alignment horizontal="center" vertical="center"/>
    </xf>
    <xf numFmtId="164" fontId="31" fillId="5" borderId="58" xfId="0" applyNumberFormat="1" applyFont="1" applyFill="1" applyBorder="1" applyAlignment="1">
      <alignment horizontal="center" vertical="center"/>
    </xf>
    <xf numFmtId="164" fontId="31" fillId="5" borderId="55" xfId="0" applyNumberFormat="1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 wrapText="1"/>
    </xf>
    <xf numFmtId="0" fontId="31" fillId="4" borderId="57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164" fontId="44" fillId="5" borderId="11" xfId="0" applyNumberFormat="1" applyFont="1" applyFill="1" applyBorder="1" applyAlignment="1">
      <alignment horizontal="center" vertical="center"/>
    </xf>
    <xf numFmtId="0" fontId="54" fillId="0" borderId="2" xfId="0" applyFont="1" applyBorder="1" applyAlignment="1">
      <alignment horizontal="left" vertical="center" wrapText="1"/>
    </xf>
    <xf numFmtId="164" fontId="74" fillId="0" borderId="1" xfId="0" applyNumberFormat="1" applyFont="1" applyBorder="1" applyAlignment="1">
      <alignment horizontal="center" vertical="center"/>
    </xf>
    <xf numFmtId="164" fontId="74" fillId="0" borderId="13" xfId="0" applyNumberFormat="1" applyFont="1" applyBorder="1" applyAlignment="1">
      <alignment horizontal="center" vertical="center"/>
    </xf>
    <xf numFmtId="164" fontId="74" fillId="0" borderId="33" xfId="0" applyNumberFormat="1" applyFont="1" applyFill="1" applyBorder="1" applyAlignment="1">
      <alignment horizontal="center" vertical="center"/>
    </xf>
    <xf numFmtId="164" fontId="74" fillId="0" borderId="34" xfId="0" applyNumberFormat="1" applyFont="1" applyFill="1" applyBorder="1" applyAlignment="1">
      <alignment horizontal="center" vertical="center"/>
    </xf>
    <xf numFmtId="0" fontId="74" fillId="0" borderId="13" xfId="0" applyFont="1" applyBorder="1" applyAlignment="1">
      <alignment horizontal="center" vertical="center" wrapText="1"/>
    </xf>
    <xf numFmtId="0" fontId="74" fillId="0" borderId="34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left" vertical="center" wrapText="1"/>
    </xf>
    <xf numFmtId="0" fontId="88" fillId="0" borderId="13" xfId="0" applyFont="1" applyBorder="1" applyAlignment="1">
      <alignment horizontal="left" vertical="center" wrapText="1"/>
    </xf>
    <xf numFmtId="0" fontId="88" fillId="0" borderId="11" xfId="0" applyFont="1" applyBorder="1" applyAlignment="1">
      <alignment horizontal="left" vertical="center" wrapText="1"/>
    </xf>
    <xf numFmtId="164" fontId="74" fillId="0" borderId="33" xfId="0" applyNumberFormat="1" applyFont="1" applyBorder="1" applyAlignment="1">
      <alignment horizontal="center" vertical="center"/>
    </xf>
    <xf numFmtId="164" fontId="74" fillId="0" borderId="11" xfId="0" applyNumberFormat="1" applyFont="1" applyBorder="1" applyAlignment="1">
      <alignment horizontal="center" vertical="center"/>
    </xf>
    <xf numFmtId="164" fontId="74" fillId="0" borderId="34" xfId="0" applyNumberFormat="1" applyFont="1" applyBorder="1" applyAlignment="1">
      <alignment horizontal="center" vertical="center"/>
    </xf>
    <xf numFmtId="164" fontId="74" fillId="6" borderId="1" xfId="0" applyNumberFormat="1" applyFont="1" applyFill="1" applyBorder="1" applyAlignment="1">
      <alignment horizontal="center" vertical="center"/>
    </xf>
    <xf numFmtId="164" fontId="74" fillId="6" borderId="13" xfId="0" applyNumberFormat="1" applyFont="1" applyFill="1" applyBorder="1" applyAlignment="1">
      <alignment horizontal="center" vertical="center"/>
    </xf>
    <xf numFmtId="164" fontId="74" fillId="5" borderId="58" xfId="0" applyNumberFormat="1" applyFont="1" applyFill="1" applyBorder="1" applyAlignment="1">
      <alignment horizontal="center" vertical="center"/>
    </xf>
    <xf numFmtId="164" fontId="74" fillId="5" borderId="60" xfId="0" applyNumberFormat="1" applyFont="1" applyFill="1" applyBorder="1" applyAlignment="1">
      <alignment horizontal="center" vertical="center"/>
    </xf>
    <xf numFmtId="0" fontId="44" fillId="5" borderId="59" xfId="0" applyFont="1" applyFill="1" applyBorder="1" applyAlignment="1">
      <alignment horizontal="center" vertical="center" wrapText="1"/>
    </xf>
    <xf numFmtId="0" fontId="44" fillId="5" borderId="60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wrapText="1"/>
    </xf>
    <xf numFmtId="0" fontId="44" fillId="0" borderId="33" xfId="0" applyFont="1" applyFill="1" applyBorder="1" applyAlignment="1">
      <alignment horizontal="center" vertical="center" wrapText="1"/>
    </xf>
    <xf numFmtId="164" fontId="31" fillId="4" borderId="26" xfId="0" applyNumberFormat="1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164" fontId="74" fillId="5" borderId="54" xfId="0" applyNumberFormat="1" applyFont="1" applyFill="1" applyBorder="1" applyAlignment="1">
      <alignment horizontal="center" vertical="center"/>
    </xf>
    <xf numFmtId="164" fontId="74" fillId="5" borderId="55" xfId="0" applyNumberFormat="1" applyFont="1" applyFill="1" applyBorder="1" applyAlignment="1">
      <alignment horizontal="center" vertical="center"/>
    </xf>
    <xf numFmtId="0" fontId="55" fillId="4" borderId="35" xfId="0" applyFont="1" applyFill="1" applyBorder="1" applyAlignment="1">
      <alignment horizontal="left" vertical="center" wrapText="1"/>
    </xf>
    <xf numFmtId="0" fontId="55" fillId="4" borderId="52" xfId="0" applyFont="1" applyFill="1" applyBorder="1" applyAlignment="1">
      <alignment horizontal="left" vertical="center" wrapText="1"/>
    </xf>
    <xf numFmtId="0" fontId="55" fillId="4" borderId="51" xfId="0" applyFont="1" applyFill="1" applyBorder="1" applyAlignment="1">
      <alignment horizontal="left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55" fillId="0" borderId="64" xfId="0" applyFont="1" applyBorder="1" applyAlignment="1">
      <alignment horizontal="center" vertical="center" wrapText="1"/>
    </xf>
    <xf numFmtId="0" fontId="55" fillId="0" borderId="66" xfId="0" applyFont="1" applyBorder="1" applyAlignment="1">
      <alignment horizontal="center" vertical="center" wrapText="1"/>
    </xf>
    <xf numFmtId="0" fontId="55" fillId="0" borderId="65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30" xfId="0" applyFont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55" fillId="0" borderId="61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textRotation="90"/>
    </xf>
    <xf numFmtId="0" fontId="44" fillId="0" borderId="65" xfId="0" applyFont="1" applyBorder="1" applyAlignment="1">
      <alignment horizontal="center" vertical="center" textRotation="90"/>
    </xf>
    <xf numFmtId="0" fontId="44" fillId="0" borderId="21" xfId="0" applyFont="1" applyBorder="1" applyAlignment="1">
      <alignment horizontal="center" vertical="center" textRotation="90"/>
    </xf>
    <xf numFmtId="0" fontId="44" fillId="0" borderId="30" xfId="0" applyFont="1" applyBorder="1" applyAlignment="1">
      <alignment horizontal="center" vertical="center" textRotation="90"/>
    </xf>
    <xf numFmtId="0" fontId="44" fillId="0" borderId="63" xfId="0" applyFont="1" applyBorder="1" applyAlignment="1">
      <alignment horizontal="center" vertical="center" textRotation="90"/>
    </xf>
    <xf numFmtId="0" fontId="44" fillId="0" borderId="61" xfId="0" applyFont="1" applyBorder="1" applyAlignment="1">
      <alignment horizontal="center" vertical="center" textRotation="90"/>
    </xf>
    <xf numFmtId="0" fontId="75" fillId="0" borderId="54" xfId="0" applyFont="1" applyBorder="1" applyAlignment="1">
      <alignment horizontal="center" vertical="center" wrapText="1"/>
    </xf>
    <xf numFmtId="0" fontId="75" fillId="0" borderId="59" xfId="0" applyFont="1" applyBorder="1" applyAlignment="1">
      <alignment horizontal="center" vertical="center" wrapText="1"/>
    </xf>
    <xf numFmtId="0" fontId="75" fillId="0" borderId="55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23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>
      <alignment horizontal="center" vertical="center"/>
    </xf>
    <xf numFmtId="0" fontId="44" fillId="4" borderId="35" xfId="0" applyFont="1" applyFill="1" applyBorder="1" applyAlignment="1">
      <alignment horizontal="center" vertical="center"/>
    </xf>
    <xf numFmtId="0" fontId="44" fillId="4" borderId="51" xfId="0" applyFont="1" applyFill="1" applyBorder="1" applyAlignment="1">
      <alignment horizontal="center" vertical="center"/>
    </xf>
    <xf numFmtId="0" fontId="55" fillId="5" borderId="41" xfId="0" applyFont="1" applyFill="1" applyBorder="1" applyAlignment="1">
      <alignment horizontal="left" vertical="center" wrapText="1"/>
    </xf>
    <xf numFmtId="164" fontId="44" fillId="5" borderId="54" xfId="0" applyNumberFormat="1" applyFont="1" applyFill="1" applyBorder="1" applyAlignment="1">
      <alignment horizontal="center" vertical="center"/>
    </xf>
    <xf numFmtId="164" fontId="44" fillId="5" borderId="55" xfId="0" applyNumberFormat="1" applyFont="1" applyFill="1" applyBorder="1" applyAlignment="1">
      <alignment horizontal="center" vertical="center"/>
    </xf>
    <xf numFmtId="164" fontId="44" fillId="5" borderId="59" xfId="0" applyNumberFormat="1" applyFont="1" applyFill="1" applyBorder="1" applyAlignment="1">
      <alignment horizontal="center" vertical="center"/>
    </xf>
    <xf numFmtId="164" fontId="74" fillId="5" borderId="59" xfId="0" applyNumberFormat="1" applyFont="1" applyFill="1" applyBorder="1" applyAlignment="1">
      <alignment horizontal="center" vertical="center"/>
    </xf>
    <xf numFmtId="0" fontId="82" fillId="4" borderId="56" xfId="0" applyFont="1" applyFill="1" applyBorder="1" applyAlignment="1">
      <alignment horizontal="center" vertical="center"/>
    </xf>
    <xf numFmtId="0" fontId="82" fillId="4" borderId="51" xfId="0" applyFont="1" applyFill="1" applyBorder="1" applyAlignment="1">
      <alignment horizontal="center" vertical="center"/>
    </xf>
    <xf numFmtId="0" fontId="31" fillId="4" borderId="35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164" fontId="31" fillId="4" borderId="35" xfId="0" applyNumberFormat="1" applyFont="1" applyFill="1" applyBorder="1" applyAlignment="1">
      <alignment horizontal="center" vertical="center"/>
    </xf>
    <xf numFmtId="0" fontId="31" fillId="4" borderId="57" xfId="0" applyFont="1" applyFill="1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0" fontId="50" fillId="0" borderId="54" xfId="0" applyFont="1" applyBorder="1" applyAlignment="1">
      <alignment horizontal="center" vertical="center"/>
    </xf>
    <xf numFmtId="0" fontId="50" fillId="0" borderId="40" xfId="0" applyFont="1" applyBorder="1" applyAlignment="1">
      <alignment horizontal="center" vertical="center" textRotation="90"/>
    </xf>
    <xf numFmtId="0" fontId="50" fillId="0" borderId="9" xfId="0" applyFont="1" applyBorder="1" applyAlignment="1">
      <alignment horizontal="center" vertical="center" textRotation="90"/>
    </xf>
    <xf numFmtId="0" fontId="50" fillId="0" borderId="41" xfId="0" applyFont="1" applyBorder="1" applyAlignment="1">
      <alignment horizontal="center" vertical="center" textRotation="90"/>
    </xf>
    <xf numFmtId="0" fontId="50" fillId="0" borderId="2" xfId="0" applyFont="1" applyBorder="1" applyAlignment="1">
      <alignment horizontal="center" vertical="center" textRotation="90"/>
    </xf>
    <xf numFmtId="0" fontId="50" fillId="0" borderId="41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textRotation="90"/>
    </xf>
    <xf numFmtId="0" fontId="44" fillId="0" borderId="49" xfId="0" applyFont="1" applyBorder="1" applyAlignment="1">
      <alignment horizontal="center" vertical="center" textRotation="90"/>
    </xf>
    <xf numFmtId="0" fontId="44" fillId="0" borderId="4" xfId="0" applyFont="1" applyBorder="1" applyAlignment="1">
      <alignment horizontal="center" vertical="center" textRotation="90"/>
    </xf>
    <xf numFmtId="0" fontId="44" fillId="0" borderId="29" xfId="0" applyFont="1" applyBorder="1" applyAlignment="1">
      <alignment horizontal="center" vertical="center" textRotation="90"/>
    </xf>
    <xf numFmtId="0" fontId="61" fillId="0" borderId="1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53" fillId="0" borderId="49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/>
    </xf>
    <xf numFmtId="0" fontId="55" fillId="0" borderId="69" xfId="0" applyFont="1" applyBorder="1" applyAlignment="1">
      <alignment horizontal="center" vertical="center" textRotation="90" wrapText="1"/>
    </xf>
    <xf numFmtId="0" fontId="55" fillId="0" borderId="67" xfId="0" applyFont="1" applyBorder="1" applyAlignment="1">
      <alignment horizontal="center" vertical="center" textRotation="90" wrapText="1"/>
    </xf>
    <xf numFmtId="0" fontId="55" fillId="0" borderId="31" xfId="0" applyFont="1" applyBorder="1" applyAlignment="1">
      <alignment horizontal="center" vertical="center" textRotation="90" wrapText="1"/>
    </xf>
    <xf numFmtId="0" fontId="55" fillId="0" borderId="32" xfId="0" applyFont="1" applyBorder="1" applyAlignment="1">
      <alignment horizontal="center" vertical="center" textRotation="90" wrapText="1"/>
    </xf>
    <xf numFmtId="0" fontId="55" fillId="0" borderId="44" xfId="0" applyFont="1" applyBorder="1" applyAlignment="1">
      <alignment horizontal="center" vertical="center" textRotation="90" wrapText="1"/>
    </xf>
    <xf numFmtId="0" fontId="55" fillId="0" borderId="62" xfId="0" applyFont="1" applyBorder="1" applyAlignment="1">
      <alignment horizontal="center" vertical="center" textRotation="90" wrapText="1"/>
    </xf>
    <xf numFmtId="0" fontId="55" fillId="5" borderId="54" xfId="0" applyFont="1" applyFill="1" applyBorder="1" applyAlignment="1">
      <alignment horizontal="left" vertical="center" wrapText="1"/>
    </xf>
    <xf numFmtId="0" fontId="55" fillId="5" borderId="59" xfId="0" applyFont="1" applyFill="1" applyBorder="1" applyAlignment="1">
      <alignment horizontal="left" vertical="center" wrapText="1"/>
    </xf>
    <xf numFmtId="0" fontId="44" fillId="5" borderId="55" xfId="0" applyFont="1" applyFill="1" applyBorder="1" applyAlignment="1">
      <alignment horizontal="center" vertical="center" wrapText="1"/>
    </xf>
    <xf numFmtId="0" fontId="44" fillId="5" borderId="41" xfId="0" applyFont="1" applyFill="1" applyBorder="1" applyAlignment="1">
      <alignment horizontal="center" vertical="center" wrapText="1"/>
    </xf>
    <xf numFmtId="0" fontId="44" fillId="5" borderId="42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left" vertical="center" wrapText="1"/>
    </xf>
    <xf numFmtId="0" fontId="55" fillId="0" borderId="13" xfId="0" applyFont="1" applyFill="1" applyBorder="1" applyAlignment="1">
      <alignment horizontal="left" vertical="center" wrapText="1"/>
    </xf>
    <xf numFmtId="0" fontId="44" fillId="4" borderId="52" xfId="0" applyFont="1" applyFill="1" applyBorder="1" applyAlignment="1">
      <alignment horizontal="center" vertical="center"/>
    </xf>
    <xf numFmtId="164" fontId="31" fillId="4" borderId="56" xfId="0" applyNumberFormat="1" applyFont="1" applyFill="1" applyBorder="1" applyAlignment="1">
      <alignment horizontal="center" vertical="center"/>
    </xf>
    <xf numFmtId="164" fontId="82" fillId="4" borderId="35" xfId="0" applyNumberFormat="1" applyFont="1" applyFill="1" applyBorder="1" applyAlignment="1">
      <alignment horizontal="center" vertical="center"/>
    </xf>
    <xf numFmtId="0" fontId="82" fillId="4" borderId="57" xfId="0" applyFont="1" applyFill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4" fillId="0" borderId="54" xfId="0" applyFont="1" applyBorder="1" applyAlignment="1">
      <alignment horizontal="left" vertical="center" wrapText="1"/>
    </xf>
    <xf numFmtId="0" fontId="54" fillId="0" borderId="59" xfId="0" applyFont="1" applyBorder="1" applyAlignment="1">
      <alignment horizontal="left" vertical="center" wrapText="1"/>
    </xf>
    <xf numFmtId="0" fontId="54" fillId="0" borderId="55" xfId="0" applyFont="1" applyBorder="1" applyAlignment="1">
      <alignment horizontal="left" vertical="center" wrapText="1"/>
    </xf>
    <xf numFmtId="0" fontId="44" fillId="0" borderId="54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165" fontId="44" fillId="7" borderId="54" xfId="0" applyNumberFormat="1" applyFont="1" applyFill="1" applyBorder="1" applyAlignment="1" applyProtection="1">
      <alignment horizontal="center" vertical="center" wrapText="1"/>
    </xf>
    <xf numFmtId="0" fontId="44" fillId="7" borderId="58" xfId="0" applyNumberFormat="1" applyFont="1" applyFill="1" applyBorder="1" applyAlignment="1" applyProtection="1">
      <alignment horizontal="center" vertical="center"/>
    </xf>
    <xf numFmtId="0" fontId="44" fillId="7" borderId="60" xfId="0" applyNumberFormat="1" applyFont="1" applyFill="1" applyBorder="1" applyAlignment="1" applyProtection="1">
      <alignment horizontal="center" vertical="center"/>
    </xf>
    <xf numFmtId="0" fontId="43" fillId="0" borderId="29" xfId="0" applyFont="1" applyFill="1" applyBorder="1" applyAlignment="1">
      <alignment horizontal="center" vertical="center"/>
    </xf>
    <xf numFmtId="0" fontId="43" fillId="0" borderId="62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44" fillId="6" borderId="43" xfId="0" applyFont="1" applyFill="1" applyBorder="1" applyAlignment="1">
      <alignment horizontal="center" vertical="center" wrapText="1"/>
    </xf>
    <xf numFmtId="0" fontId="44" fillId="6" borderId="36" xfId="0" applyFont="1" applyFill="1" applyBorder="1" applyAlignment="1">
      <alignment horizontal="center" vertical="center" wrapText="1"/>
    </xf>
    <xf numFmtId="0" fontId="44" fillId="6" borderId="50" xfId="0" applyFont="1" applyFill="1" applyBorder="1" applyAlignment="1">
      <alignment horizontal="center" vertical="center" wrapText="1"/>
    </xf>
    <xf numFmtId="0" fontId="44" fillId="5" borderId="57" xfId="0" applyFont="1" applyFill="1" applyBorder="1" applyAlignment="1">
      <alignment horizontal="center" vertical="center"/>
    </xf>
    <xf numFmtId="0" fontId="44" fillId="0" borderId="58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left" vertical="center" wrapText="1"/>
    </xf>
    <xf numFmtId="0" fontId="77" fillId="0" borderId="47" xfId="0" applyFont="1" applyFill="1" applyBorder="1" applyAlignment="1">
      <alignment horizontal="left" vertical="center" wrapText="1"/>
    </xf>
    <xf numFmtId="0" fontId="77" fillId="0" borderId="53" xfId="0" applyFont="1" applyFill="1" applyBorder="1" applyAlignment="1">
      <alignment horizontal="left" vertical="center" wrapText="1"/>
    </xf>
    <xf numFmtId="0" fontId="84" fillId="0" borderId="53" xfId="0" applyFont="1" applyFill="1" applyBorder="1" applyAlignment="1">
      <alignment horizontal="center" vertical="center"/>
    </xf>
    <xf numFmtId="0" fontId="54" fillId="0" borderId="58" xfId="0" applyFont="1" applyBorder="1" applyAlignment="1">
      <alignment horizontal="left" vertical="center" wrapText="1"/>
    </xf>
    <xf numFmtId="164" fontId="49" fillId="4" borderId="56" xfId="0" applyNumberFormat="1" applyFont="1" applyFill="1" applyBorder="1" applyAlignment="1">
      <alignment horizontal="center" vertical="center"/>
    </xf>
    <xf numFmtId="0" fontId="49" fillId="4" borderId="57" xfId="0" applyFont="1" applyFill="1" applyBorder="1" applyAlignment="1">
      <alignment horizontal="center" vertical="center"/>
    </xf>
    <xf numFmtId="0" fontId="49" fillId="4" borderId="35" xfId="0" applyFont="1" applyFill="1" applyBorder="1" applyAlignment="1">
      <alignment horizontal="center" vertical="center"/>
    </xf>
    <xf numFmtId="0" fontId="49" fillId="4" borderId="51" xfId="0" applyFont="1" applyFill="1" applyBorder="1" applyAlignment="1">
      <alignment horizontal="center" vertical="center"/>
    </xf>
    <xf numFmtId="164" fontId="49" fillId="4" borderId="35" xfId="0" applyNumberFormat="1" applyFont="1" applyFill="1" applyBorder="1" applyAlignment="1">
      <alignment horizontal="center" vertical="center"/>
    </xf>
    <xf numFmtId="0" fontId="49" fillId="4" borderId="52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57" fillId="0" borderId="0" xfId="0" applyFont="1"/>
    <xf numFmtId="164" fontId="44" fillId="0" borderId="43" xfId="0" applyNumberFormat="1" applyFont="1" applyFill="1" applyBorder="1" applyAlignment="1">
      <alignment horizontal="center" vertical="center"/>
    </xf>
    <xf numFmtId="164" fontId="44" fillId="0" borderId="50" xfId="0" applyNumberFormat="1" applyFont="1" applyFill="1" applyBorder="1" applyAlignment="1">
      <alignment horizontal="center" vertical="center"/>
    </xf>
    <xf numFmtId="164" fontId="44" fillId="0" borderId="12" xfId="0" applyNumberFormat="1" applyFont="1" applyFill="1" applyBorder="1" applyAlignment="1">
      <alignment horizontal="center" vertical="center"/>
    </xf>
    <xf numFmtId="164" fontId="44" fillId="0" borderId="17" xfId="0" applyNumberFormat="1" applyFont="1" applyFill="1" applyBorder="1" applyAlignment="1">
      <alignment horizontal="center" vertical="center"/>
    </xf>
    <xf numFmtId="0" fontId="44" fillId="7" borderId="33" xfId="0" applyFont="1" applyFill="1" applyBorder="1" applyAlignment="1">
      <alignment horizontal="center" vertical="center" wrapText="1"/>
    </xf>
    <xf numFmtId="0" fontId="44" fillId="7" borderId="13" xfId="0" applyFont="1" applyFill="1" applyBorder="1" applyAlignment="1">
      <alignment horizontal="center" vertical="center" wrapText="1"/>
    </xf>
    <xf numFmtId="0" fontId="44" fillId="7" borderId="34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justify"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0" fillId="0" borderId="42" xfId="0" applyFont="1" applyBorder="1" applyAlignment="1">
      <alignment horizontal="center" vertical="center" textRotation="90"/>
    </xf>
    <xf numFmtId="0" fontId="50" fillId="0" borderId="10" xfId="0" applyFont="1" applyBorder="1" applyAlignment="1">
      <alignment horizontal="center" vertical="center" textRotation="90"/>
    </xf>
    <xf numFmtId="0" fontId="55" fillId="0" borderId="66" xfId="0" applyFont="1" applyBorder="1" applyAlignment="1">
      <alignment horizontal="center" vertical="center" textRotation="90"/>
    </xf>
    <xf numFmtId="0" fontId="55" fillId="0" borderId="67" xfId="0" applyFont="1" applyBorder="1" applyAlignment="1">
      <alignment horizontal="center" vertical="center" textRotation="90"/>
    </xf>
    <xf numFmtId="0" fontId="55" fillId="0" borderId="0" xfId="0" applyFont="1" applyBorder="1" applyAlignment="1">
      <alignment horizontal="center" vertical="center" textRotation="90"/>
    </xf>
    <xf numFmtId="0" fontId="55" fillId="0" borderId="32" xfId="0" applyFont="1" applyBorder="1" applyAlignment="1">
      <alignment horizontal="center" vertical="center" textRotation="90"/>
    </xf>
    <xf numFmtId="0" fontId="55" fillId="0" borderId="29" xfId="0" applyFont="1" applyBorder="1" applyAlignment="1">
      <alignment horizontal="center" vertical="center" textRotation="90"/>
    </xf>
    <xf numFmtId="0" fontId="55" fillId="0" borderId="62" xfId="0" applyFont="1" applyBorder="1" applyAlignment="1">
      <alignment horizontal="center" vertical="center" textRotation="90"/>
    </xf>
    <xf numFmtId="0" fontId="5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0" fillId="0" borderId="70" xfId="0" applyFont="1" applyBorder="1" applyAlignment="1">
      <alignment horizontal="center" vertical="center" textRotation="90" wrapText="1"/>
    </xf>
    <xf numFmtId="0" fontId="50" fillId="0" borderId="6" xfId="0" applyFont="1" applyBorder="1" applyAlignment="1">
      <alignment horizontal="center" vertical="center" textRotation="90" wrapText="1"/>
    </xf>
    <xf numFmtId="0" fontId="50" fillId="0" borderId="4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4" fillId="0" borderId="20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4" fillId="7" borderId="43" xfId="0" applyFont="1" applyFill="1" applyBorder="1" applyAlignment="1">
      <alignment horizontal="center" vertical="center" wrapText="1"/>
    </xf>
    <xf numFmtId="0" fontId="44" fillId="7" borderId="36" xfId="0" applyFont="1" applyFill="1" applyBorder="1" applyAlignment="1">
      <alignment horizontal="center" vertical="center" wrapText="1"/>
    </xf>
    <xf numFmtId="0" fontId="44" fillId="7" borderId="5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49" fillId="4" borderId="56" xfId="0" applyFont="1" applyFill="1" applyBorder="1" applyAlignment="1">
      <alignment horizontal="center" vertical="center"/>
    </xf>
    <xf numFmtId="0" fontId="54" fillId="0" borderId="2" xfId="0" applyFont="1" applyFill="1" applyBorder="1" applyAlignment="1">
      <alignment horizontal="left" vertical="center" wrapText="1"/>
    </xf>
    <xf numFmtId="164" fontId="44" fillId="0" borderId="31" xfId="0" applyNumberFormat="1" applyFont="1" applyFill="1" applyBorder="1" applyAlignment="1">
      <alignment horizontal="center" vertical="center"/>
    </xf>
    <xf numFmtId="164" fontId="44" fillId="0" borderId="32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44" fillId="0" borderId="36" xfId="0" applyFont="1" applyFill="1" applyBorder="1" applyAlignment="1">
      <alignment horizontal="center" vertical="center"/>
    </xf>
    <xf numFmtId="0" fontId="45" fillId="0" borderId="45" xfId="0" applyFont="1" applyFill="1" applyBorder="1" applyAlignment="1">
      <alignment horizontal="center" vertical="center"/>
    </xf>
    <xf numFmtId="0" fontId="44" fillId="5" borderId="16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4" fillId="5" borderId="7" xfId="0" applyFont="1" applyFill="1" applyBorder="1" applyAlignment="1">
      <alignment horizontal="center" vertical="center" wrapText="1"/>
    </xf>
    <xf numFmtId="164" fontId="44" fillId="0" borderId="47" xfId="0" applyNumberFormat="1" applyFont="1" applyBorder="1" applyAlignment="1">
      <alignment horizontal="center" vertical="center"/>
    </xf>
    <xf numFmtId="164" fontId="44" fillId="5" borderId="60" xfId="0" applyNumberFormat="1" applyFont="1" applyFill="1" applyBorder="1" applyAlignment="1">
      <alignment horizontal="center" vertical="center"/>
    </xf>
    <xf numFmtId="0" fontId="45" fillId="0" borderId="31" xfId="0" applyFont="1" applyBorder="1" applyAlignment="1">
      <alignment horizontal="center" vertical="center" wrapText="1"/>
    </xf>
    <xf numFmtId="164" fontId="31" fillId="5" borderId="17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164" fontId="45" fillId="5" borderId="2" xfId="0" applyNumberFormat="1" applyFont="1" applyFill="1" applyBorder="1" applyAlignment="1">
      <alignment horizontal="center" vertical="center"/>
    </xf>
    <xf numFmtId="164" fontId="44" fillId="5" borderId="8" xfId="0" applyNumberFormat="1" applyFont="1" applyFill="1" applyBorder="1" applyAlignment="1">
      <alignment horizontal="center" vertical="center"/>
    </xf>
    <xf numFmtId="164" fontId="44" fillId="5" borderId="16" xfId="0" applyNumberFormat="1" applyFont="1" applyFill="1" applyBorder="1" applyAlignment="1">
      <alignment horizontal="center" vertical="center"/>
    </xf>
    <xf numFmtId="164" fontId="44" fillId="5" borderId="34" xfId="0" applyNumberFormat="1" applyFont="1" applyFill="1" applyBorder="1" applyAlignment="1">
      <alignment horizontal="center" vertical="center"/>
    </xf>
    <xf numFmtId="0" fontId="44" fillId="0" borderId="31" xfId="0" applyFont="1" applyFill="1" applyBorder="1" applyAlignment="1">
      <alignment horizontal="center" vertical="center"/>
    </xf>
    <xf numFmtId="164" fontId="44" fillId="0" borderId="49" xfId="0" applyNumberFormat="1" applyFont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 wrapText="1"/>
    </xf>
    <xf numFmtId="164" fontId="44" fillId="0" borderId="46" xfId="0" applyNumberFormat="1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164" fontId="44" fillId="0" borderId="43" xfId="0" applyNumberFormat="1" applyFont="1" applyBorder="1" applyAlignment="1">
      <alignment horizontal="center" vertical="center"/>
    </xf>
    <xf numFmtId="164" fontId="44" fillId="0" borderId="12" xfId="0" applyNumberFormat="1" applyFont="1" applyBorder="1" applyAlignment="1">
      <alignment horizontal="center" vertical="center"/>
    </xf>
    <xf numFmtId="164" fontId="44" fillId="0" borderId="16" xfId="0" applyNumberFormat="1" applyFont="1" applyBorder="1" applyAlignment="1">
      <alignment horizontal="center" vertical="center"/>
    </xf>
    <xf numFmtId="164" fontId="44" fillId="0" borderId="8" xfId="0" applyNumberFormat="1" applyFont="1" applyBorder="1" applyAlignment="1">
      <alignment horizontal="center" vertical="center"/>
    </xf>
    <xf numFmtId="164" fontId="44" fillId="0" borderId="48" xfId="0" applyNumberFormat="1" applyFont="1" applyBorder="1" applyAlignment="1">
      <alignment horizontal="center" vertical="center"/>
    </xf>
    <xf numFmtId="164" fontId="44" fillId="0" borderId="53" xfId="0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4" fillId="0" borderId="25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6" fillId="0" borderId="45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63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center" wrapText="1"/>
    </xf>
    <xf numFmtId="49" fontId="58" fillId="6" borderId="0" xfId="0" applyNumberFormat="1" applyFont="1" applyFill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 wrapText="1"/>
    </xf>
    <xf numFmtId="0" fontId="57" fillId="0" borderId="0" xfId="0" applyFont="1" applyAlignment="1">
      <alignment vertical="center"/>
    </xf>
    <xf numFmtId="0" fontId="0" fillId="0" borderId="0" xfId="0"/>
    <xf numFmtId="0" fontId="25" fillId="0" borderId="47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49" fontId="56" fillId="6" borderId="0" xfId="0" applyNumberFormat="1" applyFont="1" applyFill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мой стиль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220"/>
  <sheetViews>
    <sheetView topLeftCell="A155" zoomScale="30" zoomScaleNormal="30" workbookViewId="0">
      <selection activeCell="P30" sqref="P30:Q33"/>
    </sheetView>
  </sheetViews>
  <sheetFormatPr defaultColWidth="4.6640625" defaultRowHeight="20.399999999999999" x14ac:dyDescent="0.35"/>
  <cols>
    <col min="1" max="1" width="11.88671875" customWidth="1"/>
    <col min="2" max="3" width="4.88671875" customWidth="1"/>
    <col min="4" max="4" width="5.44140625" customWidth="1"/>
    <col min="5" max="5" width="4.88671875" customWidth="1"/>
    <col min="6" max="6" width="6.33203125" customWidth="1"/>
    <col min="7" max="7" width="7" customWidth="1"/>
    <col min="8" max="8" width="4.88671875" customWidth="1"/>
    <col min="9" max="9" width="6.33203125" customWidth="1"/>
    <col min="10" max="10" width="6.5546875" customWidth="1"/>
    <col min="11" max="11" width="4.88671875" customWidth="1"/>
    <col min="12" max="12" width="6.33203125" customWidth="1"/>
    <col min="13" max="13" width="4.33203125" customWidth="1"/>
    <col min="14" max="14" width="6" customWidth="1"/>
    <col min="15" max="15" width="7.6640625" customWidth="1"/>
    <col min="16" max="16" width="6.33203125" customWidth="1"/>
    <col min="17" max="17" width="5.88671875" customWidth="1"/>
    <col min="18" max="19" width="4.88671875" style="10" customWidth="1"/>
    <col min="20" max="20" width="4.88671875" customWidth="1"/>
    <col min="21" max="21" width="6.44140625" customWidth="1"/>
    <col min="22" max="22" width="4.88671875" customWidth="1"/>
    <col min="23" max="23" width="6.88671875" customWidth="1"/>
    <col min="24" max="24" width="4.88671875" customWidth="1"/>
    <col min="25" max="25" width="7.5546875" customWidth="1"/>
    <col min="26" max="28" width="4.88671875" customWidth="1"/>
    <col min="29" max="29" width="7.88671875" customWidth="1"/>
    <col min="30" max="30" width="4.88671875" customWidth="1"/>
    <col min="31" max="31" width="10.33203125" customWidth="1"/>
    <col min="32" max="32" width="12.33203125" customWidth="1"/>
    <col min="33" max="33" width="10.109375" customWidth="1"/>
    <col min="34" max="34" width="7.5546875" customWidth="1"/>
    <col min="35" max="35" width="8.5546875" customWidth="1"/>
    <col min="36" max="36" width="8.33203125" customWidth="1"/>
    <col min="37" max="37" width="8" customWidth="1"/>
    <col min="38" max="38" width="13" customWidth="1"/>
    <col min="39" max="39" width="10.109375" customWidth="1"/>
    <col min="40" max="40" width="8.33203125" customWidth="1"/>
    <col min="41" max="41" width="9.109375" customWidth="1"/>
    <col min="42" max="42" width="8.88671875" customWidth="1"/>
    <col min="43" max="43" width="7.5546875" customWidth="1"/>
    <col min="44" max="44" width="11" customWidth="1"/>
    <col min="45" max="45" width="8.6640625" customWidth="1"/>
    <col min="46" max="46" width="7.44140625" customWidth="1"/>
    <col min="47" max="47" width="11" customWidth="1"/>
    <col min="48" max="48" width="8.44140625" customWidth="1"/>
    <col min="49" max="49" width="7.33203125" customWidth="1"/>
    <col min="50" max="50" width="11.33203125" customWidth="1"/>
    <col min="51" max="51" width="9.6640625" customWidth="1"/>
    <col min="52" max="52" width="7" customWidth="1"/>
    <col min="53" max="53" width="7.88671875" customWidth="1"/>
    <col min="54" max="54" width="8.109375" customWidth="1"/>
    <col min="55" max="55" width="9.44140625" customWidth="1"/>
    <col min="56" max="56" width="5.44140625" customWidth="1"/>
    <col min="57" max="57" width="6.33203125" customWidth="1"/>
    <col min="58" max="59" width="4.88671875" style="8" customWidth="1"/>
    <col min="60" max="60" width="6.33203125" style="8" customWidth="1"/>
    <col min="61" max="61" width="11.5546875" style="8" customWidth="1"/>
    <col min="62" max="62" width="5.33203125" style="11" bestFit="1" customWidth="1"/>
    <col min="67" max="67" width="13" customWidth="1"/>
  </cols>
  <sheetData>
    <row r="1" spans="1:61" ht="36.75" customHeight="1" x14ac:dyDescent="0.75"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044" t="s">
        <v>377</v>
      </c>
      <c r="R1" s="1044"/>
      <c r="S1" s="1044"/>
      <c r="T1" s="1044"/>
      <c r="U1" s="1044"/>
      <c r="V1" s="1044"/>
      <c r="W1" s="1044"/>
      <c r="X1" s="1044"/>
      <c r="Y1" s="1044"/>
      <c r="Z1" s="1044"/>
      <c r="AA1" s="1044"/>
      <c r="AB1" s="1044"/>
      <c r="AC1" s="1044"/>
      <c r="AD1" s="1044"/>
      <c r="AE1" s="1044"/>
      <c r="AF1" s="1044"/>
      <c r="AG1" s="1044"/>
      <c r="AH1" s="1044"/>
      <c r="AI1" s="1044"/>
      <c r="AJ1" s="1044"/>
      <c r="AK1" s="1044"/>
      <c r="AL1" s="1044"/>
      <c r="AM1" s="1044"/>
      <c r="AN1" s="1044"/>
      <c r="AO1" s="1044"/>
      <c r="AP1" s="1044"/>
      <c r="AQ1" s="1044"/>
      <c r="AR1" s="1044"/>
      <c r="AS1" s="1044"/>
      <c r="AT1" s="1044"/>
      <c r="AU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</row>
    <row r="2" spans="1:61" ht="34.5" customHeight="1" x14ac:dyDescent="0.75">
      <c r="A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6"/>
      <c r="S2" s="186"/>
      <c r="T2" s="185"/>
      <c r="U2" s="185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W2" s="185"/>
      <c r="AX2" s="185"/>
      <c r="AY2" s="185"/>
      <c r="AZ2" s="185"/>
      <c r="BA2" s="185"/>
      <c r="BB2" s="185"/>
      <c r="BC2" s="185"/>
      <c r="BD2" s="185"/>
      <c r="BE2" s="185"/>
      <c r="BF2" s="189"/>
      <c r="BG2" s="189"/>
      <c r="BH2" s="189"/>
      <c r="BI2" s="189"/>
    </row>
    <row r="3" spans="1:61" ht="60.75" customHeight="1" x14ac:dyDescent="0.95">
      <c r="A3" s="185"/>
      <c r="B3" s="188" t="s">
        <v>95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5"/>
      <c r="N3" s="185"/>
      <c r="P3" s="187"/>
      <c r="Q3" s="187"/>
      <c r="R3" s="187"/>
      <c r="S3" s="187"/>
      <c r="T3" s="187"/>
      <c r="U3" s="187"/>
      <c r="V3" s="639" t="s">
        <v>255</v>
      </c>
      <c r="W3" s="639"/>
      <c r="X3" s="639"/>
      <c r="Y3" s="639"/>
      <c r="Z3" s="639"/>
      <c r="AA3" s="639"/>
      <c r="AB3" s="639"/>
      <c r="AC3" s="639"/>
      <c r="AD3" s="639"/>
      <c r="AE3" s="639"/>
      <c r="AF3" s="639"/>
      <c r="AG3" s="639"/>
      <c r="AH3" s="639"/>
      <c r="AI3" s="639"/>
      <c r="AJ3" s="639"/>
      <c r="AK3" s="639"/>
      <c r="AL3" s="639"/>
      <c r="AM3" s="639"/>
      <c r="AN3" s="639"/>
      <c r="AO3" s="639"/>
      <c r="AP3" s="639"/>
      <c r="AQ3" s="639"/>
      <c r="AT3" s="187"/>
      <c r="AV3" s="188" t="s">
        <v>365</v>
      </c>
      <c r="AW3" s="187"/>
      <c r="AX3" s="185"/>
      <c r="AY3" s="185"/>
      <c r="AZ3" s="185"/>
      <c r="BA3" s="185"/>
      <c r="BB3" s="185"/>
      <c r="BC3" s="185"/>
      <c r="BD3" s="185"/>
      <c r="BE3" s="185"/>
      <c r="BF3" s="189"/>
      <c r="BG3" s="189"/>
      <c r="BH3" s="189"/>
      <c r="BI3" s="189"/>
    </row>
    <row r="4" spans="1:61" ht="46.2" x14ac:dyDescent="0.8">
      <c r="A4" s="185"/>
      <c r="B4" s="188" t="s">
        <v>96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5"/>
      <c r="N4" s="185"/>
      <c r="O4" s="185"/>
      <c r="P4" s="185"/>
      <c r="Q4" s="185"/>
      <c r="R4" s="186"/>
      <c r="S4" s="186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9"/>
      <c r="BG4" s="189"/>
      <c r="BH4" s="189"/>
      <c r="BI4" s="189"/>
    </row>
    <row r="5" spans="1:61" ht="46.2" x14ac:dyDescent="0.8">
      <c r="A5" s="185"/>
      <c r="B5" s="188" t="s">
        <v>97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5"/>
      <c r="N5" s="185"/>
      <c r="O5" s="185"/>
      <c r="P5" s="185"/>
      <c r="Q5" s="185"/>
      <c r="R5" s="186"/>
      <c r="S5" s="186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5"/>
      <c r="AN5" s="185"/>
      <c r="AO5" s="185"/>
      <c r="AP5" s="185"/>
      <c r="AQ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9"/>
      <c r="BG5" s="189"/>
      <c r="BH5" s="189"/>
      <c r="BI5" s="189"/>
    </row>
    <row r="6" spans="1:61" ht="46.2" x14ac:dyDescent="0.8">
      <c r="A6" s="185"/>
      <c r="B6" s="188" t="s">
        <v>98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5"/>
      <c r="N6" s="185"/>
      <c r="O6" s="185"/>
      <c r="P6" s="185"/>
      <c r="Q6" s="185"/>
      <c r="R6" s="186"/>
      <c r="S6" s="186"/>
      <c r="T6" s="628" t="s">
        <v>405</v>
      </c>
      <c r="U6" s="628"/>
      <c r="V6" s="628"/>
      <c r="W6" s="628"/>
      <c r="X6" s="628"/>
      <c r="Y6" s="628"/>
      <c r="Z6" s="628"/>
      <c r="AA6" s="628"/>
      <c r="AB6" s="628"/>
      <c r="AC6" s="628"/>
      <c r="AD6" s="628"/>
      <c r="AE6" s="628"/>
      <c r="AF6" s="628"/>
      <c r="AG6" s="628"/>
      <c r="AH6" s="628"/>
      <c r="AI6" s="628"/>
      <c r="AJ6" s="628"/>
      <c r="AK6" s="628"/>
      <c r="AL6" s="628"/>
      <c r="AM6" s="628"/>
      <c r="AN6" s="628"/>
      <c r="AO6" s="628"/>
      <c r="AP6" s="628"/>
      <c r="AR6" s="197" t="s">
        <v>390</v>
      </c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</row>
    <row r="7" spans="1:61" ht="50.25" customHeight="1" x14ac:dyDescent="0.8">
      <c r="A7" s="185"/>
      <c r="B7" s="188" t="s">
        <v>174</v>
      </c>
      <c r="D7" s="188"/>
      <c r="E7" s="188"/>
      <c r="F7" s="188"/>
      <c r="G7" s="188"/>
      <c r="H7" s="188"/>
      <c r="I7" s="188"/>
      <c r="J7" s="188"/>
      <c r="K7" s="188"/>
      <c r="L7" s="188"/>
      <c r="M7" s="185"/>
      <c r="N7" s="185"/>
      <c r="O7" s="185"/>
      <c r="P7" s="185"/>
      <c r="Q7" s="185"/>
      <c r="R7" s="186"/>
      <c r="S7" s="186"/>
      <c r="T7" s="190" t="s">
        <v>176</v>
      </c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1"/>
      <c r="AO7" s="191"/>
      <c r="AR7" s="190" t="s">
        <v>402</v>
      </c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</row>
    <row r="8" spans="1:61" ht="60.75" customHeight="1" x14ac:dyDescent="0.8">
      <c r="A8" s="185"/>
      <c r="B8" s="221" t="s">
        <v>175</v>
      </c>
      <c r="C8" s="5"/>
      <c r="D8" s="5"/>
      <c r="E8" s="5"/>
      <c r="F8" s="5"/>
      <c r="G8" s="5"/>
      <c r="H8" s="5"/>
      <c r="I8" s="222"/>
      <c r="J8" s="222"/>
      <c r="K8" s="188"/>
      <c r="L8" s="188"/>
      <c r="M8" s="185"/>
      <c r="N8" s="185"/>
      <c r="O8" s="185"/>
      <c r="P8" s="185"/>
      <c r="Q8" s="185"/>
      <c r="R8" s="186"/>
      <c r="S8" s="186"/>
      <c r="T8" s="1048"/>
      <c r="U8" s="1048"/>
      <c r="V8" s="1048"/>
      <c r="W8" s="1048"/>
      <c r="X8" s="1048"/>
      <c r="Y8" s="1048"/>
      <c r="Z8" s="192"/>
      <c r="AA8" s="195" t="s">
        <v>239</v>
      </c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R8" s="190" t="s">
        <v>391</v>
      </c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</row>
    <row r="9" spans="1:61" ht="29.25" customHeight="1" x14ac:dyDescent="0.8">
      <c r="A9" s="185"/>
      <c r="B9" s="188" t="s">
        <v>113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5"/>
      <c r="N9" s="185"/>
      <c r="O9" s="185"/>
      <c r="P9" s="185"/>
      <c r="Q9" s="185"/>
      <c r="R9" s="186"/>
      <c r="S9" s="186"/>
      <c r="T9" s="188" t="s">
        <v>177</v>
      </c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5"/>
      <c r="AN9" s="195"/>
      <c r="AO9" s="195"/>
      <c r="AP9" s="195"/>
      <c r="AQ9" s="195"/>
      <c r="AS9" s="195"/>
      <c r="AT9" s="195"/>
      <c r="AU9" s="195"/>
      <c r="AV9" s="195"/>
      <c r="AW9" s="185"/>
      <c r="AX9" s="190"/>
      <c r="AY9" s="190"/>
      <c r="AZ9" s="190"/>
      <c r="BA9" s="190"/>
      <c r="BB9" s="190"/>
      <c r="BC9" s="190"/>
      <c r="BD9" s="190"/>
      <c r="BE9" s="190"/>
      <c r="BF9" s="193"/>
      <c r="BG9" s="194"/>
      <c r="BH9" s="194"/>
      <c r="BI9" s="194"/>
    </row>
    <row r="10" spans="1:61" ht="42.75" customHeight="1" x14ac:dyDescent="0.8">
      <c r="A10" s="185"/>
      <c r="B10" s="180" t="s">
        <v>106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5"/>
      <c r="N10" s="185"/>
      <c r="O10" s="185"/>
      <c r="P10" s="185"/>
      <c r="Q10" s="185"/>
      <c r="R10" s="186"/>
      <c r="S10" s="186"/>
      <c r="T10" s="188"/>
      <c r="U10" s="188"/>
      <c r="V10" s="188"/>
      <c r="W10" s="188"/>
      <c r="X10" s="188"/>
      <c r="Y10" s="188"/>
      <c r="Z10" s="188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85"/>
      <c r="AX10" s="188"/>
      <c r="AY10" s="188"/>
      <c r="AZ10" s="188"/>
      <c r="BA10" s="188"/>
      <c r="BB10" s="188"/>
      <c r="BC10" s="188"/>
      <c r="BD10" s="188"/>
      <c r="BE10" s="188"/>
      <c r="BF10" s="196"/>
      <c r="BG10" s="189"/>
      <c r="BH10" s="189"/>
      <c r="BI10" s="189"/>
    </row>
    <row r="11" spans="1:61" ht="48" customHeight="1" x14ac:dyDescent="0.8">
      <c r="A11" s="185"/>
      <c r="B11" s="188" t="s">
        <v>105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5"/>
      <c r="N11" s="185"/>
      <c r="O11" s="185"/>
      <c r="P11" s="185"/>
      <c r="Q11" s="185"/>
      <c r="R11" s="186"/>
      <c r="S11" s="186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8" t="s">
        <v>389</v>
      </c>
      <c r="AS11" s="185"/>
      <c r="AT11" s="185"/>
      <c r="AU11" s="195"/>
      <c r="AV11" s="195"/>
      <c r="AW11" s="185"/>
      <c r="AX11" s="185"/>
      <c r="AY11" s="188"/>
      <c r="AZ11" s="188"/>
      <c r="BA11" s="188"/>
      <c r="BB11" s="188"/>
      <c r="BC11" s="188"/>
      <c r="BD11" s="188"/>
      <c r="BE11" s="188"/>
      <c r="BF11" s="196"/>
      <c r="BG11" s="189"/>
      <c r="BH11" s="189"/>
      <c r="BI11" s="189"/>
    </row>
    <row r="12" spans="1:61" ht="18.75" customHeight="1" x14ac:dyDescent="0.8">
      <c r="A12" s="185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5"/>
      <c r="N12" s="185"/>
      <c r="O12" s="185"/>
      <c r="P12" s="185"/>
      <c r="Q12" s="185"/>
      <c r="R12" s="186"/>
      <c r="S12" s="186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5"/>
      <c r="AO12" s="185"/>
      <c r="AP12" s="185"/>
      <c r="AQ12" s="185"/>
      <c r="AR12" s="188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9"/>
      <c r="BG12" s="189"/>
      <c r="BH12" s="189"/>
      <c r="BI12" s="189"/>
    </row>
    <row r="13" spans="1:61" ht="7.5" hidden="1" customHeight="1" x14ac:dyDescent="0.6">
      <c r="A13" s="181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1"/>
      <c r="N13" s="181"/>
      <c r="O13" s="181"/>
      <c r="P13" s="181"/>
      <c r="Q13" s="181"/>
      <c r="R13" s="182"/>
      <c r="S13" s="182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3"/>
      <c r="BG13" s="183"/>
      <c r="BH13" s="183"/>
      <c r="BI13" s="183"/>
    </row>
    <row r="14" spans="1:61" ht="88.5" customHeight="1" x14ac:dyDescent="0.6">
      <c r="A14" s="181"/>
      <c r="B14" s="181"/>
      <c r="C14" s="181"/>
      <c r="D14" s="181"/>
      <c r="E14" s="640" t="s">
        <v>189</v>
      </c>
      <c r="F14" s="640"/>
      <c r="G14" s="640"/>
      <c r="H14" s="640"/>
      <c r="I14" s="640"/>
      <c r="J14" s="640"/>
      <c r="K14" s="640"/>
      <c r="L14" s="640"/>
      <c r="M14" s="640"/>
      <c r="N14" s="640"/>
      <c r="O14" s="640"/>
      <c r="P14" s="640"/>
      <c r="Q14" s="640"/>
      <c r="R14" s="640"/>
      <c r="S14" s="640"/>
      <c r="T14" s="640"/>
      <c r="U14" s="640"/>
      <c r="V14" s="640"/>
      <c r="W14" s="640"/>
      <c r="X14" s="640"/>
      <c r="Y14" s="64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1"/>
      <c r="AN14" s="180"/>
      <c r="AO14" s="181"/>
      <c r="AP14" s="181"/>
      <c r="AQ14" s="181"/>
      <c r="AR14" s="641" t="s">
        <v>406</v>
      </c>
      <c r="AS14" s="641"/>
      <c r="AT14" s="641"/>
      <c r="AU14" s="641"/>
      <c r="AV14" s="641"/>
      <c r="AW14" s="641"/>
      <c r="AX14" s="641"/>
      <c r="AY14" s="641"/>
      <c r="AZ14" s="641"/>
      <c r="BA14" s="641"/>
      <c r="BB14" s="641"/>
      <c r="BC14" s="641"/>
      <c r="BD14" s="641"/>
      <c r="BE14" s="641"/>
      <c r="BF14" s="641"/>
      <c r="BG14" s="641"/>
      <c r="BH14" s="641"/>
      <c r="BI14" s="641"/>
    </row>
    <row r="15" spans="1:61" ht="3" customHeight="1" x14ac:dyDescent="0.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35"/>
      <c r="S15" s="13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36"/>
      <c r="BG15" s="136"/>
      <c r="BH15" s="136"/>
      <c r="BI15" s="136"/>
    </row>
    <row r="16" spans="1:61" ht="19.95" customHeight="1" x14ac:dyDescent="0.35">
      <c r="A16" s="920" t="s">
        <v>78</v>
      </c>
      <c r="B16" s="915" t="s">
        <v>90</v>
      </c>
      <c r="C16" s="915"/>
      <c r="D16" s="915"/>
      <c r="E16" s="915"/>
      <c r="F16" s="910" t="s">
        <v>392</v>
      </c>
      <c r="G16" s="915" t="s">
        <v>89</v>
      </c>
      <c r="H16" s="915"/>
      <c r="I16" s="915"/>
      <c r="J16" s="910" t="s">
        <v>393</v>
      </c>
      <c r="K16" s="915" t="s">
        <v>88</v>
      </c>
      <c r="L16" s="915"/>
      <c r="M16" s="915"/>
      <c r="N16" s="915"/>
      <c r="O16" s="915" t="s">
        <v>87</v>
      </c>
      <c r="P16" s="915"/>
      <c r="Q16" s="915"/>
      <c r="R16" s="915"/>
      <c r="S16" s="910" t="s">
        <v>394</v>
      </c>
      <c r="T16" s="915" t="s">
        <v>86</v>
      </c>
      <c r="U16" s="915"/>
      <c r="V16" s="915"/>
      <c r="W16" s="910" t="s">
        <v>395</v>
      </c>
      <c r="X16" s="915" t="s">
        <v>85</v>
      </c>
      <c r="Y16" s="915"/>
      <c r="Z16" s="915"/>
      <c r="AA16" s="910" t="s">
        <v>396</v>
      </c>
      <c r="AB16" s="915" t="s">
        <v>84</v>
      </c>
      <c r="AC16" s="915"/>
      <c r="AD16" s="915"/>
      <c r="AE16" s="915"/>
      <c r="AF16" s="910" t="s">
        <v>397</v>
      </c>
      <c r="AG16" s="915" t="s">
        <v>83</v>
      </c>
      <c r="AH16" s="915"/>
      <c r="AI16" s="915"/>
      <c r="AJ16" s="910" t="s">
        <v>398</v>
      </c>
      <c r="AK16" s="915" t="s">
        <v>82</v>
      </c>
      <c r="AL16" s="915"/>
      <c r="AM16" s="915"/>
      <c r="AN16" s="915"/>
      <c r="AO16" s="915" t="s">
        <v>81</v>
      </c>
      <c r="AP16" s="915"/>
      <c r="AQ16" s="915"/>
      <c r="AR16" s="915"/>
      <c r="AS16" s="910" t="s">
        <v>399</v>
      </c>
      <c r="AT16" s="915" t="s">
        <v>80</v>
      </c>
      <c r="AU16" s="915"/>
      <c r="AV16" s="915"/>
      <c r="AW16" s="910" t="s">
        <v>400</v>
      </c>
      <c r="AX16" s="915" t="s">
        <v>79</v>
      </c>
      <c r="AY16" s="915"/>
      <c r="AZ16" s="915"/>
      <c r="BA16" s="642"/>
      <c r="BB16" s="920" t="s">
        <v>32</v>
      </c>
      <c r="BC16" s="920" t="s">
        <v>27</v>
      </c>
      <c r="BD16" s="920" t="s">
        <v>28</v>
      </c>
      <c r="BE16" s="920" t="s">
        <v>75</v>
      </c>
      <c r="BF16" s="920" t="s">
        <v>74</v>
      </c>
      <c r="BG16" s="920" t="s">
        <v>76</v>
      </c>
      <c r="BH16" s="920" t="s">
        <v>77</v>
      </c>
      <c r="BI16" s="920" t="s">
        <v>5</v>
      </c>
    </row>
    <row r="17" spans="1:61" ht="285.75" customHeight="1" x14ac:dyDescent="0.35">
      <c r="A17" s="920"/>
      <c r="B17" s="199" t="s">
        <v>91</v>
      </c>
      <c r="C17" s="199" t="s">
        <v>38</v>
      </c>
      <c r="D17" s="199" t="s">
        <v>39</v>
      </c>
      <c r="E17" s="199" t="s">
        <v>40</v>
      </c>
      <c r="F17" s="911"/>
      <c r="G17" s="199" t="s">
        <v>41</v>
      </c>
      <c r="H17" s="199" t="s">
        <v>42</v>
      </c>
      <c r="I17" s="199" t="s">
        <v>43</v>
      </c>
      <c r="J17" s="911"/>
      <c r="K17" s="199" t="s">
        <v>44</v>
      </c>
      <c r="L17" s="199" t="s">
        <v>45</v>
      </c>
      <c r="M17" s="199" t="s">
        <v>46</v>
      </c>
      <c r="N17" s="199" t="s">
        <v>47</v>
      </c>
      <c r="O17" s="199" t="s">
        <v>37</v>
      </c>
      <c r="P17" s="199" t="s">
        <v>38</v>
      </c>
      <c r="Q17" s="199" t="s">
        <v>39</v>
      </c>
      <c r="R17" s="199" t="s">
        <v>40</v>
      </c>
      <c r="S17" s="911"/>
      <c r="T17" s="199" t="s">
        <v>48</v>
      </c>
      <c r="U17" s="199" t="s">
        <v>49</v>
      </c>
      <c r="V17" s="199" t="s">
        <v>50</v>
      </c>
      <c r="W17" s="911"/>
      <c r="X17" s="199" t="s">
        <v>51</v>
      </c>
      <c r="Y17" s="199" t="s">
        <v>52</v>
      </c>
      <c r="Z17" s="199" t="s">
        <v>53</v>
      </c>
      <c r="AA17" s="911"/>
      <c r="AB17" s="199" t="s">
        <v>51</v>
      </c>
      <c r="AC17" s="199" t="s">
        <v>52</v>
      </c>
      <c r="AD17" s="199" t="s">
        <v>53</v>
      </c>
      <c r="AE17" s="199" t="s">
        <v>54</v>
      </c>
      <c r="AF17" s="911"/>
      <c r="AG17" s="199" t="s">
        <v>41</v>
      </c>
      <c r="AH17" s="199" t="s">
        <v>42</v>
      </c>
      <c r="AI17" s="199" t="s">
        <v>43</v>
      </c>
      <c r="AJ17" s="911"/>
      <c r="AK17" s="199" t="s">
        <v>55</v>
      </c>
      <c r="AL17" s="199" t="s">
        <v>56</v>
      </c>
      <c r="AM17" s="199" t="s">
        <v>57</v>
      </c>
      <c r="AN17" s="199" t="s">
        <v>58</v>
      </c>
      <c r="AO17" s="199" t="s">
        <v>37</v>
      </c>
      <c r="AP17" s="199" t="s">
        <v>38</v>
      </c>
      <c r="AQ17" s="199" t="s">
        <v>39</v>
      </c>
      <c r="AR17" s="199" t="s">
        <v>40</v>
      </c>
      <c r="AS17" s="911"/>
      <c r="AT17" s="199" t="s">
        <v>41</v>
      </c>
      <c r="AU17" s="199" t="s">
        <v>42</v>
      </c>
      <c r="AV17" s="199" t="s">
        <v>43</v>
      </c>
      <c r="AW17" s="911"/>
      <c r="AX17" s="199" t="s">
        <v>44</v>
      </c>
      <c r="AY17" s="199" t="s">
        <v>45</v>
      </c>
      <c r="AZ17" s="199" t="s">
        <v>46</v>
      </c>
      <c r="BA17" s="200" t="s">
        <v>59</v>
      </c>
      <c r="BB17" s="920"/>
      <c r="BC17" s="920"/>
      <c r="BD17" s="920"/>
      <c r="BE17" s="920"/>
      <c r="BF17" s="920"/>
      <c r="BG17" s="920"/>
      <c r="BH17" s="920"/>
      <c r="BI17" s="920"/>
    </row>
    <row r="18" spans="1:61" ht="20.25" customHeight="1" x14ac:dyDescent="0.5">
      <c r="A18" s="201" t="s">
        <v>24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45">
        <v>18</v>
      </c>
      <c r="P18" s="45"/>
      <c r="Q18" s="45"/>
      <c r="R18" s="45"/>
      <c r="S18" s="45"/>
      <c r="T18" s="203" t="s">
        <v>0</v>
      </c>
      <c r="U18" s="203" t="s">
        <v>0</v>
      </c>
      <c r="V18" s="203" t="s">
        <v>0</v>
      </c>
      <c r="W18" s="45" t="s">
        <v>61</v>
      </c>
      <c r="X18" s="45" t="s">
        <v>61</v>
      </c>
      <c r="Y18" s="45"/>
      <c r="Z18" s="45"/>
      <c r="AA18" s="45"/>
      <c r="AB18" s="45"/>
      <c r="AC18" s="45"/>
      <c r="AD18" s="45"/>
      <c r="AE18" s="45"/>
      <c r="AF18" s="45">
        <v>16</v>
      </c>
      <c r="AG18" s="45"/>
      <c r="AH18" s="45"/>
      <c r="AI18" s="45"/>
      <c r="AJ18" s="45"/>
      <c r="AK18" s="45"/>
      <c r="AL18" s="45"/>
      <c r="AM18" s="45"/>
      <c r="AN18" s="45"/>
      <c r="AO18" s="203" t="s">
        <v>0</v>
      </c>
      <c r="AP18" s="203" t="s">
        <v>0</v>
      </c>
      <c r="AQ18" s="203" t="s">
        <v>0</v>
      </c>
      <c r="AR18" s="45" t="s">
        <v>1</v>
      </c>
      <c r="AS18" s="45" t="s">
        <v>1</v>
      </c>
      <c r="AT18" s="45" t="s">
        <v>61</v>
      </c>
      <c r="AU18" s="45" t="s">
        <v>61</v>
      </c>
      <c r="AV18" s="45" t="s">
        <v>61</v>
      </c>
      <c r="AW18" s="45" t="s">
        <v>61</v>
      </c>
      <c r="AX18" s="45" t="s">
        <v>61</v>
      </c>
      <c r="AY18" s="45" t="s">
        <v>61</v>
      </c>
      <c r="AZ18" s="45" t="s">
        <v>61</v>
      </c>
      <c r="BA18" s="170" t="s">
        <v>61</v>
      </c>
      <c r="BB18" s="45">
        <v>34</v>
      </c>
      <c r="BC18" s="45">
        <v>6</v>
      </c>
      <c r="BD18" s="45">
        <v>2</v>
      </c>
      <c r="BE18" s="45"/>
      <c r="BF18" s="45"/>
      <c r="BG18" s="45"/>
      <c r="BH18" s="45">
        <v>10</v>
      </c>
      <c r="BI18" s="45">
        <f>SUM(BB18:BH18)</f>
        <v>52</v>
      </c>
    </row>
    <row r="19" spans="1:61" ht="26.25" customHeight="1" x14ac:dyDescent="0.5">
      <c r="A19" s="201" t="s">
        <v>25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45">
        <v>18</v>
      </c>
      <c r="P19" s="45"/>
      <c r="Q19" s="45"/>
      <c r="R19" s="45"/>
      <c r="S19" s="45"/>
      <c r="T19" s="203" t="s">
        <v>0</v>
      </c>
      <c r="U19" s="203" t="s">
        <v>0</v>
      </c>
      <c r="V19" s="203" t="s">
        <v>0</v>
      </c>
      <c r="W19" s="45" t="s">
        <v>61</v>
      </c>
      <c r="X19" s="45" t="s">
        <v>61</v>
      </c>
      <c r="Y19" s="45"/>
      <c r="Z19" s="45"/>
      <c r="AA19" s="45"/>
      <c r="AB19" s="45"/>
      <c r="AC19" s="45"/>
      <c r="AD19" s="45"/>
      <c r="AE19" s="45"/>
      <c r="AF19" s="45">
        <v>16</v>
      </c>
      <c r="AG19" s="45"/>
      <c r="AH19" s="45"/>
      <c r="AI19" s="45"/>
      <c r="AJ19" s="45"/>
      <c r="AK19" s="45"/>
      <c r="AL19" s="45"/>
      <c r="AM19" s="45"/>
      <c r="AN19" s="45"/>
      <c r="AO19" s="203" t="s">
        <v>0</v>
      </c>
      <c r="AP19" s="203" t="s">
        <v>0</v>
      </c>
      <c r="AQ19" s="203" t="s">
        <v>0</v>
      </c>
      <c r="AR19" s="45" t="s">
        <v>1</v>
      </c>
      <c r="AS19" s="45" t="s">
        <v>1</v>
      </c>
      <c r="AT19" s="45" t="s">
        <v>61</v>
      </c>
      <c r="AU19" s="45" t="s">
        <v>61</v>
      </c>
      <c r="AV19" s="45" t="s">
        <v>61</v>
      </c>
      <c r="AW19" s="45" t="s">
        <v>61</v>
      </c>
      <c r="AX19" s="45" t="s">
        <v>61</v>
      </c>
      <c r="AY19" s="45" t="s">
        <v>61</v>
      </c>
      <c r="AZ19" s="45" t="s">
        <v>61</v>
      </c>
      <c r="BA19" s="170" t="s">
        <v>61</v>
      </c>
      <c r="BB19" s="45">
        <v>34</v>
      </c>
      <c r="BC19" s="45">
        <v>6</v>
      </c>
      <c r="BD19" s="45">
        <v>2</v>
      </c>
      <c r="BE19" s="45"/>
      <c r="BF19" s="45"/>
      <c r="BG19" s="45"/>
      <c r="BH19" s="45">
        <v>10</v>
      </c>
      <c r="BI19" s="45">
        <f>SUM(BB19:BH19)</f>
        <v>52</v>
      </c>
    </row>
    <row r="20" spans="1:61" ht="26.25" customHeight="1" x14ac:dyDescent="0.5">
      <c r="A20" s="201" t="s">
        <v>26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45">
        <v>18</v>
      </c>
      <c r="P20" s="45"/>
      <c r="Q20" s="45"/>
      <c r="R20" s="45"/>
      <c r="S20" s="45"/>
      <c r="T20" s="203" t="s">
        <v>0</v>
      </c>
      <c r="U20" s="203" t="s">
        <v>0</v>
      </c>
      <c r="V20" s="203" t="s">
        <v>0</v>
      </c>
      <c r="W20" s="45" t="s">
        <v>61</v>
      </c>
      <c r="X20" s="45" t="s">
        <v>61</v>
      </c>
      <c r="Y20" s="45"/>
      <c r="Z20" s="45"/>
      <c r="AA20" s="45"/>
      <c r="AB20" s="45"/>
      <c r="AC20" s="45"/>
      <c r="AD20" s="45"/>
      <c r="AE20" s="45"/>
      <c r="AF20" s="45">
        <v>17</v>
      </c>
      <c r="AG20" s="45"/>
      <c r="AH20" s="45"/>
      <c r="AI20" s="45"/>
      <c r="AJ20" s="45"/>
      <c r="AK20" s="45"/>
      <c r="AL20" s="45"/>
      <c r="AM20" s="45"/>
      <c r="AN20" s="203"/>
      <c r="AO20" s="203"/>
      <c r="AP20" s="203" t="s">
        <v>0</v>
      </c>
      <c r="AQ20" s="203" t="s">
        <v>0</v>
      </c>
      <c r="AR20" s="203" t="s">
        <v>0</v>
      </c>
      <c r="AS20" s="45" t="s">
        <v>63</v>
      </c>
      <c r="AT20" s="45" t="s">
        <v>61</v>
      </c>
      <c r="AU20" s="45" t="s">
        <v>61</v>
      </c>
      <c r="AV20" s="45" t="s">
        <v>61</v>
      </c>
      <c r="AW20" s="45" t="s">
        <v>61</v>
      </c>
      <c r="AX20" s="45" t="s">
        <v>61</v>
      </c>
      <c r="AY20" s="45" t="s">
        <v>61</v>
      </c>
      <c r="AZ20" s="45" t="s">
        <v>61</v>
      </c>
      <c r="BA20" s="170" t="s">
        <v>61</v>
      </c>
      <c r="BB20" s="45">
        <v>35</v>
      </c>
      <c r="BC20" s="45">
        <v>6</v>
      </c>
      <c r="BD20" s="45"/>
      <c r="BE20" s="45">
        <v>1</v>
      </c>
      <c r="BF20" s="45"/>
      <c r="BG20" s="45"/>
      <c r="BH20" s="45">
        <v>10</v>
      </c>
      <c r="BI20" s="45">
        <f>SUM(BB20:BH20)</f>
        <v>52</v>
      </c>
    </row>
    <row r="21" spans="1:61" ht="21.75" customHeight="1" x14ac:dyDescent="0.5">
      <c r="A21" s="45" t="s">
        <v>169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45">
        <v>16</v>
      </c>
      <c r="P21" s="45"/>
      <c r="Q21" s="45"/>
      <c r="R21" s="203" t="s">
        <v>0</v>
      </c>
      <c r="S21" s="203" t="s">
        <v>0</v>
      </c>
      <c r="T21" s="203" t="s">
        <v>0</v>
      </c>
      <c r="U21" s="45" t="s">
        <v>61</v>
      </c>
      <c r="V21" s="45" t="s">
        <v>61</v>
      </c>
      <c r="W21" s="45" t="s">
        <v>63</v>
      </c>
      <c r="X21" s="45" t="s">
        <v>63</v>
      </c>
      <c r="Y21" s="45" t="s">
        <v>63</v>
      </c>
      <c r="Z21" s="45" t="s">
        <v>63</v>
      </c>
      <c r="AA21" s="45" t="s">
        <v>63</v>
      </c>
      <c r="AB21" s="45" t="s">
        <v>63</v>
      </c>
      <c r="AC21" s="45" t="s">
        <v>63</v>
      </c>
      <c r="AD21" s="45" t="s">
        <v>63</v>
      </c>
      <c r="AE21" s="45" t="s">
        <v>63</v>
      </c>
      <c r="AF21" s="45" t="s">
        <v>63</v>
      </c>
      <c r="AG21" s="45" t="s">
        <v>63</v>
      </c>
      <c r="AH21" s="45" t="s">
        <v>93</v>
      </c>
      <c r="AI21" s="45" t="s">
        <v>93</v>
      </c>
      <c r="AJ21" s="45" t="s">
        <v>93</v>
      </c>
      <c r="AK21" s="45" t="s">
        <v>93</v>
      </c>
      <c r="AL21" s="45" t="s">
        <v>93</v>
      </c>
      <c r="AM21" s="45" t="s">
        <v>93</v>
      </c>
      <c r="AN21" s="45" t="s">
        <v>93</v>
      </c>
      <c r="AO21" s="45" t="s">
        <v>93</v>
      </c>
      <c r="AP21" s="45" t="s">
        <v>93</v>
      </c>
      <c r="AQ21" s="45" t="s">
        <v>65</v>
      </c>
      <c r="AR21" s="45" t="s">
        <v>65</v>
      </c>
      <c r="AS21" s="45" t="s">
        <v>65</v>
      </c>
      <c r="AT21" s="45"/>
      <c r="AU21" s="45"/>
      <c r="AV21" s="45"/>
      <c r="AW21" s="45"/>
      <c r="AX21" s="45"/>
      <c r="AY21" s="45"/>
      <c r="AZ21" s="45"/>
      <c r="BA21" s="170"/>
      <c r="BB21" s="45">
        <v>16</v>
      </c>
      <c r="BC21" s="45">
        <v>3</v>
      </c>
      <c r="BD21" s="45"/>
      <c r="BE21" s="45">
        <v>11</v>
      </c>
      <c r="BF21" s="45">
        <v>9</v>
      </c>
      <c r="BG21" s="45">
        <v>3</v>
      </c>
      <c r="BH21" s="45">
        <v>2</v>
      </c>
      <c r="BI21" s="45">
        <f>SUM(BB21:BH21)</f>
        <v>44</v>
      </c>
    </row>
    <row r="22" spans="1:61" ht="25.5" customHeight="1" x14ac:dyDescent="0.5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45">
        <f t="shared" ref="BB22:BI22" si="0">SUM(BB18:BB21)</f>
        <v>119</v>
      </c>
      <c r="BC22" s="45">
        <f t="shared" si="0"/>
        <v>21</v>
      </c>
      <c r="BD22" s="45">
        <f t="shared" si="0"/>
        <v>4</v>
      </c>
      <c r="BE22" s="45">
        <f t="shared" si="0"/>
        <v>12</v>
      </c>
      <c r="BF22" s="45">
        <f t="shared" si="0"/>
        <v>9</v>
      </c>
      <c r="BG22" s="45">
        <f t="shared" si="0"/>
        <v>3</v>
      </c>
      <c r="BH22" s="45">
        <f t="shared" si="0"/>
        <v>32</v>
      </c>
      <c r="BI22" s="45">
        <f t="shared" si="0"/>
        <v>200</v>
      </c>
    </row>
    <row r="23" spans="1:61" ht="7.5" customHeight="1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8"/>
      <c r="BG23" s="28"/>
      <c r="BH23" s="28"/>
      <c r="BI23" s="28"/>
    </row>
    <row r="24" spans="1:61" ht="35.4" x14ac:dyDescent="0.6">
      <c r="A24" s="26"/>
      <c r="B24" s="224" t="s">
        <v>6</v>
      </c>
      <c r="D24" s="204"/>
      <c r="E24" s="204"/>
      <c r="F24" s="204"/>
      <c r="G24" s="130"/>
      <c r="H24" s="232"/>
      <c r="I24" s="206" t="s">
        <v>94</v>
      </c>
      <c r="J24" s="224" t="s">
        <v>4</v>
      </c>
      <c r="K24" s="130"/>
      <c r="L24" s="130"/>
      <c r="M24" s="130"/>
      <c r="N24" s="204"/>
      <c r="O24" s="204"/>
      <c r="P24" s="204"/>
      <c r="Q24" s="204"/>
      <c r="R24" s="207"/>
      <c r="U24" s="234" t="s">
        <v>1</v>
      </c>
      <c r="V24" s="206" t="s">
        <v>94</v>
      </c>
      <c r="W24" s="224" t="s">
        <v>60</v>
      </c>
      <c r="X24" s="130"/>
      <c r="Y24" s="204"/>
      <c r="Z24" s="204"/>
      <c r="AA24" s="204"/>
      <c r="AB24" s="204"/>
      <c r="AC24" s="204"/>
      <c r="AD24" s="204"/>
      <c r="AE24" s="204"/>
      <c r="AF24" s="130"/>
      <c r="AG24" s="225" t="s">
        <v>93</v>
      </c>
      <c r="AH24" s="206" t="s">
        <v>94</v>
      </c>
      <c r="AI24" s="224" t="s">
        <v>92</v>
      </c>
      <c r="AJ24" s="204"/>
      <c r="AK24" s="204"/>
      <c r="AL24" s="122"/>
      <c r="AM24" s="122"/>
      <c r="AN24" s="122"/>
      <c r="AO24" s="122"/>
      <c r="AP24" s="130"/>
      <c r="AQ24" s="225" t="s">
        <v>61</v>
      </c>
      <c r="AR24" s="206" t="s">
        <v>94</v>
      </c>
      <c r="AS24" s="224" t="s">
        <v>62</v>
      </c>
      <c r="AT24" s="130"/>
      <c r="AU24" s="11"/>
      <c r="BA24" s="2"/>
      <c r="BB24" s="2"/>
      <c r="BC24" s="2"/>
      <c r="BD24" s="2"/>
      <c r="BE24" s="2"/>
      <c r="BF24" s="28"/>
      <c r="BG24" s="28"/>
      <c r="BH24" s="28"/>
      <c r="BI24" s="28"/>
    </row>
    <row r="25" spans="1:61" ht="28.2" x14ac:dyDescent="0.5">
      <c r="A25" s="26"/>
      <c r="B25" s="29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7"/>
      <c r="U25" s="207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122"/>
      <c r="AM25" s="122"/>
      <c r="AN25" s="122"/>
      <c r="AO25" s="122"/>
      <c r="AP25" s="122"/>
      <c r="AQ25" s="122"/>
      <c r="AR25" s="122"/>
      <c r="AS25" s="122"/>
      <c r="AT25" s="122"/>
      <c r="AU25" s="30"/>
      <c r="BA25" s="2"/>
      <c r="BB25" s="2"/>
      <c r="BC25" s="2"/>
      <c r="BD25" s="2"/>
      <c r="BE25" s="2"/>
      <c r="BF25" s="28"/>
      <c r="BG25" s="28"/>
      <c r="BH25" s="28"/>
      <c r="BI25" s="28"/>
    </row>
    <row r="26" spans="1:61" ht="35.4" x14ac:dyDescent="0.6">
      <c r="A26" s="26"/>
      <c r="B26" s="29"/>
      <c r="C26" s="204"/>
      <c r="D26" s="204"/>
      <c r="E26" s="204"/>
      <c r="F26" s="204"/>
      <c r="G26" s="204"/>
      <c r="H26" s="233" t="s">
        <v>0</v>
      </c>
      <c r="I26" s="206" t="s">
        <v>94</v>
      </c>
      <c r="J26" s="224" t="s">
        <v>66</v>
      </c>
      <c r="K26" s="130"/>
      <c r="L26" s="130"/>
      <c r="M26" s="130"/>
      <c r="N26" s="204"/>
      <c r="O26" s="204"/>
      <c r="P26" s="204"/>
      <c r="Q26" s="204"/>
      <c r="R26" s="207"/>
      <c r="U26" s="225" t="s">
        <v>63</v>
      </c>
      <c r="V26" s="206" t="s">
        <v>94</v>
      </c>
      <c r="W26" s="224" t="s">
        <v>67</v>
      </c>
      <c r="X26" s="130"/>
      <c r="Y26" s="204"/>
      <c r="Z26" s="204"/>
      <c r="AA26" s="204"/>
      <c r="AB26" s="204"/>
      <c r="AC26" s="204"/>
      <c r="AD26" s="204"/>
      <c r="AE26" s="204"/>
      <c r="AF26" s="130"/>
      <c r="AG26" s="225" t="s">
        <v>65</v>
      </c>
      <c r="AH26" s="206" t="s">
        <v>94</v>
      </c>
      <c r="AI26" s="224" t="s">
        <v>64</v>
      </c>
      <c r="AJ26" s="204"/>
      <c r="AK26" s="204"/>
      <c r="AL26" s="122"/>
      <c r="AM26" s="122"/>
      <c r="AN26" s="122"/>
      <c r="AO26" s="122"/>
      <c r="AP26" s="122"/>
      <c r="AQ26" s="122"/>
      <c r="AR26" s="122"/>
      <c r="AS26" s="122"/>
      <c r="AT26" s="122"/>
      <c r="AU26" s="30"/>
      <c r="BA26" s="2"/>
      <c r="BB26" s="2"/>
      <c r="BC26" s="2"/>
      <c r="BD26" s="2"/>
      <c r="BE26" s="2"/>
      <c r="BF26" s="28"/>
      <c r="BG26" s="28"/>
      <c r="BH26" s="28"/>
      <c r="BI26" s="28"/>
    </row>
    <row r="27" spans="1:61" ht="23.25" customHeight="1" x14ac:dyDescent="0.45">
      <c r="A27" s="1"/>
      <c r="B27" s="29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2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L27" s="41"/>
      <c r="AM27" s="41"/>
      <c r="AN27" s="41"/>
      <c r="AO27" s="41"/>
      <c r="AP27" s="41"/>
      <c r="AQ27" s="3"/>
      <c r="AR27" s="3"/>
      <c r="AS27" s="3"/>
      <c r="AT27" s="3"/>
      <c r="AU27" s="3"/>
      <c r="AV27" s="3"/>
      <c r="AW27" s="3"/>
      <c r="AX27" s="3"/>
      <c r="AY27" s="3"/>
      <c r="AZ27" s="30"/>
    </row>
    <row r="28" spans="1:61" ht="42" customHeight="1" x14ac:dyDescent="0.7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42"/>
      <c r="T28" s="41"/>
      <c r="U28" s="41"/>
      <c r="V28" s="41"/>
      <c r="W28" s="41"/>
      <c r="X28" s="41"/>
      <c r="Y28" s="41"/>
      <c r="Z28" s="41"/>
      <c r="AA28" s="223" t="s">
        <v>36</v>
      </c>
      <c r="AB28" s="41"/>
      <c r="AC28" s="41"/>
      <c r="AD28" s="41"/>
      <c r="AE28" s="41"/>
      <c r="AF28" s="41"/>
      <c r="AG28" s="41"/>
      <c r="AH28" s="41"/>
      <c r="AI28" s="41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3"/>
      <c r="BG28" s="43"/>
      <c r="BH28" s="43"/>
      <c r="BI28" s="43"/>
    </row>
    <row r="29" spans="1:61" ht="13.5" customHeight="1" thickBot="1" x14ac:dyDescent="0.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2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3"/>
      <c r="BG29" s="43"/>
      <c r="BH29" s="43"/>
      <c r="BI29" s="43"/>
    </row>
    <row r="30" spans="1:61" ht="32.4" customHeight="1" x14ac:dyDescent="0.35">
      <c r="A30" s="968" t="s">
        <v>99</v>
      </c>
      <c r="B30" s="959" t="s">
        <v>114</v>
      </c>
      <c r="C30" s="960"/>
      <c r="D30" s="960"/>
      <c r="E30" s="960"/>
      <c r="F30" s="960"/>
      <c r="G30" s="960"/>
      <c r="H30" s="960"/>
      <c r="I30" s="960"/>
      <c r="J30" s="960"/>
      <c r="K30" s="960"/>
      <c r="L30" s="960"/>
      <c r="M30" s="960"/>
      <c r="N30" s="960"/>
      <c r="O30" s="961"/>
      <c r="P30" s="900" t="s">
        <v>7</v>
      </c>
      <c r="Q30" s="901"/>
      <c r="R30" s="900" t="s">
        <v>8</v>
      </c>
      <c r="S30" s="901"/>
      <c r="T30" s="912" t="s">
        <v>9</v>
      </c>
      <c r="U30" s="913"/>
      <c r="V30" s="913"/>
      <c r="W30" s="913"/>
      <c r="X30" s="913"/>
      <c r="Y30" s="913"/>
      <c r="Z30" s="913"/>
      <c r="AA30" s="913"/>
      <c r="AB30" s="913"/>
      <c r="AC30" s="913"/>
      <c r="AD30" s="913"/>
      <c r="AE30" s="914"/>
      <c r="AF30" s="912" t="s">
        <v>35</v>
      </c>
      <c r="AG30" s="913"/>
      <c r="AH30" s="913"/>
      <c r="AI30" s="913"/>
      <c r="AJ30" s="913"/>
      <c r="AK30" s="913"/>
      <c r="AL30" s="913"/>
      <c r="AM30" s="913"/>
      <c r="AN30" s="913"/>
      <c r="AO30" s="913"/>
      <c r="AP30" s="913"/>
      <c r="AQ30" s="913"/>
      <c r="AR30" s="913"/>
      <c r="AS30" s="913"/>
      <c r="AT30" s="913"/>
      <c r="AU30" s="913"/>
      <c r="AV30" s="913"/>
      <c r="AW30" s="913"/>
      <c r="AX30" s="913"/>
      <c r="AY30" s="913"/>
      <c r="AZ30" s="913"/>
      <c r="BA30" s="913"/>
      <c r="BB30" s="913"/>
      <c r="BC30" s="913"/>
      <c r="BD30" s="922" t="s">
        <v>23</v>
      </c>
      <c r="BE30" s="923"/>
      <c r="BF30" s="930" t="s">
        <v>100</v>
      </c>
      <c r="BG30" s="930"/>
      <c r="BH30" s="930"/>
      <c r="BI30" s="931"/>
    </row>
    <row r="31" spans="1:61" ht="26.4" customHeight="1" x14ac:dyDescent="0.35">
      <c r="A31" s="969"/>
      <c r="B31" s="962"/>
      <c r="C31" s="963"/>
      <c r="D31" s="963"/>
      <c r="E31" s="963"/>
      <c r="F31" s="963"/>
      <c r="G31" s="963"/>
      <c r="H31" s="963"/>
      <c r="I31" s="963"/>
      <c r="J31" s="963"/>
      <c r="K31" s="963"/>
      <c r="L31" s="963"/>
      <c r="M31" s="963"/>
      <c r="N31" s="963"/>
      <c r="O31" s="964"/>
      <c r="P31" s="902"/>
      <c r="Q31" s="903"/>
      <c r="R31" s="902"/>
      <c r="S31" s="903"/>
      <c r="T31" s="896" t="s">
        <v>5</v>
      </c>
      <c r="U31" s="897"/>
      <c r="V31" s="896" t="s">
        <v>10</v>
      </c>
      <c r="W31" s="897"/>
      <c r="X31" s="906" t="s">
        <v>11</v>
      </c>
      <c r="Y31" s="907"/>
      <c r="Z31" s="907"/>
      <c r="AA31" s="907"/>
      <c r="AB31" s="907"/>
      <c r="AC31" s="907"/>
      <c r="AD31" s="907"/>
      <c r="AE31" s="908"/>
      <c r="AF31" s="918" t="s">
        <v>13</v>
      </c>
      <c r="AG31" s="918"/>
      <c r="AH31" s="918"/>
      <c r="AI31" s="918"/>
      <c r="AJ31" s="918"/>
      <c r="AK31" s="918"/>
      <c r="AL31" s="918" t="s">
        <v>14</v>
      </c>
      <c r="AM31" s="918"/>
      <c r="AN31" s="918"/>
      <c r="AO31" s="918"/>
      <c r="AP31" s="918"/>
      <c r="AQ31" s="918"/>
      <c r="AR31" s="918" t="s">
        <v>15</v>
      </c>
      <c r="AS31" s="918"/>
      <c r="AT31" s="918"/>
      <c r="AU31" s="917"/>
      <c r="AV31" s="917"/>
      <c r="AW31" s="917"/>
      <c r="AX31" s="918" t="s">
        <v>155</v>
      </c>
      <c r="AY31" s="918"/>
      <c r="AZ31" s="918"/>
      <c r="BA31" s="918"/>
      <c r="BB31" s="918"/>
      <c r="BC31" s="906"/>
      <c r="BD31" s="924"/>
      <c r="BE31" s="925"/>
      <c r="BF31" s="932"/>
      <c r="BG31" s="932"/>
      <c r="BH31" s="932"/>
      <c r="BI31" s="933"/>
    </row>
    <row r="32" spans="1:61" ht="75" customHeight="1" thickBot="1" x14ac:dyDescent="0.4">
      <c r="A32" s="969"/>
      <c r="B32" s="962"/>
      <c r="C32" s="963"/>
      <c r="D32" s="963"/>
      <c r="E32" s="963"/>
      <c r="F32" s="963"/>
      <c r="G32" s="963"/>
      <c r="H32" s="963"/>
      <c r="I32" s="963"/>
      <c r="J32" s="963"/>
      <c r="K32" s="963"/>
      <c r="L32" s="963"/>
      <c r="M32" s="963"/>
      <c r="N32" s="963"/>
      <c r="O32" s="964"/>
      <c r="P32" s="902"/>
      <c r="Q32" s="903"/>
      <c r="R32" s="902"/>
      <c r="S32" s="903"/>
      <c r="T32" s="902"/>
      <c r="U32" s="903"/>
      <c r="V32" s="902"/>
      <c r="W32" s="903"/>
      <c r="X32" s="909" t="s">
        <v>12</v>
      </c>
      <c r="Y32" s="897"/>
      <c r="Z32" s="909" t="s">
        <v>101</v>
      </c>
      <c r="AA32" s="897"/>
      <c r="AB32" s="909" t="s">
        <v>102</v>
      </c>
      <c r="AC32" s="897"/>
      <c r="AD32" s="896" t="s">
        <v>73</v>
      </c>
      <c r="AE32" s="897"/>
      <c r="AF32" s="916" t="s">
        <v>178</v>
      </c>
      <c r="AG32" s="917"/>
      <c r="AH32" s="917"/>
      <c r="AI32" s="916" t="s">
        <v>179</v>
      </c>
      <c r="AJ32" s="917"/>
      <c r="AK32" s="917"/>
      <c r="AL32" s="916" t="s">
        <v>180</v>
      </c>
      <c r="AM32" s="917"/>
      <c r="AN32" s="917"/>
      <c r="AO32" s="916" t="s">
        <v>181</v>
      </c>
      <c r="AP32" s="917"/>
      <c r="AQ32" s="917"/>
      <c r="AR32" s="916" t="s">
        <v>182</v>
      </c>
      <c r="AS32" s="917"/>
      <c r="AT32" s="919"/>
      <c r="AU32" s="940" t="s">
        <v>183</v>
      </c>
      <c r="AV32" s="941"/>
      <c r="AW32" s="941"/>
      <c r="AX32" s="936" t="s">
        <v>257</v>
      </c>
      <c r="AY32" s="917"/>
      <c r="AZ32" s="917"/>
      <c r="BA32" s="937" t="s">
        <v>258</v>
      </c>
      <c r="BB32" s="938"/>
      <c r="BC32" s="939"/>
      <c r="BD32" s="924"/>
      <c r="BE32" s="925"/>
      <c r="BF32" s="932"/>
      <c r="BG32" s="932"/>
      <c r="BH32" s="932"/>
      <c r="BI32" s="933"/>
    </row>
    <row r="33" spans="1:67" ht="251.25" customHeight="1" thickBot="1" x14ac:dyDescent="0.4">
      <c r="A33" s="970"/>
      <c r="B33" s="965"/>
      <c r="C33" s="966"/>
      <c r="D33" s="966"/>
      <c r="E33" s="966"/>
      <c r="F33" s="966"/>
      <c r="G33" s="966"/>
      <c r="H33" s="966"/>
      <c r="I33" s="966"/>
      <c r="J33" s="966"/>
      <c r="K33" s="966"/>
      <c r="L33" s="966"/>
      <c r="M33" s="966"/>
      <c r="N33" s="966"/>
      <c r="O33" s="967"/>
      <c r="P33" s="898"/>
      <c r="Q33" s="904"/>
      <c r="R33" s="898"/>
      <c r="S33" s="904"/>
      <c r="T33" s="898"/>
      <c r="U33" s="904"/>
      <c r="V33" s="898"/>
      <c r="W33" s="904"/>
      <c r="X33" s="898"/>
      <c r="Y33" s="904"/>
      <c r="Z33" s="898"/>
      <c r="AA33" s="904"/>
      <c r="AB33" s="898"/>
      <c r="AC33" s="904"/>
      <c r="AD33" s="898"/>
      <c r="AE33" s="899"/>
      <c r="AF33" s="240" t="s">
        <v>3</v>
      </c>
      <c r="AG33" s="241" t="s">
        <v>16</v>
      </c>
      <c r="AH33" s="242" t="s">
        <v>17</v>
      </c>
      <c r="AI33" s="240" t="s">
        <v>3</v>
      </c>
      <c r="AJ33" s="241" t="s">
        <v>16</v>
      </c>
      <c r="AK33" s="242" t="s">
        <v>17</v>
      </c>
      <c r="AL33" s="240" t="s">
        <v>3</v>
      </c>
      <c r="AM33" s="241" t="s">
        <v>16</v>
      </c>
      <c r="AN33" s="242" t="s">
        <v>17</v>
      </c>
      <c r="AO33" s="240" t="s">
        <v>3</v>
      </c>
      <c r="AP33" s="241" t="s">
        <v>16</v>
      </c>
      <c r="AQ33" s="242" t="s">
        <v>17</v>
      </c>
      <c r="AR33" s="240" t="s">
        <v>3</v>
      </c>
      <c r="AS33" s="241" t="s">
        <v>16</v>
      </c>
      <c r="AT33" s="243" t="s">
        <v>17</v>
      </c>
      <c r="AU33" s="244" t="s">
        <v>3</v>
      </c>
      <c r="AV33" s="245" t="s">
        <v>16</v>
      </c>
      <c r="AW33" s="246" t="s">
        <v>17</v>
      </c>
      <c r="AX33" s="240" t="s">
        <v>3</v>
      </c>
      <c r="AY33" s="241" t="s">
        <v>16</v>
      </c>
      <c r="AZ33" s="242" t="s">
        <v>17</v>
      </c>
      <c r="BA33" s="240" t="s">
        <v>3</v>
      </c>
      <c r="BB33" s="241" t="s">
        <v>16</v>
      </c>
      <c r="BC33" s="243" t="s">
        <v>17</v>
      </c>
      <c r="BD33" s="926"/>
      <c r="BE33" s="927"/>
      <c r="BF33" s="934"/>
      <c r="BG33" s="934"/>
      <c r="BH33" s="934"/>
      <c r="BI33" s="935"/>
    </row>
    <row r="34" spans="1:67" s="36" customFormat="1" ht="48.75" customHeight="1" thickBot="1" x14ac:dyDescent="0.4">
      <c r="A34" s="176" t="s">
        <v>18</v>
      </c>
      <c r="B34" s="956" t="s">
        <v>115</v>
      </c>
      <c r="C34" s="957"/>
      <c r="D34" s="957"/>
      <c r="E34" s="957"/>
      <c r="F34" s="957"/>
      <c r="G34" s="957"/>
      <c r="H34" s="957"/>
      <c r="I34" s="957"/>
      <c r="J34" s="957"/>
      <c r="K34" s="957"/>
      <c r="L34" s="957"/>
      <c r="M34" s="957"/>
      <c r="N34" s="957"/>
      <c r="O34" s="958"/>
      <c r="P34" s="753"/>
      <c r="Q34" s="754"/>
      <c r="R34" s="753"/>
      <c r="S34" s="754"/>
      <c r="T34" s="714">
        <v>3804</v>
      </c>
      <c r="U34" s="715"/>
      <c r="V34" s="714">
        <v>1696</v>
      </c>
      <c r="W34" s="715"/>
      <c r="X34" s="714">
        <v>572</v>
      </c>
      <c r="Y34" s="715"/>
      <c r="Z34" s="753"/>
      <c r="AA34" s="754"/>
      <c r="AB34" s="714">
        <v>1042</v>
      </c>
      <c r="AC34" s="715"/>
      <c r="AD34" s="714">
        <v>82</v>
      </c>
      <c r="AE34" s="905"/>
      <c r="AF34" s="176">
        <v>540</v>
      </c>
      <c r="AG34" s="177">
        <v>258</v>
      </c>
      <c r="AH34" s="178">
        <v>15</v>
      </c>
      <c r="AI34" s="176">
        <v>432</v>
      </c>
      <c r="AJ34" s="177">
        <v>208</v>
      </c>
      <c r="AK34" s="178">
        <v>12</v>
      </c>
      <c r="AL34" s="176">
        <v>432</v>
      </c>
      <c r="AM34" s="177">
        <v>204</v>
      </c>
      <c r="AN34" s="178">
        <v>12</v>
      </c>
      <c r="AO34" s="176">
        <v>576</v>
      </c>
      <c r="AP34" s="177">
        <v>230</v>
      </c>
      <c r="AQ34" s="178">
        <v>16</v>
      </c>
      <c r="AR34" s="176">
        <v>540</v>
      </c>
      <c r="AS34" s="177">
        <v>252</v>
      </c>
      <c r="AT34" s="179">
        <v>15</v>
      </c>
      <c r="AU34" s="176">
        <v>612</v>
      </c>
      <c r="AV34" s="177">
        <v>250</v>
      </c>
      <c r="AW34" s="178">
        <v>17</v>
      </c>
      <c r="AX34" s="176">
        <v>672</v>
      </c>
      <c r="AY34" s="177">
        <v>294</v>
      </c>
      <c r="AZ34" s="178">
        <v>20</v>
      </c>
      <c r="BA34" s="176"/>
      <c r="BB34" s="177"/>
      <c r="BC34" s="179"/>
      <c r="BD34" s="942">
        <v>107</v>
      </c>
      <c r="BE34" s="943"/>
      <c r="BF34" s="905"/>
      <c r="BG34" s="905"/>
      <c r="BH34" s="905"/>
      <c r="BI34" s="949"/>
      <c r="BJ34" s="35"/>
    </row>
    <row r="35" spans="1:67" s="38" customFormat="1" ht="74.25" customHeight="1" x14ac:dyDescent="0.35">
      <c r="A35" s="48" t="s">
        <v>103</v>
      </c>
      <c r="B35" s="694" t="s">
        <v>409</v>
      </c>
      <c r="C35" s="694"/>
      <c r="D35" s="694"/>
      <c r="E35" s="694"/>
      <c r="F35" s="694"/>
      <c r="G35" s="694"/>
      <c r="H35" s="694"/>
      <c r="I35" s="694"/>
      <c r="J35" s="694"/>
      <c r="K35" s="694"/>
      <c r="L35" s="694"/>
      <c r="M35" s="694"/>
      <c r="N35" s="694"/>
      <c r="O35" s="694"/>
      <c r="P35" s="657"/>
      <c r="Q35" s="658"/>
      <c r="R35" s="657"/>
      <c r="S35" s="658"/>
      <c r="T35" s="657"/>
      <c r="U35" s="658"/>
      <c r="V35" s="719"/>
      <c r="W35" s="720"/>
      <c r="X35" s="719"/>
      <c r="Y35" s="720"/>
      <c r="Z35" s="657"/>
      <c r="AA35" s="658"/>
      <c r="AB35" s="657"/>
      <c r="AC35" s="658"/>
      <c r="AD35" s="657"/>
      <c r="AE35" s="718"/>
      <c r="AF35" s="49"/>
      <c r="AG35" s="50"/>
      <c r="AH35" s="51"/>
      <c r="AI35" s="49"/>
      <c r="AJ35" s="50"/>
      <c r="AK35" s="51"/>
      <c r="AL35" s="49"/>
      <c r="AM35" s="50"/>
      <c r="AN35" s="51"/>
      <c r="AO35" s="49"/>
      <c r="AP35" s="50"/>
      <c r="AQ35" s="51"/>
      <c r="AR35" s="49"/>
      <c r="AS35" s="50"/>
      <c r="AT35" s="52"/>
      <c r="AU35" s="49"/>
      <c r="AV35" s="50"/>
      <c r="AW35" s="51"/>
      <c r="AX35" s="49"/>
      <c r="AY35" s="50"/>
      <c r="AZ35" s="51"/>
      <c r="BA35" s="49"/>
      <c r="BB35" s="50"/>
      <c r="BC35" s="52"/>
      <c r="BD35" s="947"/>
      <c r="BE35" s="948"/>
      <c r="BF35" s="953"/>
      <c r="BG35" s="954"/>
      <c r="BH35" s="954"/>
      <c r="BI35" s="955"/>
      <c r="BJ35" s="37"/>
    </row>
    <row r="36" spans="1:67" ht="28.5" customHeight="1" x14ac:dyDescent="0.4">
      <c r="A36" s="53" t="s">
        <v>121</v>
      </c>
      <c r="B36" s="693" t="s">
        <v>338</v>
      </c>
      <c r="C36" s="693"/>
      <c r="D36" s="693"/>
      <c r="E36" s="693"/>
      <c r="F36" s="693"/>
      <c r="G36" s="693"/>
      <c r="H36" s="693"/>
      <c r="I36" s="693"/>
      <c r="J36" s="693"/>
      <c r="K36" s="693"/>
      <c r="L36" s="693"/>
      <c r="M36" s="693"/>
      <c r="N36" s="693"/>
      <c r="O36" s="693"/>
      <c r="P36" s="642"/>
      <c r="Q36" s="643"/>
      <c r="R36" s="642">
        <v>1</v>
      </c>
      <c r="S36" s="643"/>
      <c r="T36" s="642">
        <v>108</v>
      </c>
      <c r="U36" s="643"/>
      <c r="V36" s="642">
        <v>54</v>
      </c>
      <c r="W36" s="643"/>
      <c r="X36" s="642">
        <v>34</v>
      </c>
      <c r="Y36" s="643"/>
      <c r="Z36" s="642"/>
      <c r="AA36" s="643"/>
      <c r="AB36" s="642">
        <v>20</v>
      </c>
      <c r="AC36" s="643"/>
      <c r="AD36" s="642"/>
      <c r="AE36" s="651"/>
      <c r="AF36" s="54">
        <v>108</v>
      </c>
      <c r="AG36" s="45">
        <v>54</v>
      </c>
      <c r="AH36" s="55">
        <v>3</v>
      </c>
      <c r="AI36" s="54"/>
      <c r="AJ36" s="45"/>
      <c r="AK36" s="55"/>
      <c r="AL36" s="56"/>
      <c r="AM36" s="57"/>
      <c r="AN36" s="58"/>
      <c r="AO36" s="54"/>
      <c r="AP36" s="45"/>
      <c r="AQ36" s="55"/>
      <c r="AR36" s="54"/>
      <c r="AS36" s="45"/>
      <c r="AT36" s="44"/>
      <c r="AU36" s="54"/>
      <c r="AV36" s="45"/>
      <c r="AW36" s="55"/>
      <c r="AX36" s="54"/>
      <c r="AY36" s="45"/>
      <c r="AZ36" s="55"/>
      <c r="BA36" s="54"/>
      <c r="BB36" s="45"/>
      <c r="BC36" s="44"/>
      <c r="BD36" s="711">
        <v>3</v>
      </c>
      <c r="BE36" s="698"/>
      <c r="BF36" s="711" t="s">
        <v>128</v>
      </c>
      <c r="BG36" s="651"/>
      <c r="BH36" s="651"/>
      <c r="BI36" s="698"/>
      <c r="BO36" s="15"/>
    </row>
    <row r="37" spans="1:67" ht="80.25" customHeight="1" x14ac:dyDescent="0.35">
      <c r="A37" s="53" t="s">
        <v>122</v>
      </c>
      <c r="B37" s="693" t="s">
        <v>425</v>
      </c>
      <c r="C37" s="693"/>
      <c r="D37" s="693"/>
      <c r="E37" s="693"/>
      <c r="F37" s="693"/>
      <c r="G37" s="693"/>
      <c r="H37" s="693"/>
      <c r="I37" s="693"/>
      <c r="J37" s="693"/>
      <c r="K37" s="693"/>
      <c r="L37" s="693"/>
      <c r="M37" s="693"/>
      <c r="N37" s="693"/>
      <c r="O37" s="693"/>
      <c r="P37" s="642"/>
      <c r="Q37" s="643"/>
      <c r="R37" s="642">
        <v>2</v>
      </c>
      <c r="S37" s="643"/>
      <c r="T37" s="642">
        <v>108</v>
      </c>
      <c r="U37" s="643"/>
      <c r="V37" s="642">
        <v>54</v>
      </c>
      <c r="W37" s="643"/>
      <c r="X37" s="642">
        <v>34</v>
      </c>
      <c r="Y37" s="643"/>
      <c r="Z37" s="642"/>
      <c r="AA37" s="643"/>
      <c r="AB37" s="642"/>
      <c r="AC37" s="643"/>
      <c r="AD37" s="642">
        <v>20</v>
      </c>
      <c r="AE37" s="651"/>
      <c r="AF37" s="54"/>
      <c r="AG37" s="45"/>
      <c r="AH37" s="55"/>
      <c r="AI37" s="56">
        <v>108</v>
      </c>
      <c r="AJ37" s="57">
        <v>54</v>
      </c>
      <c r="AK37" s="58">
        <v>3</v>
      </c>
      <c r="AL37" s="54"/>
      <c r="AM37" s="45"/>
      <c r="AN37" s="55"/>
      <c r="AO37" s="54"/>
      <c r="AP37" s="45"/>
      <c r="AQ37" s="55"/>
      <c r="AR37" s="54"/>
      <c r="AS37" s="45"/>
      <c r="AT37" s="44"/>
      <c r="AU37" s="54"/>
      <c r="AV37" s="45"/>
      <c r="AW37" s="55"/>
      <c r="AX37" s="54"/>
      <c r="AY37" s="45"/>
      <c r="AZ37" s="55"/>
      <c r="BA37" s="54"/>
      <c r="BB37" s="45"/>
      <c r="BC37" s="44"/>
      <c r="BD37" s="711">
        <v>3</v>
      </c>
      <c r="BE37" s="698"/>
      <c r="BF37" s="928" t="s">
        <v>129</v>
      </c>
      <c r="BG37" s="928"/>
      <c r="BH37" s="928"/>
      <c r="BI37" s="929"/>
    </row>
    <row r="38" spans="1:67" ht="35.25" customHeight="1" x14ac:dyDescent="0.35">
      <c r="A38" s="53" t="s">
        <v>134</v>
      </c>
      <c r="B38" s="693" t="s">
        <v>117</v>
      </c>
      <c r="C38" s="693"/>
      <c r="D38" s="693"/>
      <c r="E38" s="693"/>
      <c r="F38" s="693"/>
      <c r="G38" s="693"/>
      <c r="H38" s="693"/>
      <c r="I38" s="693"/>
      <c r="J38" s="693"/>
      <c r="K38" s="693"/>
      <c r="L38" s="693"/>
      <c r="M38" s="693"/>
      <c r="N38" s="693"/>
      <c r="O38" s="693"/>
      <c r="P38" s="642">
        <v>4</v>
      </c>
      <c r="Q38" s="643"/>
      <c r="R38" s="642"/>
      <c r="S38" s="643"/>
      <c r="T38" s="642">
        <v>108</v>
      </c>
      <c r="U38" s="643"/>
      <c r="V38" s="642">
        <v>54</v>
      </c>
      <c r="W38" s="643"/>
      <c r="X38" s="642">
        <v>28</v>
      </c>
      <c r="Y38" s="643"/>
      <c r="Z38" s="642"/>
      <c r="AA38" s="643"/>
      <c r="AB38" s="642">
        <v>26</v>
      </c>
      <c r="AC38" s="643"/>
      <c r="AD38" s="642"/>
      <c r="AE38" s="651"/>
      <c r="AF38" s="54"/>
      <c r="AG38" s="45"/>
      <c r="AH38" s="55"/>
      <c r="AI38" s="54"/>
      <c r="AJ38" s="45"/>
      <c r="AK38" s="55"/>
      <c r="AL38" s="54"/>
      <c r="AM38" s="45"/>
      <c r="AN38" s="55"/>
      <c r="AO38" s="54">
        <v>108</v>
      </c>
      <c r="AP38" s="45">
        <v>54</v>
      </c>
      <c r="AQ38" s="55">
        <v>3</v>
      </c>
      <c r="AR38" s="54"/>
      <c r="AS38" s="45"/>
      <c r="AT38" s="44"/>
      <c r="AU38" s="54"/>
      <c r="AV38" s="45"/>
      <c r="AW38" s="55"/>
      <c r="AX38" s="54"/>
      <c r="AY38" s="45"/>
      <c r="AZ38" s="55"/>
      <c r="BA38" s="54"/>
      <c r="BB38" s="45"/>
      <c r="BC38" s="44"/>
      <c r="BD38" s="711">
        <v>3</v>
      </c>
      <c r="BE38" s="698"/>
      <c r="BF38" s="944" t="s">
        <v>165</v>
      </c>
      <c r="BG38" s="945"/>
      <c r="BH38" s="945"/>
      <c r="BI38" s="946"/>
    </row>
    <row r="39" spans="1:67" s="38" customFormat="1" ht="78.75" customHeight="1" x14ac:dyDescent="0.35">
      <c r="A39" s="48" t="s">
        <v>116</v>
      </c>
      <c r="B39" s="694" t="s">
        <v>242</v>
      </c>
      <c r="C39" s="694"/>
      <c r="D39" s="694"/>
      <c r="E39" s="694"/>
      <c r="F39" s="694"/>
      <c r="G39" s="694"/>
      <c r="H39" s="694"/>
      <c r="I39" s="694"/>
      <c r="J39" s="694"/>
      <c r="K39" s="694"/>
      <c r="L39" s="694"/>
      <c r="M39" s="694"/>
      <c r="N39" s="694"/>
      <c r="O39" s="694"/>
      <c r="P39" s="657"/>
      <c r="Q39" s="658"/>
      <c r="R39" s="657"/>
      <c r="S39" s="658"/>
      <c r="T39" s="657"/>
      <c r="U39" s="658"/>
      <c r="V39" s="719"/>
      <c r="W39" s="720"/>
      <c r="X39" s="719"/>
      <c r="Y39" s="720"/>
      <c r="Z39" s="657"/>
      <c r="AA39" s="658"/>
      <c r="AB39" s="657"/>
      <c r="AC39" s="658"/>
      <c r="AD39" s="657"/>
      <c r="AE39" s="718"/>
      <c r="AF39" s="59"/>
      <c r="AG39" s="60"/>
      <c r="AH39" s="61"/>
      <c r="AI39" s="59"/>
      <c r="AJ39" s="60"/>
      <c r="AK39" s="61"/>
      <c r="AL39" s="59"/>
      <c r="AM39" s="60"/>
      <c r="AN39" s="61"/>
      <c r="AO39" s="59"/>
      <c r="AP39" s="60"/>
      <c r="AQ39" s="61"/>
      <c r="AR39" s="59"/>
      <c r="AS39" s="60"/>
      <c r="AT39" s="156"/>
      <c r="AU39" s="59"/>
      <c r="AV39" s="60"/>
      <c r="AW39" s="61"/>
      <c r="AX39" s="59"/>
      <c r="AY39" s="60"/>
      <c r="AZ39" s="61"/>
      <c r="BA39" s="59"/>
      <c r="BB39" s="60"/>
      <c r="BC39" s="156"/>
      <c r="BD39" s="712"/>
      <c r="BE39" s="713"/>
      <c r="BF39" s="950" t="s">
        <v>143</v>
      </c>
      <c r="BG39" s="951"/>
      <c r="BH39" s="951"/>
      <c r="BI39" s="952"/>
      <c r="BJ39" s="37"/>
    </row>
    <row r="40" spans="1:67" ht="79.5" customHeight="1" x14ac:dyDescent="0.35">
      <c r="A40" s="53" t="s">
        <v>118</v>
      </c>
      <c r="B40" s="693" t="s">
        <v>339</v>
      </c>
      <c r="C40" s="693"/>
      <c r="D40" s="693"/>
      <c r="E40" s="693"/>
      <c r="F40" s="693"/>
      <c r="G40" s="693"/>
      <c r="H40" s="693"/>
      <c r="I40" s="693"/>
      <c r="J40" s="693"/>
      <c r="K40" s="693"/>
      <c r="L40" s="693"/>
      <c r="M40" s="693"/>
      <c r="N40" s="693"/>
      <c r="O40" s="693"/>
      <c r="P40" s="642">
        <v>1</v>
      </c>
      <c r="Q40" s="643"/>
      <c r="R40" s="642"/>
      <c r="S40" s="643"/>
      <c r="T40" s="642">
        <v>216</v>
      </c>
      <c r="U40" s="643"/>
      <c r="V40" s="642">
        <v>102</v>
      </c>
      <c r="W40" s="643"/>
      <c r="X40" s="642"/>
      <c r="Y40" s="643"/>
      <c r="Z40" s="642"/>
      <c r="AA40" s="643"/>
      <c r="AB40" s="642">
        <v>102</v>
      </c>
      <c r="AC40" s="643"/>
      <c r="AD40" s="642"/>
      <c r="AE40" s="651"/>
      <c r="AF40" s="54">
        <v>216</v>
      </c>
      <c r="AG40" s="45">
        <v>102</v>
      </c>
      <c r="AH40" s="55">
        <v>6</v>
      </c>
      <c r="AI40" s="54"/>
      <c r="AJ40" s="45"/>
      <c r="AK40" s="55"/>
      <c r="AL40" s="54"/>
      <c r="AM40" s="45"/>
      <c r="AN40" s="55"/>
      <c r="AO40" s="54"/>
      <c r="AP40" s="45"/>
      <c r="AQ40" s="55"/>
      <c r="AR40" s="54"/>
      <c r="AS40" s="45"/>
      <c r="AT40" s="44"/>
      <c r="AU40" s="54"/>
      <c r="AV40" s="45"/>
      <c r="AW40" s="55"/>
      <c r="AX40" s="54"/>
      <c r="AY40" s="45"/>
      <c r="AZ40" s="55"/>
      <c r="BA40" s="54"/>
      <c r="BB40" s="45"/>
      <c r="BC40" s="44"/>
      <c r="BD40" s="711">
        <v>6</v>
      </c>
      <c r="BE40" s="698"/>
      <c r="BF40" s="944"/>
      <c r="BG40" s="945"/>
      <c r="BH40" s="945"/>
      <c r="BI40" s="946"/>
    </row>
    <row r="41" spans="1:67" ht="76.5" customHeight="1" x14ac:dyDescent="0.35">
      <c r="A41" s="53" t="s">
        <v>141</v>
      </c>
      <c r="B41" s="693" t="s">
        <v>340</v>
      </c>
      <c r="C41" s="693"/>
      <c r="D41" s="693"/>
      <c r="E41" s="693"/>
      <c r="F41" s="693"/>
      <c r="G41" s="693"/>
      <c r="H41" s="693"/>
      <c r="I41" s="693"/>
      <c r="J41" s="693"/>
      <c r="K41" s="693"/>
      <c r="L41" s="693"/>
      <c r="M41" s="693"/>
      <c r="N41" s="693"/>
      <c r="O41" s="693"/>
      <c r="P41" s="642">
        <v>2</v>
      </c>
      <c r="Q41" s="643"/>
      <c r="R41" s="626"/>
      <c r="S41" s="627"/>
      <c r="T41" s="642">
        <v>216</v>
      </c>
      <c r="U41" s="643"/>
      <c r="V41" s="642">
        <v>102</v>
      </c>
      <c r="W41" s="643"/>
      <c r="X41" s="642"/>
      <c r="Y41" s="643"/>
      <c r="Z41" s="642"/>
      <c r="AA41" s="643"/>
      <c r="AB41" s="642">
        <v>102</v>
      </c>
      <c r="AC41" s="643"/>
      <c r="AD41" s="642"/>
      <c r="AE41" s="651"/>
      <c r="AF41" s="54"/>
      <c r="AG41" s="45"/>
      <c r="AH41" s="55"/>
      <c r="AI41" s="54">
        <v>216</v>
      </c>
      <c r="AJ41" s="45">
        <v>102</v>
      </c>
      <c r="AK41" s="55">
        <v>6</v>
      </c>
      <c r="AL41" s="54"/>
      <c r="AM41" s="45"/>
      <c r="AN41" s="55"/>
      <c r="AO41" s="65"/>
      <c r="AP41" s="66"/>
      <c r="AQ41" s="65"/>
      <c r="AR41" s="54"/>
      <c r="AS41" s="45"/>
      <c r="AT41" s="44"/>
      <c r="AU41" s="54"/>
      <c r="AV41" s="45"/>
      <c r="AW41" s="55"/>
      <c r="AX41" s="54"/>
      <c r="AY41" s="45"/>
      <c r="AZ41" s="55"/>
      <c r="BA41" s="54"/>
      <c r="BB41" s="45"/>
      <c r="BC41" s="44"/>
      <c r="BD41" s="711">
        <v>6</v>
      </c>
      <c r="BE41" s="698"/>
      <c r="BF41" s="944"/>
      <c r="BG41" s="945"/>
      <c r="BH41" s="945"/>
      <c r="BI41" s="946"/>
    </row>
    <row r="42" spans="1:67" s="38" customFormat="1" ht="98.25" customHeight="1" x14ac:dyDescent="0.35">
      <c r="A42" s="48" t="s">
        <v>119</v>
      </c>
      <c r="B42" s="694" t="s">
        <v>243</v>
      </c>
      <c r="C42" s="694"/>
      <c r="D42" s="694"/>
      <c r="E42" s="694"/>
      <c r="F42" s="694"/>
      <c r="G42" s="694"/>
      <c r="H42" s="694"/>
      <c r="I42" s="694"/>
      <c r="J42" s="694"/>
      <c r="K42" s="694"/>
      <c r="L42" s="694"/>
      <c r="M42" s="694"/>
      <c r="N42" s="694"/>
      <c r="O42" s="694"/>
      <c r="P42" s="755"/>
      <c r="Q42" s="921"/>
      <c r="R42" s="755"/>
      <c r="S42" s="921"/>
      <c r="T42" s="657"/>
      <c r="U42" s="658"/>
      <c r="V42" s="719"/>
      <c r="W42" s="720"/>
      <c r="X42" s="719"/>
      <c r="Y42" s="720"/>
      <c r="Z42" s="657"/>
      <c r="AA42" s="658"/>
      <c r="AB42" s="657"/>
      <c r="AC42" s="658"/>
      <c r="AD42" s="657"/>
      <c r="AE42" s="718"/>
      <c r="AF42" s="59"/>
      <c r="AG42" s="60"/>
      <c r="AH42" s="61"/>
      <c r="AI42" s="59"/>
      <c r="AJ42" s="60"/>
      <c r="AK42" s="61"/>
      <c r="AL42" s="59"/>
      <c r="AM42" s="60"/>
      <c r="AN42" s="61"/>
      <c r="AO42" s="59"/>
      <c r="AP42" s="60"/>
      <c r="AQ42" s="61"/>
      <c r="AR42" s="59"/>
      <c r="AS42" s="60"/>
      <c r="AT42" s="156"/>
      <c r="AU42" s="59"/>
      <c r="AV42" s="60"/>
      <c r="AW42" s="61"/>
      <c r="AX42" s="59"/>
      <c r="AY42" s="60"/>
      <c r="AZ42" s="61"/>
      <c r="BA42" s="59"/>
      <c r="BB42" s="60"/>
      <c r="BC42" s="156"/>
      <c r="BD42" s="712"/>
      <c r="BE42" s="713"/>
      <c r="BF42" s="950"/>
      <c r="BG42" s="951"/>
      <c r="BH42" s="951"/>
      <c r="BI42" s="952"/>
      <c r="BJ42" s="37"/>
    </row>
    <row r="43" spans="1:67" ht="76.5" customHeight="1" x14ac:dyDescent="0.35">
      <c r="A43" s="53" t="s">
        <v>120</v>
      </c>
      <c r="B43" s="693" t="s">
        <v>283</v>
      </c>
      <c r="C43" s="693"/>
      <c r="D43" s="693"/>
      <c r="E43" s="693"/>
      <c r="F43" s="693"/>
      <c r="G43" s="693"/>
      <c r="H43" s="693"/>
      <c r="I43" s="693"/>
      <c r="J43" s="693"/>
      <c r="K43" s="693"/>
      <c r="L43" s="693"/>
      <c r="M43" s="693"/>
      <c r="N43" s="693"/>
      <c r="O43" s="693"/>
      <c r="P43" s="642">
        <v>3</v>
      </c>
      <c r="Q43" s="643"/>
      <c r="R43" s="642"/>
      <c r="S43" s="643"/>
      <c r="T43" s="642">
        <v>216</v>
      </c>
      <c r="U43" s="643"/>
      <c r="V43" s="642">
        <v>102</v>
      </c>
      <c r="W43" s="643"/>
      <c r="X43" s="642"/>
      <c r="Y43" s="643"/>
      <c r="Z43" s="642"/>
      <c r="AA43" s="643"/>
      <c r="AB43" s="642">
        <v>102</v>
      </c>
      <c r="AC43" s="643"/>
      <c r="AD43" s="642"/>
      <c r="AE43" s="651"/>
      <c r="AF43" s="54"/>
      <c r="AG43" s="45"/>
      <c r="AH43" s="55"/>
      <c r="AI43" s="54"/>
      <c r="AJ43" s="45"/>
      <c r="AK43" s="55"/>
      <c r="AL43" s="54">
        <v>216</v>
      </c>
      <c r="AM43" s="45">
        <v>102</v>
      </c>
      <c r="AN43" s="55">
        <v>6</v>
      </c>
      <c r="AO43" s="54"/>
      <c r="AP43" s="45"/>
      <c r="AQ43" s="55"/>
      <c r="AR43" s="54"/>
      <c r="AS43" s="45"/>
      <c r="AT43" s="44"/>
      <c r="AU43" s="54"/>
      <c r="AV43" s="45"/>
      <c r="AW43" s="55"/>
      <c r="AX43" s="54"/>
      <c r="AY43" s="45"/>
      <c r="AZ43" s="55"/>
      <c r="BA43" s="54"/>
      <c r="BB43" s="45"/>
      <c r="BC43" s="44"/>
      <c r="BD43" s="711">
        <v>6</v>
      </c>
      <c r="BE43" s="698"/>
      <c r="BF43" s="944" t="s">
        <v>270</v>
      </c>
      <c r="BG43" s="945"/>
      <c r="BH43" s="945"/>
      <c r="BI43" s="946"/>
    </row>
    <row r="44" spans="1:67" ht="44.25" customHeight="1" x14ac:dyDescent="0.35">
      <c r="A44" s="53" t="s">
        <v>144</v>
      </c>
      <c r="B44" s="693" t="s">
        <v>317</v>
      </c>
      <c r="C44" s="693"/>
      <c r="D44" s="693"/>
      <c r="E44" s="693"/>
      <c r="F44" s="693"/>
      <c r="G44" s="693"/>
      <c r="H44" s="693"/>
      <c r="I44" s="693"/>
      <c r="J44" s="693"/>
      <c r="K44" s="693"/>
      <c r="L44" s="693"/>
      <c r="M44" s="693"/>
      <c r="N44" s="693"/>
      <c r="O44" s="693"/>
      <c r="P44" s="642">
        <v>4</v>
      </c>
      <c r="Q44" s="643"/>
      <c r="R44" s="642"/>
      <c r="S44" s="643"/>
      <c r="T44" s="642">
        <v>180</v>
      </c>
      <c r="U44" s="643"/>
      <c r="V44" s="642">
        <v>80</v>
      </c>
      <c r="W44" s="643"/>
      <c r="X44" s="642"/>
      <c r="Y44" s="643"/>
      <c r="Z44" s="642"/>
      <c r="AA44" s="643"/>
      <c r="AB44" s="642">
        <v>80</v>
      </c>
      <c r="AC44" s="643"/>
      <c r="AD44" s="642"/>
      <c r="AE44" s="651"/>
      <c r="AF44" s="54"/>
      <c r="AG44" s="45"/>
      <c r="AH44" s="55"/>
      <c r="AI44" s="54"/>
      <c r="AJ44" s="45"/>
      <c r="AK44" s="55"/>
      <c r="AL44" s="54"/>
      <c r="AM44" s="45"/>
      <c r="AN44" s="55"/>
      <c r="AO44" s="54">
        <v>180</v>
      </c>
      <c r="AP44" s="45">
        <v>80</v>
      </c>
      <c r="AQ44" s="55">
        <v>5</v>
      </c>
      <c r="AR44" s="54"/>
      <c r="AS44" s="45"/>
      <c r="AT44" s="44"/>
      <c r="AU44" s="54"/>
      <c r="AV44" s="45"/>
      <c r="AW44" s="55"/>
      <c r="AX44" s="54"/>
      <c r="AY44" s="45"/>
      <c r="AZ44" s="55"/>
      <c r="BA44" s="54"/>
      <c r="BB44" s="45"/>
      <c r="BC44" s="44"/>
      <c r="BD44" s="711">
        <v>5</v>
      </c>
      <c r="BE44" s="698"/>
      <c r="BF44" s="944" t="s">
        <v>131</v>
      </c>
      <c r="BG44" s="945"/>
      <c r="BH44" s="945"/>
      <c r="BI44" s="946"/>
    </row>
    <row r="45" spans="1:67" s="34" customFormat="1" ht="102.75" customHeight="1" x14ac:dyDescent="0.4">
      <c r="A45" s="48" t="s">
        <v>135</v>
      </c>
      <c r="B45" s="694" t="s">
        <v>268</v>
      </c>
      <c r="C45" s="694"/>
      <c r="D45" s="694"/>
      <c r="E45" s="694"/>
      <c r="F45" s="694"/>
      <c r="G45" s="694"/>
      <c r="H45" s="694"/>
      <c r="I45" s="694"/>
      <c r="J45" s="694"/>
      <c r="K45" s="694"/>
      <c r="L45" s="694"/>
      <c r="M45" s="694"/>
      <c r="N45" s="694"/>
      <c r="O45" s="694"/>
      <c r="P45" s="719"/>
      <c r="Q45" s="720"/>
      <c r="R45" s="719"/>
      <c r="S45" s="720"/>
      <c r="T45" s="719"/>
      <c r="U45" s="720"/>
      <c r="V45" s="719"/>
      <c r="W45" s="720"/>
      <c r="X45" s="719"/>
      <c r="Y45" s="720"/>
      <c r="Z45" s="719"/>
      <c r="AA45" s="720"/>
      <c r="AB45" s="719"/>
      <c r="AC45" s="720"/>
      <c r="AD45" s="719"/>
      <c r="AE45" s="744"/>
      <c r="AF45" s="67"/>
      <c r="AG45" s="68"/>
      <c r="AH45" s="69"/>
      <c r="AI45" s="67"/>
      <c r="AJ45" s="68"/>
      <c r="AK45" s="69"/>
      <c r="AL45" s="67"/>
      <c r="AM45" s="68"/>
      <c r="AN45" s="69"/>
      <c r="AO45" s="67"/>
      <c r="AP45" s="68"/>
      <c r="AQ45" s="69"/>
      <c r="AR45" s="67"/>
      <c r="AS45" s="68"/>
      <c r="AT45" s="161"/>
      <c r="AU45" s="67"/>
      <c r="AV45" s="68"/>
      <c r="AW45" s="69"/>
      <c r="AX45" s="67"/>
      <c r="AY45" s="68"/>
      <c r="AZ45" s="69"/>
      <c r="BA45" s="67"/>
      <c r="BB45" s="68"/>
      <c r="BC45" s="161"/>
      <c r="BD45" s="747"/>
      <c r="BE45" s="744"/>
      <c r="BF45" s="706" t="s">
        <v>130</v>
      </c>
      <c r="BG45" s="707"/>
      <c r="BH45" s="707"/>
      <c r="BI45" s="708"/>
      <c r="BJ45" s="33"/>
    </row>
    <row r="46" spans="1:67" ht="35.25" customHeight="1" x14ac:dyDescent="0.35">
      <c r="A46" s="70" t="s">
        <v>136</v>
      </c>
      <c r="B46" s="690" t="s">
        <v>244</v>
      </c>
      <c r="C46" s="691"/>
      <c r="D46" s="691"/>
      <c r="E46" s="691"/>
      <c r="F46" s="691"/>
      <c r="G46" s="691"/>
      <c r="H46" s="691"/>
      <c r="I46" s="691"/>
      <c r="J46" s="691"/>
      <c r="K46" s="691"/>
      <c r="L46" s="691"/>
      <c r="M46" s="691"/>
      <c r="N46" s="691"/>
      <c r="O46" s="692"/>
      <c r="P46" s="642">
        <v>5</v>
      </c>
      <c r="Q46" s="643"/>
      <c r="R46" s="642"/>
      <c r="S46" s="643"/>
      <c r="T46" s="642">
        <v>216</v>
      </c>
      <c r="U46" s="643"/>
      <c r="V46" s="642">
        <v>102</v>
      </c>
      <c r="W46" s="643"/>
      <c r="X46" s="642"/>
      <c r="Y46" s="643"/>
      <c r="Z46" s="642"/>
      <c r="AA46" s="643"/>
      <c r="AB46" s="642">
        <v>102</v>
      </c>
      <c r="AC46" s="643"/>
      <c r="AD46" s="642"/>
      <c r="AE46" s="698"/>
      <c r="AF46" s="54"/>
      <c r="AG46" s="45"/>
      <c r="AH46" s="55"/>
      <c r="AI46" s="54"/>
      <c r="AJ46" s="45"/>
      <c r="AK46" s="55"/>
      <c r="AL46" s="54"/>
      <c r="AM46" s="45"/>
      <c r="AN46" s="55"/>
      <c r="AO46" s="54"/>
      <c r="AP46" s="45"/>
      <c r="AQ46" s="55"/>
      <c r="AR46" s="54">
        <v>216</v>
      </c>
      <c r="AS46" s="45">
        <v>102</v>
      </c>
      <c r="AT46" s="44">
        <v>6</v>
      </c>
      <c r="AU46" s="54"/>
      <c r="AV46" s="45"/>
      <c r="AW46" s="55"/>
      <c r="AX46" s="54"/>
      <c r="AY46" s="45"/>
      <c r="AZ46" s="55"/>
      <c r="BA46" s="54"/>
      <c r="BB46" s="45"/>
      <c r="BC46" s="44"/>
      <c r="BD46" s="711">
        <v>6</v>
      </c>
      <c r="BE46" s="698"/>
      <c r="BF46" s="1004"/>
      <c r="BG46" s="928"/>
      <c r="BH46" s="928"/>
      <c r="BI46" s="929"/>
    </row>
    <row r="47" spans="1:67" ht="37.5" customHeight="1" x14ac:dyDescent="0.35">
      <c r="A47" s="70" t="s">
        <v>145</v>
      </c>
      <c r="B47" s="690" t="s">
        <v>284</v>
      </c>
      <c r="C47" s="691"/>
      <c r="D47" s="691"/>
      <c r="E47" s="691"/>
      <c r="F47" s="691"/>
      <c r="G47" s="691"/>
      <c r="H47" s="691"/>
      <c r="I47" s="691"/>
      <c r="J47" s="691"/>
      <c r="K47" s="691"/>
      <c r="L47" s="691"/>
      <c r="M47" s="691"/>
      <c r="N47" s="691"/>
      <c r="O47" s="692"/>
      <c r="P47" s="642">
        <v>6</v>
      </c>
      <c r="Q47" s="643"/>
      <c r="R47" s="642"/>
      <c r="S47" s="643"/>
      <c r="T47" s="642">
        <v>108</v>
      </c>
      <c r="U47" s="643"/>
      <c r="V47" s="642">
        <v>52</v>
      </c>
      <c r="W47" s="643"/>
      <c r="X47" s="642"/>
      <c r="Y47" s="643"/>
      <c r="Z47" s="642"/>
      <c r="AA47" s="643"/>
      <c r="AB47" s="642">
        <v>52</v>
      </c>
      <c r="AC47" s="643"/>
      <c r="AD47" s="642"/>
      <c r="AE47" s="698"/>
      <c r="AF47" s="54"/>
      <c r="AG47" s="45"/>
      <c r="AH47" s="55"/>
      <c r="AI47" s="54"/>
      <c r="AJ47" s="45"/>
      <c r="AK47" s="55"/>
      <c r="AL47" s="54"/>
      <c r="AM47" s="45"/>
      <c r="AN47" s="55"/>
      <c r="AO47" s="54"/>
      <c r="AP47" s="45"/>
      <c r="AQ47" s="55"/>
      <c r="AR47" s="54"/>
      <c r="AS47" s="45"/>
      <c r="AT47" s="44"/>
      <c r="AU47" s="54">
        <v>108</v>
      </c>
      <c r="AV47" s="45">
        <v>52</v>
      </c>
      <c r="AW47" s="55">
        <v>3</v>
      </c>
      <c r="AX47" s="54"/>
      <c r="AY47" s="45"/>
      <c r="AZ47" s="55"/>
      <c r="BA47" s="54"/>
      <c r="BB47" s="45"/>
      <c r="BC47" s="44"/>
      <c r="BD47" s="711">
        <v>3</v>
      </c>
      <c r="BE47" s="698"/>
      <c r="BF47" s="1004"/>
      <c r="BG47" s="928"/>
      <c r="BH47" s="928"/>
      <c r="BI47" s="929"/>
    </row>
    <row r="48" spans="1:67" s="38" customFormat="1" ht="69" customHeight="1" x14ac:dyDescent="0.35">
      <c r="A48" s="48" t="s">
        <v>147</v>
      </c>
      <c r="B48" s="694" t="s">
        <v>245</v>
      </c>
      <c r="C48" s="694"/>
      <c r="D48" s="694"/>
      <c r="E48" s="694"/>
      <c r="F48" s="694"/>
      <c r="G48" s="694"/>
      <c r="H48" s="694"/>
      <c r="I48" s="694"/>
      <c r="J48" s="694"/>
      <c r="K48" s="694"/>
      <c r="L48" s="694"/>
      <c r="M48" s="694"/>
      <c r="N48" s="694"/>
      <c r="O48" s="694"/>
      <c r="P48" s="657"/>
      <c r="Q48" s="658"/>
      <c r="R48" s="657"/>
      <c r="S48" s="658"/>
      <c r="T48" s="657"/>
      <c r="U48" s="658"/>
      <c r="V48" s="719"/>
      <c r="W48" s="720"/>
      <c r="X48" s="719"/>
      <c r="Y48" s="720"/>
      <c r="Z48" s="657"/>
      <c r="AA48" s="658"/>
      <c r="AB48" s="657"/>
      <c r="AC48" s="658"/>
      <c r="AD48" s="657"/>
      <c r="AE48" s="718"/>
      <c r="AF48" s="59"/>
      <c r="AG48" s="60"/>
      <c r="AH48" s="61"/>
      <c r="AI48" s="59"/>
      <c r="AJ48" s="60"/>
      <c r="AK48" s="61"/>
      <c r="AL48" s="59"/>
      <c r="AM48" s="60"/>
      <c r="AN48" s="61"/>
      <c r="AO48" s="59"/>
      <c r="AP48" s="60"/>
      <c r="AQ48" s="61"/>
      <c r="AR48" s="59"/>
      <c r="AS48" s="60"/>
      <c r="AT48" s="156"/>
      <c r="AU48" s="59"/>
      <c r="AV48" s="60"/>
      <c r="AW48" s="61"/>
      <c r="AX48" s="59"/>
      <c r="AY48" s="60"/>
      <c r="AZ48" s="61"/>
      <c r="BA48" s="59"/>
      <c r="BB48" s="60"/>
      <c r="BC48" s="156"/>
      <c r="BD48" s="712"/>
      <c r="BE48" s="713"/>
      <c r="BF48" s="950" t="s">
        <v>292</v>
      </c>
      <c r="BG48" s="951"/>
      <c r="BH48" s="951"/>
      <c r="BI48" s="952"/>
      <c r="BJ48" s="37"/>
    </row>
    <row r="49" spans="1:62" ht="78" customHeight="1" x14ac:dyDescent="0.35">
      <c r="A49" s="53" t="s">
        <v>148</v>
      </c>
      <c r="B49" s="693" t="s">
        <v>246</v>
      </c>
      <c r="C49" s="693"/>
      <c r="D49" s="693"/>
      <c r="E49" s="693"/>
      <c r="F49" s="693"/>
      <c r="G49" s="693"/>
      <c r="H49" s="693"/>
      <c r="I49" s="693"/>
      <c r="J49" s="693"/>
      <c r="K49" s="693"/>
      <c r="L49" s="693"/>
      <c r="M49" s="693"/>
      <c r="N49" s="693"/>
      <c r="O49" s="693"/>
      <c r="P49" s="642"/>
      <c r="Q49" s="643"/>
      <c r="R49" s="642">
        <v>5</v>
      </c>
      <c r="S49" s="643"/>
      <c r="T49" s="642">
        <v>108</v>
      </c>
      <c r="U49" s="643"/>
      <c r="V49" s="642">
        <v>48</v>
      </c>
      <c r="W49" s="643"/>
      <c r="X49" s="642">
        <v>28</v>
      </c>
      <c r="Y49" s="643"/>
      <c r="Z49" s="642"/>
      <c r="AA49" s="643"/>
      <c r="AB49" s="642">
        <v>20</v>
      </c>
      <c r="AC49" s="643"/>
      <c r="AD49" s="642"/>
      <c r="AE49" s="651"/>
      <c r="AF49" s="54"/>
      <c r="AG49" s="45"/>
      <c r="AH49" s="55"/>
      <c r="AI49" s="54"/>
      <c r="AJ49" s="45"/>
      <c r="AK49" s="55"/>
      <c r="AL49" s="54"/>
      <c r="AM49" s="45"/>
      <c r="AN49" s="55"/>
      <c r="AO49" s="54"/>
      <c r="AP49" s="45"/>
      <c r="AQ49" s="55"/>
      <c r="AR49" s="54">
        <v>108</v>
      </c>
      <c r="AS49" s="45">
        <v>48</v>
      </c>
      <c r="AT49" s="44">
        <v>3</v>
      </c>
      <c r="AU49" s="54"/>
      <c r="AV49" s="45"/>
      <c r="AW49" s="55"/>
      <c r="AX49" s="54"/>
      <c r="AY49" s="45"/>
      <c r="AZ49" s="55"/>
      <c r="BA49" s="54"/>
      <c r="BB49" s="45"/>
      <c r="BC49" s="44"/>
      <c r="BD49" s="711">
        <v>3</v>
      </c>
      <c r="BE49" s="698"/>
      <c r="BF49" s="944"/>
      <c r="BG49" s="945"/>
      <c r="BH49" s="945"/>
      <c r="BI49" s="946"/>
    </row>
    <row r="50" spans="1:62" ht="73.5" customHeight="1" x14ac:dyDescent="0.35">
      <c r="A50" s="70" t="s">
        <v>232</v>
      </c>
      <c r="B50" s="693" t="s">
        <v>254</v>
      </c>
      <c r="C50" s="693"/>
      <c r="D50" s="693"/>
      <c r="E50" s="693"/>
      <c r="F50" s="693"/>
      <c r="G50" s="693"/>
      <c r="H50" s="693"/>
      <c r="I50" s="693"/>
      <c r="J50" s="693"/>
      <c r="K50" s="693"/>
      <c r="L50" s="693"/>
      <c r="M50" s="693"/>
      <c r="N50" s="693"/>
      <c r="O50" s="693"/>
      <c r="P50" s="642">
        <v>6</v>
      </c>
      <c r="Q50" s="643"/>
      <c r="R50" s="642"/>
      <c r="S50" s="643"/>
      <c r="T50" s="642">
        <v>108</v>
      </c>
      <c r="U50" s="643"/>
      <c r="V50" s="642">
        <v>48</v>
      </c>
      <c r="W50" s="643"/>
      <c r="X50" s="642">
        <v>28</v>
      </c>
      <c r="Y50" s="643"/>
      <c r="Z50" s="642"/>
      <c r="AA50" s="643"/>
      <c r="AB50" s="642">
        <v>20</v>
      </c>
      <c r="AC50" s="643"/>
      <c r="AD50" s="642"/>
      <c r="AE50" s="651"/>
      <c r="AF50" s="54"/>
      <c r="AG50" s="45"/>
      <c r="AH50" s="55"/>
      <c r="AI50" s="54"/>
      <c r="AJ50" s="45"/>
      <c r="AK50" s="55"/>
      <c r="AL50" s="54"/>
      <c r="AM50" s="45"/>
      <c r="AN50" s="55"/>
      <c r="AO50" s="54"/>
      <c r="AP50" s="45"/>
      <c r="AQ50" s="55"/>
      <c r="AR50" s="54"/>
      <c r="AS50" s="45"/>
      <c r="AT50" s="44"/>
      <c r="AU50" s="54">
        <v>108</v>
      </c>
      <c r="AV50" s="45">
        <v>48</v>
      </c>
      <c r="AW50" s="55">
        <v>3</v>
      </c>
      <c r="AX50" s="54"/>
      <c r="AY50" s="45"/>
      <c r="AZ50" s="55"/>
      <c r="BA50" s="54"/>
      <c r="BB50" s="45"/>
      <c r="BC50" s="44"/>
      <c r="BD50" s="711">
        <v>3</v>
      </c>
      <c r="BE50" s="698"/>
      <c r="BF50" s="944"/>
      <c r="BG50" s="945"/>
      <c r="BH50" s="945"/>
      <c r="BI50" s="946"/>
    </row>
    <row r="51" spans="1:62" ht="76.5" customHeight="1" x14ac:dyDescent="0.35">
      <c r="A51" s="53" t="s">
        <v>235</v>
      </c>
      <c r="B51" s="693" t="s">
        <v>247</v>
      </c>
      <c r="C51" s="693"/>
      <c r="D51" s="693"/>
      <c r="E51" s="693"/>
      <c r="F51" s="693"/>
      <c r="G51" s="693"/>
      <c r="H51" s="693"/>
      <c r="I51" s="693"/>
      <c r="J51" s="693"/>
      <c r="K51" s="693"/>
      <c r="L51" s="693"/>
      <c r="M51" s="693"/>
      <c r="N51" s="693"/>
      <c r="O51" s="693"/>
      <c r="P51" s="642">
        <v>6</v>
      </c>
      <c r="Q51" s="643"/>
      <c r="R51" s="642"/>
      <c r="S51" s="643"/>
      <c r="T51" s="642">
        <v>108</v>
      </c>
      <c r="U51" s="643"/>
      <c r="V51" s="642">
        <v>48</v>
      </c>
      <c r="W51" s="643"/>
      <c r="X51" s="642">
        <v>28</v>
      </c>
      <c r="Y51" s="643"/>
      <c r="Z51" s="642"/>
      <c r="AA51" s="643"/>
      <c r="AB51" s="642">
        <v>20</v>
      </c>
      <c r="AC51" s="643"/>
      <c r="AD51" s="642"/>
      <c r="AE51" s="651"/>
      <c r="AF51" s="54"/>
      <c r="AG51" s="45"/>
      <c r="AH51" s="55"/>
      <c r="AI51" s="54"/>
      <c r="AJ51" s="45"/>
      <c r="AK51" s="55"/>
      <c r="AL51" s="54"/>
      <c r="AM51" s="45"/>
      <c r="AN51" s="55"/>
      <c r="AO51" s="54"/>
      <c r="AP51" s="45"/>
      <c r="AQ51" s="55"/>
      <c r="AR51" s="54"/>
      <c r="AS51" s="45"/>
      <c r="AT51" s="44"/>
      <c r="AU51" s="54">
        <v>108</v>
      </c>
      <c r="AV51" s="45">
        <v>48</v>
      </c>
      <c r="AW51" s="55">
        <v>3</v>
      </c>
      <c r="AX51" s="54"/>
      <c r="AY51" s="45"/>
      <c r="AZ51" s="55"/>
      <c r="BA51" s="54"/>
      <c r="BB51" s="45"/>
      <c r="BC51" s="44"/>
      <c r="BD51" s="711">
        <v>3</v>
      </c>
      <c r="BE51" s="698"/>
      <c r="BF51" s="944"/>
      <c r="BG51" s="945"/>
      <c r="BH51" s="945"/>
      <c r="BI51" s="946"/>
    </row>
    <row r="52" spans="1:62" ht="67.5" customHeight="1" x14ac:dyDescent="0.35">
      <c r="A52" s="48" t="s">
        <v>150</v>
      </c>
      <c r="B52" s="694" t="s">
        <v>306</v>
      </c>
      <c r="C52" s="694"/>
      <c r="D52" s="694"/>
      <c r="E52" s="694"/>
      <c r="F52" s="694"/>
      <c r="G52" s="694"/>
      <c r="H52" s="694"/>
      <c r="I52" s="694"/>
      <c r="J52" s="694"/>
      <c r="K52" s="694"/>
      <c r="L52" s="694"/>
      <c r="M52" s="694"/>
      <c r="N52" s="694"/>
      <c r="O52" s="694"/>
      <c r="P52" s="657"/>
      <c r="Q52" s="658"/>
      <c r="R52" s="657">
        <v>7</v>
      </c>
      <c r="S52" s="658"/>
      <c r="T52" s="657">
        <v>200</v>
      </c>
      <c r="U52" s="658"/>
      <c r="V52" s="657">
        <v>96</v>
      </c>
      <c r="W52" s="658"/>
      <c r="X52" s="657">
        <v>40</v>
      </c>
      <c r="Y52" s="658"/>
      <c r="Z52" s="657"/>
      <c r="AA52" s="658"/>
      <c r="AB52" s="657">
        <v>56</v>
      </c>
      <c r="AC52" s="658"/>
      <c r="AD52" s="657"/>
      <c r="AE52" s="718"/>
      <c r="AF52" s="59"/>
      <c r="AG52" s="60"/>
      <c r="AH52" s="61"/>
      <c r="AI52" s="59"/>
      <c r="AJ52" s="60"/>
      <c r="AK52" s="61"/>
      <c r="AL52" s="59"/>
      <c r="AM52" s="60"/>
      <c r="AN52" s="61"/>
      <c r="AO52" s="59"/>
      <c r="AP52" s="60"/>
      <c r="AQ52" s="61"/>
      <c r="AR52" s="59"/>
      <c r="AS52" s="60"/>
      <c r="AT52" s="62"/>
      <c r="AU52" s="59"/>
      <c r="AV52" s="60"/>
      <c r="AW52" s="61"/>
      <c r="AX52" s="59">
        <v>200</v>
      </c>
      <c r="AY52" s="60">
        <v>96</v>
      </c>
      <c r="AZ52" s="61">
        <v>6</v>
      </c>
      <c r="BA52" s="59"/>
      <c r="BB52" s="60"/>
      <c r="BC52" s="62"/>
      <c r="BD52" s="712">
        <v>6</v>
      </c>
      <c r="BE52" s="748"/>
      <c r="BF52" s="950" t="s">
        <v>341</v>
      </c>
      <c r="BG52" s="951"/>
      <c r="BH52" s="951"/>
      <c r="BI52" s="952"/>
    </row>
    <row r="53" spans="1:62" s="32" customFormat="1" ht="73.5" customHeight="1" x14ac:dyDescent="0.4">
      <c r="A53" s="48" t="s">
        <v>156</v>
      </c>
      <c r="B53" s="694" t="s">
        <v>274</v>
      </c>
      <c r="C53" s="694"/>
      <c r="D53" s="694"/>
      <c r="E53" s="694"/>
      <c r="F53" s="694"/>
      <c r="G53" s="694"/>
      <c r="H53" s="694"/>
      <c r="I53" s="694"/>
      <c r="J53" s="694"/>
      <c r="K53" s="694"/>
      <c r="L53" s="694"/>
      <c r="M53" s="694"/>
      <c r="N53" s="694"/>
      <c r="O53" s="694"/>
      <c r="P53" s="719"/>
      <c r="Q53" s="720"/>
      <c r="R53" s="719"/>
      <c r="S53" s="720"/>
      <c r="T53" s="719"/>
      <c r="U53" s="720"/>
      <c r="V53" s="719"/>
      <c r="W53" s="720"/>
      <c r="X53" s="719"/>
      <c r="Y53" s="720"/>
      <c r="Z53" s="719"/>
      <c r="AA53" s="720"/>
      <c r="AB53" s="719"/>
      <c r="AC53" s="720"/>
      <c r="AD53" s="719"/>
      <c r="AE53" s="744"/>
      <c r="AF53" s="67"/>
      <c r="AG53" s="68"/>
      <c r="AH53" s="69"/>
      <c r="AI53" s="67"/>
      <c r="AJ53" s="68"/>
      <c r="AK53" s="69"/>
      <c r="AL53" s="67"/>
      <c r="AM53" s="68"/>
      <c r="AN53" s="69"/>
      <c r="AO53" s="67"/>
      <c r="AP53" s="68"/>
      <c r="AQ53" s="69"/>
      <c r="AR53" s="67"/>
      <c r="AS53" s="68"/>
      <c r="AT53" s="217"/>
      <c r="AU53" s="67"/>
      <c r="AV53" s="68"/>
      <c r="AW53" s="69"/>
      <c r="AX53" s="67"/>
      <c r="AY53" s="68"/>
      <c r="AZ53" s="69"/>
      <c r="BA53" s="67"/>
      <c r="BB53" s="68"/>
      <c r="BC53" s="217"/>
      <c r="BD53" s="219"/>
      <c r="BE53" s="218"/>
      <c r="BF53" s="706"/>
      <c r="BG53" s="707"/>
      <c r="BH53" s="707"/>
      <c r="BI53" s="708"/>
      <c r="BJ53" s="31"/>
    </row>
    <row r="54" spans="1:62" s="20" customFormat="1" ht="42.75" customHeight="1" x14ac:dyDescent="0.35">
      <c r="A54" s="71" t="s">
        <v>162</v>
      </c>
      <c r="B54" s="721" t="s">
        <v>277</v>
      </c>
      <c r="C54" s="729"/>
      <c r="D54" s="729"/>
      <c r="E54" s="729"/>
      <c r="F54" s="729"/>
      <c r="G54" s="729"/>
      <c r="H54" s="729"/>
      <c r="I54" s="729"/>
      <c r="J54" s="729"/>
      <c r="K54" s="729"/>
      <c r="L54" s="729"/>
      <c r="M54" s="729"/>
      <c r="N54" s="729"/>
      <c r="O54" s="730"/>
      <c r="P54" s="695"/>
      <c r="Q54" s="696"/>
      <c r="R54" s="695">
        <v>7</v>
      </c>
      <c r="S54" s="696"/>
      <c r="T54" s="695">
        <v>100</v>
      </c>
      <c r="U54" s="696"/>
      <c r="V54" s="695">
        <v>50</v>
      </c>
      <c r="W54" s="696"/>
      <c r="X54" s="695">
        <v>20</v>
      </c>
      <c r="Y54" s="696"/>
      <c r="Z54" s="695"/>
      <c r="AA54" s="696"/>
      <c r="AB54" s="695"/>
      <c r="AC54" s="696"/>
      <c r="AD54" s="695">
        <v>30</v>
      </c>
      <c r="AE54" s="702"/>
      <c r="AF54" s="73"/>
      <c r="AG54" s="74"/>
      <c r="AH54" s="75"/>
      <c r="AI54" s="73"/>
      <c r="AJ54" s="74"/>
      <c r="AK54" s="75"/>
      <c r="AL54" s="73"/>
      <c r="AM54" s="74"/>
      <c r="AN54" s="75"/>
      <c r="AO54" s="73"/>
      <c r="AP54" s="74"/>
      <c r="AQ54" s="75"/>
      <c r="AR54" s="73"/>
      <c r="AS54" s="74"/>
      <c r="AT54" s="72"/>
      <c r="AU54" s="73"/>
      <c r="AV54" s="74"/>
      <c r="AW54" s="75"/>
      <c r="AX54" s="73">
        <v>100</v>
      </c>
      <c r="AY54" s="74">
        <v>50</v>
      </c>
      <c r="AZ54" s="75">
        <v>3</v>
      </c>
      <c r="BA54" s="73"/>
      <c r="BB54" s="74"/>
      <c r="BC54" s="72"/>
      <c r="BD54" s="745">
        <v>3</v>
      </c>
      <c r="BE54" s="702"/>
      <c r="BF54" s="699" t="s">
        <v>139</v>
      </c>
      <c r="BG54" s="700"/>
      <c r="BH54" s="700"/>
      <c r="BI54" s="701"/>
      <c r="BJ54" s="19"/>
    </row>
    <row r="55" spans="1:62" ht="33.75" customHeight="1" x14ac:dyDescent="0.35">
      <c r="A55" s="53" t="s">
        <v>275</v>
      </c>
      <c r="B55" s="693" t="s">
        <v>278</v>
      </c>
      <c r="C55" s="693"/>
      <c r="D55" s="693"/>
      <c r="E55" s="693"/>
      <c r="F55" s="693"/>
      <c r="G55" s="693"/>
      <c r="H55" s="693"/>
      <c r="I55" s="693"/>
      <c r="J55" s="693"/>
      <c r="K55" s="693"/>
      <c r="L55" s="693"/>
      <c r="M55" s="693"/>
      <c r="N55" s="693"/>
      <c r="O55" s="693"/>
      <c r="P55" s="642">
        <v>7</v>
      </c>
      <c r="Q55" s="643"/>
      <c r="R55" s="642"/>
      <c r="S55" s="643"/>
      <c r="T55" s="642">
        <v>100</v>
      </c>
      <c r="U55" s="643"/>
      <c r="V55" s="642">
        <v>52</v>
      </c>
      <c r="W55" s="643"/>
      <c r="X55" s="642">
        <v>20</v>
      </c>
      <c r="Y55" s="643"/>
      <c r="Z55" s="642"/>
      <c r="AA55" s="643"/>
      <c r="AB55" s="642"/>
      <c r="AC55" s="643"/>
      <c r="AD55" s="642">
        <v>32</v>
      </c>
      <c r="AE55" s="651"/>
      <c r="AF55" s="54"/>
      <c r="AG55" s="45"/>
      <c r="AH55" s="55"/>
      <c r="AI55" s="54"/>
      <c r="AJ55" s="45"/>
      <c r="AK55" s="55"/>
      <c r="AL55" s="54"/>
      <c r="AM55" s="45"/>
      <c r="AN55" s="55"/>
      <c r="AO55" s="54"/>
      <c r="AP55" s="45"/>
      <c r="AQ55" s="55"/>
      <c r="AR55" s="54"/>
      <c r="AS55" s="45"/>
      <c r="AT55" s="44"/>
      <c r="AU55" s="54"/>
      <c r="AV55" s="45"/>
      <c r="AW55" s="55"/>
      <c r="AX55" s="54">
        <v>100</v>
      </c>
      <c r="AY55" s="45">
        <v>52</v>
      </c>
      <c r="AZ55" s="55">
        <v>3</v>
      </c>
      <c r="BA55" s="54"/>
      <c r="BB55" s="45"/>
      <c r="BC55" s="44"/>
      <c r="BD55" s="711">
        <v>3</v>
      </c>
      <c r="BE55" s="698"/>
      <c r="BF55" s="944" t="s">
        <v>140</v>
      </c>
      <c r="BG55" s="945"/>
      <c r="BH55" s="945"/>
      <c r="BI55" s="946"/>
    </row>
    <row r="56" spans="1:62" s="38" customFormat="1" ht="107.25" customHeight="1" x14ac:dyDescent="0.35">
      <c r="A56" s="48" t="s">
        <v>157</v>
      </c>
      <c r="B56" s="694" t="s">
        <v>308</v>
      </c>
      <c r="C56" s="694"/>
      <c r="D56" s="694"/>
      <c r="E56" s="694"/>
      <c r="F56" s="694"/>
      <c r="G56" s="694"/>
      <c r="H56" s="694"/>
      <c r="I56" s="694"/>
      <c r="J56" s="694"/>
      <c r="K56" s="694"/>
      <c r="L56" s="694"/>
      <c r="M56" s="694"/>
      <c r="N56" s="694"/>
      <c r="O56" s="694"/>
      <c r="P56" s="657">
        <v>3.4</v>
      </c>
      <c r="Q56" s="658"/>
      <c r="R56" s="657"/>
      <c r="S56" s="658"/>
      <c r="T56" s="657">
        <v>432</v>
      </c>
      <c r="U56" s="658"/>
      <c r="V56" s="657">
        <v>198</v>
      </c>
      <c r="W56" s="658"/>
      <c r="X56" s="657">
        <v>120</v>
      </c>
      <c r="Y56" s="658"/>
      <c r="Z56" s="657"/>
      <c r="AA56" s="658"/>
      <c r="AB56" s="657">
        <v>78</v>
      </c>
      <c r="AC56" s="658"/>
      <c r="AD56" s="657"/>
      <c r="AE56" s="718"/>
      <c r="AF56" s="59"/>
      <c r="AG56" s="60"/>
      <c r="AH56" s="61"/>
      <c r="AI56" s="59"/>
      <c r="AJ56" s="60"/>
      <c r="AK56" s="61"/>
      <c r="AL56" s="59">
        <v>216</v>
      </c>
      <c r="AM56" s="60">
        <v>102</v>
      </c>
      <c r="AN56" s="61">
        <v>6</v>
      </c>
      <c r="AO56" s="59">
        <v>216</v>
      </c>
      <c r="AP56" s="60">
        <v>96</v>
      </c>
      <c r="AQ56" s="61">
        <v>6</v>
      </c>
      <c r="AR56" s="59"/>
      <c r="AS56" s="60"/>
      <c r="AT56" s="156"/>
      <c r="AU56" s="59"/>
      <c r="AV56" s="60"/>
      <c r="AW56" s="61"/>
      <c r="AX56" s="59"/>
      <c r="AY56" s="60"/>
      <c r="AZ56" s="61"/>
      <c r="BA56" s="59"/>
      <c r="BB56" s="60"/>
      <c r="BC56" s="156"/>
      <c r="BD56" s="712">
        <v>12</v>
      </c>
      <c r="BE56" s="713"/>
      <c r="BF56" s="707" t="s">
        <v>146</v>
      </c>
      <c r="BG56" s="707"/>
      <c r="BH56" s="707"/>
      <c r="BI56" s="708"/>
      <c r="BJ56" s="37"/>
    </row>
    <row r="57" spans="1:62" s="34" customFormat="1" ht="116.25" customHeight="1" x14ac:dyDescent="0.4">
      <c r="A57" s="48" t="s">
        <v>236</v>
      </c>
      <c r="B57" s="694" t="s">
        <v>309</v>
      </c>
      <c r="C57" s="694"/>
      <c r="D57" s="694"/>
      <c r="E57" s="694"/>
      <c r="F57" s="694"/>
      <c r="G57" s="694"/>
      <c r="H57" s="694"/>
      <c r="I57" s="694"/>
      <c r="J57" s="694"/>
      <c r="K57" s="694"/>
      <c r="L57" s="694"/>
      <c r="M57" s="694"/>
      <c r="N57" s="694"/>
      <c r="O57" s="694"/>
      <c r="P57" s="719"/>
      <c r="Q57" s="720"/>
      <c r="R57" s="719"/>
      <c r="S57" s="720"/>
      <c r="T57" s="719"/>
      <c r="U57" s="720"/>
      <c r="V57" s="719"/>
      <c r="W57" s="720"/>
      <c r="X57" s="719"/>
      <c r="Y57" s="720"/>
      <c r="Z57" s="719"/>
      <c r="AA57" s="720"/>
      <c r="AB57" s="719"/>
      <c r="AC57" s="720"/>
      <c r="AD57" s="719"/>
      <c r="AE57" s="744"/>
      <c r="AF57" s="67"/>
      <c r="AG57" s="68"/>
      <c r="AH57" s="69"/>
      <c r="AI57" s="67"/>
      <c r="AJ57" s="68"/>
      <c r="AK57" s="69"/>
      <c r="AL57" s="67"/>
      <c r="AM57" s="68"/>
      <c r="AN57" s="69"/>
      <c r="AO57" s="67"/>
      <c r="AP57" s="68"/>
      <c r="AQ57" s="69"/>
      <c r="AR57" s="67"/>
      <c r="AS57" s="68"/>
      <c r="AT57" s="161"/>
      <c r="AU57" s="67"/>
      <c r="AV57" s="68"/>
      <c r="AW57" s="69"/>
      <c r="AX57" s="67"/>
      <c r="AY57" s="68"/>
      <c r="AZ57" s="69"/>
      <c r="BA57" s="67"/>
      <c r="BB57" s="68"/>
      <c r="BC57" s="161"/>
      <c r="BD57" s="163"/>
      <c r="BE57" s="164"/>
      <c r="BF57" s="706" t="s">
        <v>146</v>
      </c>
      <c r="BG57" s="1024"/>
      <c r="BH57" s="1024"/>
      <c r="BI57" s="1025"/>
      <c r="BJ57" s="33"/>
    </row>
    <row r="58" spans="1:62" ht="107.25" customHeight="1" x14ac:dyDescent="0.35">
      <c r="A58" s="70" t="s">
        <v>319</v>
      </c>
      <c r="B58" s="690" t="s">
        <v>410</v>
      </c>
      <c r="C58" s="691"/>
      <c r="D58" s="691"/>
      <c r="E58" s="691"/>
      <c r="F58" s="691"/>
      <c r="G58" s="691"/>
      <c r="H58" s="691"/>
      <c r="I58" s="691"/>
      <c r="J58" s="691"/>
      <c r="K58" s="691"/>
      <c r="L58" s="691"/>
      <c r="M58" s="691"/>
      <c r="N58" s="691"/>
      <c r="O58" s="692"/>
      <c r="P58" s="642">
        <v>5</v>
      </c>
      <c r="Q58" s="643"/>
      <c r="R58" s="642"/>
      <c r="S58" s="643"/>
      <c r="T58" s="642">
        <v>216</v>
      </c>
      <c r="U58" s="643"/>
      <c r="V58" s="642">
        <v>102</v>
      </c>
      <c r="W58" s="643"/>
      <c r="X58" s="642">
        <v>60</v>
      </c>
      <c r="Y58" s="643"/>
      <c r="Z58" s="642"/>
      <c r="AA58" s="643"/>
      <c r="AB58" s="642">
        <v>42</v>
      </c>
      <c r="AC58" s="643"/>
      <c r="AD58" s="642"/>
      <c r="AE58" s="651"/>
      <c r="AF58" s="54"/>
      <c r="AG58" s="45"/>
      <c r="AH58" s="55"/>
      <c r="AI58" s="54"/>
      <c r="AJ58" s="45"/>
      <c r="AK58" s="55"/>
      <c r="AL58" s="54"/>
      <c r="AM58" s="45"/>
      <c r="AN58" s="55"/>
      <c r="AO58" s="54"/>
      <c r="AP58" s="45"/>
      <c r="AQ58" s="55"/>
      <c r="AR58" s="54">
        <v>216</v>
      </c>
      <c r="AS58" s="45">
        <v>102</v>
      </c>
      <c r="AT58" s="44">
        <v>6</v>
      </c>
      <c r="AU58" s="54"/>
      <c r="AV58" s="45"/>
      <c r="AW58" s="55"/>
      <c r="AX58" s="54"/>
      <c r="AY58" s="45"/>
      <c r="AZ58" s="55"/>
      <c r="BA58" s="54"/>
      <c r="BB58" s="45"/>
      <c r="BC58" s="44"/>
      <c r="BD58" s="711">
        <v>6</v>
      </c>
      <c r="BE58" s="698"/>
      <c r="BF58" s="928"/>
      <c r="BG58" s="928"/>
      <c r="BH58" s="928"/>
      <c r="BI58" s="929"/>
    </row>
    <row r="59" spans="1:62" ht="75.75" customHeight="1" x14ac:dyDescent="0.35">
      <c r="A59" s="70" t="s">
        <v>279</v>
      </c>
      <c r="B59" s="690" t="s">
        <v>248</v>
      </c>
      <c r="C59" s="742"/>
      <c r="D59" s="742"/>
      <c r="E59" s="742"/>
      <c r="F59" s="742"/>
      <c r="G59" s="742"/>
      <c r="H59" s="742"/>
      <c r="I59" s="742"/>
      <c r="J59" s="742"/>
      <c r="K59" s="742"/>
      <c r="L59" s="742"/>
      <c r="M59" s="742"/>
      <c r="N59" s="742"/>
      <c r="O59" s="743"/>
      <c r="P59" s="642">
        <v>6</v>
      </c>
      <c r="Q59" s="643"/>
      <c r="R59" s="642"/>
      <c r="S59" s="643"/>
      <c r="T59" s="642">
        <v>216</v>
      </c>
      <c r="U59" s="643"/>
      <c r="V59" s="642">
        <v>102</v>
      </c>
      <c r="W59" s="643"/>
      <c r="X59" s="642">
        <v>60</v>
      </c>
      <c r="Y59" s="643"/>
      <c r="Z59" s="642"/>
      <c r="AA59" s="643"/>
      <c r="AB59" s="642">
        <v>42</v>
      </c>
      <c r="AC59" s="643"/>
      <c r="AD59" s="642"/>
      <c r="AE59" s="651"/>
      <c r="AF59" s="54"/>
      <c r="AG59" s="45"/>
      <c r="AH59" s="55"/>
      <c r="AI59" s="54"/>
      <c r="AJ59" s="45"/>
      <c r="AK59" s="55"/>
      <c r="AL59" s="54"/>
      <c r="AM59" s="45"/>
      <c r="AN59" s="55"/>
      <c r="AO59" s="54"/>
      <c r="AP59" s="45"/>
      <c r="AQ59" s="55"/>
      <c r="AR59" s="54"/>
      <c r="AS59" s="45"/>
      <c r="AT59" s="44"/>
      <c r="AU59" s="54">
        <v>216</v>
      </c>
      <c r="AV59" s="45">
        <v>102</v>
      </c>
      <c r="AW59" s="55">
        <v>6</v>
      </c>
      <c r="AX59" s="54"/>
      <c r="AY59" s="45"/>
      <c r="AZ59" s="55"/>
      <c r="BA59" s="54"/>
      <c r="BB59" s="45"/>
      <c r="BC59" s="44"/>
      <c r="BD59" s="711">
        <v>6</v>
      </c>
      <c r="BE59" s="698"/>
      <c r="BF59" s="928"/>
      <c r="BG59" s="928"/>
      <c r="BH59" s="928"/>
      <c r="BI59" s="929"/>
    </row>
    <row r="60" spans="1:62" s="38" customFormat="1" ht="97.5" customHeight="1" x14ac:dyDescent="0.35">
      <c r="A60" s="48" t="s">
        <v>237</v>
      </c>
      <c r="B60" s="739" t="s">
        <v>307</v>
      </c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1"/>
      <c r="P60" s="657">
        <v>7</v>
      </c>
      <c r="Q60" s="658"/>
      <c r="R60" s="657"/>
      <c r="S60" s="658"/>
      <c r="T60" s="657">
        <v>200</v>
      </c>
      <c r="U60" s="658"/>
      <c r="V60" s="657">
        <v>96</v>
      </c>
      <c r="W60" s="658"/>
      <c r="X60" s="657">
        <v>60</v>
      </c>
      <c r="Y60" s="658"/>
      <c r="Z60" s="657"/>
      <c r="AA60" s="658"/>
      <c r="AB60" s="657">
        <v>36</v>
      </c>
      <c r="AC60" s="658"/>
      <c r="AD60" s="657"/>
      <c r="AE60" s="718"/>
      <c r="AF60" s="59"/>
      <c r="AG60" s="60"/>
      <c r="AH60" s="61"/>
      <c r="AI60" s="59"/>
      <c r="AJ60" s="60"/>
      <c r="AK60" s="61"/>
      <c r="AL60" s="59"/>
      <c r="AM60" s="60"/>
      <c r="AN60" s="61"/>
      <c r="AO60" s="59"/>
      <c r="AP60" s="60"/>
      <c r="AQ60" s="61"/>
      <c r="AR60" s="59"/>
      <c r="AS60" s="60"/>
      <c r="AT60" s="156"/>
      <c r="AU60" s="59"/>
      <c r="AV60" s="60"/>
      <c r="AW60" s="61"/>
      <c r="AX60" s="59">
        <v>200</v>
      </c>
      <c r="AY60" s="60">
        <v>96</v>
      </c>
      <c r="AZ60" s="61">
        <v>6</v>
      </c>
      <c r="BA60" s="59"/>
      <c r="BB60" s="60"/>
      <c r="BC60" s="156"/>
      <c r="BD60" s="712">
        <v>6</v>
      </c>
      <c r="BE60" s="713"/>
      <c r="BF60" s="707" t="s">
        <v>142</v>
      </c>
      <c r="BG60" s="707"/>
      <c r="BH60" s="707"/>
      <c r="BI60" s="708"/>
      <c r="BJ60" s="37"/>
    </row>
    <row r="61" spans="1:62" s="38" customFormat="1" ht="70.5" customHeight="1" x14ac:dyDescent="0.35">
      <c r="A61" s="48" t="s">
        <v>276</v>
      </c>
      <c r="B61" s="739" t="s">
        <v>403</v>
      </c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1"/>
      <c r="P61" s="156"/>
      <c r="Q61" s="158"/>
      <c r="R61" s="156"/>
      <c r="S61" s="158"/>
      <c r="T61" s="156"/>
      <c r="U61" s="158"/>
      <c r="V61" s="156"/>
      <c r="W61" s="158"/>
      <c r="X61" s="156"/>
      <c r="Y61" s="158"/>
      <c r="Z61" s="156"/>
      <c r="AA61" s="158"/>
      <c r="AB61" s="156"/>
      <c r="AC61" s="158"/>
      <c r="AD61" s="156"/>
      <c r="AE61" s="157"/>
      <c r="AF61" s="59"/>
      <c r="AG61" s="60"/>
      <c r="AH61" s="61"/>
      <c r="AI61" s="59"/>
      <c r="AJ61" s="60"/>
      <c r="AK61" s="61"/>
      <c r="AL61" s="59"/>
      <c r="AM61" s="60"/>
      <c r="AN61" s="61"/>
      <c r="AO61" s="59"/>
      <c r="AP61" s="60"/>
      <c r="AQ61" s="61"/>
      <c r="AR61" s="59"/>
      <c r="AS61" s="60"/>
      <c r="AT61" s="156"/>
      <c r="AU61" s="59"/>
      <c r="AV61" s="60"/>
      <c r="AW61" s="61"/>
      <c r="AX61" s="59"/>
      <c r="AY61" s="60"/>
      <c r="AZ61" s="61"/>
      <c r="BA61" s="59"/>
      <c r="BB61" s="60"/>
      <c r="BC61" s="156"/>
      <c r="BD61" s="159"/>
      <c r="BE61" s="160"/>
      <c r="BF61" s="165"/>
      <c r="BG61" s="165"/>
      <c r="BH61" s="165"/>
      <c r="BI61" s="166"/>
      <c r="BJ61" s="37"/>
    </row>
    <row r="62" spans="1:62" s="155" customFormat="1" ht="46.5" customHeight="1" x14ac:dyDescent="0.35">
      <c r="A62" s="154" t="s">
        <v>280</v>
      </c>
      <c r="B62" s="726" t="s">
        <v>213</v>
      </c>
      <c r="C62" s="727"/>
      <c r="D62" s="727"/>
      <c r="E62" s="727"/>
      <c r="F62" s="727"/>
      <c r="G62" s="727"/>
      <c r="H62" s="727"/>
      <c r="I62" s="727"/>
      <c r="J62" s="727"/>
      <c r="K62" s="727"/>
      <c r="L62" s="727"/>
      <c r="M62" s="727"/>
      <c r="N62" s="727"/>
      <c r="O62" s="728"/>
      <c r="P62" s="626">
        <v>1</v>
      </c>
      <c r="Q62" s="627"/>
      <c r="R62" s="147"/>
      <c r="S62" s="148"/>
      <c r="T62" s="626">
        <v>108</v>
      </c>
      <c r="U62" s="627"/>
      <c r="V62" s="626">
        <v>50</v>
      </c>
      <c r="W62" s="627"/>
      <c r="X62" s="626"/>
      <c r="Y62" s="627"/>
      <c r="Z62" s="147"/>
      <c r="AA62" s="148"/>
      <c r="AB62" s="626">
        <v>50</v>
      </c>
      <c r="AC62" s="627"/>
      <c r="AD62" s="147"/>
      <c r="AE62" s="149"/>
      <c r="AF62" s="150">
        <v>108</v>
      </c>
      <c r="AG62" s="151">
        <v>50</v>
      </c>
      <c r="AH62" s="152">
        <v>3</v>
      </c>
      <c r="AI62" s="150"/>
      <c r="AJ62" s="151"/>
      <c r="AK62" s="152"/>
      <c r="AL62" s="150"/>
      <c r="AM62" s="151"/>
      <c r="AN62" s="152"/>
      <c r="AO62" s="150"/>
      <c r="AP62" s="151"/>
      <c r="AQ62" s="152"/>
      <c r="AR62" s="150"/>
      <c r="AS62" s="151"/>
      <c r="AT62" s="147"/>
      <c r="AU62" s="150"/>
      <c r="AV62" s="151"/>
      <c r="AW62" s="152"/>
      <c r="AX62" s="150"/>
      <c r="AY62" s="151"/>
      <c r="AZ62" s="152"/>
      <c r="BA62" s="150"/>
      <c r="BB62" s="151"/>
      <c r="BC62" s="147"/>
      <c r="BD62" s="678">
        <v>3</v>
      </c>
      <c r="BE62" s="679"/>
      <c r="BF62" s="1028" t="s">
        <v>355</v>
      </c>
      <c r="BG62" s="807"/>
      <c r="BH62" s="807"/>
      <c r="BI62" s="808"/>
      <c r="BJ62" s="153"/>
    </row>
    <row r="63" spans="1:62" s="155" customFormat="1" ht="71.25" customHeight="1" x14ac:dyDescent="0.35">
      <c r="A63" s="247" t="s">
        <v>281</v>
      </c>
      <c r="B63" s="726" t="s">
        <v>272</v>
      </c>
      <c r="C63" s="727"/>
      <c r="D63" s="727"/>
      <c r="E63" s="727"/>
      <c r="F63" s="727"/>
      <c r="G63" s="727"/>
      <c r="H63" s="727"/>
      <c r="I63" s="727"/>
      <c r="J63" s="727"/>
      <c r="K63" s="727"/>
      <c r="L63" s="727"/>
      <c r="M63" s="727"/>
      <c r="N63" s="727"/>
      <c r="O63" s="728"/>
      <c r="P63" s="626">
        <v>1</v>
      </c>
      <c r="Q63" s="627"/>
      <c r="R63" s="147"/>
      <c r="S63" s="148"/>
      <c r="T63" s="626">
        <v>108</v>
      </c>
      <c r="U63" s="627"/>
      <c r="V63" s="626">
        <v>52</v>
      </c>
      <c r="W63" s="627"/>
      <c r="X63" s="626"/>
      <c r="Y63" s="627"/>
      <c r="Z63" s="147"/>
      <c r="AA63" s="148"/>
      <c r="AB63" s="626">
        <v>52</v>
      </c>
      <c r="AC63" s="627"/>
      <c r="AD63" s="147"/>
      <c r="AE63" s="149"/>
      <c r="AF63" s="150">
        <v>108</v>
      </c>
      <c r="AG63" s="151">
        <v>52</v>
      </c>
      <c r="AH63" s="152">
        <v>3</v>
      </c>
      <c r="AI63" s="150"/>
      <c r="AJ63" s="151"/>
      <c r="AK63" s="152"/>
      <c r="AL63" s="150"/>
      <c r="AM63" s="151"/>
      <c r="AN63" s="152"/>
      <c r="AO63" s="150"/>
      <c r="AP63" s="151"/>
      <c r="AQ63" s="152"/>
      <c r="AR63" s="150"/>
      <c r="AS63" s="151"/>
      <c r="AT63" s="147"/>
      <c r="AU63" s="150"/>
      <c r="AV63" s="151"/>
      <c r="AW63" s="152"/>
      <c r="AX63" s="150"/>
      <c r="AY63" s="151"/>
      <c r="AZ63" s="152"/>
      <c r="BA63" s="150"/>
      <c r="BB63" s="151"/>
      <c r="BC63" s="147"/>
      <c r="BD63" s="678">
        <v>3</v>
      </c>
      <c r="BE63" s="679"/>
      <c r="BF63" s="1028" t="s">
        <v>357</v>
      </c>
      <c r="BG63" s="807"/>
      <c r="BH63" s="807"/>
      <c r="BI63" s="808"/>
      <c r="BJ63" s="153"/>
    </row>
    <row r="64" spans="1:62" s="155" customFormat="1" ht="78" customHeight="1" x14ac:dyDescent="0.35">
      <c r="A64" s="154" t="s">
        <v>282</v>
      </c>
      <c r="B64" s="726" t="s">
        <v>273</v>
      </c>
      <c r="C64" s="727"/>
      <c r="D64" s="727"/>
      <c r="E64" s="727"/>
      <c r="F64" s="727"/>
      <c r="G64" s="727"/>
      <c r="H64" s="727"/>
      <c r="I64" s="727"/>
      <c r="J64" s="727"/>
      <c r="K64" s="727"/>
      <c r="L64" s="727"/>
      <c r="M64" s="727"/>
      <c r="N64" s="727"/>
      <c r="O64" s="728"/>
      <c r="P64" s="626">
        <v>2</v>
      </c>
      <c r="Q64" s="627"/>
      <c r="R64" s="147"/>
      <c r="S64" s="148"/>
      <c r="T64" s="626">
        <v>108</v>
      </c>
      <c r="U64" s="627"/>
      <c r="V64" s="626">
        <v>52</v>
      </c>
      <c r="W64" s="627"/>
      <c r="X64" s="626">
        <v>12</v>
      </c>
      <c r="Y64" s="627"/>
      <c r="Z64" s="147"/>
      <c r="AA64" s="148"/>
      <c r="AB64" s="626">
        <v>40</v>
      </c>
      <c r="AC64" s="627"/>
      <c r="AD64" s="147"/>
      <c r="AE64" s="149"/>
      <c r="AF64" s="150"/>
      <c r="AG64" s="151"/>
      <c r="AH64" s="152"/>
      <c r="AI64" s="150">
        <v>108</v>
      </c>
      <c r="AJ64" s="151">
        <v>52</v>
      </c>
      <c r="AK64" s="152">
        <v>3</v>
      </c>
      <c r="AL64" s="150"/>
      <c r="AM64" s="151"/>
      <c r="AN64" s="152"/>
      <c r="AO64" s="150"/>
      <c r="AP64" s="151"/>
      <c r="AQ64" s="152"/>
      <c r="AR64" s="150"/>
      <c r="AS64" s="151"/>
      <c r="AT64" s="147"/>
      <c r="AU64" s="150"/>
      <c r="AV64" s="151"/>
      <c r="AW64" s="152"/>
      <c r="AX64" s="150"/>
      <c r="AY64" s="151"/>
      <c r="AZ64" s="152"/>
      <c r="BA64" s="150"/>
      <c r="BB64" s="151"/>
      <c r="BC64" s="147"/>
      <c r="BD64" s="678">
        <v>3</v>
      </c>
      <c r="BE64" s="679"/>
      <c r="BF64" s="1028" t="s">
        <v>356</v>
      </c>
      <c r="BG64" s="807"/>
      <c r="BH64" s="807"/>
      <c r="BI64" s="808"/>
      <c r="BJ64" s="153"/>
    </row>
    <row r="65" spans="1:67" s="38" customFormat="1" ht="33.75" customHeight="1" x14ac:dyDescent="0.35">
      <c r="A65" s="48" t="s">
        <v>351</v>
      </c>
      <c r="B65" s="694" t="s">
        <v>170</v>
      </c>
      <c r="C65" s="694"/>
      <c r="D65" s="694"/>
      <c r="E65" s="694"/>
      <c r="F65" s="694"/>
      <c r="G65" s="694"/>
      <c r="H65" s="694"/>
      <c r="I65" s="694"/>
      <c r="J65" s="694"/>
      <c r="K65" s="694"/>
      <c r="L65" s="694"/>
      <c r="M65" s="694"/>
      <c r="N65" s="694"/>
      <c r="O65" s="694"/>
      <c r="P65" s="719"/>
      <c r="Q65" s="720"/>
      <c r="R65" s="719"/>
      <c r="S65" s="720"/>
      <c r="T65" s="719"/>
      <c r="U65" s="720"/>
      <c r="V65" s="719"/>
      <c r="W65" s="720"/>
      <c r="X65" s="719"/>
      <c r="Y65" s="720"/>
      <c r="Z65" s="719"/>
      <c r="AA65" s="720"/>
      <c r="AB65" s="719"/>
      <c r="AC65" s="720"/>
      <c r="AD65" s="719"/>
      <c r="AE65" s="746"/>
      <c r="AF65" s="67"/>
      <c r="AG65" s="68"/>
      <c r="AH65" s="69"/>
      <c r="AI65" s="67"/>
      <c r="AJ65" s="68"/>
      <c r="AK65" s="69"/>
      <c r="AL65" s="67"/>
      <c r="AM65" s="68"/>
      <c r="AN65" s="69"/>
      <c r="AO65" s="67"/>
      <c r="AP65" s="68"/>
      <c r="AQ65" s="69"/>
      <c r="AR65" s="67"/>
      <c r="AS65" s="68"/>
      <c r="AT65" s="161"/>
      <c r="AU65" s="67"/>
      <c r="AV65" s="68"/>
      <c r="AW65" s="69"/>
      <c r="AX65" s="67"/>
      <c r="AY65" s="68"/>
      <c r="AZ65" s="69"/>
      <c r="BA65" s="67"/>
      <c r="BB65" s="68"/>
      <c r="BC65" s="161"/>
      <c r="BD65" s="747"/>
      <c r="BE65" s="744"/>
      <c r="BF65" s="707" t="s">
        <v>269</v>
      </c>
      <c r="BG65" s="707"/>
      <c r="BH65" s="707"/>
      <c r="BI65" s="708"/>
      <c r="BJ65" s="37"/>
    </row>
    <row r="66" spans="1:67" ht="34.5" customHeight="1" x14ac:dyDescent="0.35">
      <c r="A66" s="70" t="s">
        <v>352</v>
      </c>
      <c r="B66" s="690" t="s">
        <v>151</v>
      </c>
      <c r="C66" s="691"/>
      <c r="D66" s="691"/>
      <c r="E66" s="691"/>
      <c r="F66" s="691"/>
      <c r="G66" s="691"/>
      <c r="H66" s="691"/>
      <c r="I66" s="691"/>
      <c r="J66" s="691"/>
      <c r="K66" s="691"/>
      <c r="L66" s="691"/>
      <c r="M66" s="691"/>
      <c r="N66" s="691"/>
      <c r="O66" s="692"/>
      <c r="P66" s="642"/>
      <c r="Q66" s="643"/>
      <c r="R66" s="642"/>
      <c r="S66" s="643"/>
      <c r="T66" s="642">
        <v>72</v>
      </c>
      <c r="U66" s="643"/>
      <c r="V66" s="642"/>
      <c r="W66" s="643"/>
      <c r="X66" s="642"/>
      <c r="Y66" s="643"/>
      <c r="Z66" s="642"/>
      <c r="AA66" s="643"/>
      <c r="AB66" s="642"/>
      <c r="AC66" s="643"/>
      <c r="AD66" s="642"/>
      <c r="AE66" s="651"/>
      <c r="AF66" s="54"/>
      <c r="AG66" s="45"/>
      <c r="AH66" s="55"/>
      <c r="AI66" s="54"/>
      <c r="AJ66" s="45"/>
      <c r="AK66" s="55"/>
      <c r="AL66" s="54"/>
      <c r="AM66" s="45"/>
      <c r="AN66" s="55"/>
      <c r="AO66" s="54">
        <v>72</v>
      </c>
      <c r="AP66" s="45"/>
      <c r="AQ66" s="55">
        <v>2</v>
      </c>
      <c r="AR66" s="54"/>
      <c r="AS66" s="45"/>
      <c r="AT66" s="44"/>
      <c r="AU66" s="54"/>
      <c r="AV66" s="45"/>
      <c r="AW66" s="55"/>
      <c r="AX66" s="54"/>
      <c r="AY66" s="45"/>
      <c r="AZ66" s="55"/>
      <c r="BA66" s="54"/>
      <c r="BB66" s="45"/>
      <c r="BC66" s="44"/>
      <c r="BD66" s="711">
        <v>2</v>
      </c>
      <c r="BE66" s="698"/>
      <c r="BF66" s="928"/>
      <c r="BG66" s="928"/>
      <c r="BH66" s="928"/>
      <c r="BI66" s="929"/>
    </row>
    <row r="67" spans="1:67" ht="36" customHeight="1" x14ac:dyDescent="0.35">
      <c r="A67" s="70" t="s">
        <v>353</v>
      </c>
      <c r="B67" s="690" t="s">
        <v>152</v>
      </c>
      <c r="C67" s="691"/>
      <c r="D67" s="691"/>
      <c r="E67" s="691"/>
      <c r="F67" s="691"/>
      <c r="G67" s="691"/>
      <c r="H67" s="691"/>
      <c r="I67" s="691"/>
      <c r="J67" s="691"/>
      <c r="K67" s="691"/>
      <c r="L67" s="691"/>
      <c r="M67" s="691"/>
      <c r="N67" s="691"/>
      <c r="O67" s="692"/>
      <c r="P67" s="642"/>
      <c r="Q67" s="643"/>
      <c r="R67" s="642"/>
      <c r="S67" s="643"/>
      <c r="T67" s="642">
        <v>72</v>
      </c>
      <c r="U67" s="643"/>
      <c r="V67" s="642"/>
      <c r="W67" s="643"/>
      <c r="X67" s="642"/>
      <c r="Y67" s="643"/>
      <c r="Z67" s="642"/>
      <c r="AA67" s="643"/>
      <c r="AB67" s="642"/>
      <c r="AC67" s="643"/>
      <c r="AD67" s="642"/>
      <c r="AE67" s="651"/>
      <c r="AF67" s="54"/>
      <c r="AG67" s="45"/>
      <c r="AH67" s="55"/>
      <c r="AI67" s="54"/>
      <c r="AJ67" s="45"/>
      <c r="AK67" s="55"/>
      <c r="AL67" s="54"/>
      <c r="AM67" s="45"/>
      <c r="AN67" s="55"/>
      <c r="AO67" s="54"/>
      <c r="AP67" s="45"/>
      <c r="AQ67" s="55"/>
      <c r="AR67" s="54"/>
      <c r="AS67" s="45"/>
      <c r="AT67" s="44"/>
      <c r="AU67" s="54">
        <v>72</v>
      </c>
      <c r="AV67" s="45"/>
      <c r="AW67" s="55">
        <v>2</v>
      </c>
      <c r="AX67" s="54"/>
      <c r="AY67" s="45"/>
      <c r="AZ67" s="55"/>
      <c r="BA67" s="54"/>
      <c r="BB67" s="45"/>
      <c r="BC67" s="44"/>
      <c r="BD67" s="711">
        <v>2</v>
      </c>
      <c r="BE67" s="698"/>
      <c r="BF67" s="928"/>
      <c r="BG67" s="928"/>
      <c r="BH67" s="928"/>
      <c r="BI67" s="929"/>
    </row>
    <row r="68" spans="1:67" ht="37.5" customHeight="1" thickBot="1" x14ac:dyDescent="0.4">
      <c r="A68" s="70" t="s">
        <v>354</v>
      </c>
      <c r="B68" s="736" t="s">
        <v>153</v>
      </c>
      <c r="C68" s="737"/>
      <c r="D68" s="737"/>
      <c r="E68" s="737"/>
      <c r="F68" s="737"/>
      <c r="G68" s="737"/>
      <c r="H68" s="737"/>
      <c r="I68" s="737"/>
      <c r="J68" s="737"/>
      <c r="K68" s="737"/>
      <c r="L68" s="737"/>
      <c r="M68" s="737"/>
      <c r="N68" s="737"/>
      <c r="O68" s="738"/>
      <c r="P68" s="734"/>
      <c r="Q68" s="735"/>
      <c r="R68" s="734"/>
      <c r="S68" s="735"/>
      <c r="T68" s="642">
        <v>72</v>
      </c>
      <c r="U68" s="643"/>
      <c r="V68" s="642"/>
      <c r="W68" s="643"/>
      <c r="X68" s="642"/>
      <c r="Y68" s="643"/>
      <c r="Z68" s="642"/>
      <c r="AA68" s="643"/>
      <c r="AB68" s="642"/>
      <c r="AC68" s="643"/>
      <c r="AD68" s="642"/>
      <c r="AE68" s="651"/>
      <c r="AF68" s="54"/>
      <c r="AG68" s="45"/>
      <c r="AH68" s="55"/>
      <c r="AI68" s="54"/>
      <c r="AJ68" s="45"/>
      <c r="AK68" s="55"/>
      <c r="AL68" s="54"/>
      <c r="AM68" s="45"/>
      <c r="AN68" s="55"/>
      <c r="AO68" s="54"/>
      <c r="AP68" s="45"/>
      <c r="AQ68" s="55"/>
      <c r="AR68" s="54"/>
      <c r="AS68" s="45"/>
      <c r="AT68" s="44"/>
      <c r="AU68" s="54"/>
      <c r="AV68" s="45"/>
      <c r="AW68" s="55"/>
      <c r="AX68" s="54">
        <v>72</v>
      </c>
      <c r="AY68" s="45"/>
      <c r="AZ68" s="55">
        <v>2</v>
      </c>
      <c r="BA68" s="54"/>
      <c r="BB68" s="45"/>
      <c r="BC68" s="44"/>
      <c r="BD68" s="788">
        <v>2</v>
      </c>
      <c r="BE68" s="710"/>
      <c r="BF68" s="1019"/>
      <c r="BG68" s="1019"/>
      <c r="BH68" s="1019"/>
      <c r="BI68" s="1020"/>
    </row>
    <row r="69" spans="1:67" s="36" customFormat="1" ht="71.25" customHeight="1" thickBot="1" x14ac:dyDescent="0.4">
      <c r="A69" s="171" t="s">
        <v>33</v>
      </c>
      <c r="B69" s="731" t="s">
        <v>372</v>
      </c>
      <c r="C69" s="732"/>
      <c r="D69" s="732"/>
      <c r="E69" s="732"/>
      <c r="F69" s="732"/>
      <c r="G69" s="732"/>
      <c r="H69" s="732"/>
      <c r="I69" s="732"/>
      <c r="J69" s="732"/>
      <c r="K69" s="732"/>
      <c r="L69" s="732"/>
      <c r="M69" s="732"/>
      <c r="N69" s="732"/>
      <c r="O69" s="733"/>
      <c r="P69" s="714"/>
      <c r="Q69" s="715"/>
      <c r="R69" s="714"/>
      <c r="S69" s="715"/>
      <c r="T69" s="714">
        <v>3418</v>
      </c>
      <c r="U69" s="715"/>
      <c r="V69" s="714">
        <v>1590</v>
      </c>
      <c r="W69" s="715"/>
      <c r="X69" s="714">
        <v>678</v>
      </c>
      <c r="Y69" s="715"/>
      <c r="Z69" s="714"/>
      <c r="AA69" s="715"/>
      <c r="AB69" s="714">
        <v>912</v>
      </c>
      <c r="AC69" s="715"/>
      <c r="AD69" s="714"/>
      <c r="AE69" s="905"/>
      <c r="AF69" s="176">
        <v>540</v>
      </c>
      <c r="AG69" s="177">
        <v>250</v>
      </c>
      <c r="AH69" s="178">
        <v>15</v>
      </c>
      <c r="AI69" s="176">
        <v>540</v>
      </c>
      <c r="AJ69" s="177">
        <v>252</v>
      </c>
      <c r="AK69" s="178">
        <v>15</v>
      </c>
      <c r="AL69" s="176">
        <v>648</v>
      </c>
      <c r="AM69" s="177">
        <v>304</v>
      </c>
      <c r="AN69" s="178">
        <v>18</v>
      </c>
      <c r="AO69" s="176">
        <v>396</v>
      </c>
      <c r="AP69" s="177">
        <v>186</v>
      </c>
      <c r="AQ69" s="178">
        <v>11</v>
      </c>
      <c r="AR69" s="176">
        <v>540</v>
      </c>
      <c r="AS69" s="177">
        <v>252</v>
      </c>
      <c r="AT69" s="179">
        <v>15</v>
      </c>
      <c r="AU69" s="176">
        <v>402</v>
      </c>
      <c r="AV69" s="177">
        <v>188</v>
      </c>
      <c r="AW69" s="178">
        <v>11</v>
      </c>
      <c r="AX69" s="176">
        <v>352</v>
      </c>
      <c r="AY69" s="177">
        <v>158</v>
      </c>
      <c r="AZ69" s="178">
        <v>10</v>
      </c>
      <c r="BA69" s="176"/>
      <c r="BB69" s="177"/>
      <c r="BC69" s="179"/>
      <c r="BD69" s="1033">
        <v>95</v>
      </c>
      <c r="BE69" s="949"/>
      <c r="BF69" s="1034"/>
      <c r="BG69" s="1034"/>
      <c r="BH69" s="1034"/>
      <c r="BI69" s="1035"/>
      <c r="BJ69" s="35"/>
    </row>
    <row r="70" spans="1:67" s="38" customFormat="1" ht="66" customHeight="1" x14ac:dyDescent="0.35">
      <c r="A70" s="48" t="s">
        <v>104</v>
      </c>
      <c r="B70" s="694" t="s">
        <v>411</v>
      </c>
      <c r="C70" s="694"/>
      <c r="D70" s="694"/>
      <c r="E70" s="694"/>
      <c r="F70" s="694"/>
      <c r="G70" s="694"/>
      <c r="H70" s="694"/>
      <c r="I70" s="694"/>
      <c r="J70" s="694"/>
      <c r="K70" s="694"/>
      <c r="L70" s="694"/>
      <c r="M70" s="694"/>
      <c r="N70" s="694"/>
      <c r="O70" s="694"/>
      <c r="P70" s="749"/>
      <c r="Q70" s="750"/>
      <c r="R70" s="749"/>
      <c r="S70" s="750"/>
      <c r="T70" s="657"/>
      <c r="U70" s="658"/>
      <c r="V70" s="657"/>
      <c r="W70" s="658"/>
      <c r="X70" s="657"/>
      <c r="Y70" s="658"/>
      <c r="Z70" s="657"/>
      <c r="AA70" s="658"/>
      <c r="AB70" s="657"/>
      <c r="AC70" s="658"/>
      <c r="AD70" s="657"/>
      <c r="AE70" s="718"/>
      <c r="AF70" s="49"/>
      <c r="AG70" s="50"/>
      <c r="AH70" s="51"/>
      <c r="AI70" s="49"/>
      <c r="AJ70" s="50"/>
      <c r="AK70" s="51"/>
      <c r="AL70" s="49"/>
      <c r="AM70" s="50"/>
      <c r="AN70" s="51"/>
      <c r="AO70" s="49"/>
      <c r="AP70" s="50"/>
      <c r="AQ70" s="51"/>
      <c r="AR70" s="49"/>
      <c r="AS70" s="50"/>
      <c r="AT70" s="52"/>
      <c r="AU70" s="49"/>
      <c r="AV70" s="50"/>
      <c r="AW70" s="51"/>
      <c r="AX70" s="49"/>
      <c r="AY70" s="50"/>
      <c r="AZ70" s="51"/>
      <c r="BA70" s="49"/>
      <c r="BB70" s="50"/>
      <c r="BC70" s="52"/>
      <c r="BD70" s="947"/>
      <c r="BE70" s="948"/>
      <c r="BF70" s="1026" t="s">
        <v>369</v>
      </c>
      <c r="BG70" s="1026"/>
      <c r="BH70" s="1026"/>
      <c r="BI70" s="1027"/>
      <c r="BJ70" s="37"/>
    </row>
    <row r="71" spans="1:67" ht="36.75" customHeight="1" x14ac:dyDescent="0.35">
      <c r="A71" s="70" t="s">
        <v>123</v>
      </c>
      <c r="B71" s="726" t="s">
        <v>230</v>
      </c>
      <c r="C71" s="751"/>
      <c r="D71" s="751"/>
      <c r="E71" s="751"/>
      <c r="F71" s="751"/>
      <c r="G71" s="751"/>
      <c r="H71" s="751"/>
      <c r="I71" s="751"/>
      <c r="J71" s="751"/>
      <c r="K71" s="751"/>
      <c r="L71" s="751"/>
      <c r="M71" s="751"/>
      <c r="N71" s="751"/>
      <c r="O71" s="752"/>
      <c r="P71" s="626"/>
      <c r="Q71" s="627"/>
      <c r="R71" s="626">
        <v>1</v>
      </c>
      <c r="S71" s="627"/>
      <c r="T71" s="626">
        <v>108</v>
      </c>
      <c r="U71" s="627"/>
      <c r="V71" s="626">
        <v>54</v>
      </c>
      <c r="W71" s="627"/>
      <c r="X71" s="626">
        <v>30</v>
      </c>
      <c r="Y71" s="627"/>
      <c r="Z71" s="626"/>
      <c r="AA71" s="627"/>
      <c r="AB71" s="626">
        <v>24</v>
      </c>
      <c r="AC71" s="627"/>
      <c r="AD71" s="626"/>
      <c r="AE71" s="982"/>
      <c r="AF71" s="56">
        <v>108</v>
      </c>
      <c r="AG71" s="57">
        <v>54</v>
      </c>
      <c r="AH71" s="58">
        <v>3</v>
      </c>
      <c r="AI71" s="56"/>
      <c r="AJ71" s="57"/>
      <c r="AK71" s="58"/>
      <c r="AL71" s="56"/>
      <c r="AM71" s="45"/>
      <c r="AN71" s="55"/>
      <c r="AO71" s="54"/>
      <c r="AP71" s="45"/>
      <c r="AQ71" s="55"/>
      <c r="AR71" s="54"/>
      <c r="AS71" s="45"/>
      <c r="AT71" s="44"/>
      <c r="AU71" s="54"/>
      <c r="AV71" s="45"/>
      <c r="AW71" s="55"/>
      <c r="AX71" s="54"/>
      <c r="AY71" s="45"/>
      <c r="AZ71" s="55"/>
      <c r="BA71" s="54"/>
      <c r="BB71" s="45"/>
      <c r="BC71" s="44"/>
      <c r="BD71" s="711">
        <v>3</v>
      </c>
      <c r="BE71" s="698"/>
      <c r="BF71" s="944"/>
      <c r="BG71" s="945"/>
      <c r="BH71" s="945"/>
      <c r="BI71" s="946"/>
    </row>
    <row r="72" spans="1:67" ht="35.25" customHeight="1" x14ac:dyDescent="0.4">
      <c r="A72" s="70"/>
      <c r="B72" s="724" t="s">
        <v>407</v>
      </c>
      <c r="C72" s="729"/>
      <c r="D72" s="729"/>
      <c r="E72" s="729"/>
      <c r="F72" s="729"/>
      <c r="G72" s="729"/>
      <c r="H72" s="729"/>
      <c r="I72" s="729"/>
      <c r="J72" s="729"/>
      <c r="K72" s="729"/>
      <c r="L72" s="729"/>
      <c r="M72" s="729"/>
      <c r="N72" s="729"/>
      <c r="O72" s="730"/>
      <c r="P72" s="626"/>
      <c r="Q72" s="627"/>
      <c r="R72" s="626"/>
      <c r="S72" s="627"/>
      <c r="T72" s="626"/>
      <c r="U72" s="627"/>
      <c r="V72" s="626"/>
      <c r="W72" s="627"/>
      <c r="X72" s="626"/>
      <c r="Y72" s="627"/>
      <c r="Z72" s="626"/>
      <c r="AA72" s="627"/>
      <c r="AB72" s="626"/>
      <c r="AC72" s="627"/>
      <c r="AD72" s="626"/>
      <c r="AE72" s="982"/>
      <c r="AF72" s="56"/>
      <c r="AG72" s="57"/>
      <c r="AH72" s="58"/>
      <c r="AI72" s="56"/>
      <c r="AJ72" s="57"/>
      <c r="AK72" s="58"/>
      <c r="AL72" s="56"/>
      <c r="AM72" s="45"/>
      <c r="AN72" s="55"/>
      <c r="AO72" s="54"/>
      <c r="AP72" s="45"/>
      <c r="AQ72" s="55"/>
      <c r="AR72" s="54"/>
      <c r="AS72" s="45"/>
      <c r="AT72" s="44"/>
      <c r="AU72" s="54"/>
      <c r="AV72" s="45"/>
      <c r="AW72" s="55"/>
      <c r="AX72" s="54"/>
      <c r="AY72" s="45"/>
      <c r="AZ72" s="55"/>
      <c r="BA72" s="54"/>
      <c r="BB72" s="45"/>
      <c r="BC72" s="44"/>
      <c r="BD72" s="711"/>
      <c r="BE72" s="698"/>
      <c r="BF72" s="944"/>
      <c r="BG72" s="945"/>
      <c r="BH72" s="945"/>
      <c r="BI72" s="946"/>
      <c r="BO72" s="4"/>
    </row>
    <row r="73" spans="1:67" ht="40.5" customHeight="1" x14ac:dyDescent="0.35">
      <c r="A73" s="70" t="s">
        <v>427</v>
      </c>
      <c r="B73" s="726" t="s">
        <v>408</v>
      </c>
      <c r="C73" s="727"/>
      <c r="D73" s="727"/>
      <c r="E73" s="727"/>
      <c r="F73" s="727"/>
      <c r="G73" s="727"/>
      <c r="H73" s="727"/>
      <c r="I73" s="727"/>
      <c r="J73" s="727"/>
      <c r="K73" s="727"/>
      <c r="L73" s="727"/>
      <c r="M73" s="727"/>
      <c r="N73" s="727"/>
      <c r="O73" s="728"/>
      <c r="P73" s="626"/>
      <c r="Q73" s="627"/>
      <c r="R73" s="626">
        <v>2</v>
      </c>
      <c r="S73" s="627"/>
      <c r="T73" s="626">
        <v>108</v>
      </c>
      <c r="U73" s="627"/>
      <c r="V73" s="626">
        <v>54</v>
      </c>
      <c r="W73" s="627"/>
      <c r="X73" s="626">
        <v>30</v>
      </c>
      <c r="Y73" s="627"/>
      <c r="Z73" s="626"/>
      <c r="AA73" s="627"/>
      <c r="AB73" s="626">
        <v>24</v>
      </c>
      <c r="AC73" s="627"/>
      <c r="AD73" s="626"/>
      <c r="AE73" s="982"/>
      <c r="AF73" s="56"/>
      <c r="AG73" s="57"/>
      <c r="AH73" s="58"/>
      <c r="AI73" s="56">
        <v>108</v>
      </c>
      <c r="AJ73" s="57">
        <v>54</v>
      </c>
      <c r="AK73" s="58">
        <v>3</v>
      </c>
      <c r="AL73" s="56"/>
      <c r="AM73" s="45"/>
      <c r="AN73" s="55"/>
      <c r="AO73" s="54"/>
      <c r="AP73" s="45"/>
      <c r="AQ73" s="55"/>
      <c r="AR73" s="54"/>
      <c r="AS73" s="45"/>
      <c r="AT73" s="44"/>
      <c r="AU73" s="54"/>
      <c r="AV73" s="45"/>
      <c r="AW73" s="55"/>
      <c r="AX73" s="54"/>
      <c r="AY73" s="45"/>
      <c r="AZ73" s="55"/>
      <c r="BA73" s="54"/>
      <c r="BB73" s="45"/>
      <c r="BC73" s="44"/>
      <c r="BD73" s="711">
        <v>3</v>
      </c>
      <c r="BE73" s="698"/>
      <c r="BF73" s="944"/>
      <c r="BG73" s="945"/>
      <c r="BH73" s="945"/>
      <c r="BI73" s="946"/>
    </row>
    <row r="74" spans="1:67" s="38" customFormat="1" ht="99.75" customHeight="1" x14ac:dyDescent="0.35">
      <c r="A74" s="48" t="s">
        <v>124</v>
      </c>
      <c r="B74" s="694" t="s">
        <v>313</v>
      </c>
      <c r="C74" s="694"/>
      <c r="D74" s="694"/>
      <c r="E74" s="694"/>
      <c r="F74" s="694"/>
      <c r="G74" s="694"/>
      <c r="H74" s="694"/>
      <c r="I74" s="694"/>
      <c r="J74" s="694"/>
      <c r="K74" s="694"/>
      <c r="L74" s="694"/>
      <c r="M74" s="694"/>
      <c r="N74" s="694"/>
      <c r="O74" s="694"/>
      <c r="P74" s="657"/>
      <c r="Q74" s="658"/>
      <c r="R74" s="657"/>
      <c r="S74" s="658"/>
      <c r="T74" s="657"/>
      <c r="U74" s="658"/>
      <c r="V74" s="657"/>
      <c r="W74" s="658"/>
      <c r="X74" s="657"/>
      <c r="Y74" s="658"/>
      <c r="Z74" s="657"/>
      <c r="AA74" s="658"/>
      <c r="AB74" s="657"/>
      <c r="AC74" s="658"/>
      <c r="AD74" s="657"/>
      <c r="AE74" s="718"/>
      <c r="AF74" s="49"/>
      <c r="AG74" s="50"/>
      <c r="AH74" s="51"/>
      <c r="AI74" s="49"/>
      <c r="AJ74" s="50"/>
      <c r="AK74" s="51"/>
      <c r="AL74" s="49"/>
      <c r="AM74" s="50"/>
      <c r="AN74" s="51"/>
      <c r="AO74" s="49"/>
      <c r="AP74" s="50"/>
      <c r="AQ74" s="51"/>
      <c r="AR74" s="49"/>
      <c r="AS74" s="50"/>
      <c r="AT74" s="52"/>
      <c r="AU74" s="49"/>
      <c r="AV74" s="50"/>
      <c r="AW74" s="51"/>
      <c r="AX74" s="49"/>
      <c r="AY74" s="50"/>
      <c r="AZ74" s="51"/>
      <c r="BA74" s="49"/>
      <c r="BB74" s="50"/>
      <c r="BC74" s="52"/>
      <c r="BD74" s="947"/>
      <c r="BE74" s="948"/>
      <c r="BF74" s="1021"/>
      <c r="BG74" s="1022"/>
      <c r="BH74" s="1022"/>
      <c r="BI74" s="1023"/>
      <c r="BJ74" s="37"/>
    </row>
    <row r="75" spans="1:67" s="14" customFormat="1" ht="75" customHeight="1" x14ac:dyDescent="0.35">
      <c r="A75" s="78" t="s">
        <v>125</v>
      </c>
      <c r="B75" s="726" t="s">
        <v>250</v>
      </c>
      <c r="C75" s="727"/>
      <c r="D75" s="727"/>
      <c r="E75" s="727"/>
      <c r="F75" s="727"/>
      <c r="G75" s="727"/>
      <c r="H75" s="727"/>
      <c r="I75" s="727"/>
      <c r="J75" s="727"/>
      <c r="K75" s="727"/>
      <c r="L75" s="727"/>
      <c r="M75" s="727"/>
      <c r="N75" s="727"/>
      <c r="O75" s="728"/>
      <c r="P75" s="695">
        <v>5</v>
      </c>
      <c r="Q75" s="696"/>
      <c r="R75" s="695"/>
      <c r="S75" s="696"/>
      <c r="T75" s="626">
        <v>216</v>
      </c>
      <c r="U75" s="627"/>
      <c r="V75" s="626">
        <v>102</v>
      </c>
      <c r="W75" s="627"/>
      <c r="X75" s="626">
        <v>60</v>
      </c>
      <c r="Y75" s="627"/>
      <c r="Z75" s="63"/>
      <c r="AA75" s="64"/>
      <c r="AB75" s="626">
        <v>42</v>
      </c>
      <c r="AC75" s="627"/>
      <c r="AD75" s="63"/>
      <c r="AE75" s="77"/>
      <c r="AF75" s="79"/>
      <c r="AG75" s="80"/>
      <c r="AH75" s="81"/>
      <c r="AI75" s="79"/>
      <c r="AJ75" s="80"/>
      <c r="AK75" s="81"/>
      <c r="AL75" s="79"/>
      <c r="AM75" s="80"/>
      <c r="AN75" s="81"/>
      <c r="AO75" s="54"/>
      <c r="AP75" s="45"/>
      <c r="AQ75" s="55"/>
      <c r="AR75" s="56">
        <v>216</v>
      </c>
      <c r="AS75" s="57">
        <v>102</v>
      </c>
      <c r="AT75" s="63">
        <v>6</v>
      </c>
      <c r="AU75" s="56"/>
      <c r="AV75" s="57"/>
      <c r="AW75" s="58"/>
      <c r="AX75" s="56"/>
      <c r="AY75" s="57"/>
      <c r="AZ75" s="58"/>
      <c r="BA75" s="79"/>
      <c r="BB75" s="80"/>
      <c r="BC75" s="82"/>
      <c r="BD75" s="711">
        <v>6</v>
      </c>
      <c r="BE75" s="698"/>
      <c r="BF75" s="1019" t="s">
        <v>184</v>
      </c>
      <c r="BG75" s="1019"/>
      <c r="BH75" s="1019"/>
      <c r="BI75" s="1020"/>
      <c r="BJ75" s="13"/>
    </row>
    <row r="76" spans="1:67" ht="68.25" customHeight="1" x14ac:dyDescent="0.35">
      <c r="A76" s="53" t="s">
        <v>154</v>
      </c>
      <c r="B76" s="690" t="s">
        <v>267</v>
      </c>
      <c r="C76" s="691"/>
      <c r="D76" s="691"/>
      <c r="E76" s="691"/>
      <c r="F76" s="691"/>
      <c r="G76" s="691"/>
      <c r="H76" s="691"/>
      <c r="I76" s="691"/>
      <c r="J76" s="691"/>
      <c r="K76" s="691"/>
      <c r="L76" s="691"/>
      <c r="M76" s="691"/>
      <c r="N76" s="691"/>
      <c r="O76" s="692"/>
      <c r="P76" s="642"/>
      <c r="Q76" s="643"/>
      <c r="R76" s="695">
        <v>5</v>
      </c>
      <c r="S76" s="696"/>
      <c r="T76" s="695">
        <v>108</v>
      </c>
      <c r="U76" s="696"/>
      <c r="V76" s="695">
        <v>48</v>
      </c>
      <c r="W76" s="696"/>
      <c r="X76" s="695">
        <v>28</v>
      </c>
      <c r="Y76" s="696"/>
      <c r="Z76" s="695"/>
      <c r="AA76" s="696"/>
      <c r="AB76" s="695">
        <v>20</v>
      </c>
      <c r="AC76" s="696"/>
      <c r="AD76" s="695"/>
      <c r="AE76" s="697"/>
      <c r="AF76" s="73"/>
      <c r="AG76" s="74"/>
      <c r="AH76" s="75"/>
      <c r="AI76" s="73"/>
      <c r="AJ76" s="74"/>
      <c r="AK76" s="75"/>
      <c r="AL76" s="73"/>
      <c r="AM76" s="74"/>
      <c r="AN76" s="75"/>
      <c r="AO76" s="73"/>
      <c r="AP76" s="74"/>
      <c r="AQ76" s="75"/>
      <c r="AR76" s="54">
        <v>108</v>
      </c>
      <c r="AS76" s="45">
        <v>48</v>
      </c>
      <c r="AT76" s="44">
        <v>3</v>
      </c>
      <c r="AU76" s="73"/>
      <c r="AV76" s="45"/>
      <c r="AW76" s="55"/>
      <c r="AX76" s="54"/>
      <c r="AY76" s="45"/>
      <c r="AZ76" s="55"/>
      <c r="BA76" s="54"/>
      <c r="BB76" s="45"/>
      <c r="BC76" s="44"/>
      <c r="BD76" s="711">
        <v>3</v>
      </c>
      <c r="BE76" s="698"/>
      <c r="BF76" s="944" t="s">
        <v>185</v>
      </c>
      <c r="BG76" s="945"/>
      <c r="BH76" s="945"/>
      <c r="BI76" s="946"/>
    </row>
    <row r="77" spans="1:67" s="9" customFormat="1" ht="69.75" customHeight="1" x14ac:dyDescent="0.25">
      <c r="A77" s="53" t="s">
        <v>296</v>
      </c>
      <c r="B77" s="690" t="s">
        <v>249</v>
      </c>
      <c r="C77" s="691"/>
      <c r="D77" s="691"/>
      <c r="E77" s="691"/>
      <c r="F77" s="691"/>
      <c r="G77" s="691"/>
      <c r="H77" s="691"/>
      <c r="I77" s="691"/>
      <c r="J77" s="691"/>
      <c r="K77" s="691"/>
      <c r="L77" s="691"/>
      <c r="M77" s="691"/>
      <c r="N77" s="691"/>
      <c r="O77" s="692"/>
      <c r="P77" s="642"/>
      <c r="Q77" s="643"/>
      <c r="R77" s="642">
        <v>6</v>
      </c>
      <c r="S77" s="643"/>
      <c r="T77" s="642">
        <v>108</v>
      </c>
      <c r="U77" s="643"/>
      <c r="V77" s="642">
        <v>48</v>
      </c>
      <c r="W77" s="643"/>
      <c r="X77" s="642">
        <v>28</v>
      </c>
      <c r="Y77" s="643"/>
      <c r="Z77" s="642"/>
      <c r="AA77" s="643"/>
      <c r="AB77" s="642">
        <v>20</v>
      </c>
      <c r="AC77" s="643"/>
      <c r="AD77" s="642"/>
      <c r="AE77" s="651"/>
      <c r="AF77" s="54"/>
      <c r="AG77" s="45"/>
      <c r="AH77" s="55"/>
      <c r="AI77" s="54"/>
      <c r="AJ77" s="45"/>
      <c r="AK77" s="55"/>
      <c r="AL77" s="54"/>
      <c r="AM77" s="45"/>
      <c r="AN77" s="55"/>
      <c r="AO77" s="54"/>
      <c r="AP77" s="45"/>
      <c r="AQ77" s="55"/>
      <c r="AR77" s="54"/>
      <c r="AS77" s="45"/>
      <c r="AT77" s="44"/>
      <c r="AU77" s="54">
        <v>108</v>
      </c>
      <c r="AV77" s="45">
        <v>48</v>
      </c>
      <c r="AW77" s="55">
        <v>3</v>
      </c>
      <c r="AX77" s="54"/>
      <c r="AY77" s="45"/>
      <c r="AZ77" s="55"/>
      <c r="BA77" s="54"/>
      <c r="BB77" s="45"/>
      <c r="BC77" s="44"/>
      <c r="BD77" s="711">
        <v>3</v>
      </c>
      <c r="BE77" s="698"/>
      <c r="BF77" s="944" t="s">
        <v>186</v>
      </c>
      <c r="BG77" s="945"/>
      <c r="BH77" s="945"/>
      <c r="BI77" s="946"/>
      <c r="BJ77" s="12"/>
    </row>
    <row r="78" spans="1:67" s="38" customFormat="1" ht="76.5" customHeight="1" x14ac:dyDescent="0.35">
      <c r="A78" s="48" t="s">
        <v>137</v>
      </c>
      <c r="B78" s="694" t="s">
        <v>424</v>
      </c>
      <c r="C78" s="694"/>
      <c r="D78" s="694"/>
      <c r="E78" s="694"/>
      <c r="F78" s="694"/>
      <c r="G78" s="694"/>
      <c r="H78" s="694"/>
      <c r="I78" s="694"/>
      <c r="J78" s="694"/>
      <c r="K78" s="694"/>
      <c r="L78" s="694"/>
      <c r="M78" s="694"/>
      <c r="N78" s="694"/>
      <c r="O78" s="694"/>
      <c r="P78" s="755"/>
      <c r="Q78" s="756"/>
      <c r="R78" s="755"/>
      <c r="S78" s="756"/>
      <c r="T78" s="657"/>
      <c r="U78" s="658"/>
      <c r="V78" s="657"/>
      <c r="W78" s="658"/>
      <c r="X78" s="657"/>
      <c r="Y78" s="658"/>
      <c r="Z78" s="657"/>
      <c r="AA78" s="658"/>
      <c r="AB78" s="657"/>
      <c r="AC78" s="658"/>
      <c r="AD78" s="657"/>
      <c r="AE78" s="718"/>
      <c r="AF78" s="59"/>
      <c r="AG78" s="60"/>
      <c r="AH78" s="61"/>
      <c r="AI78" s="59"/>
      <c r="AJ78" s="60"/>
      <c r="AK78" s="61"/>
      <c r="AL78" s="59"/>
      <c r="AM78" s="60"/>
      <c r="AN78" s="61"/>
      <c r="AO78" s="59"/>
      <c r="AP78" s="60"/>
      <c r="AQ78" s="61"/>
      <c r="AR78" s="59"/>
      <c r="AS78" s="60"/>
      <c r="AT78" s="156"/>
      <c r="AU78" s="59"/>
      <c r="AV78" s="60"/>
      <c r="AW78" s="61"/>
      <c r="AX78" s="59"/>
      <c r="AY78" s="60"/>
      <c r="AZ78" s="61"/>
      <c r="BA78" s="59"/>
      <c r="BB78" s="60"/>
      <c r="BC78" s="156"/>
      <c r="BD78" s="712"/>
      <c r="BE78" s="713"/>
      <c r="BF78" s="950"/>
      <c r="BG78" s="951"/>
      <c r="BH78" s="951"/>
      <c r="BI78" s="952"/>
      <c r="BJ78" s="37"/>
    </row>
    <row r="79" spans="1:67" ht="86.25" customHeight="1" x14ac:dyDescent="0.35">
      <c r="A79" s="53" t="s">
        <v>138</v>
      </c>
      <c r="B79" s="690" t="s">
        <v>421</v>
      </c>
      <c r="C79" s="691"/>
      <c r="D79" s="691"/>
      <c r="E79" s="691"/>
      <c r="F79" s="691"/>
      <c r="G79" s="691"/>
      <c r="H79" s="691"/>
      <c r="I79" s="691"/>
      <c r="J79" s="691"/>
      <c r="K79" s="691"/>
      <c r="L79" s="691"/>
      <c r="M79" s="691"/>
      <c r="N79" s="691"/>
      <c r="O79" s="692"/>
      <c r="P79" s="642">
        <v>3</v>
      </c>
      <c r="Q79" s="643"/>
      <c r="R79" s="642">
        <v>4</v>
      </c>
      <c r="S79" s="643"/>
      <c r="T79" s="642">
        <v>396</v>
      </c>
      <c r="U79" s="643"/>
      <c r="V79" s="642">
        <v>188</v>
      </c>
      <c r="W79" s="643"/>
      <c r="X79" s="642"/>
      <c r="Y79" s="643"/>
      <c r="Z79" s="642"/>
      <c r="AA79" s="643"/>
      <c r="AB79" s="642">
        <v>188</v>
      </c>
      <c r="AC79" s="643"/>
      <c r="AD79" s="642"/>
      <c r="AE79" s="698"/>
      <c r="AF79" s="54"/>
      <c r="AG79" s="45"/>
      <c r="AH79" s="55"/>
      <c r="AI79" s="54"/>
      <c r="AJ79" s="45"/>
      <c r="AK79" s="55"/>
      <c r="AL79" s="54">
        <v>216</v>
      </c>
      <c r="AM79" s="45">
        <v>102</v>
      </c>
      <c r="AN79" s="55">
        <v>6</v>
      </c>
      <c r="AO79" s="54">
        <v>180</v>
      </c>
      <c r="AP79" s="45">
        <v>86</v>
      </c>
      <c r="AQ79" s="55">
        <v>5</v>
      </c>
      <c r="AR79" s="54"/>
      <c r="AS79" s="45"/>
      <c r="AT79" s="44"/>
      <c r="AU79" s="54"/>
      <c r="AV79" s="45"/>
      <c r="AW79" s="55"/>
      <c r="AX79" s="54"/>
      <c r="AY79" s="45"/>
      <c r="AZ79" s="55"/>
      <c r="BA79" s="54"/>
      <c r="BB79" s="45"/>
      <c r="BC79" s="44"/>
      <c r="BD79" s="711">
        <v>11</v>
      </c>
      <c r="BE79" s="698"/>
      <c r="BF79" s="1028" t="s">
        <v>194</v>
      </c>
      <c r="BG79" s="807"/>
      <c r="BH79" s="807"/>
      <c r="BI79" s="808"/>
    </row>
    <row r="80" spans="1:67" s="34" customFormat="1" ht="67.5" customHeight="1" x14ac:dyDescent="0.4">
      <c r="A80" s="83" t="s">
        <v>163</v>
      </c>
      <c r="B80" s="694" t="s">
        <v>423</v>
      </c>
      <c r="C80" s="694"/>
      <c r="D80" s="694"/>
      <c r="E80" s="694"/>
      <c r="F80" s="694"/>
      <c r="G80" s="694"/>
      <c r="H80" s="694"/>
      <c r="I80" s="694"/>
      <c r="J80" s="694"/>
      <c r="K80" s="694"/>
      <c r="L80" s="694"/>
      <c r="M80" s="694"/>
      <c r="N80" s="694"/>
      <c r="O80" s="694"/>
      <c r="P80" s="719"/>
      <c r="Q80" s="720"/>
      <c r="R80" s="719"/>
      <c r="S80" s="720"/>
      <c r="T80" s="719"/>
      <c r="U80" s="720"/>
      <c r="V80" s="719"/>
      <c r="W80" s="720"/>
      <c r="X80" s="719"/>
      <c r="Y80" s="720"/>
      <c r="Z80" s="719"/>
      <c r="AA80" s="720"/>
      <c r="AB80" s="719"/>
      <c r="AC80" s="720"/>
      <c r="AD80" s="719"/>
      <c r="AE80" s="744"/>
      <c r="AF80" s="67"/>
      <c r="AG80" s="68"/>
      <c r="AH80" s="69"/>
      <c r="AI80" s="67"/>
      <c r="AJ80" s="68"/>
      <c r="AK80" s="69"/>
      <c r="AL80" s="67"/>
      <c r="AM80" s="68"/>
      <c r="AN80" s="69"/>
      <c r="AO80" s="67"/>
      <c r="AP80" s="68"/>
      <c r="AQ80" s="69"/>
      <c r="AR80" s="67"/>
      <c r="AS80" s="68"/>
      <c r="AT80" s="161"/>
      <c r="AU80" s="67"/>
      <c r="AV80" s="68"/>
      <c r="AW80" s="69"/>
      <c r="AX80" s="67"/>
      <c r="AY80" s="68"/>
      <c r="AZ80" s="69"/>
      <c r="BA80" s="67"/>
      <c r="BB80" s="68"/>
      <c r="BC80" s="161"/>
      <c r="BD80" s="747"/>
      <c r="BE80" s="744"/>
      <c r="BF80" s="167"/>
      <c r="BG80" s="167"/>
      <c r="BH80" s="167"/>
      <c r="BI80" s="168"/>
      <c r="BJ80" s="33"/>
    </row>
    <row r="81" spans="1:62" ht="78" customHeight="1" x14ac:dyDescent="0.35">
      <c r="A81" s="53" t="s">
        <v>167</v>
      </c>
      <c r="B81" s="690" t="s">
        <v>422</v>
      </c>
      <c r="C81" s="691"/>
      <c r="D81" s="691"/>
      <c r="E81" s="691"/>
      <c r="F81" s="691"/>
      <c r="G81" s="691"/>
      <c r="H81" s="691"/>
      <c r="I81" s="691"/>
      <c r="J81" s="691"/>
      <c r="K81" s="691"/>
      <c r="L81" s="691"/>
      <c r="M81" s="691"/>
      <c r="N81" s="691"/>
      <c r="O81" s="692"/>
      <c r="P81" s="642">
        <v>5.6</v>
      </c>
      <c r="Q81" s="643"/>
      <c r="R81" s="642"/>
      <c r="S81" s="643"/>
      <c r="T81" s="642">
        <v>324</v>
      </c>
      <c r="U81" s="643"/>
      <c r="V81" s="642">
        <v>154</v>
      </c>
      <c r="W81" s="643"/>
      <c r="X81" s="642"/>
      <c r="Y81" s="643"/>
      <c r="Z81" s="642"/>
      <c r="AA81" s="643"/>
      <c r="AB81" s="642">
        <v>154</v>
      </c>
      <c r="AC81" s="643"/>
      <c r="AD81" s="642"/>
      <c r="AE81" s="698"/>
      <c r="AF81" s="54"/>
      <c r="AG81" s="45"/>
      <c r="AH81" s="55"/>
      <c r="AI81" s="54"/>
      <c r="AJ81" s="45"/>
      <c r="AK81" s="55"/>
      <c r="AL81" s="54"/>
      <c r="AM81" s="45"/>
      <c r="AN81" s="55"/>
      <c r="AO81" s="54"/>
      <c r="AP81" s="45"/>
      <c r="AQ81" s="55"/>
      <c r="AR81" s="54">
        <v>216</v>
      </c>
      <c r="AS81" s="45">
        <v>102</v>
      </c>
      <c r="AT81" s="44">
        <v>6</v>
      </c>
      <c r="AU81" s="54">
        <v>108</v>
      </c>
      <c r="AV81" s="45">
        <v>52</v>
      </c>
      <c r="AW81" s="55">
        <v>3</v>
      </c>
      <c r="AX81" s="54"/>
      <c r="AY81" s="45"/>
      <c r="AZ81" s="55"/>
      <c r="BA81" s="54"/>
      <c r="BB81" s="45"/>
      <c r="BC81" s="44"/>
      <c r="BD81" s="711">
        <v>9</v>
      </c>
      <c r="BE81" s="698"/>
      <c r="BF81" s="1028" t="s">
        <v>194</v>
      </c>
      <c r="BG81" s="807"/>
      <c r="BH81" s="807"/>
      <c r="BI81" s="808"/>
    </row>
    <row r="82" spans="1:62" s="38" customFormat="1" ht="32.25" customHeight="1" x14ac:dyDescent="0.35">
      <c r="A82" s="83" t="s">
        <v>285</v>
      </c>
      <c r="B82" s="694" t="s">
        <v>312</v>
      </c>
      <c r="C82" s="694"/>
      <c r="D82" s="694"/>
      <c r="E82" s="694"/>
      <c r="F82" s="694"/>
      <c r="G82" s="694"/>
      <c r="H82" s="694"/>
      <c r="I82" s="694"/>
      <c r="J82" s="694"/>
      <c r="K82" s="694"/>
      <c r="L82" s="694"/>
      <c r="M82" s="694"/>
      <c r="N82" s="694"/>
      <c r="O82" s="694"/>
      <c r="P82" s="657"/>
      <c r="Q82" s="658"/>
      <c r="R82" s="657"/>
      <c r="S82" s="658"/>
      <c r="T82" s="657"/>
      <c r="U82" s="658"/>
      <c r="V82" s="657"/>
      <c r="W82" s="658"/>
      <c r="X82" s="657"/>
      <c r="Y82" s="658"/>
      <c r="Z82" s="657"/>
      <c r="AA82" s="658"/>
      <c r="AB82" s="657"/>
      <c r="AC82" s="658"/>
      <c r="AD82" s="657"/>
      <c r="AE82" s="718"/>
      <c r="AF82" s="59"/>
      <c r="AG82" s="60"/>
      <c r="AH82" s="61"/>
      <c r="AI82" s="59"/>
      <c r="AJ82" s="60"/>
      <c r="AK82" s="61"/>
      <c r="AL82" s="59"/>
      <c r="AM82" s="60"/>
      <c r="AN82" s="61"/>
      <c r="AO82" s="59"/>
      <c r="AP82" s="60"/>
      <c r="AQ82" s="61"/>
      <c r="AR82" s="59"/>
      <c r="AS82" s="60"/>
      <c r="AT82" s="156"/>
      <c r="AU82" s="59"/>
      <c r="AV82" s="60"/>
      <c r="AW82" s="61"/>
      <c r="AX82" s="59"/>
      <c r="AY82" s="60"/>
      <c r="AZ82" s="61"/>
      <c r="BA82" s="59"/>
      <c r="BB82" s="60"/>
      <c r="BC82" s="156"/>
      <c r="BD82" s="712"/>
      <c r="BE82" s="713"/>
      <c r="BF82" s="950"/>
      <c r="BG82" s="951"/>
      <c r="BH82" s="951"/>
      <c r="BI82" s="952"/>
      <c r="BJ82" s="37"/>
    </row>
    <row r="83" spans="1:62" ht="42.75" customHeight="1" x14ac:dyDescent="0.35">
      <c r="A83" s="53" t="s">
        <v>164</v>
      </c>
      <c r="B83" s="690" t="s">
        <v>208</v>
      </c>
      <c r="C83" s="691"/>
      <c r="D83" s="691"/>
      <c r="E83" s="691"/>
      <c r="F83" s="691"/>
      <c r="G83" s="691"/>
      <c r="H83" s="691"/>
      <c r="I83" s="691"/>
      <c r="J83" s="691"/>
      <c r="K83" s="691"/>
      <c r="L83" s="691"/>
      <c r="M83" s="691"/>
      <c r="N83" s="691"/>
      <c r="O83" s="692"/>
      <c r="P83" s="642">
        <v>1</v>
      </c>
      <c r="Q83" s="643"/>
      <c r="R83" s="642"/>
      <c r="S83" s="643"/>
      <c r="T83" s="642">
        <v>108</v>
      </c>
      <c r="U83" s="643"/>
      <c r="V83" s="642">
        <v>50</v>
      </c>
      <c r="W83" s="643"/>
      <c r="X83" s="642">
        <v>30</v>
      </c>
      <c r="Y83" s="643"/>
      <c r="Z83" s="642"/>
      <c r="AA83" s="643"/>
      <c r="AB83" s="642">
        <v>20</v>
      </c>
      <c r="AC83" s="643"/>
      <c r="AD83" s="642"/>
      <c r="AE83" s="651"/>
      <c r="AF83" s="54">
        <v>108</v>
      </c>
      <c r="AG83" s="45">
        <v>50</v>
      </c>
      <c r="AH83" s="55">
        <v>3</v>
      </c>
      <c r="AI83" s="54"/>
      <c r="AJ83" s="45"/>
      <c r="AK83" s="55"/>
      <c r="AL83" s="54"/>
      <c r="AM83" s="45"/>
      <c r="AN83" s="55"/>
      <c r="AO83" s="54"/>
      <c r="AP83" s="45"/>
      <c r="AQ83" s="55"/>
      <c r="AR83" s="54"/>
      <c r="AS83" s="45"/>
      <c r="AT83" s="44"/>
      <c r="AU83" s="54"/>
      <c r="AV83" s="45"/>
      <c r="AW83" s="55"/>
      <c r="AX83" s="54"/>
      <c r="AY83" s="45"/>
      <c r="AZ83" s="55"/>
      <c r="BA83" s="54"/>
      <c r="BB83" s="45"/>
      <c r="BC83" s="44"/>
      <c r="BD83" s="711">
        <v>3</v>
      </c>
      <c r="BE83" s="698"/>
      <c r="BF83" s="944" t="s">
        <v>195</v>
      </c>
      <c r="BG83" s="945"/>
      <c r="BH83" s="945"/>
      <c r="BI83" s="946"/>
    </row>
    <row r="84" spans="1:62" ht="35.25" customHeight="1" x14ac:dyDescent="0.35">
      <c r="A84" s="53" t="s">
        <v>286</v>
      </c>
      <c r="B84" s="690" t="s">
        <v>210</v>
      </c>
      <c r="C84" s="691"/>
      <c r="D84" s="691"/>
      <c r="E84" s="691"/>
      <c r="F84" s="691"/>
      <c r="G84" s="691"/>
      <c r="H84" s="691"/>
      <c r="I84" s="691"/>
      <c r="J84" s="691"/>
      <c r="K84" s="691"/>
      <c r="L84" s="691"/>
      <c r="M84" s="691"/>
      <c r="N84" s="691"/>
      <c r="O84" s="692"/>
      <c r="P84" s="642">
        <v>1</v>
      </c>
      <c r="Q84" s="643"/>
      <c r="R84" s="642"/>
      <c r="S84" s="643"/>
      <c r="T84" s="642">
        <v>108</v>
      </c>
      <c r="U84" s="643"/>
      <c r="V84" s="642">
        <v>50</v>
      </c>
      <c r="W84" s="643"/>
      <c r="X84" s="642">
        <v>30</v>
      </c>
      <c r="Y84" s="643"/>
      <c r="Z84" s="642"/>
      <c r="AA84" s="643"/>
      <c r="AB84" s="642">
        <v>20</v>
      </c>
      <c r="AC84" s="643"/>
      <c r="AD84" s="642"/>
      <c r="AE84" s="651"/>
      <c r="AF84" s="54">
        <v>108</v>
      </c>
      <c r="AG84" s="45">
        <v>50</v>
      </c>
      <c r="AH84" s="55">
        <v>3</v>
      </c>
      <c r="AI84" s="54"/>
      <c r="AJ84" s="45"/>
      <c r="AK84" s="55"/>
      <c r="AL84" s="54"/>
      <c r="AM84" s="45"/>
      <c r="AN84" s="55"/>
      <c r="AO84" s="54"/>
      <c r="AP84" s="45"/>
      <c r="AQ84" s="55"/>
      <c r="AR84" s="54"/>
      <c r="AS84" s="45"/>
      <c r="AT84" s="44"/>
      <c r="AU84" s="54"/>
      <c r="AV84" s="45"/>
      <c r="AW84" s="55"/>
      <c r="AX84" s="54"/>
      <c r="AY84" s="45"/>
      <c r="AZ84" s="55"/>
      <c r="BA84" s="54"/>
      <c r="BB84" s="45"/>
      <c r="BC84" s="44"/>
      <c r="BD84" s="711">
        <v>3</v>
      </c>
      <c r="BE84" s="698"/>
      <c r="BF84" s="944" t="s">
        <v>197</v>
      </c>
      <c r="BG84" s="945"/>
      <c r="BH84" s="945"/>
      <c r="BI84" s="946"/>
    </row>
    <row r="85" spans="1:62" ht="27.75" customHeight="1" x14ac:dyDescent="0.35">
      <c r="A85" s="70" t="s">
        <v>287</v>
      </c>
      <c r="B85" s="724" t="s">
        <v>342</v>
      </c>
      <c r="C85" s="722"/>
      <c r="D85" s="722"/>
      <c r="E85" s="722"/>
      <c r="F85" s="722"/>
      <c r="G85" s="722"/>
      <c r="H85" s="722"/>
      <c r="I85" s="722"/>
      <c r="J85" s="722"/>
      <c r="K85" s="722"/>
      <c r="L85" s="722"/>
      <c r="M85" s="722"/>
      <c r="N85" s="722"/>
      <c r="O85" s="723"/>
      <c r="P85" s="642"/>
      <c r="Q85" s="643"/>
      <c r="R85" s="642"/>
      <c r="S85" s="643"/>
      <c r="T85" s="642"/>
      <c r="U85" s="643"/>
      <c r="V85" s="642"/>
      <c r="W85" s="643"/>
      <c r="X85" s="642"/>
      <c r="Y85" s="643"/>
      <c r="Z85" s="642"/>
      <c r="AA85" s="643"/>
      <c r="AB85" s="642"/>
      <c r="AC85" s="643"/>
      <c r="AD85" s="642"/>
      <c r="AE85" s="651"/>
      <c r="AF85" s="54"/>
      <c r="AG85" s="45"/>
      <c r="AH85" s="55"/>
      <c r="AI85" s="54"/>
      <c r="AJ85" s="45"/>
      <c r="AK85" s="55"/>
      <c r="AL85" s="54"/>
      <c r="AM85" s="45"/>
      <c r="AN85" s="55"/>
      <c r="AO85" s="54"/>
      <c r="AP85" s="45"/>
      <c r="AQ85" s="55"/>
      <c r="AR85" s="54"/>
      <c r="AS85" s="45"/>
      <c r="AT85" s="44"/>
      <c r="AU85" s="54"/>
      <c r="AV85" s="45"/>
      <c r="AW85" s="55"/>
      <c r="AX85" s="54"/>
      <c r="AY85" s="45"/>
      <c r="AZ85" s="55"/>
      <c r="BA85" s="54"/>
      <c r="BB85" s="45"/>
      <c r="BC85" s="44"/>
      <c r="BD85" s="711"/>
      <c r="BE85" s="698"/>
      <c r="BF85" s="944"/>
      <c r="BG85" s="945"/>
      <c r="BH85" s="945"/>
      <c r="BI85" s="946"/>
    </row>
    <row r="86" spans="1:62" ht="39.75" customHeight="1" x14ac:dyDescent="0.35">
      <c r="A86" s="53" t="s">
        <v>288</v>
      </c>
      <c r="B86" s="690" t="s">
        <v>214</v>
      </c>
      <c r="C86" s="691"/>
      <c r="D86" s="691"/>
      <c r="E86" s="691"/>
      <c r="F86" s="691"/>
      <c r="G86" s="691"/>
      <c r="H86" s="691"/>
      <c r="I86" s="691"/>
      <c r="J86" s="691"/>
      <c r="K86" s="691"/>
      <c r="L86" s="691"/>
      <c r="M86" s="691"/>
      <c r="N86" s="691"/>
      <c r="O86" s="692"/>
      <c r="P86" s="652">
        <v>4</v>
      </c>
      <c r="Q86" s="685"/>
      <c r="R86" s="652">
        <v>3</v>
      </c>
      <c r="S86" s="685"/>
      <c r="T86" s="652">
        <v>216</v>
      </c>
      <c r="U86" s="685"/>
      <c r="V86" s="652">
        <v>100</v>
      </c>
      <c r="W86" s="685"/>
      <c r="X86" s="652">
        <v>60</v>
      </c>
      <c r="Y86" s="685"/>
      <c r="Z86" s="652"/>
      <c r="AA86" s="685"/>
      <c r="AB86" s="652">
        <v>40</v>
      </c>
      <c r="AC86" s="685"/>
      <c r="AD86" s="652"/>
      <c r="AE86" s="653"/>
      <c r="AF86" s="629"/>
      <c r="AG86" s="647"/>
      <c r="AH86" s="649"/>
      <c r="AI86" s="629"/>
      <c r="AJ86" s="647"/>
      <c r="AK86" s="649"/>
      <c r="AL86" s="629">
        <v>108</v>
      </c>
      <c r="AM86" s="647">
        <v>50</v>
      </c>
      <c r="AN86" s="649">
        <v>3</v>
      </c>
      <c r="AO86" s="629">
        <v>108</v>
      </c>
      <c r="AP86" s="647">
        <v>50</v>
      </c>
      <c r="AQ86" s="649">
        <v>3</v>
      </c>
      <c r="AR86" s="629"/>
      <c r="AS86" s="647"/>
      <c r="AT86" s="652"/>
      <c r="AU86" s="629"/>
      <c r="AV86" s="647"/>
      <c r="AW86" s="649"/>
      <c r="AX86" s="629"/>
      <c r="AY86" s="647"/>
      <c r="AZ86" s="649"/>
      <c r="BA86" s="629"/>
      <c r="BB86" s="647"/>
      <c r="BC86" s="652"/>
      <c r="BD86" s="1029">
        <v>6</v>
      </c>
      <c r="BE86" s="709"/>
      <c r="BF86" s="1017" t="s">
        <v>166</v>
      </c>
      <c r="BG86" s="1017"/>
      <c r="BH86" s="1017"/>
      <c r="BI86" s="1018"/>
    </row>
    <row r="87" spans="1:62" ht="40.5" customHeight="1" x14ac:dyDescent="0.35">
      <c r="A87" s="70" t="s">
        <v>289</v>
      </c>
      <c r="B87" s="690" t="s">
        <v>215</v>
      </c>
      <c r="C87" s="691"/>
      <c r="D87" s="691"/>
      <c r="E87" s="691"/>
      <c r="F87" s="691"/>
      <c r="G87" s="691"/>
      <c r="H87" s="691"/>
      <c r="I87" s="691"/>
      <c r="J87" s="691"/>
      <c r="K87" s="691"/>
      <c r="L87" s="691"/>
      <c r="M87" s="691"/>
      <c r="N87" s="691"/>
      <c r="O87" s="692"/>
      <c r="P87" s="656"/>
      <c r="Q87" s="686"/>
      <c r="R87" s="656"/>
      <c r="S87" s="686"/>
      <c r="T87" s="654"/>
      <c r="U87" s="705"/>
      <c r="V87" s="654"/>
      <c r="W87" s="705"/>
      <c r="X87" s="654"/>
      <c r="Y87" s="705"/>
      <c r="Z87" s="654"/>
      <c r="AA87" s="705"/>
      <c r="AB87" s="654"/>
      <c r="AC87" s="705"/>
      <c r="AD87" s="654"/>
      <c r="AE87" s="655"/>
      <c r="AF87" s="630"/>
      <c r="AG87" s="648"/>
      <c r="AH87" s="650"/>
      <c r="AI87" s="630"/>
      <c r="AJ87" s="648"/>
      <c r="AK87" s="650"/>
      <c r="AL87" s="630"/>
      <c r="AM87" s="648"/>
      <c r="AN87" s="650"/>
      <c r="AO87" s="630"/>
      <c r="AP87" s="648"/>
      <c r="AQ87" s="650"/>
      <c r="AR87" s="630"/>
      <c r="AS87" s="648"/>
      <c r="AT87" s="656"/>
      <c r="AU87" s="630"/>
      <c r="AV87" s="648"/>
      <c r="AW87" s="650"/>
      <c r="AX87" s="630"/>
      <c r="AY87" s="648"/>
      <c r="AZ87" s="650"/>
      <c r="BA87" s="630"/>
      <c r="BB87" s="648"/>
      <c r="BC87" s="656"/>
      <c r="BD87" s="1030"/>
      <c r="BE87" s="1031"/>
      <c r="BF87" s="1019"/>
      <c r="BG87" s="1019"/>
      <c r="BH87" s="1019"/>
      <c r="BI87" s="1020"/>
    </row>
    <row r="88" spans="1:62" ht="41.25" customHeight="1" x14ac:dyDescent="0.35">
      <c r="A88" s="53" t="s">
        <v>290</v>
      </c>
      <c r="B88" s="690" t="s">
        <v>216</v>
      </c>
      <c r="C88" s="691"/>
      <c r="D88" s="691"/>
      <c r="E88" s="691"/>
      <c r="F88" s="691"/>
      <c r="G88" s="691"/>
      <c r="H88" s="691"/>
      <c r="I88" s="691"/>
      <c r="J88" s="691"/>
      <c r="K88" s="691"/>
      <c r="L88" s="691"/>
      <c r="M88" s="691"/>
      <c r="N88" s="691"/>
      <c r="O88" s="692"/>
      <c r="P88" s="652">
        <v>4</v>
      </c>
      <c r="Q88" s="685"/>
      <c r="R88" s="652">
        <v>3</v>
      </c>
      <c r="S88" s="685"/>
      <c r="T88" s="652">
        <v>216</v>
      </c>
      <c r="U88" s="685"/>
      <c r="V88" s="652">
        <v>100</v>
      </c>
      <c r="W88" s="685"/>
      <c r="X88" s="652">
        <v>60</v>
      </c>
      <c r="Y88" s="685"/>
      <c r="Z88" s="652"/>
      <c r="AA88" s="685"/>
      <c r="AB88" s="652">
        <v>40</v>
      </c>
      <c r="AC88" s="685"/>
      <c r="AD88" s="652"/>
      <c r="AE88" s="653"/>
      <c r="AF88" s="629"/>
      <c r="AG88" s="647"/>
      <c r="AH88" s="649"/>
      <c r="AI88" s="629"/>
      <c r="AJ88" s="647"/>
      <c r="AK88" s="649"/>
      <c r="AL88" s="629">
        <v>108</v>
      </c>
      <c r="AM88" s="647">
        <v>50</v>
      </c>
      <c r="AN88" s="649">
        <v>3</v>
      </c>
      <c r="AO88" s="629">
        <v>108</v>
      </c>
      <c r="AP88" s="647">
        <v>50</v>
      </c>
      <c r="AQ88" s="649">
        <v>3</v>
      </c>
      <c r="AR88" s="629"/>
      <c r="AS88" s="647"/>
      <c r="AT88" s="652"/>
      <c r="AU88" s="629"/>
      <c r="AV88" s="647"/>
      <c r="AW88" s="649"/>
      <c r="AX88" s="629"/>
      <c r="AY88" s="647"/>
      <c r="AZ88" s="649"/>
      <c r="BA88" s="629"/>
      <c r="BB88" s="647"/>
      <c r="BC88" s="652"/>
      <c r="BD88" s="1029">
        <v>6</v>
      </c>
      <c r="BE88" s="709"/>
      <c r="BF88" s="1017" t="s">
        <v>302</v>
      </c>
      <c r="BG88" s="1017"/>
      <c r="BH88" s="1017"/>
      <c r="BI88" s="1018"/>
    </row>
    <row r="89" spans="1:62" ht="42.75" customHeight="1" x14ac:dyDescent="0.35">
      <c r="A89" s="70" t="s">
        <v>291</v>
      </c>
      <c r="B89" s="690" t="s">
        <v>217</v>
      </c>
      <c r="C89" s="691"/>
      <c r="D89" s="691"/>
      <c r="E89" s="691"/>
      <c r="F89" s="691"/>
      <c r="G89" s="691"/>
      <c r="H89" s="691"/>
      <c r="I89" s="691"/>
      <c r="J89" s="691"/>
      <c r="K89" s="691"/>
      <c r="L89" s="691"/>
      <c r="M89" s="691"/>
      <c r="N89" s="691"/>
      <c r="O89" s="692"/>
      <c r="P89" s="656"/>
      <c r="Q89" s="686"/>
      <c r="R89" s="656"/>
      <c r="S89" s="686"/>
      <c r="T89" s="654"/>
      <c r="U89" s="705"/>
      <c r="V89" s="654"/>
      <c r="W89" s="705"/>
      <c r="X89" s="654"/>
      <c r="Y89" s="705"/>
      <c r="Z89" s="654"/>
      <c r="AA89" s="705"/>
      <c r="AB89" s="654"/>
      <c r="AC89" s="705"/>
      <c r="AD89" s="654"/>
      <c r="AE89" s="655"/>
      <c r="AF89" s="630"/>
      <c r="AG89" s="648"/>
      <c r="AH89" s="650"/>
      <c r="AI89" s="630"/>
      <c r="AJ89" s="648"/>
      <c r="AK89" s="650"/>
      <c r="AL89" s="630"/>
      <c r="AM89" s="648"/>
      <c r="AN89" s="650"/>
      <c r="AO89" s="630"/>
      <c r="AP89" s="648"/>
      <c r="AQ89" s="650"/>
      <c r="AR89" s="630"/>
      <c r="AS89" s="648"/>
      <c r="AT89" s="656"/>
      <c r="AU89" s="630"/>
      <c r="AV89" s="648"/>
      <c r="AW89" s="650"/>
      <c r="AX89" s="630"/>
      <c r="AY89" s="648"/>
      <c r="AZ89" s="650"/>
      <c r="BA89" s="630"/>
      <c r="BB89" s="648"/>
      <c r="BC89" s="656"/>
      <c r="BD89" s="1030"/>
      <c r="BE89" s="1031"/>
      <c r="BF89" s="1019"/>
      <c r="BG89" s="1019"/>
      <c r="BH89" s="1019"/>
      <c r="BI89" s="1020"/>
    </row>
    <row r="90" spans="1:62" s="34" customFormat="1" ht="67.5" customHeight="1" x14ac:dyDescent="0.4">
      <c r="A90" s="48" t="s">
        <v>311</v>
      </c>
      <c r="B90" s="694" t="s">
        <v>310</v>
      </c>
      <c r="C90" s="694"/>
      <c r="D90" s="694"/>
      <c r="E90" s="694"/>
      <c r="F90" s="694"/>
      <c r="G90" s="694"/>
      <c r="H90" s="694"/>
      <c r="I90" s="694"/>
      <c r="J90" s="694"/>
      <c r="K90" s="694"/>
      <c r="L90" s="694"/>
      <c r="M90" s="694"/>
      <c r="N90" s="694"/>
      <c r="O90" s="694"/>
      <c r="P90" s="657">
        <v>2</v>
      </c>
      <c r="Q90" s="658"/>
      <c r="R90" s="657"/>
      <c r="S90" s="658"/>
      <c r="T90" s="657">
        <v>216</v>
      </c>
      <c r="U90" s="658"/>
      <c r="V90" s="657">
        <v>102</v>
      </c>
      <c r="W90" s="658"/>
      <c r="X90" s="716"/>
      <c r="Y90" s="895"/>
      <c r="Z90" s="716"/>
      <c r="AA90" s="895"/>
      <c r="AB90" s="657">
        <v>102</v>
      </c>
      <c r="AC90" s="658"/>
      <c r="AD90" s="716"/>
      <c r="AE90" s="717"/>
      <c r="AF90" s="90"/>
      <c r="AG90" s="91"/>
      <c r="AH90" s="92"/>
      <c r="AI90" s="49">
        <v>216</v>
      </c>
      <c r="AJ90" s="50">
        <v>102</v>
      </c>
      <c r="AK90" s="51">
        <v>6</v>
      </c>
      <c r="AL90" s="90"/>
      <c r="AM90" s="91"/>
      <c r="AN90" s="92"/>
      <c r="AO90" s="90"/>
      <c r="AP90" s="91"/>
      <c r="AQ90" s="92"/>
      <c r="AR90" s="90"/>
      <c r="AS90" s="91"/>
      <c r="AT90" s="93"/>
      <c r="AU90" s="90"/>
      <c r="AV90" s="91"/>
      <c r="AW90" s="92"/>
      <c r="AX90" s="90"/>
      <c r="AY90" s="91"/>
      <c r="AZ90" s="92"/>
      <c r="BA90" s="90"/>
      <c r="BB90" s="91"/>
      <c r="BC90" s="93"/>
      <c r="BD90" s="712">
        <v>6</v>
      </c>
      <c r="BE90" s="713"/>
      <c r="BF90" s="706" t="s">
        <v>201</v>
      </c>
      <c r="BG90" s="707"/>
      <c r="BH90" s="707"/>
      <c r="BI90" s="708"/>
      <c r="BJ90" s="33"/>
    </row>
    <row r="91" spans="1:62" s="38" customFormat="1" ht="69.75" customHeight="1" x14ac:dyDescent="0.35">
      <c r="A91" s="83" t="s">
        <v>171</v>
      </c>
      <c r="B91" s="694" t="s">
        <v>314</v>
      </c>
      <c r="C91" s="694"/>
      <c r="D91" s="694"/>
      <c r="E91" s="694"/>
      <c r="F91" s="694"/>
      <c r="G91" s="694"/>
      <c r="H91" s="694"/>
      <c r="I91" s="694"/>
      <c r="J91" s="694"/>
      <c r="K91" s="694"/>
      <c r="L91" s="694"/>
      <c r="M91" s="694"/>
      <c r="N91" s="694"/>
      <c r="O91" s="694"/>
      <c r="P91" s="657"/>
      <c r="Q91" s="658"/>
      <c r="R91" s="657"/>
      <c r="S91" s="658"/>
      <c r="T91" s="657"/>
      <c r="U91" s="658"/>
      <c r="V91" s="657"/>
      <c r="W91" s="658"/>
      <c r="X91" s="657"/>
      <c r="Y91" s="658"/>
      <c r="Z91" s="657"/>
      <c r="AA91" s="658"/>
      <c r="AB91" s="657"/>
      <c r="AC91" s="658"/>
      <c r="AD91" s="657"/>
      <c r="AE91" s="718"/>
      <c r="AF91" s="59"/>
      <c r="AG91" s="60"/>
      <c r="AH91" s="61"/>
      <c r="AI91" s="59"/>
      <c r="AJ91" s="60"/>
      <c r="AK91" s="61"/>
      <c r="AL91" s="59"/>
      <c r="AM91" s="60"/>
      <c r="AN91" s="61"/>
      <c r="AO91" s="59"/>
      <c r="AP91" s="60"/>
      <c r="AQ91" s="61"/>
      <c r="AR91" s="59"/>
      <c r="AS91" s="60"/>
      <c r="AT91" s="156"/>
      <c r="AU91" s="59"/>
      <c r="AV91" s="60"/>
      <c r="AW91" s="61"/>
      <c r="AX91" s="59"/>
      <c r="AY91" s="60"/>
      <c r="AZ91" s="61"/>
      <c r="BA91" s="59"/>
      <c r="BB91" s="60"/>
      <c r="BC91" s="156"/>
      <c r="BD91" s="712"/>
      <c r="BE91" s="713"/>
      <c r="BF91" s="950"/>
      <c r="BG91" s="951"/>
      <c r="BH91" s="951"/>
      <c r="BI91" s="952"/>
      <c r="BJ91" s="37"/>
    </row>
    <row r="92" spans="1:62" ht="33" customHeight="1" x14ac:dyDescent="0.35">
      <c r="A92" s="53" t="s">
        <v>172</v>
      </c>
      <c r="B92" s="690" t="s">
        <v>240</v>
      </c>
      <c r="C92" s="691"/>
      <c r="D92" s="691"/>
      <c r="E92" s="691"/>
      <c r="F92" s="691"/>
      <c r="G92" s="691"/>
      <c r="H92" s="691"/>
      <c r="I92" s="691"/>
      <c r="J92" s="691"/>
      <c r="K92" s="691"/>
      <c r="L92" s="691"/>
      <c r="M92" s="691"/>
      <c r="N92" s="691"/>
      <c r="O92" s="692"/>
      <c r="P92" s="642"/>
      <c r="Q92" s="643"/>
      <c r="R92" s="642">
        <v>1</v>
      </c>
      <c r="S92" s="643"/>
      <c r="T92" s="642">
        <v>108</v>
      </c>
      <c r="U92" s="643"/>
      <c r="V92" s="642">
        <v>48</v>
      </c>
      <c r="W92" s="643"/>
      <c r="X92" s="642">
        <v>28</v>
      </c>
      <c r="Y92" s="643"/>
      <c r="Z92" s="642"/>
      <c r="AA92" s="643"/>
      <c r="AB92" s="642">
        <v>20</v>
      </c>
      <c r="AC92" s="643"/>
      <c r="AD92" s="642"/>
      <c r="AE92" s="651"/>
      <c r="AF92" s="54">
        <v>108</v>
      </c>
      <c r="AG92" s="45">
        <v>48</v>
      </c>
      <c r="AH92" s="55">
        <v>3</v>
      </c>
      <c r="AI92" s="54"/>
      <c r="AJ92" s="45"/>
      <c r="AK92" s="55"/>
      <c r="AL92" s="54"/>
      <c r="AM92" s="45"/>
      <c r="AN92" s="55"/>
      <c r="AO92" s="54"/>
      <c r="AP92" s="45"/>
      <c r="AQ92" s="55"/>
      <c r="AR92" s="54"/>
      <c r="AS92" s="45"/>
      <c r="AT92" s="44"/>
      <c r="AU92" s="54"/>
      <c r="AV92" s="45"/>
      <c r="AW92" s="55"/>
      <c r="AX92" s="54"/>
      <c r="AY92" s="45"/>
      <c r="AZ92" s="55"/>
      <c r="BA92" s="54"/>
      <c r="BB92" s="45"/>
      <c r="BC92" s="44"/>
      <c r="BD92" s="711">
        <v>3</v>
      </c>
      <c r="BE92" s="698"/>
      <c r="BF92" s="944" t="s">
        <v>301</v>
      </c>
      <c r="BG92" s="945"/>
      <c r="BH92" s="945"/>
      <c r="BI92" s="946"/>
    </row>
    <row r="93" spans="1:62" ht="36" customHeight="1" x14ac:dyDescent="0.35">
      <c r="A93" s="53" t="s">
        <v>173</v>
      </c>
      <c r="B93" s="690" t="s">
        <v>218</v>
      </c>
      <c r="C93" s="691"/>
      <c r="D93" s="691"/>
      <c r="E93" s="691"/>
      <c r="F93" s="691"/>
      <c r="G93" s="691"/>
      <c r="H93" s="691"/>
      <c r="I93" s="691"/>
      <c r="J93" s="691"/>
      <c r="K93" s="691"/>
      <c r="L93" s="691"/>
      <c r="M93" s="691"/>
      <c r="N93" s="691"/>
      <c r="O93" s="692"/>
      <c r="P93" s="642"/>
      <c r="Q93" s="643"/>
      <c r="R93" s="642">
        <v>2</v>
      </c>
      <c r="S93" s="643"/>
      <c r="T93" s="642">
        <v>108</v>
      </c>
      <c r="U93" s="643"/>
      <c r="V93" s="642">
        <v>48</v>
      </c>
      <c r="W93" s="643"/>
      <c r="X93" s="642">
        <v>30</v>
      </c>
      <c r="Y93" s="643"/>
      <c r="Z93" s="642"/>
      <c r="AA93" s="643"/>
      <c r="AB93" s="642">
        <v>18</v>
      </c>
      <c r="AC93" s="643"/>
      <c r="AD93" s="642"/>
      <c r="AE93" s="698"/>
      <c r="AF93" s="54"/>
      <c r="AG93" s="45"/>
      <c r="AH93" s="55"/>
      <c r="AI93" s="54">
        <v>108</v>
      </c>
      <c r="AJ93" s="45">
        <v>48</v>
      </c>
      <c r="AK93" s="55">
        <v>3</v>
      </c>
      <c r="AL93" s="54"/>
      <c r="AM93" s="45"/>
      <c r="AN93" s="55"/>
      <c r="AO93" s="54"/>
      <c r="AP93" s="45"/>
      <c r="AQ93" s="55"/>
      <c r="AR93" s="54"/>
      <c r="AS93" s="45"/>
      <c r="AT93" s="44"/>
      <c r="AU93" s="54"/>
      <c r="AV93" s="45"/>
      <c r="AW93" s="55"/>
      <c r="AX93" s="54"/>
      <c r="AY93" s="45"/>
      <c r="AZ93" s="55"/>
      <c r="BA93" s="54"/>
      <c r="BB93" s="45"/>
      <c r="BC93" s="44"/>
      <c r="BD93" s="711">
        <v>3</v>
      </c>
      <c r="BE93" s="698"/>
      <c r="BF93" s="1004" t="s">
        <v>188</v>
      </c>
      <c r="BG93" s="928"/>
      <c r="BH93" s="928"/>
      <c r="BI93" s="929"/>
    </row>
    <row r="94" spans="1:62" s="40" customFormat="1" ht="72" customHeight="1" x14ac:dyDescent="0.4">
      <c r="A94" s="83" t="s">
        <v>234</v>
      </c>
      <c r="B94" s="694" t="s">
        <v>233</v>
      </c>
      <c r="C94" s="694"/>
      <c r="D94" s="694"/>
      <c r="E94" s="694"/>
      <c r="F94" s="694"/>
      <c r="G94" s="694"/>
      <c r="H94" s="694"/>
      <c r="I94" s="694"/>
      <c r="J94" s="694"/>
      <c r="K94" s="694"/>
      <c r="L94" s="694"/>
      <c r="M94" s="694"/>
      <c r="N94" s="694"/>
      <c r="O94" s="694"/>
      <c r="P94" s="719"/>
      <c r="Q94" s="720"/>
      <c r="R94" s="719"/>
      <c r="S94" s="720"/>
      <c r="T94" s="719"/>
      <c r="U94" s="720"/>
      <c r="V94" s="719"/>
      <c r="W94" s="720"/>
      <c r="X94" s="161"/>
      <c r="Y94" s="162"/>
      <c r="Z94" s="161"/>
      <c r="AA94" s="162"/>
      <c r="AB94" s="161"/>
      <c r="AC94" s="162"/>
      <c r="AD94" s="161"/>
      <c r="AE94" s="169"/>
      <c r="AF94" s="67"/>
      <c r="AG94" s="68"/>
      <c r="AH94" s="69"/>
      <c r="AI94" s="67"/>
      <c r="AJ94" s="68"/>
      <c r="AK94" s="69"/>
      <c r="AL94" s="67"/>
      <c r="AM94" s="68"/>
      <c r="AN94" s="69"/>
      <c r="AO94" s="67"/>
      <c r="AP94" s="68"/>
      <c r="AQ94" s="69"/>
      <c r="AR94" s="67"/>
      <c r="AS94" s="68"/>
      <c r="AT94" s="161"/>
      <c r="AU94" s="67"/>
      <c r="AV94" s="68"/>
      <c r="AW94" s="69"/>
      <c r="AX94" s="67"/>
      <c r="AY94" s="68"/>
      <c r="AZ94" s="69"/>
      <c r="BA94" s="67"/>
      <c r="BB94" s="68"/>
      <c r="BC94" s="161"/>
      <c r="BD94" s="163"/>
      <c r="BE94" s="164"/>
      <c r="BF94" s="706"/>
      <c r="BG94" s="707"/>
      <c r="BH94" s="707"/>
      <c r="BI94" s="708"/>
      <c r="BJ94" s="39"/>
    </row>
    <row r="95" spans="1:62" ht="72" customHeight="1" x14ac:dyDescent="0.35">
      <c r="A95" s="53" t="s">
        <v>221</v>
      </c>
      <c r="B95" s="690" t="s">
        <v>252</v>
      </c>
      <c r="C95" s="691"/>
      <c r="D95" s="691"/>
      <c r="E95" s="691"/>
      <c r="F95" s="691"/>
      <c r="G95" s="691"/>
      <c r="H95" s="691"/>
      <c r="I95" s="691"/>
      <c r="J95" s="691"/>
      <c r="K95" s="691"/>
      <c r="L95" s="691"/>
      <c r="M95" s="691"/>
      <c r="N95" s="691"/>
      <c r="O95" s="692"/>
      <c r="P95" s="642"/>
      <c r="Q95" s="643"/>
      <c r="R95" s="642">
        <v>2</v>
      </c>
      <c r="S95" s="643"/>
      <c r="T95" s="642">
        <v>108</v>
      </c>
      <c r="U95" s="643"/>
      <c r="V95" s="642">
        <v>48</v>
      </c>
      <c r="W95" s="643"/>
      <c r="X95" s="642">
        <v>28</v>
      </c>
      <c r="Y95" s="643"/>
      <c r="Z95" s="642"/>
      <c r="AA95" s="643"/>
      <c r="AB95" s="642">
        <v>20</v>
      </c>
      <c r="AC95" s="643"/>
      <c r="AD95" s="642"/>
      <c r="AE95" s="651"/>
      <c r="AF95" s="54"/>
      <c r="AG95" s="45"/>
      <c r="AH95" s="55"/>
      <c r="AI95" s="54">
        <v>108</v>
      </c>
      <c r="AJ95" s="45">
        <v>48</v>
      </c>
      <c r="AK95" s="55">
        <v>3</v>
      </c>
      <c r="AL95" s="54"/>
      <c r="AM95" s="45"/>
      <c r="AN95" s="55"/>
      <c r="AO95" s="54"/>
      <c r="AP95" s="45"/>
      <c r="AQ95" s="55"/>
      <c r="AR95" s="54"/>
      <c r="AS95" s="45"/>
      <c r="AT95" s="44"/>
      <c r="AU95" s="54"/>
      <c r="AV95" s="45"/>
      <c r="AW95" s="55"/>
      <c r="AX95" s="54"/>
      <c r="AY95" s="45"/>
      <c r="AZ95" s="55"/>
      <c r="BA95" s="54"/>
      <c r="BB95" s="45"/>
      <c r="BC95" s="44"/>
      <c r="BD95" s="711">
        <v>3</v>
      </c>
      <c r="BE95" s="698"/>
      <c r="BF95" s="944" t="s">
        <v>200</v>
      </c>
      <c r="BG95" s="945"/>
      <c r="BH95" s="945"/>
      <c r="BI95" s="946"/>
    </row>
    <row r="96" spans="1:62" ht="69.75" customHeight="1" x14ac:dyDescent="0.35">
      <c r="A96" s="53" t="s">
        <v>222</v>
      </c>
      <c r="B96" s="690" t="s">
        <v>212</v>
      </c>
      <c r="C96" s="691"/>
      <c r="D96" s="691"/>
      <c r="E96" s="691"/>
      <c r="F96" s="691"/>
      <c r="G96" s="691"/>
      <c r="H96" s="691"/>
      <c r="I96" s="691"/>
      <c r="J96" s="691"/>
      <c r="K96" s="691"/>
      <c r="L96" s="691"/>
      <c r="M96" s="691"/>
      <c r="N96" s="691"/>
      <c r="O96" s="692"/>
      <c r="P96" s="642"/>
      <c r="Q96" s="643"/>
      <c r="R96" s="642">
        <v>3</v>
      </c>
      <c r="S96" s="643"/>
      <c r="T96" s="642">
        <v>216</v>
      </c>
      <c r="U96" s="643"/>
      <c r="V96" s="642">
        <v>102</v>
      </c>
      <c r="W96" s="643"/>
      <c r="X96" s="642">
        <v>60</v>
      </c>
      <c r="Y96" s="643"/>
      <c r="Z96" s="642"/>
      <c r="AA96" s="643"/>
      <c r="AB96" s="642">
        <v>42</v>
      </c>
      <c r="AC96" s="643"/>
      <c r="AD96" s="642"/>
      <c r="AE96" s="651"/>
      <c r="AF96" s="54"/>
      <c r="AG96" s="45"/>
      <c r="AH96" s="55"/>
      <c r="AI96" s="54"/>
      <c r="AJ96" s="45"/>
      <c r="AK96" s="55"/>
      <c r="AL96" s="54">
        <v>216</v>
      </c>
      <c r="AM96" s="45">
        <v>102</v>
      </c>
      <c r="AN96" s="55">
        <v>6</v>
      </c>
      <c r="AO96" s="54"/>
      <c r="AP96" s="45"/>
      <c r="AQ96" s="55"/>
      <c r="AR96" s="54"/>
      <c r="AS96" s="45"/>
      <c r="AT96" s="44"/>
      <c r="AU96" s="54"/>
      <c r="AV96" s="45"/>
      <c r="AW96" s="55"/>
      <c r="AX96" s="54"/>
      <c r="AY96" s="45"/>
      <c r="AZ96" s="55"/>
      <c r="BA96" s="54"/>
      <c r="BB96" s="45"/>
      <c r="BC96" s="44"/>
      <c r="BD96" s="711">
        <v>6</v>
      </c>
      <c r="BE96" s="698"/>
      <c r="BF96" s="944" t="s">
        <v>200</v>
      </c>
      <c r="BG96" s="945"/>
      <c r="BH96" s="945"/>
      <c r="BI96" s="946"/>
    </row>
    <row r="97" spans="1:66" ht="34.5" customHeight="1" x14ac:dyDescent="0.35">
      <c r="A97" s="53" t="s">
        <v>359</v>
      </c>
      <c r="B97" s="724" t="s">
        <v>343</v>
      </c>
      <c r="C97" s="722"/>
      <c r="D97" s="722"/>
      <c r="E97" s="722"/>
      <c r="F97" s="722"/>
      <c r="G97" s="722"/>
      <c r="H97" s="722"/>
      <c r="I97" s="722"/>
      <c r="J97" s="722"/>
      <c r="K97" s="722"/>
      <c r="L97" s="722"/>
      <c r="M97" s="722"/>
      <c r="N97" s="722"/>
      <c r="O97" s="723"/>
      <c r="P97" s="642"/>
      <c r="Q97" s="643"/>
      <c r="R97" s="642"/>
      <c r="S97" s="643"/>
      <c r="T97" s="642"/>
      <c r="U97" s="643"/>
      <c r="V97" s="642"/>
      <c r="W97" s="643"/>
      <c r="X97" s="642"/>
      <c r="Y97" s="643"/>
      <c r="Z97" s="642"/>
      <c r="AA97" s="643"/>
      <c r="AB97" s="642"/>
      <c r="AC97" s="643"/>
      <c r="AD97" s="642"/>
      <c r="AE97" s="651"/>
      <c r="AF97" s="54"/>
      <c r="AG97" s="45"/>
      <c r="AH97" s="55"/>
      <c r="AI97" s="54"/>
      <c r="AJ97" s="45"/>
      <c r="AK97" s="55"/>
      <c r="AL97" s="54"/>
      <c r="AM97" s="45"/>
      <c r="AN97" s="55"/>
      <c r="AO97" s="54"/>
      <c r="AP97" s="45"/>
      <c r="AQ97" s="55"/>
      <c r="AR97" s="54"/>
      <c r="AS97" s="45"/>
      <c r="AT97" s="44"/>
      <c r="AU97" s="54"/>
      <c r="AV97" s="45"/>
      <c r="AW97" s="55"/>
      <c r="AX97" s="54"/>
      <c r="AY97" s="45"/>
      <c r="AZ97" s="55"/>
      <c r="BA97" s="54"/>
      <c r="BB97" s="45"/>
      <c r="BC97" s="44"/>
      <c r="BD97" s="711"/>
      <c r="BE97" s="698"/>
      <c r="BF97" s="944"/>
      <c r="BG97" s="945"/>
      <c r="BH97" s="945"/>
      <c r="BI97" s="946"/>
    </row>
    <row r="98" spans="1:66" ht="36" customHeight="1" x14ac:dyDescent="0.35">
      <c r="A98" s="94" t="s">
        <v>360</v>
      </c>
      <c r="B98" s="693" t="s">
        <v>238</v>
      </c>
      <c r="C98" s="693"/>
      <c r="D98" s="693"/>
      <c r="E98" s="693"/>
      <c r="F98" s="693"/>
      <c r="G98" s="693"/>
      <c r="H98" s="693"/>
      <c r="I98" s="693"/>
      <c r="J98" s="693"/>
      <c r="K98" s="693"/>
      <c r="L98" s="693"/>
      <c r="M98" s="693"/>
      <c r="N98" s="693"/>
      <c r="O98" s="693"/>
      <c r="P98" s="652"/>
      <c r="Q98" s="685"/>
      <c r="R98" s="652">
        <v>1</v>
      </c>
      <c r="S98" s="685"/>
      <c r="T98" s="652">
        <v>108</v>
      </c>
      <c r="U98" s="685"/>
      <c r="V98" s="652">
        <v>48</v>
      </c>
      <c r="W98" s="685"/>
      <c r="X98" s="652">
        <v>28</v>
      </c>
      <c r="Y98" s="685"/>
      <c r="Z98" s="652"/>
      <c r="AA98" s="685"/>
      <c r="AB98" s="652">
        <v>20</v>
      </c>
      <c r="AC98" s="685"/>
      <c r="AD98" s="652"/>
      <c r="AE98" s="709"/>
      <c r="AF98" s="629">
        <v>108</v>
      </c>
      <c r="AG98" s="647">
        <v>48</v>
      </c>
      <c r="AH98" s="649">
        <v>3</v>
      </c>
      <c r="AI98" s="629"/>
      <c r="AJ98" s="647"/>
      <c r="AK98" s="649"/>
      <c r="AL98" s="629"/>
      <c r="AM98" s="647"/>
      <c r="AN98" s="649"/>
      <c r="AO98" s="629"/>
      <c r="AP98" s="647"/>
      <c r="AQ98" s="649"/>
      <c r="AR98" s="629"/>
      <c r="AS98" s="647"/>
      <c r="AT98" s="649"/>
      <c r="AU98" s="629"/>
      <c r="AV98" s="647"/>
      <c r="AW98" s="649"/>
      <c r="AX98" s="629"/>
      <c r="AY98" s="647"/>
      <c r="AZ98" s="649"/>
      <c r="BA98" s="629"/>
      <c r="BB98" s="647"/>
      <c r="BC98" s="649"/>
      <c r="BD98" s="1029">
        <v>3</v>
      </c>
      <c r="BE98" s="709"/>
      <c r="BF98" s="1004" t="s">
        <v>303</v>
      </c>
      <c r="BG98" s="928"/>
      <c r="BH98" s="928"/>
      <c r="BI98" s="929"/>
    </row>
    <row r="99" spans="1:66" ht="35.25" customHeight="1" x14ac:dyDescent="0.35">
      <c r="A99" s="94" t="s">
        <v>361</v>
      </c>
      <c r="B99" s="690" t="s">
        <v>318</v>
      </c>
      <c r="C99" s="691"/>
      <c r="D99" s="691"/>
      <c r="E99" s="691"/>
      <c r="F99" s="691"/>
      <c r="G99" s="691"/>
      <c r="H99" s="691"/>
      <c r="I99" s="691"/>
      <c r="J99" s="691"/>
      <c r="K99" s="691"/>
      <c r="L99" s="691"/>
      <c r="M99" s="691"/>
      <c r="N99" s="691"/>
      <c r="O99" s="692"/>
      <c r="P99" s="656"/>
      <c r="Q99" s="686"/>
      <c r="R99" s="656"/>
      <c r="S99" s="686"/>
      <c r="T99" s="656"/>
      <c r="U99" s="686"/>
      <c r="V99" s="656"/>
      <c r="W99" s="686"/>
      <c r="X99" s="656"/>
      <c r="Y99" s="686"/>
      <c r="Z99" s="656"/>
      <c r="AA99" s="686"/>
      <c r="AB99" s="656"/>
      <c r="AC99" s="686"/>
      <c r="AD99" s="656"/>
      <c r="AE99" s="710"/>
      <c r="AF99" s="630"/>
      <c r="AG99" s="648"/>
      <c r="AH99" s="650"/>
      <c r="AI99" s="630"/>
      <c r="AJ99" s="648"/>
      <c r="AK99" s="650"/>
      <c r="AL99" s="630"/>
      <c r="AM99" s="648"/>
      <c r="AN99" s="650"/>
      <c r="AO99" s="630"/>
      <c r="AP99" s="648"/>
      <c r="AQ99" s="650"/>
      <c r="AR99" s="630"/>
      <c r="AS99" s="648"/>
      <c r="AT99" s="650"/>
      <c r="AU99" s="630"/>
      <c r="AV99" s="648"/>
      <c r="AW99" s="650"/>
      <c r="AX99" s="630"/>
      <c r="AY99" s="648"/>
      <c r="AZ99" s="650"/>
      <c r="BA99" s="630"/>
      <c r="BB99" s="648"/>
      <c r="BC99" s="650"/>
      <c r="BD99" s="788"/>
      <c r="BE99" s="710"/>
      <c r="BF99" s="1004" t="s">
        <v>304</v>
      </c>
      <c r="BG99" s="1037"/>
      <c r="BH99" s="1037"/>
      <c r="BI99" s="1038"/>
    </row>
    <row r="100" spans="1:66" ht="30" customHeight="1" x14ac:dyDescent="0.35">
      <c r="A100" s="94"/>
      <c r="B100" s="725" t="s">
        <v>373</v>
      </c>
      <c r="C100" s="693"/>
      <c r="D100" s="693"/>
      <c r="E100" s="693"/>
      <c r="F100" s="693"/>
      <c r="G100" s="693"/>
      <c r="H100" s="693"/>
      <c r="I100" s="693"/>
      <c r="J100" s="693"/>
      <c r="K100" s="693"/>
      <c r="L100" s="693"/>
      <c r="M100" s="693"/>
      <c r="N100" s="693"/>
      <c r="O100" s="693"/>
      <c r="P100" s="654"/>
      <c r="Q100" s="705"/>
      <c r="R100" s="654"/>
      <c r="S100" s="705"/>
      <c r="T100" s="654"/>
      <c r="U100" s="705"/>
      <c r="V100" s="654"/>
      <c r="W100" s="705"/>
      <c r="X100" s="703"/>
      <c r="Y100" s="704"/>
      <c r="Z100" s="95"/>
      <c r="AA100" s="96"/>
      <c r="AB100" s="95"/>
      <c r="AC100" s="96"/>
      <c r="AD100" s="95"/>
      <c r="AE100" s="97"/>
      <c r="AF100" s="98"/>
      <c r="AG100" s="99"/>
      <c r="AH100" s="100"/>
      <c r="AI100" s="98"/>
      <c r="AJ100" s="99"/>
      <c r="AK100" s="100"/>
      <c r="AL100" s="98"/>
      <c r="AM100" s="99"/>
      <c r="AN100" s="100"/>
      <c r="AO100" s="98"/>
      <c r="AP100" s="99"/>
      <c r="AQ100" s="100"/>
      <c r="AR100" s="98"/>
      <c r="AS100" s="99"/>
      <c r="AT100" s="100"/>
      <c r="AU100" s="98"/>
      <c r="AV100" s="99"/>
      <c r="AW100" s="100"/>
      <c r="AX100" s="98"/>
      <c r="AY100" s="99"/>
      <c r="AZ100" s="100"/>
      <c r="BA100" s="98"/>
      <c r="BB100" s="99"/>
      <c r="BC100" s="100"/>
      <c r="BD100" s="1039"/>
      <c r="BE100" s="1040"/>
      <c r="BF100" s="1036"/>
      <c r="BG100" s="1037"/>
      <c r="BH100" s="1037"/>
      <c r="BI100" s="1038"/>
    </row>
    <row r="101" spans="1:66" s="38" customFormat="1" ht="33.75" customHeight="1" x14ac:dyDescent="0.35">
      <c r="A101" s="48" t="s">
        <v>260</v>
      </c>
      <c r="B101" s="694" t="s">
        <v>207</v>
      </c>
      <c r="C101" s="694"/>
      <c r="D101" s="694"/>
      <c r="E101" s="694"/>
      <c r="F101" s="694"/>
      <c r="G101" s="694"/>
      <c r="H101" s="694"/>
      <c r="I101" s="694"/>
      <c r="J101" s="694"/>
      <c r="K101" s="694"/>
      <c r="L101" s="694"/>
      <c r="M101" s="694"/>
      <c r="N101" s="694"/>
      <c r="O101" s="694"/>
      <c r="P101" s="657"/>
      <c r="Q101" s="658"/>
      <c r="R101" s="657"/>
      <c r="S101" s="658"/>
      <c r="T101" s="657"/>
      <c r="U101" s="658"/>
      <c r="V101" s="657"/>
      <c r="W101" s="658"/>
      <c r="X101" s="657"/>
      <c r="Y101" s="658"/>
      <c r="Z101" s="657"/>
      <c r="AA101" s="658"/>
      <c r="AB101" s="657"/>
      <c r="AC101" s="658"/>
      <c r="AD101" s="657"/>
      <c r="AE101" s="718"/>
      <c r="AF101" s="59"/>
      <c r="AG101" s="60"/>
      <c r="AH101" s="61"/>
      <c r="AI101" s="59"/>
      <c r="AJ101" s="60"/>
      <c r="AK101" s="61"/>
      <c r="AL101" s="59"/>
      <c r="AM101" s="60"/>
      <c r="AN101" s="61"/>
      <c r="AO101" s="59"/>
      <c r="AP101" s="60"/>
      <c r="AQ101" s="61"/>
      <c r="AR101" s="59"/>
      <c r="AS101" s="60"/>
      <c r="AT101" s="156"/>
      <c r="AU101" s="59"/>
      <c r="AV101" s="60"/>
      <c r="AW101" s="61"/>
      <c r="AX101" s="59"/>
      <c r="AY101" s="60"/>
      <c r="AZ101" s="61"/>
      <c r="BA101" s="59"/>
      <c r="BB101" s="60"/>
      <c r="BC101" s="156"/>
      <c r="BD101" s="712"/>
      <c r="BE101" s="713"/>
      <c r="BF101" s="707"/>
      <c r="BG101" s="707"/>
      <c r="BH101" s="707"/>
      <c r="BI101" s="708"/>
      <c r="BJ101" s="37"/>
    </row>
    <row r="102" spans="1:66" ht="66.75" customHeight="1" x14ac:dyDescent="0.35">
      <c r="A102" s="70" t="s">
        <v>266</v>
      </c>
      <c r="B102" s="690" t="s">
        <v>271</v>
      </c>
      <c r="C102" s="691"/>
      <c r="D102" s="691"/>
      <c r="E102" s="691"/>
      <c r="F102" s="691"/>
      <c r="G102" s="691"/>
      <c r="H102" s="691"/>
      <c r="I102" s="691"/>
      <c r="J102" s="691"/>
      <c r="K102" s="691"/>
      <c r="L102" s="691"/>
      <c r="M102" s="691"/>
      <c r="N102" s="691"/>
      <c r="O102" s="692"/>
      <c r="P102" s="642"/>
      <c r="Q102" s="643"/>
      <c r="R102" s="642">
        <v>6</v>
      </c>
      <c r="S102" s="643"/>
      <c r="T102" s="642">
        <v>186</v>
      </c>
      <c r="U102" s="643"/>
      <c r="V102" s="642">
        <v>88</v>
      </c>
      <c r="W102" s="643"/>
      <c r="X102" s="642">
        <v>68</v>
      </c>
      <c r="Y102" s="643"/>
      <c r="Z102" s="642"/>
      <c r="AA102" s="643"/>
      <c r="AB102" s="642">
        <v>20</v>
      </c>
      <c r="AC102" s="643"/>
      <c r="AD102" s="642"/>
      <c r="AE102" s="651"/>
      <c r="AF102" s="54"/>
      <c r="AG102" s="45"/>
      <c r="AH102" s="55"/>
      <c r="AI102" s="54"/>
      <c r="AJ102" s="45"/>
      <c r="AK102" s="55"/>
      <c r="AL102" s="54"/>
      <c r="AM102" s="45"/>
      <c r="AN102" s="55"/>
      <c r="AO102" s="54"/>
      <c r="AP102" s="45"/>
      <c r="AQ102" s="55"/>
      <c r="AR102" s="54"/>
      <c r="AS102" s="45"/>
      <c r="AT102" s="44"/>
      <c r="AU102" s="54">
        <v>186</v>
      </c>
      <c r="AV102" s="45">
        <v>88</v>
      </c>
      <c r="AW102" s="55">
        <v>5</v>
      </c>
      <c r="AX102" s="54"/>
      <c r="AY102" s="45"/>
      <c r="AZ102" s="55"/>
      <c r="BA102" s="54"/>
      <c r="BB102" s="45"/>
      <c r="BC102" s="44"/>
      <c r="BD102" s="711">
        <v>5</v>
      </c>
      <c r="BE102" s="698"/>
      <c r="BF102" s="928" t="s">
        <v>187</v>
      </c>
      <c r="BG102" s="928"/>
      <c r="BH102" s="928"/>
      <c r="BI102" s="929"/>
    </row>
    <row r="103" spans="1:66" ht="45.75" customHeight="1" x14ac:dyDescent="0.35">
      <c r="A103" s="70" t="s">
        <v>265</v>
      </c>
      <c r="B103" s="721" t="s">
        <v>209</v>
      </c>
      <c r="C103" s="722"/>
      <c r="D103" s="722"/>
      <c r="E103" s="722"/>
      <c r="F103" s="722"/>
      <c r="G103" s="722"/>
      <c r="H103" s="722"/>
      <c r="I103" s="722"/>
      <c r="J103" s="722"/>
      <c r="K103" s="722"/>
      <c r="L103" s="722"/>
      <c r="M103" s="722"/>
      <c r="N103" s="722"/>
      <c r="O103" s="723"/>
      <c r="P103" s="642">
        <v>7</v>
      </c>
      <c r="Q103" s="643"/>
      <c r="R103" s="642"/>
      <c r="S103" s="643"/>
      <c r="T103" s="642">
        <v>152</v>
      </c>
      <c r="U103" s="643"/>
      <c r="V103" s="642">
        <v>62</v>
      </c>
      <c r="W103" s="643"/>
      <c r="X103" s="642">
        <v>40</v>
      </c>
      <c r="Y103" s="643"/>
      <c r="Z103" s="642"/>
      <c r="AA103" s="643"/>
      <c r="AB103" s="642">
        <v>22</v>
      </c>
      <c r="AC103" s="643"/>
      <c r="AD103" s="642"/>
      <c r="AE103" s="651"/>
      <c r="AF103" s="54"/>
      <c r="AG103" s="45"/>
      <c r="AH103" s="55"/>
      <c r="AI103" s="54"/>
      <c r="AJ103" s="45"/>
      <c r="AK103" s="55"/>
      <c r="AL103" s="54"/>
      <c r="AM103" s="45"/>
      <c r="AN103" s="55"/>
      <c r="AO103" s="54"/>
      <c r="AP103" s="45"/>
      <c r="AQ103" s="55"/>
      <c r="AR103" s="54"/>
      <c r="AS103" s="45"/>
      <c r="AT103" s="44"/>
      <c r="AU103" s="54"/>
      <c r="AV103" s="45"/>
      <c r="AW103" s="55"/>
      <c r="AX103" s="54">
        <v>152</v>
      </c>
      <c r="AY103" s="45">
        <v>62</v>
      </c>
      <c r="AZ103" s="55">
        <v>4</v>
      </c>
      <c r="BA103" s="54"/>
      <c r="BB103" s="45"/>
      <c r="BC103" s="44"/>
      <c r="BD103" s="711">
        <v>4</v>
      </c>
      <c r="BE103" s="698"/>
      <c r="BF103" s="928" t="s">
        <v>198</v>
      </c>
      <c r="BG103" s="928"/>
      <c r="BH103" s="928"/>
      <c r="BI103" s="929"/>
    </row>
    <row r="104" spans="1:66" ht="41.25" customHeight="1" x14ac:dyDescent="0.35">
      <c r="A104" s="94" t="s">
        <v>264</v>
      </c>
      <c r="B104" s="690" t="s">
        <v>251</v>
      </c>
      <c r="C104" s="691"/>
      <c r="D104" s="691"/>
      <c r="E104" s="691"/>
      <c r="F104" s="691"/>
      <c r="G104" s="691"/>
      <c r="H104" s="691"/>
      <c r="I104" s="691"/>
      <c r="J104" s="691"/>
      <c r="K104" s="691"/>
      <c r="L104" s="691"/>
      <c r="M104" s="691"/>
      <c r="N104" s="691"/>
      <c r="O104" s="692"/>
      <c r="P104" s="652"/>
      <c r="Q104" s="685"/>
      <c r="R104" s="652">
        <v>7</v>
      </c>
      <c r="S104" s="685"/>
      <c r="T104" s="652">
        <v>200</v>
      </c>
      <c r="U104" s="685"/>
      <c r="V104" s="652">
        <v>96</v>
      </c>
      <c r="W104" s="685"/>
      <c r="X104" s="652">
        <v>40</v>
      </c>
      <c r="Y104" s="685"/>
      <c r="Z104" s="652"/>
      <c r="AA104" s="685"/>
      <c r="AB104" s="652">
        <v>62</v>
      </c>
      <c r="AC104" s="685"/>
      <c r="AD104" s="652"/>
      <c r="AE104" s="653"/>
      <c r="AF104" s="84"/>
      <c r="AG104" s="46"/>
      <c r="AH104" s="85"/>
      <c r="AI104" s="84"/>
      <c r="AJ104" s="46"/>
      <c r="AK104" s="85"/>
      <c r="AL104" s="84"/>
      <c r="AM104" s="46"/>
      <c r="AN104" s="85"/>
      <c r="AO104" s="84"/>
      <c r="AP104" s="46"/>
      <c r="AQ104" s="85"/>
      <c r="AR104" s="84"/>
      <c r="AS104" s="46"/>
      <c r="AT104" s="47"/>
      <c r="AU104" s="84"/>
      <c r="AV104" s="46"/>
      <c r="AW104" s="85"/>
      <c r="AX104" s="84">
        <v>200</v>
      </c>
      <c r="AY104" s="46">
        <v>96</v>
      </c>
      <c r="AZ104" s="85">
        <v>6</v>
      </c>
      <c r="BA104" s="84"/>
      <c r="BB104" s="46"/>
      <c r="BC104" s="47"/>
      <c r="BD104" s="1029">
        <v>6</v>
      </c>
      <c r="BE104" s="1032"/>
      <c r="BF104" s="1017" t="s">
        <v>187</v>
      </c>
      <c r="BG104" s="1017"/>
      <c r="BH104" s="1017"/>
      <c r="BI104" s="1018"/>
    </row>
    <row r="105" spans="1:66" s="38" customFormat="1" ht="39.75" customHeight="1" x14ac:dyDescent="0.35">
      <c r="A105" s="48" t="s">
        <v>371</v>
      </c>
      <c r="B105" s="694" t="s">
        <v>228</v>
      </c>
      <c r="C105" s="694"/>
      <c r="D105" s="694"/>
      <c r="E105" s="694"/>
      <c r="F105" s="694"/>
      <c r="G105" s="694"/>
      <c r="H105" s="694"/>
      <c r="I105" s="694"/>
      <c r="J105" s="694"/>
      <c r="K105" s="694"/>
      <c r="L105" s="694"/>
      <c r="M105" s="694"/>
      <c r="N105" s="694"/>
      <c r="O105" s="694"/>
      <c r="P105" s="657"/>
      <c r="Q105" s="658"/>
      <c r="R105" s="657"/>
      <c r="S105" s="658"/>
      <c r="T105" s="657"/>
      <c r="U105" s="658"/>
      <c r="V105" s="657"/>
      <c r="W105" s="658"/>
      <c r="X105" s="657"/>
      <c r="Y105" s="658"/>
      <c r="Z105" s="657"/>
      <c r="AA105" s="658"/>
      <c r="AB105" s="657"/>
      <c r="AC105" s="658"/>
      <c r="AD105" s="657"/>
      <c r="AE105" s="718"/>
      <c r="AF105" s="59"/>
      <c r="AG105" s="60"/>
      <c r="AH105" s="61"/>
      <c r="AI105" s="59"/>
      <c r="AJ105" s="60"/>
      <c r="AK105" s="61"/>
      <c r="AL105" s="59"/>
      <c r="AM105" s="60"/>
      <c r="AN105" s="61"/>
      <c r="AO105" s="59"/>
      <c r="AP105" s="60"/>
      <c r="AQ105" s="61"/>
      <c r="AR105" s="59"/>
      <c r="AS105" s="60"/>
      <c r="AT105" s="156"/>
      <c r="AU105" s="59"/>
      <c r="AV105" s="60"/>
      <c r="AW105" s="61"/>
      <c r="AX105" s="59"/>
      <c r="AY105" s="60"/>
      <c r="AZ105" s="61"/>
      <c r="BA105" s="59"/>
      <c r="BB105" s="60"/>
      <c r="BC105" s="156"/>
      <c r="BD105" s="712"/>
      <c r="BE105" s="713"/>
      <c r="BF105" s="707"/>
      <c r="BG105" s="707"/>
      <c r="BH105" s="707"/>
      <c r="BI105" s="708"/>
      <c r="BJ105" s="37"/>
    </row>
    <row r="106" spans="1:66" ht="45.75" customHeight="1" x14ac:dyDescent="0.35">
      <c r="A106" s="70" t="s">
        <v>261</v>
      </c>
      <c r="B106" s="726" t="s">
        <v>229</v>
      </c>
      <c r="C106" s="727"/>
      <c r="D106" s="727"/>
      <c r="E106" s="727"/>
      <c r="F106" s="727"/>
      <c r="G106" s="727"/>
      <c r="H106" s="727"/>
      <c r="I106" s="727"/>
      <c r="J106" s="727"/>
      <c r="K106" s="727"/>
      <c r="L106" s="727"/>
      <c r="M106" s="727"/>
      <c r="N106" s="727"/>
      <c r="O106" s="728"/>
      <c r="P106" s="642"/>
      <c r="Q106" s="643"/>
      <c r="R106" s="642">
        <v>6</v>
      </c>
      <c r="S106" s="643"/>
      <c r="T106" s="642">
        <v>186</v>
      </c>
      <c r="U106" s="643"/>
      <c r="V106" s="642">
        <v>88</v>
      </c>
      <c r="W106" s="643"/>
      <c r="X106" s="642">
        <v>68</v>
      </c>
      <c r="Y106" s="643"/>
      <c r="Z106" s="642"/>
      <c r="AA106" s="643"/>
      <c r="AB106" s="642">
        <v>20</v>
      </c>
      <c r="AC106" s="643"/>
      <c r="AD106" s="642"/>
      <c r="AE106" s="698"/>
      <c r="AF106" s="54"/>
      <c r="AG106" s="45"/>
      <c r="AH106" s="55"/>
      <c r="AI106" s="54"/>
      <c r="AJ106" s="45"/>
      <c r="AK106" s="55"/>
      <c r="AL106" s="54"/>
      <c r="AM106" s="45"/>
      <c r="AN106" s="55"/>
      <c r="AO106" s="54"/>
      <c r="AP106" s="45"/>
      <c r="AQ106" s="55"/>
      <c r="AR106" s="54"/>
      <c r="AS106" s="45"/>
      <c r="AT106" s="44"/>
      <c r="AU106" s="54">
        <v>186</v>
      </c>
      <c r="AV106" s="45">
        <v>88</v>
      </c>
      <c r="AW106" s="55">
        <v>5</v>
      </c>
      <c r="AX106" s="54"/>
      <c r="AY106" s="45"/>
      <c r="AZ106" s="55"/>
      <c r="BA106" s="54"/>
      <c r="BB106" s="45"/>
      <c r="BC106" s="44"/>
      <c r="BD106" s="678">
        <v>5</v>
      </c>
      <c r="BE106" s="679"/>
      <c r="BF106" s="1004" t="s">
        <v>199</v>
      </c>
      <c r="BG106" s="928"/>
      <c r="BH106" s="928"/>
      <c r="BI106" s="929"/>
    </row>
    <row r="107" spans="1:66" ht="48.75" customHeight="1" x14ac:dyDescent="0.35">
      <c r="A107" s="70" t="s">
        <v>262</v>
      </c>
      <c r="B107" s="726" t="s">
        <v>231</v>
      </c>
      <c r="C107" s="727"/>
      <c r="D107" s="727"/>
      <c r="E107" s="727"/>
      <c r="F107" s="727"/>
      <c r="G107" s="727"/>
      <c r="H107" s="727"/>
      <c r="I107" s="727"/>
      <c r="J107" s="727"/>
      <c r="K107" s="727"/>
      <c r="L107" s="727"/>
      <c r="M107" s="727"/>
      <c r="N107" s="727"/>
      <c r="O107" s="728"/>
      <c r="P107" s="642">
        <v>7</v>
      </c>
      <c r="Q107" s="643"/>
      <c r="R107" s="642"/>
      <c r="S107" s="643"/>
      <c r="T107" s="642">
        <v>152</v>
      </c>
      <c r="U107" s="643"/>
      <c r="V107" s="642">
        <v>62</v>
      </c>
      <c r="W107" s="643"/>
      <c r="X107" s="642">
        <v>40</v>
      </c>
      <c r="Y107" s="643"/>
      <c r="Z107" s="642"/>
      <c r="AA107" s="643"/>
      <c r="AB107" s="642">
        <v>22</v>
      </c>
      <c r="AC107" s="643"/>
      <c r="AD107" s="642"/>
      <c r="AE107" s="698"/>
      <c r="AF107" s="54"/>
      <c r="AG107" s="45"/>
      <c r="AH107" s="55"/>
      <c r="AI107" s="54"/>
      <c r="AJ107" s="45"/>
      <c r="AK107" s="55"/>
      <c r="AL107" s="54"/>
      <c r="AM107" s="45"/>
      <c r="AN107" s="55"/>
      <c r="AO107" s="54"/>
      <c r="AP107" s="45"/>
      <c r="AQ107" s="55"/>
      <c r="AR107" s="54"/>
      <c r="AS107" s="45"/>
      <c r="AT107" s="44"/>
      <c r="AU107" s="54"/>
      <c r="AV107" s="45"/>
      <c r="AW107" s="55"/>
      <c r="AX107" s="54">
        <v>152</v>
      </c>
      <c r="AY107" s="45">
        <v>62</v>
      </c>
      <c r="AZ107" s="55">
        <v>4</v>
      </c>
      <c r="BA107" s="54"/>
      <c r="BB107" s="45"/>
      <c r="BC107" s="44"/>
      <c r="BD107" s="678">
        <v>4</v>
      </c>
      <c r="BE107" s="679"/>
      <c r="BF107" s="1004" t="s">
        <v>196</v>
      </c>
      <c r="BG107" s="928"/>
      <c r="BH107" s="928"/>
      <c r="BI107" s="929"/>
    </row>
    <row r="108" spans="1:66" ht="69.75" customHeight="1" thickBot="1" x14ac:dyDescent="0.4">
      <c r="A108" s="101" t="s">
        <v>263</v>
      </c>
      <c r="B108" s="1009" t="s">
        <v>259</v>
      </c>
      <c r="C108" s="1010"/>
      <c r="D108" s="1010"/>
      <c r="E108" s="1010"/>
      <c r="F108" s="1010"/>
      <c r="G108" s="1010"/>
      <c r="H108" s="1010"/>
      <c r="I108" s="1010"/>
      <c r="J108" s="1010"/>
      <c r="K108" s="1010"/>
      <c r="L108" s="1010"/>
      <c r="M108" s="1010"/>
      <c r="N108" s="1010"/>
      <c r="O108" s="1011"/>
      <c r="P108" s="734"/>
      <c r="Q108" s="735"/>
      <c r="R108" s="734">
        <v>7</v>
      </c>
      <c r="S108" s="735"/>
      <c r="T108" s="734">
        <v>200</v>
      </c>
      <c r="U108" s="735"/>
      <c r="V108" s="734">
        <v>96</v>
      </c>
      <c r="W108" s="735"/>
      <c r="X108" s="734">
        <v>40</v>
      </c>
      <c r="Y108" s="735"/>
      <c r="Z108" s="734"/>
      <c r="AA108" s="735"/>
      <c r="AB108" s="734">
        <v>62</v>
      </c>
      <c r="AC108" s="735"/>
      <c r="AD108" s="734"/>
      <c r="AE108" s="853"/>
      <c r="AF108" s="102"/>
      <c r="AG108" s="103"/>
      <c r="AH108" s="104"/>
      <c r="AI108" s="102"/>
      <c r="AJ108" s="103"/>
      <c r="AK108" s="104"/>
      <c r="AL108" s="102"/>
      <c r="AM108" s="103"/>
      <c r="AN108" s="104"/>
      <c r="AO108" s="102"/>
      <c r="AP108" s="103"/>
      <c r="AQ108" s="104"/>
      <c r="AR108" s="102"/>
      <c r="AS108" s="103"/>
      <c r="AT108" s="105"/>
      <c r="AU108" s="102"/>
      <c r="AV108" s="103"/>
      <c r="AW108" s="104"/>
      <c r="AX108" s="102">
        <v>200</v>
      </c>
      <c r="AY108" s="103">
        <v>96</v>
      </c>
      <c r="AZ108" s="104">
        <v>6</v>
      </c>
      <c r="BA108" s="102"/>
      <c r="BB108" s="103"/>
      <c r="BC108" s="105"/>
      <c r="BD108" s="870">
        <v>6</v>
      </c>
      <c r="BE108" s="872"/>
      <c r="BF108" s="1045" t="s">
        <v>300</v>
      </c>
      <c r="BG108" s="1046"/>
      <c r="BH108" s="1046"/>
      <c r="BI108" s="1047"/>
    </row>
    <row r="109" spans="1:66" s="36" customFormat="1" ht="35.25" customHeight="1" thickBot="1" x14ac:dyDescent="0.55000000000000004">
      <c r="A109" s="171" t="s">
        <v>34</v>
      </c>
      <c r="B109" s="731" t="s">
        <v>110</v>
      </c>
      <c r="C109" s="732"/>
      <c r="D109" s="732"/>
      <c r="E109" s="732"/>
      <c r="F109" s="732"/>
      <c r="G109" s="732"/>
      <c r="H109" s="732"/>
      <c r="I109" s="732"/>
      <c r="J109" s="732"/>
      <c r="K109" s="732"/>
      <c r="L109" s="732"/>
      <c r="M109" s="732"/>
      <c r="N109" s="732"/>
      <c r="O109" s="733"/>
      <c r="P109" s="753"/>
      <c r="Q109" s="754"/>
      <c r="R109" s="753"/>
      <c r="S109" s="754"/>
      <c r="T109" s="753"/>
      <c r="U109" s="754"/>
      <c r="V109" s="753"/>
      <c r="W109" s="754"/>
      <c r="X109" s="753"/>
      <c r="Y109" s="754"/>
      <c r="Z109" s="753"/>
      <c r="AA109" s="754"/>
      <c r="AB109" s="753"/>
      <c r="AC109" s="754"/>
      <c r="AD109" s="753"/>
      <c r="AE109" s="973"/>
      <c r="AF109" s="172"/>
      <c r="AG109" s="173"/>
      <c r="AH109" s="174"/>
      <c r="AI109" s="172"/>
      <c r="AJ109" s="173"/>
      <c r="AK109" s="174"/>
      <c r="AL109" s="172"/>
      <c r="AM109" s="173"/>
      <c r="AN109" s="174"/>
      <c r="AO109" s="172"/>
      <c r="AP109" s="173"/>
      <c r="AQ109" s="174"/>
      <c r="AR109" s="172"/>
      <c r="AS109" s="173"/>
      <c r="AT109" s="175"/>
      <c r="AU109" s="172"/>
      <c r="AV109" s="173"/>
      <c r="AW109" s="174"/>
      <c r="AX109" s="172"/>
      <c r="AY109" s="173"/>
      <c r="AZ109" s="174"/>
      <c r="BA109" s="172"/>
      <c r="BB109" s="173"/>
      <c r="BC109" s="175"/>
      <c r="BD109" s="1005"/>
      <c r="BE109" s="1006"/>
      <c r="BF109" s="802"/>
      <c r="BG109" s="802"/>
      <c r="BH109" s="802"/>
      <c r="BI109" s="803"/>
      <c r="BJ109" s="35"/>
    </row>
    <row r="110" spans="1:66" ht="69" customHeight="1" thickBot="1" x14ac:dyDescent="0.55000000000000004">
      <c r="A110" s="78" t="s">
        <v>68</v>
      </c>
      <c r="B110" s="1041" t="s">
        <v>211</v>
      </c>
      <c r="C110" s="1042"/>
      <c r="D110" s="1042"/>
      <c r="E110" s="1042"/>
      <c r="F110" s="1042"/>
      <c r="G110" s="1042"/>
      <c r="H110" s="1042"/>
      <c r="I110" s="1042"/>
      <c r="J110" s="1042"/>
      <c r="K110" s="1042"/>
      <c r="L110" s="1042"/>
      <c r="M110" s="1042"/>
      <c r="N110" s="1042"/>
      <c r="O110" s="1043"/>
      <c r="P110" s="626"/>
      <c r="Q110" s="627"/>
      <c r="R110" s="626" t="s">
        <v>190</v>
      </c>
      <c r="S110" s="627"/>
      <c r="T110" s="626" t="s">
        <v>203</v>
      </c>
      <c r="U110" s="627"/>
      <c r="V110" s="626" t="s">
        <v>203</v>
      </c>
      <c r="W110" s="627"/>
      <c r="X110" s="626"/>
      <c r="Y110" s="627"/>
      <c r="Z110" s="626"/>
      <c r="AA110" s="627"/>
      <c r="AB110" s="626"/>
      <c r="AC110" s="627"/>
      <c r="AD110" s="626"/>
      <c r="AE110" s="982"/>
      <c r="AF110" s="56"/>
      <c r="AG110" s="57"/>
      <c r="AH110" s="58"/>
      <c r="AI110" s="56" t="s">
        <v>203</v>
      </c>
      <c r="AJ110" s="57" t="s">
        <v>203</v>
      </c>
      <c r="AK110" s="58"/>
      <c r="AL110" s="56"/>
      <c r="AM110" s="57"/>
      <c r="AN110" s="58"/>
      <c r="AO110" s="56"/>
      <c r="AP110" s="57"/>
      <c r="AQ110" s="58"/>
      <c r="AR110" s="56"/>
      <c r="AS110" s="57"/>
      <c r="AT110" s="63"/>
      <c r="AU110" s="56"/>
      <c r="AV110" s="57"/>
      <c r="AW110" s="58"/>
      <c r="AX110" s="56"/>
      <c r="AY110" s="57"/>
      <c r="AZ110" s="58"/>
      <c r="BA110" s="56"/>
      <c r="BB110" s="57"/>
      <c r="BC110" s="63"/>
      <c r="BD110" s="780"/>
      <c r="BE110" s="781"/>
      <c r="BF110" s="807"/>
      <c r="BG110" s="807"/>
      <c r="BH110" s="807"/>
      <c r="BI110" s="808"/>
      <c r="BJ110" s="13"/>
      <c r="BK110" s="14"/>
      <c r="BL110" s="14"/>
      <c r="BM110" s="14"/>
      <c r="BN110" s="14"/>
    </row>
    <row r="111" spans="1:66" ht="70.5" customHeight="1" thickBot="1" x14ac:dyDescent="0.55000000000000004">
      <c r="A111" s="138" t="s">
        <v>344</v>
      </c>
      <c r="B111" s="1012" t="s">
        <v>345</v>
      </c>
      <c r="C111" s="1013"/>
      <c r="D111" s="1013"/>
      <c r="E111" s="1013"/>
      <c r="F111" s="1013"/>
      <c r="G111" s="1013"/>
      <c r="H111" s="1013"/>
      <c r="I111" s="1013"/>
      <c r="J111" s="1013"/>
      <c r="K111" s="1013"/>
      <c r="L111" s="1013"/>
      <c r="M111" s="1013"/>
      <c r="N111" s="1013"/>
      <c r="O111" s="1014"/>
      <c r="P111" s="139"/>
      <c r="Q111" s="140"/>
      <c r="R111" s="983" t="s">
        <v>347</v>
      </c>
      <c r="S111" s="984"/>
      <c r="T111" s="139"/>
      <c r="U111" s="140" t="s">
        <v>348</v>
      </c>
      <c r="V111" s="983" t="s">
        <v>348</v>
      </c>
      <c r="W111" s="984"/>
      <c r="X111" s="139"/>
      <c r="Y111" s="140"/>
      <c r="Z111" s="139"/>
      <c r="AA111" s="140"/>
      <c r="AB111" s="139"/>
      <c r="AC111" s="140"/>
      <c r="AD111" s="139"/>
      <c r="AE111" s="141"/>
      <c r="AF111" s="142"/>
      <c r="AG111" s="143"/>
      <c r="AH111" s="144"/>
      <c r="AI111" s="142"/>
      <c r="AJ111" s="143"/>
      <c r="AK111" s="144"/>
      <c r="AL111" s="142"/>
      <c r="AM111" s="143"/>
      <c r="AN111" s="144"/>
      <c r="AO111" s="142"/>
      <c r="AP111" s="143"/>
      <c r="AQ111" s="144"/>
      <c r="AR111" s="142" t="s">
        <v>346</v>
      </c>
      <c r="AS111" s="143" t="s">
        <v>346</v>
      </c>
      <c r="AT111" s="139"/>
      <c r="AU111" s="142" t="s">
        <v>203</v>
      </c>
      <c r="AV111" s="143" t="s">
        <v>203</v>
      </c>
      <c r="AW111" s="144"/>
      <c r="AX111" s="142"/>
      <c r="AY111" s="143"/>
      <c r="AZ111" s="144"/>
      <c r="BA111" s="142"/>
      <c r="BB111" s="143"/>
      <c r="BC111" s="139"/>
      <c r="BD111" s="145"/>
      <c r="BE111" s="146"/>
      <c r="BF111" s="623"/>
      <c r="BG111" s="624"/>
      <c r="BH111" s="624"/>
      <c r="BI111" s="625"/>
      <c r="BJ111" s="13"/>
      <c r="BK111" s="14"/>
      <c r="BL111" s="14"/>
      <c r="BM111" s="14"/>
      <c r="BN111" s="14"/>
    </row>
    <row r="112" spans="1:66" s="36" customFormat="1" ht="33.75" customHeight="1" thickBot="1" x14ac:dyDescent="0.55000000000000004">
      <c r="A112" s="171" t="s">
        <v>109</v>
      </c>
      <c r="B112" s="731" t="s">
        <v>111</v>
      </c>
      <c r="C112" s="732"/>
      <c r="D112" s="732"/>
      <c r="E112" s="732"/>
      <c r="F112" s="732"/>
      <c r="G112" s="732"/>
      <c r="H112" s="732"/>
      <c r="I112" s="732"/>
      <c r="J112" s="732"/>
      <c r="K112" s="732"/>
      <c r="L112" s="732"/>
      <c r="M112" s="732"/>
      <c r="N112" s="732"/>
      <c r="O112" s="733"/>
      <c r="P112" s="753"/>
      <c r="Q112" s="754"/>
      <c r="R112" s="753"/>
      <c r="S112" s="754"/>
      <c r="T112" s="753"/>
      <c r="U112" s="754"/>
      <c r="V112" s="753"/>
      <c r="W112" s="754"/>
      <c r="X112" s="753"/>
      <c r="Y112" s="754"/>
      <c r="Z112" s="753"/>
      <c r="AA112" s="754"/>
      <c r="AB112" s="753"/>
      <c r="AC112" s="754"/>
      <c r="AD112" s="753"/>
      <c r="AE112" s="973"/>
      <c r="AF112" s="172"/>
      <c r="AG112" s="173"/>
      <c r="AH112" s="174"/>
      <c r="AI112" s="172"/>
      <c r="AJ112" s="173"/>
      <c r="AK112" s="174"/>
      <c r="AL112" s="172"/>
      <c r="AM112" s="173"/>
      <c r="AN112" s="174"/>
      <c r="AO112" s="172"/>
      <c r="AP112" s="173"/>
      <c r="AQ112" s="174"/>
      <c r="AR112" s="172"/>
      <c r="AS112" s="173"/>
      <c r="AT112" s="175"/>
      <c r="AU112" s="172"/>
      <c r="AV112" s="173"/>
      <c r="AW112" s="174"/>
      <c r="AX112" s="172"/>
      <c r="AY112" s="173"/>
      <c r="AZ112" s="174"/>
      <c r="BA112" s="172"/>
      <c r="BB112" s="173"/>
      <c r="BC112" s="175"/>
      <c r="BD112" s="1005"/>
      <c r="BE112" s="1006"/>
      <c r="BF112" s="804"/>
      <c r="BG112" s="805"/>
      <c r="BH112" s="805"/>
      <c r="BI112" s="806"/>
      <c r="BJ112" s="35"/>
    </row>
    <row r="113" spans="1:73" ht="42.75" customHeight="1" x14ac:dyDescent="0.5">
      <c r="A113" s="70" t="s">
        <v>72</v>
      </c>
      <c r="B113" s="978" t="s">
        <v>158</v>
      </c>
      <c r="C113" s="979"/>
      <c r="D113" s="979"/>
      <c r="E113" s="979"/>
      <c r="F113" s="979"/>
      <c r="G113" s="979"/>
      <c r="H113" s="979"/>
      <c r="I113" s="979"/>
      <c r="J113" s="979"/>
      <c r="K113" s="979"/>
      <c r="L113" s="979"/>
      <c r="M113" s="979"/>
      <c r="N113" s="979"/>
      <c r="O113" s="980"/>
      <c r="P113" s="642"/>
      <c r="Q113" s="643"/>
      <c r="R113" s="971" t="s">
        <v>350</v>
      </c>
      <c r="S113" s="972"/>
      <c r="T113" s="642" t="s">
        <v>349</v>
      </c>
      <c r="U113" s="643"/>
      <c r="V113" s="642" t="s">
        <v>349</v>
      </c>
      <c r="W113" s="643"/>
      <c r="X113" s="642"/>
      <c r="Y113" s="643"/>
      <c r="Z113" s="642"/>
      <c r="AA113" s="643"/>
      <c r="AB113" s="642"/>
      <c r="AC113" s="643"/>
      <c r="AD113" s="642"/>
      <c r="AE113" s="651"/>
      <c r="AF113" s="76" t="s">
        <v>191</v>
      </c>
      <c r="AG113" s="88" t="s">
        <v>191</v>
      </c>
      <c r="AH113" s="89"/>
      <c r="AI113" s="76" t="s">
        <v>192</v>
      </c>
      <c r="AJ113" s="88" t="s">
        <v>192</v>
      </c>
      <c r="AK113" s="86"/>
      <c r="AL113" s="88" t="s">
        <v>191</v>
      </c>
      <c r="AM113" s="88" t="s">
        <v>191</v>
      </c>
      <c r="AN113" s="89"/>
      <c r="AO113" s="76" t="s">
        <v>192</v>
      </c>
      <c r="AP113" s="88" t="s">
        <v>192</v>
      </c>
      <c r="AQ113" s="89"/>
      <c r="AR113" s="76" t="s">
        <v>346</v>
      </c>
      <c r="AS113" s="88" t="s">
        <v>346</v>
      </c>
      <c r="AT113" s="86"/>
      <c r="AU113" s="76" t="s">
        <v>203</v>
      </c>
      <c r="AV113" s="88" t="s">
        <v>203</v>
      </c>
      <c r="AW113" s="89"/>
      <c r="AX113" s="87"/>
      <c r="AY113" s="45"/>
      <c r="AZ113" s="55"/>
      <c r="BA113" s="54"/>
      <c r="BB113" s="45"/>
      <c r="BC113" s="44"/>
      <c r="BD113" s="1007"/>
      <c r="BE113" s="1008"/>
      <c r="BF113" s="809" t="s">
        <v>364</v>
      </c>
      <c r="BG113" s="810"/>
      <c r="BH113" s="810"/>
      <c r="BI113" s="811"/>
    </row>
    <row r="114" spans="1:73" ht="36" customHeight="1" x14ac:dyDescent="0.5">
      <c r="A114" s="78" t="s">
        <v>126</v>
      </c>
      <c r="B114" s="726" t="s">
        <v>159</v>
      </c>
      <c r="C114" s="727"/>
      <c r="D114" s="727"/>
      <c r="E114" s="727"/>
      <c r="F114" s="727"/>
      <c r="G114" s="727"/>
      <c r="H114" s="727"/>
      <c r="I114" s="727"/>
      <c r="J114" s="727"/>
      <c r="K114" s="727"/>
      <c r="L114" s="727"/>
      <c r="M114" s="727"/>
      <c r="N114" s="727"/>
      <c r="O114" s="728"/>
      <c r="P114" s="816" t="s">
        <v>204</v>
      </c>
      <c r="Q114" s="817"/>
      <c r="R114" s="626" t="s">
        <v>205</v>
      </c>
      <c r="S114" s="627"/>
      <c r="T114" s="626" t="s">
        <v>380</v>
      </c>
      <c r="U114" s="627"/>
      <c r="V114" s="626" t="s">
        <v>380</v>
      </c>
      <c r="W114" s="627"/>
      <c r="X114" s="626"/>
      <c r="Y114" s="627"/>
      <c r="Z114" s="626"/>
      <c r="AA114" s="627"/>
      <c r="AB114" s="626"/>
      <c r="AC114" s="627"/>
      <c r="AD114" s="626"/>
      <c r="AE114" s="982"/>
      <c r="AF114" s="56"/>
      <c r="AG114" s="57"/>
      <c r="AH114" s="58"/>
      <c r="AI114" s="56"/>
      <c r="AJ114" s="106"/>
      <c r="AK114" s="58"/>
      <c r="AL114" s="56" t="s">
        <v>206</v>
      </c>
      <c r="AM114" s="57" t="s">
        <v>206</v>
      </c>
      <c r="AN114" s="58"/>
      <c r="AO114" s="56" t="s">
        <v>206</v>
      </c>
      <c r="AP114" s="57" t="s">
        <v>206</v>
      </c>
      <c r="AQ114" s="58"/>
      <c r="AR114" s="56" t="s">
        <v>206</v>
      </c>
      <c r="AS114" s="57" t="s">
        <v>206</v>
      </c>
      <c r="AT114" s="63"/>
      <c r="AU114" s="56" t="s">
        <v>206</v>
      </c>
      <c r="AV114" s="57" t="s">
        <v>206</v>
      </c>
      <c r="AW114" s="58"/>
      <c r="AX114" s="56"/>
      <c r="AY114" s="57"/>
      <c r="AZ114" s="58"/>
      <c r="BA114" s="56"/>
      <c r="BB114" s="57"/>
      <c r="BC114" s="63"/>
      <c r="BD114" s="812"/>
      <c r="BE114" s="813"/>
      <c r="BF114" s="847"/>
      <c r="BG114" s="848"/>
      <c r="BH114" s="848"/>
      <c r="BI114" s="849"/>
      <c r="BJ114" s="13"/>
      <c r="BK114" s="14"/>
      <c r="BL114" s="14"/>
      <c r="BM114" s="14"/>
      <c r="BN114" s="14"/>
    </row>
    <row r="115" spans="1:73" s="14" customFormat="1" ht="66" customHeight="1" thickBot="1" x14ac:dyDescent="0.55000000000000004">
      <c r="A115" s="71" t="s">
        <v>161</v>
      </c>
      <c r="B115" s="721" t="s">
        <v>160</v>
      </c>
      <c r="C115" s="729"/>
      <c r="D115" s="729"/>
      <c r="E115" s="729"/>
      <c r="F115" s="729"/>
      <c r="G115" s="729"/>
      <c r="H115" s="729"/>
      <c r="I115" s="729"/>
      <c r="J115" s="729"/>
      <c r="K115" s="729"/>
      <c r="L115" s="729"/>
      <c r="M115" s="729"/>
      <c r="N115" s="729"/>
      <c r="O115" s="730"/>
      <c r="P115" s="695"/>
      <c r="Q115" s="696"/>
      <c r="R115" s="695" t="s">
        <v>190</v>
      </c>
      <c r="S115" s="696"/>
      <c r="T115" s="695" t="s">
        <v>404</v>
      </c>
      <c r="U115" s="696"/>
      <c r="V115" s="695" t="s">
        <v>379</v>
      </c>
      <c r="W115" s="696"/>
      <c r="X115" s="695"/>
      <c r="Y115" s="696"/>
      <c r="Z115" s="695"/>
      <c r="AA115" s="696"/>
      <c r="AB115" s="695"/>
      <c r="AC115" s="696"/>
      <c r="AD115" s="695"/>
      <c r="AE115" s="697"/>
      <c r="AF115" s="107"/>
      <c r="AG115" s="108"/>
      <c r="AH115" s="109"/>
      <c r="AI115" s="107" t="s">
        <v>404</v>
      </c>
      <c r="AJ115" s="108" t="s">
        <v>379</v>
      </c>
      <c r="AK115" s="109"/>
      <c r="AL115" s="107"/>
      <c r="AM115" s="108"/>
      <c r="AN115" s="109"/>
      <c r="AO115" s="107"/>
      <c r="AP115" s="108"/>
      <c r="AQ115" s="109"/>
      <c r="AR115" s="110"/>
      <c r="AS115" s="111"/>
      <c r="AT115" s="112"/>
      <c r="AU115" s="107"/>
      <c r="AV115" s="111"/>
      <c r="AW115" s="109"/>
      <c r="AX115" s="113"/>
      <c r="AY115" s="114"/>
      <c r="AZ115" s="115"/>
      <c r="BA115" s="113"/>
      <c r="BB115" s="114"/>
      <c r="BC115" s="115"/>
      <c r="BD115" s="814"/>
      <c r="BE115" s="815"/>
      <c r="BF115" s="785" t="s">
        <v>363</v>
      </c>
      <c r="BG115" s="786"/>
      <c r="BH115" s="786"/>
      <c r="BI115" s="787"/>
      <c r="BJ115" s="13"/>
    </row>
    <row r="116" spans="1:73" ht="34.5" customHeight="1" thickBot="1" x14ac:dyDescent="0.4">
      <c r="A116" s="976" t="s">
        <v>202</v>
      </c>
      <c r="B116" s="977"/>
      <c r="C116" s="977"/>
      <c r="D116" s="977"/>
      <c r="E116" s="977"/>
      <c r="F116" s="977"/>
      <c r="G116" s="977"/>
      <c r="H116" s="977"/>
      <c r="I116" s="977"/>
      <c r="J116" s="977"/>
      <c r="K116" s="977"/>
      <c r="L116" s="977"/>
      <c r="M116" s="977"/>
      <c r="N116" s="977"/>
      <c r="O116" s="977"/>
      <c r="P116" s="977"/>
      <c r="Q116" s="977"/>
      <c r="R116" s="977"/>
      <c r="S116" s="977"/>
      <c r="T116" s="820">
        <v>7222</v>
      </c>
      <c r="U116" s="821"/>
      <c r="V116" s="820">
        <v>3286</v>
      </c>
      <c r="W116" s="821"/>
      <c r="X116" s="820">
        <v>1250</v>
      </c>
      <c r="Y116" s="821"/>
      <c r="Z116" s="974"/>
      <c r="AA116" s="975"/>
      <c r="AB116" s="820">
        <v>1978</v>
      </c>
      <c r="AC116" s="821"/>
      <c r="AD116" s="820">
        <v>82</v>
      </c>
      <c r="AE116" s="981"/>
      <c r="AF116" s="116">
        <v>1080</v>
      </c>
      <c r="AG116" s="117">
        <v>508</v>
      </c>
      <c r="AH116" s="118">
        <v>30</v>
      </c>
      <c r="AI116" s="116">
        <v>972</v>
      </c>
      <c r="AJ116" s="117">
        <v>460</v>
      </c>
      <c r="AK116" s="118">
        <v>27</v>
      </c>
      <c r="AL116" s="116">
        <v>1080</v>
      </c>
      <c r="AM116" s="117">
        <v>508</v>
      </c>
      <c r="AN116" s="118">
        <v>30</v>
      </c>
      <c r="AO116" s="116">
        <v>972</v>
      </c>
      <c r="AP116" s="117">
        <v>416</v>
      </c>
      <c r="AQ116" s="118">
        <v>27</v>
      </c>
      <c r="AR116" s="116">
        <v>1080</v>
      </c>
      <c r="AS116" s="117">
        <v>504</v>
      </c>
      <c r="AT116" s="118">
        <v>30</v>
      </c>
      <c r="AU116" s="116">
        <v>1014</v>
      </c>
      <c r="AV116" s="117">
        <v>438</v>
      </c>
      <c r="AW116" s="118">
        <v>28</v>
      </c>
      <c r="AX116" s="116">
        <v>1024</v>
      </c>
      <c r="AY116" s="117">
        <v>452</v>
      </c>
      <c r="AZ116" s="118">
        <v>30</v>
      </c>
      <c r="BA116" s="119"/>
      <c r="BB116" s="120"/>
      <c r="BC116" s="121"/>
      <c r="BD116" s="850">
        <v>202</v>
      </c>
      <c r="BE116" s="851"/>
      <c r="BF116" s="1015"/>
      <c r="BG116" s="1015"/>
      <c r="BH116" s="1015"/>
      <c r="BI116" s="1016"/>
    </row>
    <row r="117" spans="1:73" ht="36" customHeight="1" x14ac:dyDescent="0.35">
      <c r="A117" s="822" t="s">
        <v>19</v>
      </c>
      <c r="B117" s="823"/>
      <c r="C117" s="823"/>
      <c r="D117" s="823"/>
      <c r="E117" s="823"/>
      <c r="F117" s="823"/>
      <c r="G117" s="823"/>
      <c r="H117" s="823"/>
      <c r="I117" s="823"/>
      <c r="J117" s="823"/>
      <c r="K117" s="823"/>
      <c r="L117" s="823"/>
      <c r="M117" s="823"/>
      <c r="N117" s="823"/>
      <c r="O117" s="823"/>
      <c r="P117" s="823"/>
      <c r="Q117" s="823"/>
      <c r="R117" s="823"/>
      <c r="S117" s="824"/>
      <c r="T117" s="818"/>
      <c r="U117" s="819"/>
      <c r="V117" s="818"/>
      <c r="W117" s="819"/>
      <c r="X117" s="818"/>
      <c r="Y117" s="819"/>
      <c r="Z117" s="818"/>
      <c r="AA117" s="819"/>
      <c r="AB117" s="818"/>
      <c r="AC117" s="819"/>
      <c r="AD117" s="818"/>
      <c r="AE117" s="783"/>
      <c r="AF117" s="782">
        <v>28</v>
      </c>
      <c r="AG117" s="783"/>
      <c r="AH117" s="784"/>
      <c r="AI117" s="782">
        <v>28</v>
      </c>
      <c r="AJ117" s="783"/>
      <c r="AK117" s="784"/>
      <c r="AL117" s="782">
        <v>28</v>
      </c>
      <c r="AM117" s="783"/>
      <c r="AN117" s="784"/>
      <c r="AO117" s="782">
        <v>26</v>
      </c>
      <c r="AP117" s="783"/>
      <c r="AQ117" s="784"/>
      <c r="AR117" s="782">
        <v>28</v>
      </c>
      <c r="AS117" s="783"/>
      <c r="AT117" s="784"/>
      <c r="AU117" s="782">
        <v>26</v>
      </c>
      <c r="AV117" s="783"/>
      <c r="AW117" s="784"/>
      <c r="AX117" s="788">
        <v>28</v>
      </c>
      <c r="AY117" s="789"/>
      <c r="AZ117" s="710"/>
      <c r="BA117" s="788"/>
      <c r="BB117" s="789"/>
      <c r="BC117" s="710"/>
      <c r="BD117" s="788"/>
      <c r="BE117" s="710"/>
      <c r="BF117" s="789"/>
      <c r="BG117" s="789"/>
      <c r="BH117" s="789"/>
      <c r="BI117" s="710"/>
    </row>
    <row r="118" spans="1:73" s="14" customFormat="1" ht="31.5" customHeight="1" x14ac:dyDescent="0.35">
      <c r="A118" s="822" t="s">
        <v>20</v>
      </c>
      <c r="B118" s="823"/>
      <c r="C118" s="823"/>
      <c r="D118" s="823"/>
      <c r="E118" s="823"/>
      <c r="F118" s="823"/>
      <c r="G118" s="823"/>
      <c r="H118" s="823"/>
      <c r="I118" s="823"/>
      <c r="J118" s="823"/>
      <c r="K118" s="823"/>
      <c r="L118" s="823"/>
      <c r="M118" s="823"/>
      <c r="N118" s="823"/>
      <c r="O118" s="823"/>
      <c r="P118" s="823"/>
      <c r="Q118" s="823"/>
      <c r="R118" s="823"/>
      <c r="S118" s="824"/>
      <c r="T118" s="695"/>
      <c r="U118" s="696"/>
      <c r="V118" s="695"/>
      <c r="W118" s="696"/>
      <c r="X118" s="695"/>
      <c r="Y118" s="696"/>
      <c r="Z118" s="695"/>
      <c r="AA118" s="696"/>
      <c r="AB118" s="695"/>
      <c r="AC118" s="696"/>
      <c r="AD118" s="695"/>
      <c r="AE118" s="697"/>
      <c r="AF118" s="745"/>
      <c r="AG118" s="697"/>
      <c r="AH118" s="702"/>
      <c r="AI118" s="745"/>
      <c r="AJ118" s="697"/>
      <c r="AK118" s="702"/>
      <c r="AL118" s="745"/>
      <c r="AM118" s="697"/>
      <c r="AN118" s="702"/>
      <c r="AO118" s="745"/>
      <c r="AP118" s="697"/>
      <c r="AQ118" s="702"/>
      <c r="AR118" s="745"/>
      <c r="AS118" s="697"/>
      <c r="AT118" s="702"/>
      <c r="AU118" s="745"/>
      <c r="AV118" s="697"/>
      <c r="AW118" s="702"/>
      <c r="AX118" s="711"/>
      <c r="AY118" s="651"/>
      <c r="AZ118" s="698"/>
      <c r="BA118" s="711"/>
      <c r="BB118" s="651"/>
      <c r="BC118" s="698"/>
      <c r="BD118" s="711"/>
      <c r="BE118" s="698"/>
      <c r="BF118" s="651"/>
      <c r="BG118" s="651"/>
      <c r="BH118" s="651"/>
      <c r="BI118" s="698"/>
      <c r="BJ118" s="11"/>
      <c r="BK118"/>
      <c r="BL118"/>
      <c r="BM118"/>
      <c r="BN118"/>
      <c r="BR118" s="14">
        <v>1</v>
      </c>
    </row>
    <row r="119" spans="1:73" s="14" customFormat="1" ht="31.5" customHeight="1" x14ac:dyDescent="0.35">
      <c r="A119" s="822" t="s">
        <v>2</v>
      </c>
      <c r="B119" s="823"/>
      <c r="C119" s="823"/>
      <c r="D119" s="823"/>
      <c r="E119" s="823"/>
      <c r="F119" s="823"/>
      <c r="G119" s="823"/>
      <c r="H119" s="823"/>
      <c r="I119" s="823"/>
      <c r="J119" s="823"/>
      <c r="K119" s="823"/>
      <c r="L119" s="823"/>
      <c r="M119" s="823"/>
      <c r="N119" s="823"/>
      <c r="O119" s="823"/>
      <c r="P119" s="823"/>
      <c r="Q119" s="823"/>
      <c r="R119" s="823"/>
      <c r="S119" s="824"/>
      <c r="T119" s="695">
        <v>3</v>
      </c>
      <c r="U119" s="696"/>
      <c r="V119" s="695"/>
      <c r="W119" s="696"/>
      <c r="X119" s="695"/>
      <c r="Y119" s="696"/>
      <c r="Z119" s="695"/>
      <c r="AA119" s="696"/>
      <c r="AB119" s="695"/>
      <c r="AC119" s="696"/>
      <c r="AD119" s="695"/>
      <c r="AE119" s="697"/>
      <c r="AF119" s="745"/>
      <c r="AG119" s="697"/>
      <c r="AH119" s="702"/>
      <c r="AI119" s="745"/>
      <c r="AJ119" s="697"/>
      <c r="AK119" s="702"/>
      <c r="AL119" s="745"/>
      <c r="AM119" s="697"/>
      <c r="AN119" s="702"/>
      <c r="AO119" s="745">
        <v>1</v>
      </c>
      <c r="AP119" s="697"/>
      <c r="AQ119" s="702"/>
      <c r="AR119" s="745"/>
      <c r="AS119" s="697"/>
      <c r="AT119" s="702"/>
      <c r="AU119" s="745">
        <v>1</v>
      </c>
      <c r="AV119" s="697"/>
      <c r="AW119" s="702"/>
      <c r="AX119" s="711">
        <v>1</v>
      </c>
      <c r="AY119" s="651"/>
      <c r="AZ119" s="698"/>
      <c r="BA119" s="711"/>
      <c r="BB119" s="651"/>
      <c r="BC119" s="698"/>
      <c r="BD119" s="711"/>
      <c r="BE119" s="698"/>
      <c r="BF119" s="651"/>
      <c r="BG119" s="651"/>
      <c r="BH119" s="651"/>
      <c r="BI119" s="698"/>
      <c r="BJ119" s="11"/>
      <c r="BK119"/>
      <c r="BL119"/>
      <c r="BM119"/>
      <c r="BN119"/>
    </row>
    <row r="120" spans="1:73" s="14" customFormat="1" ht="29.25" customHeight="1" x14ac:dyDescent="0.35">
      <c r="A120" s="822" t="s">
        <v>21</v>
      </c>
      <c r="B120" s="823"/>
      <c r="C120" s="823"/>
      <c r="D120" s="823"/>
      <c r="E120" s="823"/>
      <c r="F120" s="823"/>
      <c r="G120" s="823"/>
      <c r="H120" s="823"/>
      <c r="I120" s="823"/>
      <c r="J120" s="823"/>
      <c r="K120" s="823"/>
      <c r="L120" s="823"/>
      <c r="M120" s="823"/>
      <c r="N120" s="823"/>
      <c r="O120" s="823"/>
      <c r="P120" s="823"/>
      <c r="Q120" s="823"/>
      <c r="R120" s="823"/>
      <c r="S120" s="824"/>
      <c r="T120" s="695">
        <f>SUM(AF120:AZ120)</f>
        <v>28</v>
      </c>
      <c r="U120" s="696"/>
      <c r="V120" s="695"/>
      <c r="W120" s="696"/>
      <c r="X120" s="695"/>
      <c r="Y120" s="696"/>
      <c r="Z120" s="695"/>
      <c r="AA120" s="696"/>
      <c r="AB120" s="695"/>
      <c r="AC120" s="696"/>
      <c r="AD120" s="695"/>
      <c r="AE120" s="697"/>
      <c r="AF120" s="745">
        <v>5</v>
      </c>
      <c r="AG120" s="697"/>
      <c r="AH120" s="702"/>
      <c r="AI120" s="745">
        <v>3</v>
      </c>
      <c r="AJ120" s="697"/>
      <c r="AK120" s="702"/>
      <c r="AL120" s="745">
        <v>3</v>
      </c>
      <c r="AM120" s="697"/>
      <c r="AN120" s="702"/>
      <c r="AO120" s="745">
        <v>5</v>
      </c>
      <c r="AP120" s="697"/>
      <c r="AQ120" s="702"/>
      <c r="AR120" s="745">
        <v>4</v>
      </c>
      <c r="AS120" s="697"/>
      <c r="AT120" s="702"/>
      <c r="AU120" s="745">
        <v>5</v>
      </c>
      <c r="AV120" s="697"/>
      <c r="AW120" s="702"/>
      <c r="AX120" s="711">
        <v>3</v>
      </c>
      <c r="AY120" s="651"/>
      <c r="AZ120" s="698"/>
      <c r="BA120" s="711"/>
      <c r="BB120" s="651"/>
      <c r="BC120" s="698"/>
      <c r="BD120" s="711"/>
      <c r="BE120" s="698"/>
      <c r="BF120" s="651"/>
      <c r="BG120" s="651"/>
      <c r="BH120" s="651"/>
      <c r="BI120" s="698"/>
      <c r="BJ120" s="11"/>
      <c r="BK120"/>
      <c r="BL120"/>
      <c r="BM120"/>
      <c r="BN120"/>
    </row>
    <row r="121" spans="1:73" ht="32.25" customHeight="1" thickBot="1" x14ac:dyDescent="0.4">
      <c r="A121" s="887" t="s">
        <v>22</v>
      </c>
      <c r="B121" s="888"/>
      <c r="C121" s="888"/>
      <c r="D121" s="888"/>
      <c r="E121" s="888"/>
      <c r="F121" s="888"/>
      <c r="G121" s="888"/>
      <c r="H121" s="888"/>
      <c r="I121" s="888"/>
      <c r="J121" s="888"/>
      <c r="K121" s="888"/>
      <c r="L121" s="888"/>
      <c r="M121" s="888"/>
      <c r="N121" s="888"/>
      <c r="O121" s="888"/>
      <c r="P121" s="888"/>
      <c r="Q121" s="888"/>
      <c r="R121" s="888"/>
      <c r="S121" s="889"/>
      <c r="T121" s="761">
        <v>19</v>
      </c>
      <c r="U121" s="762"/>
      <c r="V121" s="761"/>
      <c r="W121" s="762"/>
      <c r="X121" s="761"/>
      <c r="Y121" s="762"/>
      <c r="Z121" s="761"/>
      <c r="AA121" s="762"/>
      <c r="AB121" s="761"/>
      <c r="AC121" s="762"/>
      <c r="AD121" s="761"/>
      <c r="AE121" s="855"/>
      <c r="AF121" s="854">
        <v>4</v>
      </c>
      <c r="AG121" s="855"/>
      <c r="AH121" s="856"/>
      <c r="AI121" s="854">
        <v>4</v>
      </c>
      <c r="AJ121" s="855"/>
      <c r="AK121" s="856"/>
      <c r="AL121" s="854">
        <v>3</v>
      </c>
      <c r="AM121" s="855"/>
      <c r="AN121" s="856"/>
      <c r="AO121" s="854">
        <v>1</v>
      </c>
      <c r="AP121" s="855"/>
      <c r="AQ121" s="856"/>
      <c r="AR121" s="854">
        <v>2</v>
      </c>
      <c r="AS121" s="855"/>
      <c r="AT121" s="856"/>
      <c r="AU121" s="854">
        <v>2</v>
      </c>
      <c r="AV121" s="855"/>
      <c r="AW121" s="856"/>
      <c r="AX121" s="870">
        <v>3</v>
      </c>
      <c r="AY121" s="871"/>
      <c r="AZ121" s="872"/>
      <c r="BA121" s="852"/>
      <c r="BB121" s="869"/>
      <c r="BC121" s="853"/>
      <c r="BD121" s="852"/>
      <c r="BE121" s="853"/>
      <c r="BF121" s="869"/>
      <c r="BG121" s="869"/>
      <c r="BH121" s="869"/>
      <c r="BI121" s="853"/>
      <c r="BU121">
        <v>21</v>
      </c>
    </row>
    <row r="122" spans="1:73" ht="13.5" customHeight="1" thickBot="1" x14ac:dyDescent="0.55000000000000004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3"/>
      <c r="S122" s="123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4"/>
      <c r="BG122" s="124"/>
      <c r="BH122" s="124"/>
      <c r="BI122" s="124"/>
    </row>
    <row r="123" spans="1:73" ht="33" customHeight="1" x14ac:dyDescent="0.35">
      <c r="A123" s="777" t="s">
        <v>71</v>
      </c>
      <c r="B123" s="778"/>
      <c r="C123" s="778"/>
      <c r="D123" s="778"/>
      <c r="E123" s="778"/>
      <c r="F123" s="778"/>
      <c r="G123" s="778"/>
      <c r="H123" s="778"/>
      <c r="I123" s="778"/>
      <c r="J123" s="778"/>
      <c r="K123" s="778"/>
      <c r="L123" s="778"/>
      <c r="M123" s="778"/>
      <c r="N123" s="778"/>
      <c r="O123" s="778"/>
      <c r="P123" s="779"/>
      <c r="Q123" s="777" t="s">
        <v>107</v>
      </c>
      <c r="R123" s="778"/>
      <c r="S123" s="778"/>
      <c r="T123" s="778"/>
      <c r="U123" s="778"/>
      <c r="V123" s="778"/>
      <c r="W123" s="778"/>
      <c r="X123" s="778"/>
      <c r="Y123" s="778"/>
      <c r="Z123" s="778"/>
      <c r="AA123" s="778"/>
      <c r="AB123" s="778"/>
      <c r="AC123" s="778"/>
      <c r="AD123" s="778"/>
      <c r="AE123" s="779"/>
      <c r="AF123" s="863" t="s">
        <v>70</v>
      </c>
      <c r="AG123" s="864"/>
      <c r="AH123" s="864"/>
      <c r="AI123" s="864"/>
      <c r="AJ123" s="864"/>
      <c r="AK123" s="864"/>
      <c r="AL123" s="864"/>
      <c r="AM123" s="864"/>
      <c r="AN123" s="864"/>
      <c r="AO123" s="864"/>
      <c r="AP123" s="864"/>
      <c r="AQ123" s="864"/>
      <c r="AR123" s="864"/>
      <c r="AS123" s="864"/>
      <c r="AT123" s="865"/>
      <c r="AU123" s="864" t="s">
        <v>69</v>
      </c>
      <c r="AV123" s="864"/>
      <c r="AW123" s="864"/>
      <c r="AX123" s="864"/>
      <c r="AY123" s="864"/>
      <c r="AZ123" s="864"/>
      <c r="BA123" s="864"/>
      <c r="BB123" s="864"/>
      <c r="BC123" s="864"/>
      <c r="BD123" s="864"/>
      <c r="BE123" s="864"/>
      <c r="BF123" s="864"/>
      <c r="BG123" s="864"/>
      <c r="BH123" s="864"/>
      <c r="BI123" s="865"/>
    </row>
    <row r="124" spans="1:73" ht="141" customHeight="1" x14ac:dyDescent="0.35">
      <c r="A124" s="773" t="s">
        <v>30</v>
      </c>
      <c r="B124" s="774"/>
      <c r="C124" s="774"/>
      <c r="D124" s="774"/>
      <c r="E124" s="774"/>
      <c r="F124" s="774"/>
      <c r="G124" s="775"/>
      <c r="H124" s="776" t="s">
        <v>29</v>
      </c>
      <c r="I124" s="776"/>
      <c r="J124" s="776"/>
      <c r="K124" s="776" t="s">
        <v>31</v>
      </c>
      <c r="L124" s="776"/>
      <c r="M124" s="776"/>
      <c r="N124" s="763" t="s">
        <v>108</v>
      </c>
      <c r="O124" s="764"/>
      <c r="P124" s="765"/>
      <c r="Q124" s="890" t="s">
        <v>30</v>
      </c>
      <c r="R124" s="891"/>
      <c r="S124" s="891"/>
      <c r="T124" s="891"/>
      <c r="U124" s="891"/>
      <c r="V124" s="892"/>
      <c r="W124" s="776" t="s">
        <v>29</v>
      </c>
      <c r="X124" s="776"/>
      <c r="Y124" s="776"/>
      <c r="Z124" s="776" t="s">
        <v>31</v>
      </c>
      <c r="AA124" s="776"/>
      <c r="AB124" s="776"/>
      <c r="AC124" s="763" t="s">
        <v>108</v>
      </c>
      <c r="AD124" s="764"/>
      <c r="AE124" s="765"/>
      <c r="AF124" s="880" t="s">
        <v>29</v>
      </c>
      <c r="AG124" s="881"/>
      <c r="AH124" s="881"/>
      <c r="AI124" s="881"/>
      <c r="AJ124" s="882"/>
      <c r="AK124" s="886" t="s">
        <v>31</v>
      </c>
      <c r="AL124" s="774"/>
      <c r="AM124" s="774"/>
      <c r="AN124" s="774"/>
      <c r="AO124" s="775"/>
      <c r="AP124" s="998" t="s">
        <v>108</v>
      </c>
      <c r="AQ124" s="774"/>
      <c r="AR124" s="774"/>
      <c r="AS124" s="774"/>
      <c r="AT124" s="894"/>
      <c r="AU124" s="838" t="s">
        <v>412</v>
      </c>
      <c r="AV124" s="839"/>
      <c r="AW124" s="839"/>
      <c r="AX124" s="839"/>
      <c r="AY124" s="839"/>
      <c r="AZ124" s="839"/>
      <c r="BA124" s="839"/>
      <c r="BB124" s="839"/>
      <c r="BC124" s="839"/>
      <c r="BD124" s="839"/>
      <c r="BE124" s="839"/>
      <c r="BF124" s="839"/>
      <c r="BG124" s="839"/>
      <c r="BH124" s="839"/>
      <c r="BI124" s="840"/>
    </row>
    <row r="125" spans="1:73" ht="67.5" customHeight="1" x14ac:dyDescent="0.35">
      <c r="A125" s="825" t="s">
        <v>220</v>
      </c>
      <c r="B125" s="826"/>
      <c r="C125" s="826"/>
      <c r="D125" s="826"/>
      <c r="E125" s="826"/>
      <c r="F125" s="826"/>
      <c r="G125" s="827"/>
      <c r="H125" s="886">
        <v>2</v>
      </c>
      <c r="I125" s="774"/>
      <c r="J125" s="775"/>
      <c r="K125" s="893">
        <v>2</v>
      </c>
      <c r="L125" s="881"/>
      <c r="M125" s="882"/>
      <c r="N125" s="886">
        <v>3</v>
      </c>
      <c r="O125" s="774"/>
      <c r="P125" s="894"/>
      <c r="Q125" s="834" t="s">
        <v>219</v>
      </c>
      <c r="R125" s="835"/>
      <c r="S125" s="835"/>
      <c r="T125" s="835"/>
      <c r="U125" s="835"/>
      <c r="V125" s="836"/>
      <c r="W125" s="860">
        <v>6</v>
      </c>
      <c r="X125" s="861"/>
      <c r="Y125" s="862"/>
      <c r="Z125" s="860">
        <v>1</v>
      </c>
      <c r="AA125" s="861"/>
      <c r="AB125" s="862"/>
      <c r="AC125" s="860">
        <v>2</v>
      </c>
      <c r="AD125" s="861"/>
      <c r="AE125" s="876"/>
      <c r="AF125" s="880">
        <v>8</v>
      </c>
      <c r="AG125" s="881"/>
      <c r="AH125" s="881"/>
      <c r="AI125" s="881"/>
      <c r="AJ125" s="882"/>
      <c r="AK125" s="893">
        <v>9</v>
      </c>
      <c r="AL125" s="881"/>
      <c r="AM125" s="881"/>
      <c r="AN125" s="881"/>
      <c r="AO125" s="882"/>
      <c r="AP125" s="893">
        <v>13</v>
      </c>
      <c r="AQ125" s="881"/>
      <c r="AR125" s="881"/>
      <c r="AS125" s="881"/>
      <c r="AT125" s="985"/>
      <c r="AU125" s="841"/>
      <c r="AV125" s="842"/>
      <c r="AW125" s="842"/>
      <c r="AX125" s="842"/>
      <c r="AY125" s="842"/>
      <c r="AZ125" s="842"/>
      <c r="BA125" s="842"/>
      <c r="BB125" s="842"/>
      <c r="BC125" s="842"/>
      <c r="BD125" s="842"/>
      <c r="BE125" s="842"/>
      <c r="BF125" s="842"/>
      <c r="BG125" s="842"/>
      <c r="BH125" s="842"/>
      <c r="BI125" s="843"/>
    </row>
    <row r="126" spans="1:73" ht="30.75" customHeight="1" thickBot="1" x14ac:dyDescent="0.4">
      <c r="A126" s="831" t="s">
        <v>168</v>
      </c>
      <c r="B126" s="832"/>
      <c r="C126" s="832"/>
      <c r="D126" s="832"/>
      <c r="E126" s="832"/>
      <c r="F126" s="832"/>
      <c r="G126" s="833"/>
      <c r="H126" s="828">
        <v>4</v>
      </c>
      <c r="I126" s="829"/>
      <c r="J126" s="875"/>
      <c r="K126" s="837">
        <v>2</v>
      </c>
      <c r="L126" s="837"/>
      <c r="M126" s="837"/>
      <c r="N126" s="828">
        <v>3</v>
      </c>
      <c r="O126" s="829"/>
      <c r="P126" s="830"/>
      <c r="Q126" s="831" t="s">
        <v>241</v>
      </c>
      <c r="R126" s="832"/>
      <c r="S126" s="832"/>
      <c r="T126" s="832"/>
      <c r="U126" s="832"/>
      <c r="V126" s="833"/>
      <c r="W126" s="828">
        <v>8</v>
      </c>
      <c r="X126" s="829"/>
      <c r="Y126" s="875"/>
      <c r="Z126" s="828">
        <v>11</v>
      </c>
      <c r="AA126" s="829"/>
      <c r="AB126" s="875"/>
      <c r="AC126" s="828">
        <v>17</v>
      </c>
      <c r="AD126" s="829"/>
      <c r="AE126" s="830"/>
      <c r="AF126" s="883"/>
      <c r="AG126" s="884"/>
      <c r="AH126" s="884"/>
      <c r="AI126" s="884"/>
      <c r="AJ126" s="885"/>
      <c r="AK126" s="986"/>
      <c r="AL126" s="884"/>
      <c r="AM126" s="884"/>
      <c r="AN126" s="884"/>
      <c r="AO126" s="885"/>
      <c r="AP126" s="986"/>
      <c r="AQ126" s="884"/>
      <c r="AR126" s="884"/>
      <c r="AS126" s="884"/>
      <c r="AT126" s="987"/>
      <c r="AU126" s="844"/>
      <c r="AV126" s="845"/>
      <c r="AW126" s="845"/>
      <c r="AX126" s="845"/>
      <c r="AY126" s="845"/>
      <c r="AZ126" s="845"/>
      <c r="BA126" s="845"/>
      <c r="BB126" s="845"/>
      <c r="BC126" s="845"/>
      <c r="BD126" s="845"/>
      <c r="BE126" s="845"/>
      <c r="BF126" s="845"/>
      <c r="BG126" s="845"/>
      <c r="BH126" s="845"/>
      <c r="BI126" s="846"/>
    </row>
    <row r="127" spans="1:73" ht="34.5" customHeight="1" x14ac:dyDescent="0.5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6"/>
      <c r="BG127" s="126"/>
      <c r="BH127" s="126"/>
      <c r="BI127" s="126"/>
    </row>
    <row r="128" spans="1:73" ht="0.75" customHeight="1" x14ac:dyDescent="0.5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6"/>
      <c r="BG128" s="126"/>
      <c r="BH128" s="126"/>
      <c r="BI128" s="126"/>
    </row>
    <row r="129" spans="1:61" ht="38.25" customHeight="1" x14ac:dyDescent="0.5">
      <c r="A129" s="208" t="s">
        <v>132</v>
      </c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208" t="s">
        <v>132</v>
      </c>
      <c r="AK129" s="125"/>
      <c r="AL129" s="125"/>
      <c r="AM129" s="125"/>
      <c r="AN129" s="125"/>
      <c r="AO129" s="125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  <c r="AZ129" s="125"/>
      <c r="BA129" s="125"/>
      <c r="BB129" s="125"/>
      <c r="BC129" s="125"/>
      <c r="BD129" s="125"/>
      <c r="BE129" s="125"/>
      <c r="BF129" s="126"/>
      <c r="BG129" s="126"/>
      <c r="BH129" s="126"/>
      <c r="BI129" s="126"/>
    </row>
    <row r="130" spans="1:61" ht="4.5" customHeight="1" x14ac:dyDescent="0.5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6"/>
      <c r="BG130" s="126"/>
      <c r="BH130" s="126"/>
      <c r="BI130" s="126"/>
    </row>
    <row r="131" spans="1:61" ht="144.75" customHeight="1" x14ac:dyDescent="0.5">
      <c r="A131" s="638" t="s">
        <v>418</v>
      </c>
      <c r="B131" s="638"/>
      <c r="C131" s="638"/>
      <c r="D131" s="638"/>
      <c r="E131" s="638"/>
      <c r="F131" s="638"/>
      <c r="G131" s="638"/>
      <c r="H131" s="638"/>
      <c r="I131" s="638"/>
      <c r="J131" s="638"/>
      <c r="K131" s="638"/>
      <c r="L131" s="638"/>
      <c r="M131" s="638"/>
      <c r="N131" s="638"/>
      <c r="O131" s="638"/>
      <c r="P131" s="638"/>
      <c r="Q131" s="638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125"/>
      <c r="AC131" s="125"/>
      <c r="AD131" s="125"/>
      <c r="AE131" s="125"/>
      <c r="AF131" s="125"/>
      <c r="AG131" s="125"/>
      <c r="AH131" s="125"/>
      <c r="AI131" s="125"/>
      <c r="AJ131" s="638" t="s">
        <v>401</v>
      </c>
      <c r="AK131" s="638"/>
      <c r="AL131" s="638"/>
      <c r="AM131" s="638"/>
      <c r="AN131" s="638"/>
      <c r="AO131" s="638"/>
      <c r="AP131" s="638"/>
      <c r="AQ131" s="638"/>
      <c r="AR131" s="638"/>
      <c r="AS131" s="638"/>
      <c r="AT131" s="638"/>
      <c r="AU131" s="638"/>
      <c r="AV131" s="638"/>
      <c r="AW131" s="638"/>
      <c r="AX131" s="638"/>
      <c r="AY131" s="638"/>
      <c r="AZ131" s="638"/>
      <c r="BA131" s="638"/>
      <c r="BB131" s="638"/>
      <c r="BC131" s="125"/>
      <c r="BD131" s="125"/>
      <c r="BE131" s="125"/>
      <c r="BF131" s="126"/>
      <c r="BG131" s="126"/>
      <c r="BH131" s="126"/>
      <c r="BI131" s="126"/>
    </row>
    <row r="132" spans="1:61" ht="40.5" customHeight="1" x14ac:dyDescent="0.5">
      <c r="A132" s="634"/>
      <c r="B132" s="634"/>
      <c r="C132" s="634"/>
      <c r="D132" s="634"/>
      <c r="E132" s="634"/>
      <c r="F132" s="634"/>
      <c r="G132" s="212"/>
      <c r="H132" s="760" t="s">
        <v>223</v>
      </c>
      <c r="I132" s="760"/>
      <c r="J132" s="760"/>
      <c r="K132" s="760"/>
      <c r="L132" s="760"/>
      <c r="M132" s="760"/>
      <c r="N132" s="760"/>
      <c r="O132" s="760"/>
      <c r="P132" s="760"/>
      <c r="Q132" s="760"/>
      <c r="R132" s="760"/>
      <c r="S132" s="760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634"/>
      <c r="AK132" s="634"/>
      <c r="AL132" s="634"/>
      <c r="AM132" s="634"/>
      <c r="AN132" s="634"/>
      <c r="AO132" s="634"/>
      <c r="AP132" s="209"/>
      <c r="AQ132" s="760" t="s">
        <v>224</v>
      </c>
      <c r="AR132" s="760"/>
      <c r="AS132" s="760"/>
      <c r="AT132" s="760"/>
      <c r="AU132" s="760"/>
      <c r="AV132" s="760"/>
      <c r="AW132" s="125"/>
      <c r="AX132" s="125"/>
      <c r="AY132" s="125"/>
      <c r="AZ132" s="125"/>
      <c r="BA132" s="125"/>
      <c r="BB132" s="125"/>
      <c r="BC132" s="125"/>
      <c r="BD132" s="125"/>
      <c r="BE132" s="125"/>
      <c r="BF132" s="126"/>
      <c r="BG132" s="126"/>
      <c r="BH132" s="126"/>
      <c r="BI132" s="126"/>
    </row>
    <row r="133" spans="1:61" ht="39" customHeight="1" x14ac:dyDescent="0.8">
      <c r="A133" s="221" t="s">
        <v>414</v>
      </c>
      <c r="B133" s="5"/>
      <c r="C133" s="5"/>
      <c r="D133" s="5"/>
      <c r="E133" s="5"/>
      <c r="F133" s="5"/>
      <c r="G133" s="5"/>
      <c r="H133" s="222"/>
      <c r="I133" s="222"/>
      <c r="J133" s="188"/>
      <c r="K133" s="238"/>
      <c r="L133" s="238"/>
      <c r="M133" s="238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221" t="s">
        <v>419</v>
      </c>
      <c r="AK133" s="5"/>
      <c r="AL133" s="5"/>
      <c r="AM133" s="5"/>
      <c r="AN133" s="5"/>
      <c r="AO133" s="5"/>
      <c r="AP133" s="5"/>
      <c r="AQ133" s="222"/>
      <c r="AR133" s="222"/>
      <c r="AS133" s="188"/>
      <c r="AT133" s="213"/>
      <c r="AU133" s="213"/>
      <c r="AV133" s="213"/>
      <c r="AW133" s="125"/>
      <c r="AX133" s="125"/>
      <c r="AY133" s="125"/>
      <c r="AZ133" s="125"/>
      <c r="BA133" s="125"/>
      <c r="BB133" s="125"/>
      <c r="BC133" s="125"/>
      <c r="BD133" s="125"/>
      <c r="BE133" s="125"/>
      <c r="BF133" s="126"/>
      <c r="BG133" s="126"/>
      <c r="BH133" s="126"/>
      <c r="BI133" s="126"/>
    </row>
    <row r="134" spans="1:61" ht="34.5" customHeight="1" x14ac:dyDescent="0.8">
      <c r="A134" s="188" t="s">
        <v>113</v>
      </c>
      <c r="B134" s="188"/>
      <c r="C134" s="188"/>
      <c r="D134" s="188"/>
      <c r="E134" s="188"/>
      <c r="F134" s="188"/>
      <c r="G134" s="188"/>
      <c r="H134" s="188"/>
      <c r="I134" s="188"/>
      <c r="J134" s="188"/>
      <c r="K134" s="185"/>
      <c r="L134" s="185"/>
      <c r="M134" s="18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188" t="s">
        <v>113</v>
      </c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209"/>
      <c r="AU134" s="209"/>
      <c r="AV134" s="209"/>
      <c r="AW134" s="125"/>
      <c r="AX134" s="125"/>
      <c r="AY134" s="125"/>
      <c r="AZ134" s="125"/>
      <c r="BA134" s="125"/>
      <c r="BB134" s="125"/>
      <c r="BC134" s="125"/>
      <c r="BD134" s="125"/>
      <c r="BE134" s="125"/>
      <c r="BF134" s="126"/>
      <c r="BG134" s="126"/>
      <c r="BH134" s="126"/>
      <c r="BI134" s="126"/>
    </row>
    <row r="135" spans="1:61" ht="45.75" customHeight="1" x14ac:dyDescent="0.8">
      <c r="A135" s="180" t="s">
        <v>106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209"/>
      <c r="L135" s="209"/>
      <c r="M135" s="209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80" t="s">
        <v>106</v>
      </c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209"/>
      <c r="AU135" s="209"/>
      <c r="AV135" s="209"/>
      <c r="AW135" s="125"/>
      <c r="AX135" s="125"/>
      <c r="AY135" s="125"/>
      <c r="AZ135" s="125"/>
      <c r="BA135" s="125"/>
      <c r="BB135" s="125"/>
      <c r="BC135" s="125"/>
      <c r="BD135" s="125"/>
      <c r="BE135" s="125"/>
      <c r="BF135" s="126"/>
      <c r="BG135" s="126"/>
      <c r="BH135" s="126"/>
      <c r="BI135" s="126"/>
    </row>
    <row r="136" spans="1:61" ht="45.75" customHeight="1" x14ac:dyDescent="0.8">
      <c r="A136" s="180"/>
      <c r="B136" s="188"/>
      <c r="C136" s="188"/>
      <c r="D136" s="188"/>
      <c r="E136" s="188"/>
      <c r="F136" s="188"/>
      <c r="G136" s="188"/>
      <c r="H136" s="188"/>
      <c r="I136" s="188"/>
      <c r="J136" s="188"/>
      <c r="K136" s="209"/>
      <c r="L136" s="209"/>
      <c r="M136" s="209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80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209"/>
      <c r="AU136" s="209"/>
      <c r="AV136" s="209"/>
      <c r="AW136" s="125"/>
      <c r="AX136" s="125"/>
      <c r="AY136" s="125"/>
      <c r="AZ136" s="125"/>
      <c r="BA136" s="125"/>
      <c r="BB136" s="125"/>
      <c r="BC136" s="125"/>
      <c r="BD136" s="125"/>
      <c r="BE136" s="125"/>
      <c r="BF136" s="126"/>
      <c r="BG136" s="126"/>
      <c r="BH136" s="126"/>
      <c r="BI136" s="126"/>
    </row>
    <row r="137" spans="1:61" ht="45.75" customHeight="1" x14ac:dyDescent="0.8">
      <c r="A137" s="180"/>
      <c r="B137" s="188"/>
      <c r="C137" s="188"/>
      <c r="D137" s="188"/>
      <c r="E137" s="188"/>
      <c r="F137" s="188"/>
      <c r="G137" s="188"/>
      <c r="H137" s="188"/>
      <c r="I137" s="188"/>
      <c r="J137" s="188"/>
      <c r="K137" s="209"/>
      <c r="L137" s="209"/>
      <c r="M137" s="209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80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209"/>
      <c r="AU137" s="209"/>
      <c r="AV137" s="209"/>
      <c r="AW137" s="125"/>
      <c r="AX137" s="125"/>
      <c r="AY137" s="125"/>
      <c r="AZ137" s="125"/>
      <c r="BA137" s="125"/>
      <c r="BB137" s="125"/>
      <c r="BC137" s="125"/>
      <c r="BD137" s="125"/>
      <c r="BE137" s="125"/>
      <c r="BF137" s="126"/>
      <c r="BG137" s="126"/>
      <c r="BH137" s="126"/>
      <c r="BI137" s="126"/>
    </row>
    <row r="138" spans="1:61" ht="157.5" customHeight="1" x14ac:dyDescent="0.8">
      <c r="A138" s="239" t="s">
        <v>420</v>
      </c>
      <c r="B138" s="188"/>
      <c r="C138" s="188"/>
      <c r="D138" s="188"/>
      <c r="E138" s="188"/>
      <c r="F138" s="188"/>
      <c r="G138" s="188"/>
      <c r="H138" s="188"/>
      <c r="I138" s="188"/>
      <c r="J138" s="188"/>
      <c r="K138" s="209"/>
      <c r="L138" s="209"/>
      <c r="M138" s="209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125"/>
      <c r="AH138" s="125"/>
      <c r="AI138" s="125"/>
      <c r="AJ138" s="180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209"/>
      <c r="AU138" s="209"/>
      <c r="AV138" s="209"/>
      <c r="AW138" s="125"/>
      <c r="AX138" s="125"/>
      <c r="AY138" s="125"/>
      <c r="AZ138" s="125"/>
      <c r="BA138" s="125"/>
      <c r="BB138" s="125"/>
      <c r="BC138" s="125"/>
      <c r="BD138" s="125"/>
      <c r="BE138" s="125"/>
      <c r="BF138" s="126"/>
      <c r="BG138" s="126"/>
      <c r="BH138" s="126"/>
      <c r="BI138" s="126"/>
    </row>
    <row r="139" spans="1:61" ht="39.75" customHeight="1" x14ac:dyDescent="0.75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223"/>
      <c r="AA139" s="223" t="s">
        <v>127</v>
      </c>
      <c r="AB139" s="223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  <c r="AV139" s="125"/>
      <c r="AW139" s="125"/>
      <c r="AX139" s="125"/>
      <c r="AY139" s="125"/>
      <c r="AZ139" s="125"/>
      <c r="BA139" s="125"/>
      <c r="BB139" s="125"/>
      <c r="BC139" s="125"/>
      <c r="BD139" s="125"/>
      <c r="BE139" s="125"/>
      <c r="BF139" s="126"/>
      <c r="BG139" s="126"/>
      <c r="BH139" s="126"/>
      <c r="BI139" s="126"/>
    </row>
    <row r="140" spans="1:61" ht="69" customHeight="1" thickBot="1" x14ac:dyDescent="0.55000000000000004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3"/>
      <c r="S140" s="123"/>
      <c r="T140" s="122"/>
      <c r="U140" s="127"/>
      <c r="V140" s="127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BB140" s="122"/>
      <c r="BC140" s="122"/>
      <c r="BD140" s="122"/>
      <c r="BE140" s="122"/>
      <c r="BF140" s="124"/>
      <c r="BG140" s="124"/>
      <c r="BH140" s="124"/>
      <c r="BI140" s="124"/>
    </row>
    <row r="141" spans="1:61" ht="194.25" customHeight="1" thickBot="1" x14ac:dyDescent="0.4">
      <c r="A141" s="988" t="s">
        <v>413</v>
      </c>
      <c r="B141" s="878"/>
      <c r="C141" s="878"/>
      <c r="D141" s="989"/>
      <c r="E141" s="990" t="s">
        <v>112</v>
      </c>
      <c r="F141" s="991"/>
      <c r="G141" s="991"/>
      <c r="H141" s="991"/>
      <c r="I141" s="991"/>
      <c r="J141" s="991"/>
      <c r="K141" s="991"/>
      <c r="L141" s="991"/>
      <c r="M141" s="991"/>
      <c r="N141" s="991"/>
      <c r="O141" s="991"/>
      <c r="P141" s="991"/>
      <c r="Q141" s="991"/>
      <c r="R141" s="991"/>
      <c r="S141" s="991"/>
      <c r="T141" s="991"/>
      <c r="U141" s="991"/>
      <c r="V141" s="991"/>
      <c r="W141" s="991"/>
      <c r="X141" s="991"/>
      <c r="Y141" s="991"/>
      <c r="Z141" s="991"/>
      <c r="AA141" s="991"/>
      <c r="AB141" s="991"/>
      <c r="AC141" s="991"/>
      <c r="AD141" s="991"/>
      <c r="AE141" s="991"/>
      <c r="AF141" s="991"/>
      <c r="AG141" s="991"/>
      <c r="AH141" s="991"/>
      <c r="AI141" s="991"/>
      <c r="AJ141" s="991"/>
      <c r="AK141" s="991"/>
      <c r="AL141" s="991"/>
      <c r="AM141" s="991"/>
      <c r="AN141" s="991"/>
      <c r="AO141" s="991"/>
      <c r="AP141" s="991"/>
      <c r="AQ141" s="991"/>
      <c r="AR141" s="991"/>
      <c r="AS141" s="991"/>
      <c r="AT141" s="991"/>
      <c r="AU141" s="991"/>
      <c r="AV141" s="991"/>
      <c r="AW141" s="991"/>
      <c r="AX141" s="991"/>
      <c r="AY141" s="991"/>
      <c r="AZ141" s="991"/>
      <c r="BA141" s="991"/>
      <c r="BB141" s="991"/>
      <c r="BC141" s="991"/>
      <c r="BD141" s="991"/>
      <c r="BE141" s="992"/>
      <c r="BF141" s="877" t="s">
        <v>426</v>
      </c>
      <c r="BG141" s="878"/>
      <c r="BH141" s="878"/>
      <c r="BI141" s="879"/>
    </row>
    <row r="142" spans="1:61" ht="113.25" customHeight="1" x14ac:dyDescent="0.35">
      <c r="A142" s="993" t="s">
        <v>128</v>
      </c>
      <c r="B142" s="994"/>
      <c r="C142" s="994"/>
      <c r="D142" s="995"/>
      <c r="E142" s="866" t="s">
        <v>368</v>
      </c>
      <c r="F142" s="867"/>
      <c r="G142" s="867"/>
      <c r="H142" s="867"/>
      <c r="I142" s="867"/>
      <c r="J142" s="867"/>
      <c r="K142" s="867"/>
      <c r="L142" s="867"/>
      <c r="M142" s="867"/>
      <c r="N142" s="867"/>
      <c r="O142" s="867"/>
      <c r="P142" s="867"/>
      <c r="Q142" s="867"/>
      <c r="R142" s="867"/>
      <c r="S142" s="867"/>
      <c r="T142" s="867"/>
      <c r="U142" s="867"/>
      <c r="V142" s="867"/>
      <c r="W142" s="867"/>
      <c r="X142" s="867"/>
      <c r="Y142" s="867"/>
      <c r="Z142" s="867"/>
      <c r="AA142" s="867"/>
      <c r="AB142" s="867"/>
      <c r="AC142" s="867"/>
      <c r="AD142" s="867"/>
      <c r="AE142" s="867"/>
      <c r="AF142" s="867"/>
      <c r="AG142" s="867"/>
      <c r="AH142" s="867"/>
      <c r="AI142" s="867"/>
      <c r="AJ142" s="867"/>
      <c r="AK142" s="867"/>
      <c r="AL142" s="867"/>
      <c r="AM142" s="867"/>
      <c r="AN142" s="867"/>
      <c r="AO142" s="867"/>
      <c r="AP142" s="867"/>
      <c r="AQ142" s="867"/>
      <c r="AR142" s="867"/>
      <c r="AS142" s="867"/>
      <c r="AT142" s="867"/>
      <c r="AU142" s="867"/>
      <c r="AV142" s="867"/>
      <c r="AW142" s="867"/>
      <c r="AX142" s="867"/>
      <c r="AY142" s="867"/>
      <c r="AZ142" s="867"/>
      <c r="BA142" s="867"/>
      <c r="BB142" s="867"/>
      <c r="BC142" s="867"/>
      <c r="BD142" s="867"/>
      <c r="BE142" s="868"/>
      <c r="BF142" s="857" t="s">
        <v>121</v>
      </c>
      <c r="BG142" s="858"/>
      <c r="BH142" s="858"/>
      <c r="BI142" s="859"/>
    </row>
    <row r="143" spans="1:61" ht="111" customHeight="1" x14ac:dyDescent="0.35">
      <c r="A143" s="665" t="s">
        <v>129</v>
      </c>
      <c r="B143" s="680"/>
      <c r="C143" s="680"/>
      <c r="D143" s="681"/>
      <c r="E143" s="791" t="s">
        <v>381</v>
      </c>
      <c r="F143" s="791"/>
      <c r="G143" s="791"/>
      <c r="H143" s="791"/>
      <c r="I143" s="791"/>
      <c r="J143" s="791"/>
      <c r="K143" s="791"/>
      <c r="L143" s="791"/>
      <c r="M143" s="791"/>
      <c r="N143" s="791"/>
      <c r="O143" s="791"/>
      <c r="P143" s="791"/>
      <c r="Q143" s="791"/>
      <c r="R143" s="791"/>
      <c r="S143" s="791"/>
      <c r="T143" s="791"/>
      <c r="U143" s="791"/>
      <c r="V143" s="791"/>
      <c r="W143" s="791"/>
      <c r="X143" s="791"/>
      <c r="Y143" s="791"/>
      <c r="Z143" s="791"/>
      <c r="AA143" s="791"/>
      <c r="AB143" s="791"/>
      <c r="AC143" s="791"/>
      <c r="AD143" s="791"/>
      <c r="AE143" s="791"/>
      <c r="AF143" s="791"/>
      <c r="AG143" s="791"/>
      <c r="AH143" s="791"/>
      <c r="AI143" s="791"/>
      <c r="AJ143" s="791"/>
      <c r="AK143" s="791"/>
      <c r="AL143" s="791"/>
      <c r="AM143" s="791"/>
      <c r="AN143" s="791"/>
      <c r="AO143" s="791"/>
      <c r="AP143" s="791"/>
      <c r="AQ143" s="791"/>
      <c r="AR143" s="791"/>
      <c r="AS143" s="791"/>
      <c r="AT143" s="791"/>
      <c r="AU143" s="791"/>
      <c r="AV143" s="791"/>
      <c r="AW143" s="791"/>
      <c r="AX143" s="791"/>
      <c r="AY143" s="791"/>
      <c r="AZ143" s="791"/>
      <c r="BA143" s="791"/>
      <c r="BB143" s="791"/>
      <c r="BC143" s="791"/>
      <c r="BD143" s="791"/>
      <c r="BE143" s="791"/>
      <c r="BF143" s="635" t="s">
        <v>122</v>
      </c>
      <c r="BG143" s="873"/>
      <c r="BH143" s="873"/>
      <c r="BI143" s="874"/>
    </row>
    <row r="144" spans="1:61" ht="96.75" customHeight="1" x14ac:dyDescent="0.35">
      <c r="A144" s="665" t="s">
        <v>139</v>
      </c>
      <c r="B144" s="680"/>
      <c r="C144" s="680"/>
      <c r="D144" s="681"/>
      <c r="E144" s="791" t="s">
        <v>227</v>
      </c>
      <c r="F144" s="791"/>
      <c r="G144" s="791"/>
      <c r="H144" s="791"/>
      <c r="I144" s="791"/>
      <c r="J144" s="791"/>
      <c r="K144" s="791"/>
      <c r="L144" s="791"/>
      <c r="M144" s="791"/>
      <c r="N144" s="791"/>
      <c r="O144" s="791"/>
      <c r="P144" s="791"/>
      <c r="Q144" s="791"/>
      <c r="R144" s="791"/>
      <c r="S144" s="791"/>
      <c r="T144" s="791"/>
      <c r="U144" s="791"/>
      <c r="V144" s="791"/>
      <c r="W144" s="791"/>
      <c r="X144" s="791"/>
      <c r="Y144" s="791"/>
      <c r="Z144" s="791"/>
      <c r="AA144" s="791"/>
      <c r="AB144" s="791"/>
      <c r="AC144" s="791"/>
      <c r="AD144" s="791"/>
      <c r="AE144" s="791"/>
      <c r="AF144" s="791"/>
      <c r="AG144" s="791"/>
      <c r="AH144" s="791"/>
      <c r="AI144" s="791"/>
      <c r="AJ144" s="791"/>
      <c r="AK144" s="791"/>
      <c r="AL144" s="791"/>
      <c r="AM144" s="791"/>
      <c r="AN144" s="791"/>
      <c r="AO144" s="791"/>
      <c r="AP144" s="791"/>
      <c r="AQ144" s="791"/>
      <c r="AR144" s="791"/>
      <c r="AS144" s="791"/>
      <c r="AT144" s="791"/>
      <c r="AU144" s="791"/>
      <c r="AV144" s="791"/>
      <c r="AW144" s="791"/>
      <c r="AX144" s="791"/>
      <c r="AY144" s="791"/>
      <c r="AZ144" s="791"/>
      <c r="BA144" s="791"/>
      <c r="BB144" s="791"/>
      <c r="BC144" s="791"/>
      <c r="BD144" s="791"/>
      <c r="BE144" s="791"/>
      <c r="BF144" s="635" t="s">
        <v>162</v>
      </c>
      <c r="BG144" s="873"/>
      <c r="BH144" s="873"/>
      <c r="BI144" s="874"/>
    </row>
    <row r="145" spans="1:62" ht="74.25" customHeight="1" x14ac:dyDescent="0.35">
      <c r="A145" s="665" t="s">
        <v>140</v>
      </c>
      <c r="B145" s="766"/>
      <c r="C145" s="766"/>
      <c r="D145" s="767"/>
      <c r="E145" s="791" t="s">
        <v>326</v>
      </c>
      <c r="F145" s="791"/>
      <c r="G145" s="791"/>
      <c r="H145" s="791"/>
      <c r="I145" s="791"/>
      <c r="J145" s="791"/>
      <c r="K145" s="791"/>
      <c r="L145" s="791"/>
      <c r="M145" s="791"/>
      <c r="N145" s="791"/>
      <c r="O145" s="791"/>
      <c r="P145" s="791"/>
      <c r="Q145" s="791"/>
      <c r="R145" s="791"/>
      <c r="S145" s="791"/>
      <c r="T145" s="791"/>
      <c r="U145" s="791"/>
      <c r="V145" s="791"/>
      <c r="W145" s="791"/>
      <c r="X145" s="791"/>
      <c r="Y145" s="791"/>
      <c r="Z145" s="791"/>
      <c r="AA145" s="791"/>
      <c r="AB145" s="791"/>
      <c r="AC145" s="791"/>
      <c r="AD145" s="791"/>
      <c r="AE145" s="791"/>
      <c r="AF145" s="791"/>
      <c r="AG145" s="791"/>
      <c r="AH145" s="791"/>
      <c r="AI145" s="791"/>
      <c r="AJ145" s="791"/>
      <c r="AK145" s="791"/>
      <c r="AL145" s="791"/>
      <c r="AM145" s="791"/>
      <c r="AN145" s="791"/>
      <c r="AO145" s="791"/>
      <c r="AP145" s="791"/>
      <c r="AQ145" s="791"/>
      <c r="AR145" s="791"/>
      <c r="AS145" s="791"/>
      <c r="AT145" s="791"/>
      <c r="AU145" s="791"/>
      <c r="AV145" s="791"/>
      <c r="AW145" s="791"/>
      <c r="AX145" s="791"/>
      <c r="AY145" s="791"/>
      <c r="AZ145" s="791"/>
      <c r="BA145" s="791"/>
      <c r="BB145" s="791"/>
      <c r="BC145" s="791"/>
      <c r="BD145" s="791"/>
      <c r="BE145" s="791"/>
      <c r="BF145" s="635" t="s">
        <v>275</v>
      </c>
      <c r="BG145" s="873"/>
      <c r="BH145" s="873"/>
      <c r="BI145" s="874"/>
    </row>
    <row r="146" spans="1:62" ht="95.25" customHeight="1" x14ac:dyDescent="0.35">
      <c r="A146" s="665" t="s">
        <v>165</v>
      </c>
      <c r="B146" s="766"/>
      <c r="C146" s="766"/>
      <c r="D146" s="767"/>
      <c r="E146" s="682" t="s">
        <v>193</v>
      </c>
      <c r="F146" s="683"/>
      <c r="G146" s="683"/>
      <c r="H146" s="683"/>
      <c r="I146" s="683"/>
      <c r="J146" s="683"/>
      <c r="K146" s="683"/>
      <c r="L146" s="683"/>
      <c r="M146" s="683"/>
      <c r="N146" s="683"/>
      <c r="O146" s="683"/>
      <c r="P146" s="683"/>
      <c r="Q146" s="683"/>
      <c r="R146" s="683"/>
      <c r="S146" s="683"/>
      <c r="T146" s="683"/>
      <c r="U146" s="683"/>
      <c r="V146" s="683"/>
      <c r="W146" s="683"/>
      <c r="X146" s="683"/>
      <c r="Y146" s="683"/>
      <c r="Z146" s="683"/>
      <c r="AA146" s="683"/>
      <c r="AB146" s="683"/>
      <c r="AC146" s="683"/>
      <c r="AD146" s="683"/>
      <c r="AE146" s="683"/>
      <c r="AF146" s="683"/>
      <c r="AG146" s="683"/>
      <c r="AH146" s="683"/>
      <c r="AI146" s="683"/>
      <c r="AJ146" s="683"/>
      <c r="AK146" s="683"/>
      <c r="AL146" s="683"/>
      <c r="AM146" s="683"/>
      <c r="AN146" s="683"/>
      <c r="AO146" s="683"/>
      <c r="AP146" s="683"/>
      <c r="AQ146" s="683"/>
      <c r="AR146" s="683"/>
      <c r="AS146" s="683"/>
      <c r="AT146" s="683"/>
      <c r="AU146" s="683"/>
      <c r="AV146" s="683"/>
      <c r="AW146" s="683"/>
      <c r="AX146" s="683"/>
      <c r="AY146" s="683"/>
      <c r="AZ146" s="683"/>
      <c r="BA146" s="683"/>
      <c r="BB146" s="683"/>
      <c r="BC146" s="683"/>
      <c r="BD146" s="683"/>
      <c r="BE146" s="684"/>
      <c r="BF146" s="635" t="s">
        <v>134</v>
      </c>
      <c r="BG146" s="873"/>
      <c r="BH146" s="873"/>
      <c r="BI146" s="874"/>
    </row>
    <row r="147" spans="1:62" ht="120" customHeight="1" x14ac:dyDescent="0.35">
      <c r="A147" s="644" t="s">
        <v>166</v>
      </c>
      <c r="B147" s="645"/>
      <c r="C147" s="645"/>
      <c r="D147" s="646"/>
      <c r="E147" s="687" t="s">
        <v>374</v>
      </c>
      <c r="F147" s="688"/>
      <c r="G147" s="688"/>
      <c r="H147" s="688"/>
      <c r="I147" s="688"/>
      <c r="J147" s="688"/>
      <c r="K147" s="688"/>
      <c r="L147" s="688"/>
      <c r="M147" s="688"/>
      <c r="N147" s="688"/>
      <c r="O147" s="688"/>
      <c r="P147" s="688"/>
      <c r="Q147" s="688"/>
      <c r="R147" s="688"/>
      <c r="S147" s="688"/>
      <c r="T147" s="688"/>
      <c r="U147" s="688"/>
      <c r="V147" s="688"/>
      <c r="W147" s="688"/>
      <c r="X147" s="688"/>
      <c r="Y147" s="688"/>
      <c r="Z147" s="688"/>
      <c r="AA147" s="688"/>
      <c r="AB147" s="688"/>
      <c r="AC147" s="688"/>
      <c r="AD147" s="688"/>
      <c r="AE147" s="688"/>
      <c r="AF147" s="688"/>
      <c r="AG147" s="688"/>
      <c r="AH147" s="688"/>
      <c r="AI147" s="688"/>
      <c r="AJ147" s="688"/>
      <c r="AK147" s="688"/>
      <c r="AL147" s="688"/>
      <c r="AM147" s="688"/>
      <c r="AN147" s="688"/>
      <c r="AO147" s="688"/>
      <c r="AP147" s="688"/>
      <c r="AQ147" s="688"/>
      <c r="AR147" s="688"/>
      <c r="AS147" s="688"/>
      <c r="AT147" s="688"/>
      <c r="AU147" s="688"/>
      <c r="AV147" s="688"/>
      <c r="AW147" s="688"/>
      <c r="AX147" s="688"/>
      <c r="AY147" s="688"/>
      <c r="AZ147" s="688"/>
      <c r="BA147" s="688"/>
      <c r="BB147" s="688"/>
      <c r="BC147" s="688"/>
      <c r="BD147" s="688"/>
      <c r="BE147" s="689"/>
      <c r="BF147" s="673" t="s">
        <v>375</v>
      </c>
      <c r="BG147" s="674"/>
      <c r="BH147" s="674"/>
      <c r="BI147" s="675"/>
    </row>
    <row r="148" spans="1:62" ht="57.75" customHeight="1" x14ac:dyDescent="0.35">
      <c r="A148" s="665" t="s">
        <v>364</v>
      </c>
      <c r="B148" s="680"/>
      <c r="C148" s="680"/>
      <c r="D148" s="681"/>
      <c r="E148" s="682" t="s">
        <v>366</v>
      </c>
      <c r="F148" s="683"/>
      <c r="G148" s="683"/>
      <c r="H148" s="683"/>
      <c r="I148" s="683"/>
      <c r="J148" s="683"/>
      <c r="K148" s="683"/>
      <c r="L148" s="683"/>
      <c r="M148" s="683"/>
      <c r="N148" s="683"/>
      <c r="O148" s="683"/>
      <c r="P148" s="683"/>
      <c r="Q148" s="683"/>
      <c r="R148" s="683"/>
      <c r="S148" s="683"/>
      <c r="T148" s="683"/>
      <c r="U148" s="683"/>
      <c r="V148" s="683"/>
      <c r="W148" s="683"/>
      <c r="X148" s="683"/>
      <c r="Y148" s="683"/>
      <c r="Z148" s="683"/>
      <c r="AA148" s="683"/>
      <c r="AB148" s="683"/>
      <c r="AC148" s="683"/>
      <c r="AD148" s="683"/>
      <c r="AE148" s="683"/>
      <c r="AF148" s="683"/>
      <c r="AG148" s="683"/>
      <c r="AH148" s="683"/>
      <c r="AI148" s="683"/>
      <c r="AJ148" s="683"/>
      <c r="AK148" s="683"/>
      <c r="AL148" s="683"/>
      <c r="AM148" s="683"/>
      <c r="AN148" s="683"/>
      <c r="AO148" s="683"/>
      <c r="AP148" s="683"/>
      <c r="AQ148" s="683"/>
      <c r="AR148" s="683"/>
      <c r="AS148" s="683"/>
      <c r="AT148" s="683"/>
      <c r="AU148" s="683"/>
      <c r="AV148" s="683"/>
      <c r="AW148" s="683"/>
      <c r="AX148" s="683"/>
      <c r="AY148" s="683"/>
      <c r="AZ148" s="683"/>
      <c r="BA148" s="683"/>
      <c r="BB148" s="683"/>
      <c r="BC148" s="683"/>
      <c r="BD148" s="683"/>
      <c r="BE148" s="684"/>
      <c r="BF148" s="635" t="s">
        <v>72</v>
      </c>
      <c r="BG148" s="636"/>
      <c r="BH148" s="636"/>
      <c r="BI148" s="637"/>
    </row>
    <row r="149" spans="1:62" ht="97.5" customHeight="1" x14ac:dyDescent="0.35">
      <c r="A149" s="770" t="s">
        <v>130</v>
      </c>
      <c r="B149" s="771"/>
      <c r="C149" s="771"/>
      <c r="D149" s="772"/>
      <c r="E149" s="797" t="s">
        <v>320</v>
      </c>
      <c r="F149" s="798"/>
      <c r="G149" s="798"/>
      <c r="H149" s="798"/>
      <c r="I149" s="798"/>
      <c r="J149" s="798"/>
      <c r="K149" s="798"/>
      <c r="L149" s="798"/>
      <c r="M149" s="798"/>
      <c r="N149" s="798"/>
      <c r="O149" s="798"/>
      <c r="P149" s="798"/>
      <c r="Q149" s="798"/>
      <c r="R149" s="798"/>
      <c r="S149" s="798"/>
      <c r="T149" s="798"/>
      <c r="U149" s="798"/>
      <c r="V149" s="798"/>
      <c r="W149" s="798"/>
      <c r="X149" s="798"/>
      <c r="Y149" s="798"/>
      <c r="Z149" s="798"/>
      <c r="AA149" s="798"/>
      <c r="AB149" s="798"/>
      <c r="AC149" s="798"/>
      <c r="AD149" s="798"/>
      <c r="AE149" s="798"/>
      <c r="AF149" s="798"/>
      <c r="AG149" s="798"/>
      <c r="AH149" s="798"/>
      <c r="AI149" s="798"/>
      <c r="AJ149" s="798"/>
      <c r="AK149" s="798"/>
      <c r="AL149" s="798"/>
      <c r="AM149" s="798"/>
      <c r="AN149" s="798"/>
      <c r="AO149" s="798"/>
      <c r="AP149" s="798"/>
      <c r="AQ149" s="798"/>
      <c r="AR149" s="798"/>
      <c r="AS149" s="798"/>
      <c r="AT149" s="798"/>
      <c r="AU149" s="798"/>
      <c r="AV149" s="798"/>
      <c r="AW149" s="798"/>
      <c r="AX149" s="798"/>
      <c r="AY149" s="798"/>
      <c r="AZ149" s="798"/>
      <c r="BA149" s="798"/>
      <c r="BB149" s="798"/>
      <c r="BC149" s="798"/>
      <c r="BD149" s="798"/>
      <c r="BE149" s="799"/>
      <c r="BF149" s="631" t="s">
        <v>135</v>
      </c>
      <c r="BG149" s="632"/>
      <c r="BH149" s="632"/>
      <c r="BI149" s="633"/>
    </row>
    <row r="150" spans="1:62" ht="99.75" customHeight="1" x14ac:dyDescent="0.35">
      <c r="A150" s="665" t="s">
        <v>131</v>
      </c>
      <c r="B150" s="680"/>
      <c r="C150" s="680"/>
      <c r="D150" s="681"/>
      <c r="E150" s="682" t="s">
        <v>293</v>
      </c>
      <c r="F150" s="683"/>
      <c r="G150" s="683"/>
      <c r="H150" s="683"/>
      <c r="I150" s="683"/>
      <c r="J150" s="683"/>
      <c r="K150" s="683"/>
      <c r="L150" s="683"/>
      <c r="M150" s="683"/>
      <c r="N150" s="683"/>
      <c r="O150" s="683"/>
      <c r="P150" s="683"/>
      <c r="Q150" s="683"/>
      <c r="R150" s="683"/>
      <c r="S150" s="683"/>
      <c r="T150" s="683"/>
      <c r="U150" s="683"/>
      <c r="V150" s="683"/>
      <c r="W150" s="683"/>
      <c r="X150" s="683"/>
      <c r="Y150" s="683"/>
      <c r="Z150" s="683"/>
      <c r="AA150" s="683"/>
      <c r="AB150" s="683"/>
      <c r="AC150" s="683"/>
      <c r="AD150" s="683"/>
      <c r="AE150" s="683"/>
      <c r="AF150" s="683"/>
      <c r="AG150" s="683"/>
      <c r="AH150" s="683"/>
      <c r="AI150" s="683"/>
      <c r="AJ150" s="683"/>
      <c r="AK150" s="683"/>
      <c r="AL150" s="683"/>
      <c r="AM150" s="683"/>
      <c r="AN150" s="683"/>
      <c r="AO150" s="683"/>
      <c r="AP150" s="683"/>
      <c r="AQ150" s="683"/>
      <c r="AR150" s="683"/>
      <c r="AS150" s="683"/>
      <c r="AT150" s="683"/>
      <c r="AU150" s="683"/>
      <c r="AV150" s="683"/>
      <c r="AW150" s="683"/>
      <c r="AX150" s="683"/>
      <c r="AY150" s="683"/>
      <c r="AZ150" s="683"/>
      <c r="BA150" s="683"/>
      <c r="BB150" s="683"/>
      <c r="BC150" s="683"/>
      <c r="BD150" s="683"/>
      <c r="BE150" s="684"/>
      <c r="BF150" s="635" t="s">
        <v>144</v>
      </c>
      <c r="BG150" s="636"/>
      <c r="BH150" s="636"/>
      <c r="BI150" s="637"/>
    </row>
    <row r="151" spans="1:62" ht="108" customHeight="1" x14ac:dyDescent="0.35">
      <c r="A151" s="770" t="s">
        <v>142</v>
      </c>
      <c r="B151" s="771"/>
      <c r="C151" s="771"/>
      <c r="D151" s="772"/>
      <c r="E151" s="682" t="s">
        <v>327</v>
      </c>
      <c r="F151" s="683"/>
      <c r="G151" s="683"/>
      <c r="H151" s="683"/>
      <c r="I151" s="683"/>
      <c r="J151" s="683"/>
      <c r="K151" s="683"/>
      <c r="L151" s="683"/>
      <c r="M151" s="683"/>
      <c r="N151" s="683"/>
      <c r="O151" s="683"/>
      <c r="P151" s="683"/>
      <c r="Q151" s="683"/>
      <c r="R151" s="683"/>
      <c r="S151" s="683"/>
      <c r="T151" s="683"/>
      <c r="U151" s="683"/>
      <c r="V151" s="683"/>
      <c r="W151" s="683"/>
      <c r="X151" s="683"/>
      <c r="Y151" s="683"/>
      <c r="Z151" s="683"/>
      <c r="AA151" s="683"/>
      <c r="AB151" s="683"/>
      <c r="AC151" s="683"/>
      <c r="AD151" s="683"/>
      <c r="AE151" s="683"/>
      <c r="AF151" s="683"/>
      <c r="AG151" s="683"/>
      <c r="AH151" s="683"/>
      <c r="AI151" s="683"/>
      <c r="AJ151" s="683"/>
      <c r="AK151" s="683"/>
      <c r="AL151" s="683"/>
      <c r="AM151" s="683"/>
      <c r="AN151" s="683"/>
      <c r="AO151" s="683"/>
      <c r="AP151" s="683"/>
      <c r="AQ151" s="683"/>
      <c r="AR151" s="683"/>
      <c r="AS151" s="683"/>
      <c r="AT151" s="683"/>
      <c r="AU151" s="683"/>
      <c r="AV151" s="683"/>
      <c r="AW151" s="683"/>
      <c r="AX151" s="683"/>
      <c r="AY151" s="683"/>
      <c r="AZ151" s="683"/>
      <c r="BA151" s="683"/>
      <c r="BB151" s="683"/>
      <c r="BC151" s="683"/>
      <c r="BD151" s="683"/>
      <c r="BE151" s="684"/>
      <c r="BF151" s="635" t="s">
        <v>237</v>
      </c>
      <c r="BG151" s="636"/>
      <c r="BH151" s="636"/>
      <c r="BI151" s="637"/>
    </row>
    <row r="152" spans="1:62" ht="105.75" customHeight="1" x14ac:dyDescent="0.35">
      <c r="A152" s="665" t="s">
        <v>143</v>
      </c>
      <c r="B152" s="766"/>
      <c r="C152" s="766"/>
      <c r="D152" s="767"/>
      <c r="E152" s="682" t="s">
        <v>321</v>
      </c>
      <c r="F152" s="683"/>
      <c r="G152" s="683"/>
      <c r="H152" s="683"/>
      <c r="I152" s="683"/>
      <c r="J152" s="683"/>
      <c r="K152" s="683"/>
      <c r="L152" s="683"/>
      <c r="M152" s="683"/>
      <c r="N152" s="683"/>
      <c r="O152" s="683"/>
      <c r="P152" s="683"/>
      <c r="Q152" s="683"/>
      <c r="R152" s="683"/>
      <c r="S152" s="683"/>
      <c r="T152" s="683"/>
      <c r="U152" s="683"/>
      <c r="V152" s="683"/>
      <c r="W152" s="683"/>
      <c r="X152" s="683"/>
      <c r="Y152" s="683"/>
      <c r="Z152" s="683"/>
      <c r="AA152" s="683"/>
      <c r="AB152" s="683"/>
      <c r="AC152" s="683"/>
      <c r="AD152" s="683"/>
      <c r="AE152" s="683"/>
      <c r="AF152" s="683"/>
      <c r="AG152" s="683"/>
      <c r="AH152" s="683"/>
      <c r="AI152" s="683"/>
      <c r="AJ152" s="683"/>
      <c r="AK152" s="683"/>
      <c r="AL152" s="683"/>
      <c r="AM152" s="683"/>
      <c r="AN152" s="683"/>
      <c r="AO152" s="683"/>
      <c r="AP152" s="683"/>
      <c r="AQ152" s="683"/>
      <c r="AR152" s="683"/>
      <c r="AS152" s="683"/>
      <c r="AT152" s="683"/>
      <c r="AU152" s="683"/>
      <c r="AV152" s="683"/>
      <c r="AW152" s="683"/>
      <c r="AX152" s="683"/>
      <c r="AY152" s="683"/>
      <c r="AZ152" s="683"/>
      <c r="BA152" s="683"/>
      <c r="BB152" s="683"/>
      <c r="BC152" s="683"/>
      <c r="BD152" s="683"/>
      <c r="BE152" s="684"/>
      <c r="BF152" s="635" t="s">
        <v>116</v>
      </c>
      <c r="BG152" s="996"/>
      <c r="BH152" s="996"/>
      <c r="BI152" s="997"/>
    </row>
    <row r="153" spans="1:62" ht="128.25" customHeight="1" x14ac:dyDescent="0.35">
      <c r="A153" s="665" t="s">
        <v>146</v>
      </c>
      <c r="B153" s="680"/>
      <c r="C153" s="680"/>
      <c r="D153" s="681"/>
      <c r="E153" s="682" t="s">
        <v>323</v>
      </c>
      <c r="F153" s="683"/>
      <c r="G153" s="683"/>
      <c r="H153" s="683"/>
      <c r="I153" s="683"/>
      <c r="J153" s="683"/>
      <c r="K153" s="683"/>
      <c r="L153" s="683"/>
      <c r="M153" s="683"/>
      <c r="N153" s="683"/>
      <c r="O153" s="683"/>
      <c r="P153" s="683"/>
      <c r="Q153" s="683"/>
      <c r="R153" s="683"/>
      <c r="S153" s="683"/>
      <c r="T153" s="683"/>
      <c r="U153" s="683"/>
      <c r="V153" s="683"/>
      <c r="W153" s="683"/>
      <c r="X153" s="683"/>
      <c r="Y153" s="683"/>
      <c r="Z153" s="683"/>
      <c r="AA153" s="683"/>
      <c r="AB153" s="683"/>
      <c r="AC153" s="683"/>
      <c r="AD153" s="683"/>
      <c r="AE153" s="683"/>
      <c r="AF153" s="683"/>
      <c r="AG153" s="683"/>
      <c r="AH153" s="683"/>
      <c r="AI153" s="683"/>
      <c r="AJ153" s="683"/>
      <c r="AK153" s="683"/>
      <c r="AL153" s="683"/>
      <c r="AM153" s="683"/>
      <c r="AN153" s="683"/>
      <c r="AO153" s="683"/>
      <c r="AP153" s="683"/>
      <c r="AQ153" s="683"/>
      <c r="AR153" s="683"/>
      <c r="AS153" s="683"/>
      <c r="AT153" s="683"/>
      <c r="AU153" s="683"/>
      <c r="AV153" s="683"/>
      <c r="AW153" s="683"/>
      <c r="AX153" s="683"/>
      <c r="AY153" s="683"/>
      <c r="AZ153" s="683"/>
      <c r="BA153" s="683"/>
      <c r="BB153" s="683"/>
      <c r="BC153" s="683"/>
      <c r="BD153" s="683"/>
      <c r="BE153" s="684"/>
      <c r="BF153" s="635" t="s">
        <v>322</v>
      </c>
      <c r="BG153" s="636"/>
      <c r="BH153" s="636"/>
      <c r="BI153" s="637"/>
    </row>
    <row r="154" spans="1:62" s="18" customFormat="1" ht="114.75" customHeight="1" x14ac:dyDescent="0.35">
      <c r="A154" s="665" t="s">
        <v>149</v>
      </c>
      <c r="B154" s="766"/>
      <c r="C154" s="766"/>
      <c r="D154" s="767"/>
      <c r="E154" s="682" t="s">
        <v>315</v>
      </c>
      <c r="F154" s="683"/>
      <c r="G154" s="683"/>
      <c r="H154" s="683"/>
      <c r="I154" s="683"/>
      <c r="J154" s="683"/>
      <c r="K154" s="683"/>
      <c r="L154" s="683"/>
      <c r="M154" s="683"/>
      <c r="N154" s="683"/>
      <c r="O154" s="683"/>
      <c r="P154" s="683"/>
      <c r="Q154" s="683"/>
      <c r="R154" s="683"/>
      <c r="S154" s="683"/>
      <c r="T154" s="683"/>
      <c r="U154" s="683"/>
      <c r="V154" s="683"/>
      <c r="W154" s="683"/>
      <c r="X154" s="683"/>
      <c r="Y154" s="683"/>
      <c r="Z154" s="683"/>
      <c r="AA154" s="683"/>
      <c r="AB154" s="683"/>
      <c r="AC154" s="683"/>
      <c r="AD154" s="683"/>
      <c r="AE154" s="683"/>
      <c r="AF154" s="683"/>
      <c r="AG154" s="683"/>
      <c r="AH154" s="683"/>
      <c r="AI154" s="683"/>
      <c r="AJ154" s="683"/>
      <c r="AK154" s="683"/>
      <c r="AL154" s="683"/>
      <c r="AM154" s="683"/>
      <c r="AN154" s="683"/>
      <c r="AO154" s="683"/>
      <c r="AP154" s="683"/>
      <c r="AQ154" s="683"/>
      <c r="AR154" s="683"/>
      <c r="AS154" s="683"/>
      <c r="AT154" s="683"/>
      <c r="AU154" s="683"/>
      <c r="AV154" s="683"/>
      <c r="AW154" s="683"/>
      <c r="AX154" s="683"/>
      <c r="AY154" s="683"/>
      <c r="AZ154" s="683"/>
      <c r="BA154" s="683"/>
      <c r="BB154" s="683"/>
      <c r="BC154" s="683"/>
      <c r="BD154" s="683"/>
      <c r="BE154" s="684"/>
      <c r="BF154" s="673" t="s">
        <v>150</v>
      </c>
      <c r="BG154" s="674"/>
      <c r="BH154" s="674"/>
      <c r="BI154" s="675"/>
      <c r="BJ154" s="11"/>
    </row>
    <row r="155" spans="1:62" s="18" customFormat="1" ht="109.5" customHeight="1" x14ac:dyDescent="0.35">
      <c r="A155" s="665" t="s">
        <v>269</v>
      </c>
      <c r="B155" s="680"/>
      <c r="C155" s="680"/>
      <c r="D155" s="681"/>
      <c r="E155" s="682" t="s">
        <v>328</v>
      </c>
      <c r="F155" s="683"/>
      <c r="G155" s="683"/>
      <c r="H155" s="683"/>
      <c r="I155" s="683"/>
      <c r="J155" s="683"/>
      <c r="K155" s="683"/>
      <c r="L155" s="683"/>
      <c r="M155" s="683"/>
      <c r="N155" s="683"/>
      <c r="O155" s="683"/>
      <c r="P155" s="683"/>
      <c r="Q155" s="683"/>
      <c r="R155" s="683"/>
      <c r="S155" s="683"/>
      <c r="T155" s="683"/>
      <c r="U155" s="683"/>
      <c r="V155" s="683"/>
      <c r="W155" s="683"/>
      <c r="X155" s="683"/>
      <c r="Y155" s="683"/>
      <c r="Z155" s="683"/>
      <c r="AA155" s="683"/>
      <c r="AB155" s="683"/>
      <c r="AC155" s="683"/>
      <c r="AD155" s="683"/>
      <c r="AE155" s="683"/>
      <c r="AF155" s="683"/>
      <c r="AG155" s="683"/>
      <c r="AH155" s="683"/>
      <c r="AI155" s="683"/>
      <c r="AJ155" s="683"/>
      <c r="AK155" s="683"/>
      <c r="AL155" s="683"/>
      <c r="AM155" s="683"/>
      <c r="AN155" s="683"/>
      <c r="AO155" s="683"/>
      <c r="AP155" s="683"/>
      <c r="AQ155" s="683"/>
      <c r="AR155" s="683"/>
      <c r="AS155" s="683"/>
      <c r="AT155" s="683"/>
      <c r="AU155" s="683"/>
      <c r="AV155" s="683"/>
      <c r="AW155" s="683"/>
      <c r="AX155" s="683"/>
      <c r="AY155" s="683"/>
      <c r="AZ155" s="683"/>
      <c r="BA155" s="683"/>
      <c r="BB155" s="683"/>
      <c r="BC155" s="683"/>
      <c r="BD155" s="683"/>
      <c r="BE155" s="684"/>
      <c r="BF155" s="635" t="s">
        <v>351</v>
      </c>
      <c r="BG155" s="636"/>
      <c r="BH155" s="636"/>
      <c r="BI155" s="637"/>
      <c r="BJ155" s="11"/>
    </row>
    <row r="156" spans="1:62" s="18" customFormat="1" ht="105.75" customHeight="1" x14ac:dyDescent="0.35">
      <c r="A156" s="665" t="s">
        <v>270</v>
      </c>
      <c r="B156" s="680"/>
      <c r="C156" s="680"/>
      <c r="D156" s="681"/>
      <c r="E156" s="682" t="s">
        <v>294</v>
      </c>
      <c r="F156" s="683"/>
      <c r="G156" s="683"/>
      <c r="H156" s="683"/>
      <c r="I156" s="683"/>
      <c r="J156" s="683"/>
      <c r="K156" s="683"/>
      <c r="L156" s="683"/>
      <c r="M156" s="683"/>
      <c r="N156" s="683"/>
      <c r="O156" s="683"/>
      <c r="P156" s="683"/>
      <c r="Q156" s="683"/>
      <c r="R156" s="683"/>
      <c r="S156" s="683"/>
      <c r="T156" s="683"/>
      <c r="U156" s="683"/>
      <c r="V156" s="683"/>
      <c r="W156" s="683"/>
      <c r="X156" s="683"/>
      <c r="Y156" s="683"/>
      <c r="Z156" s="683"/>
      <c r="AA156" s="683"/>
      <c r="AB156" s="683"/>
      <c r="AC156" s="683"/>
      <c r="AD156" s="683"/>
      <c r="AE156" s="683"/>
      <c r="AF156" s="683"/>
      <c r="AG156" s="683"/>
      <c r="AH156" s="683"/>
      <c r="AI156" s="683"/>
      <c r="AJ156" s="683"/>
      <c r="AK156" s="683"/>
      <c r="AL156" s="683"/>
      <c r="AM156" s="683"/>
      <c r="AN156" s="683"/>
      <c r="AO156" s="683"/>
      <c r="AP156" s="683"/>
      <c r="AQ156" s="683"/>
      <c r="AR156" s="683"/>
      <c r="AS156" s="683"/>
      <c r="AT156" s="683"/>
      <c r="AU156" s="683"/>
      <c r="AV156" s="683"/>
      <c r="AW156" s="683"/>
      <c r="AX156" s="683"/>
      <c r="AY156" s="683"/>
      <c r="AZ156" s="683"/>
      <c r="BA156" s="683"/>
      <c r="BB156" s="683"/>
      <c r="BC156" s="683"/>
      <c r="BD156" s="683"/>
      <c r="BE156" s="684"/>
      <c r="BF156" s="635" t="s">
        <v>120</v>
      </c>
      <c r="BG156" s="636"/>
      <c r="BH156" s="636"/>
      <c r="BI156" s="637"/>
      <c r="BJ156" s="11"/>
    </row>
    <row r="157" spans="1:62" s="18" customFormat="1" ht="97.5" customHeight="1" x14ac:dyDescent="0.35">
      <c r="A157" s="665" t="s">
        <v>292</v>
      </c>
      <c r="B157" s="680"/>
      <c r="C157" s="680"/>
      <c r="D157" s="681"/>
      <c r="E157" s="682" t="s">
        <v>324</v>
      </c>
      <c r="F157" s="683"/>
      <c r="G157" s="683"/>
      <c r="H157" s="683"/>
      <c r="I157" s="683"/>
      <c r="J157" s="683"/>
      <c r="K157" s="683"/>
      <c r="L157" s="683"/>
      <c r="M157" s="683"/>
      <c r="N157" s="683"/>
      <c r="O157" s="683"/>
      <c r="P157" s="683"/>
      <c r="Q157" s="683"/>
      <c r="R157" s="683"/>
      <c r="S157" s="683"/>
      <c r="T157" s="683"/>
      <c r="U157" s="683"/>
      <c r="V157" s="683"/>
      <c r="W157" s="683"/>
      <c r="X157" s="683"/>
      <c r="Y157" s="683"/>
      <c r="Z157" s="683"/>
      <c r="AA157" s="683"/>
      <c r="AB157" s="683"/>
      <c r="AC157" s="683"/>
      <c r="AD157" s="683"/>
      <c r="AE157" s="683"/>
      <c r="AF157" s="683"/>
      <c r="AG157" s="683"/>
      <c r="AH157" s="683"/>
      <c r="AI157" s="683"/>
      <c r="AJ157" s="683"/>
      <c r="AK157" s="683"/>
      <c r="AL157" s="683"/>
      <c r="AM157" s="683"/>
      <c r="AN157" s="683"/>
      <c r="AO157" s="683"/>
      <c r="AP157" s="683"/>
      <c r="AQ157" s="683"/>
      <c r="AR157" s="683"/>
      <c r="AS157" s="683"/>
      <c r="AT157" s="683"/>
      <c r="AU157" s="683"/>
      <c r="AV157" s="683"/>
      <c r="AW157" s="683"/>
      <c r="AX157" s="683"/>
      <c r="AY157" s="683"/>
      <c r="AZ157" s="683"/>
      <c r="BA157" s="683"/>
      <c r="BB157" s="683"/>
      <c r="BC157" s="683"/>
      <c r="BD157" s="683"/>
      <c r="BE157" s="684"/>
      <c r="BF157" s="635" t="s">
        <v>147</v>
      </c>
      <c r="BG157" s="636"/>
      <c r="BH157" s="636"/>
      <c r="BI157" s="637"/>
      <c r="BJ157" s="11"/>
    </row>
    <row r="158" spans="1:62" s="18" customFormat="1" ht="57" customHeight="1" x14ac:dyDescent="0.35">
      <c r="A158" s="665" t="s">
        <v>355</v>
      </c>
      <c r="B158" s="680"/>
      <c r="C158" s="680"/>
      <c r="D158" s="681"/>
      <c r="E158" s="682" t="s">
        <v>358</v>
      </c>
      <c r="F158" s="683"/>
      <c r="G158" s="683"/>
      <c r="H158" s="683"/>
      <c r="I158" s="683"/>
      <c r="J158" s="683"/>
      <c r="K158" s="683"/>
      <c r="L158" s="683"/>
      <c r="M158" s="683"/>
      <c r="N158" s="683"/>
      <c r="O158" s="683"/>
      <c r="P158" s="683"/>
      <c r="Q158" s="683"/>
      <c r="R158" s="683"/>
      <c r="S158" s="683"/>
      <c r="T158" s="683"/>
      <c r="U158" s="683"/>
      <c r="V158" s="683"/>
      <c r="W158" s="683"/>
      <c r="X158" s="683"/>
      <c r="Y158" s="683"/>
      <c r="Z158" s="683"/>
      <c r="AA158" s="683"/>
      <c r="AB158" s="683"/>
      <c r="AC158" s="683"/>
      <c r="AD158" s="683"/>
      <c r="AE158" s="683"/>
      <c r="AF158" s="683"/>
      <c r="AG158" s="683"/>
      <c r="AH158" s="683"/>
      <c r="AI158" s="683"/>
      <c r="AJ158" s="683"/>
      <c r="AK158" s="683"/>
      <c r="AL158" s="683"/>
      <c r="AM158" s="683"/>
      <c r="AN158" s="683"/>
      <c r="AO158" s="683"/>
      <c r="AP158" s="683"/>
      <c r="AQ158" s="683"/>
      <c r="AR158" s="683"/>
      <c r="AS158" s="683"/>
      <c r="AT158" s="683"/>
      <c r="AU158" s="683"/>
      <c r="AV158" s="683"/>
      <c r="AW158" s="683"/>
      <c r="AX158" s="683"/>
      <c r="AY158" s="683"/>
      <c r="AZ158" s="683"/>
      <c r="BA158" s="683"/>
      <c r="BB158" s="683"/>
      <c r="BC158" s="683"/>
      <c r="BD158" s="683"/>
      <c r="BE158" s="684"/>
      <c r="BF158" s="635" t="s">
        <v>280</v>
      </c>
      <c r="BG158" s="636"/>
      <c r="BH158" s="636"/>
      <c r="BI158" s="637"/>
      <c r="BJ158" s="11"/>
    </row>
    <row r="159" spans="1:62" s="18" customFormat="1" ht="57" customHeight="1" x14ac:dyDescent="0.35">
      <c r="A159" s="665" t="s">
        <v>356</v>
      </c>
      <c r="B159" s="680"/>
      <c r="C159" s="680"/>
      <c r="D159" s="681"/>
      <c r="E159" s="682" t="s">
        <v>298</v>
      </c>
      <c r="F159" s="683"/>
      <c r="G159" s="683"/>
      <c r="H159" s="683"/>
      <c r="I159" s="683"/>
      <c r="J159" s="683"/>
      <c r="K159" s="683"/>
      <c r="L159" s="683"/>
      <c r="M159" s="683"/>
      <c r="N159" s="683"/>
      <c r="O159" s="683"/>
      <c r="P159" s="683"/>
      <c r="Q159" s="683"/>
      <c r="R159" s="683"/>
      <c r="S159" s="683"/>
      <c r="T159" s="683"/>
      <c r="U159" s="683"/>
      <c r="V159" s="683"/>
      <c r="W159" s="683"/>
      <c r="X159" s="683"/>
      <c r="Y159" s="683"/>
      <c r="Z159" s="683"/>
      <c r="AA159" s="683"/>
      <c r="AB159" s="683"/>
      <c r="AC159" s="683"/>
      <c r="AD159" s="683"/>
      <c r="AE159" s="683"/>
      <c r="AF159" s="683"/>
      <c r="AG159" s="683"/>
      <c r="AH159" s="683"/>
      <c r="AI159" s="683"/>
      <c r="AJ159" s="683"/>
      <c r="AK159" s="683"/>
      <c r="AL159" s="683"/>
      <c r="AM159" s="683"/>
      <c r="AN159" s="683"/>
      <c r="AO159" s="683"/>
      <c r="AP159" s="683"/>
      <c r="AQ159" s="683"/>
      <c r="AR159" s="683"/>
      <c r="AS159" s="683"/>
      <c r="AT159" s="683"/>
      <c r="AU159" s="683"/>
      <c r="AV159" s="683"/>
      <c r="AW159" s="683"/>
      <c r="AX159" s="683"/>
      <c r="AY159" s="683"/>
      <c r="AZ159" s="683"/>
      <c r="BA159" s="683"/>
      <c r="BB159" s="683"/>
      <c r="BC159" s="683"/>
      <c r="BD159" s="683"/>
      <c r="BE159" s="684"/>
      <c r="BF159" s="635" t="s">
        <v>282</v>
      </c>
      <c r="BG159" s="636"/>
      <c r="BH159" s="636"/>
      <c r="BI159" s="637"/>
      <c r="BJ159" s="11"/>
    </row>
    <row r="160" spans="1:62" s="18" customFormat="1" ht="65.25" customHeight="1" x14ac:dyDescent="0.35">
      <c r="A160" s="665" t="s">
        <v>357</v>
      </c>
      <c r="B160" s="680"/>
      <c r="C160" s="680"/>
      <c r="D160" s="681"/>
      <c r="E160" s="682" t="s">
        <v>316</v>
      </c>
      <c r="F160" s="683"/>
      <c r="G160" s="683"/>
      <c r="H160" s="683"/>
      <c r="I160" s="683"/>
      <c r="J160" s="683"/>
      <c r="K160" s="683"/>
      <c r="L160" s="683"/>
      <c r="M160" s="683"/>
      <c r="N160" s="683"/>
      <c r="O160" s="683"/>
      <c r="P160" s="683"/>
      <c r="Q160" s="683"/>
      <c r="R160" s="683"/>
      <c r="S160" s="683"/>
      <c r="T160" s="683"/>
      <c r="U160" s="683"/>
      <c r="V160" s="683"/>
      <c r="W160" s="683"/>
      <c r="X160" s="683"/>
      <c r="Y160" s="683"/>
      <c r="Z160" s="683"/>
      <c r="AA160" s="683"/>
      <c r="AB160" s="683"/>
      <c r="AC160" s="683"/>
      <c r="AD160" s="683"/>
      <c r="AE160" s="683"/>
      <c r="AF160" s="683"/>
      <c r="AG160" s="683"/>
      <c r="AH160" s="683"/>
      <c r="AI160" s="683"/>
      <c r="AJ160" s="683"/>
      <c r="AK160" s="683"/>
      <c r="AL160" s="683"/>
      <c r="AM160" s="683"/>
      <c r="AN160" s="683"/>
      <c r="AO160" s="683"/>
      <c r="AP160" s="683"/>
      <c r="AQ160" s="683"/>
      <c r="AR160" s="683"/>
      <c r="AS160" s="683"/>
      <c r="AT160" s="683"/>
      <c r="AU160" s="683"/>
      <c r="AV160" s="683"/>
      <c r="AW160" s="683"/>
      <c r="AX160" s="683"/>
      <c r="AY160" s="683"/>
      <c r="AZ160" s="683"/>
      <c r="BA160" s="683"/>
      <c r="BB160" s="683"/>
      <c r="BC160" s="683"/>
      <c r="BD160" s="683"/>
      <c r="BE160" s="684"/>
      <c r="BF160" s="635" t="s">
        <v>281</v>
      </c>
      <c r="BG160" s="636"/>
      <c r="BH160" s="636"/>
      <c r="BI160" s="637"/>
      <c r="BJ160" s="11"/>
    </row>
    <row r="161" spans="1:62" s="18" customFormat="1" ht="103.5" customHeight="1" x14ac:dyDescent="0.35">
      <c r="A161" s="665" t="s">
        <v>363</v>
      </c>
      <c r="B161" s="680"/>
      <c r="C161" s="680"/>
      <c r="D161" s="681"/>
      <c r="E161" s="682" t="s">
        <v>367</v>
      </c>
      <c r="F161" s="683"/>
      <c r="G161" s="683"/>
      <c r="H161" s="683"/>
      <c r="I161" s="683"/>
      <c r="J161" s="683"/>
      <c r="K161" s="683"/>
      <c r="L161" s="683"/>
      <c r="M161" s="683"/>
      <c r="N161" s="683"/>
      <c r="O161" s="683"/>
      <c r="P161" s="683"/>
      <c r="Q161" s="683"/>
      <c r="R161" s="683"/>
      <c r="S161" s="683"/>
      <c r="T161" s="683"/>
      <c r="U161" s="683"/>
      <c r="V161" s="683"/>
      <c r="W161" s="683"/>
      <c r="X161" s="683"/>
      <c r="Y161" s="683"/>
      <c r="Z161" s="683"/>
      <c r="AA161" s="683"/>
      <c r="AB161" s="683"/>
      <c r="AC161" s="683"/>
      <c r="AD161" s="683"/>
      <c r="AE161" s="683"/>
      <c r="AF161" s="683"/>
      <c r="AG161" s="683"/>
      <c r="AH161" s="683"/>
      <c r="AI161" s="683"/>
      <c r="AJ161" s="683"/>
      <c r="AK161" s="683"/>
      <c r="AL161" s="683"/>
      <c r="AM161" s="683"/>
      <c r="AN161" s="683"/>
      <c r="AO161" s="683"/>
      <c r="AP161" s="683"/>
      <c r="AQ161" s="683"/>
      <c r="AR161" s="683"/>
      <c r="AS161" s="683"/>
      <c r="AT161" s="683"/>
      <c r="AU161" s="683"/>
      <c r="AV161" s="683"/>
      <c r="AW161" s="683"/>
      <c r="AX161" s="683"/>
      <c r="AY161" s="683"/>
      <c r="AZ161" s="683"/>
      <c r="BA161" s="683"/>
      <c r="BB161" s="683"/>
      <c r="BC161" s="683"/>
      <c r="BD161" s="683"/>
      <c r="BE161" s="684"/>
      <c r="BF161" s="635" t="s">
        <v>161</v>
      </c>
      <c r="BG161" s="636"/>
      <c r="BH161" s="636"/>
      <c r="BI161" s="637"/>
      <c r="BJ161" s="11"/>
    </row>
    <row r="162" spans="1:62" s="17" customFormat="1" ht="60" customHeight="1" x14ac:dyDescent="0.4">
      <c r="A162" s="665" t="s">
        <v>184</v>
      </c>
      <c r="B162" s="666"/>
      <c r="C162" s="666"/>
      <c r="D162" s="667"/>
      <c r="E162" s="682" t="s">
        <v>295</v>
      </c>
      <c r="F162" s="768"/>
      <c r="G162" s="768"/>
      <c r="H162" s="768"/>
      <c r="I162" s="768"/>
      <c r="J162" s="768"/>
      <c r="K162" s="768"/>
      <c r="L162" s="768"/>
      <c r="M162" s="768"/>
      <c r="N162" s="768"/>
      <c r="O162" s="768"/>
      <c r="P162" s="768"/>
      <c r="Q162" s="768"/>
      <c r="R162" s="768"/>
      <c r="S162" s="768"/>
      <c r="T162" s="768"/>
      <c r="U162" s="768"/>
      <c r="V162" s="768"/>
      <c r="W162" s="768"/>
      <c r="X162" s="768"/>
      <c r="Y162" s="768"/>
      <c r="Z162" s="768"/>
      <c r="AA162" s="768"/>
      <c r="AB162" s="768"/>
      <c r="AC162" s="768"/>
      <c r="AD162" s="768"/>
      <c r="AE162" s="768"/>
      <c r="AF162" s="768"/>
      <c r="AG162" s="768"/>
      <c r="AH162" s="768"/>
      <c r="AI162" s="768"/>
      <c r="AJ162" s="768"/>
      <c r="AK162" s="768"/>
      <c r="AL162" s="768"/>
      <c r="AM162" s="768"/>
      <c r="AN162" s="768"/>
      <c r="AO162" s="768"/>
      <c r="AP162" s="768"/>
      <c r="AQ162" s="768"/>
      <c r="AR162" s="768"/>
      <c r="AS162" s="768"/>
      <c r="AT162" s="768"/>
      <c r="AU162" s="768"/>
      <c r="AV162" s="768"/>
      <c r="AW162" s="768"/>
      <c r="AX162" s="768"/>
      <c r="AY162" s="768"/>
      <c r="AZ162" s="768"/>
      <c r="BA162" s="768"/>
      <c r="BB162" s="768"/>
      <c r="BC162" s="768"/>
      <c r="BD162" s="768"/>
      <c r="BE162" s="769"/>
      <c r="BF162" s="673" t="s">
        <v>125</v>
      </c>
      <c r="BG162" s="676"/>
      <c r="BH162" s="676"/>
      <c r="BI162" s="677"/>
      <c r="BJ162" s="16"/>
    </row>
    <row r="163" spans="1:62" s="17" customFormat="1" ht="98.25" customHeight="1" x14ac:dyDescent="0.4">
      <c r="A163" s="665" t="s">
        <v>185</v>
      </c>
      <c r="B163" s="680"/>
      <c r="C163" s="680"/>
      <c r="D163" s="681"/>
      <c r="E163" s="682" t="s">
        <v>330</v>
      </c>
      <c r="F163" s="683"/>
      <c r="G163" s="683"/>
      <c r="H163" s="683"/>
      <c r="I163" s="683"/>
      <c r="J163" s="683"/>
      <c r="K163" s="683"/>
      <c r="L163" s="683"/>
      <c r="M163" s="683"/>
      <c r="N163" s="683"/>
      <c r="O163" s="683"/>
      <c r="P163" s="683"/>
      <c r="Q163" s="683"/>
      <c r="R163" s="683"/>
      <c r="S163" s="683"/>
      <c r="T163" s="683"/>
      <c r="U163" s="683"/>
      <c r="V163" s="683"/>
      <c r="W163" s="683"/>
      <c r="X163" s="683"/>
      <c r="Y163" s="683"/>
      <c r="Z163" s="683"/>
      <c r="AA163" s="683"/>
      <c r="AB163" s="683"/>
      <c r="AC163" s="683"/>
      <c r="AD163" s="683"/>
      <c r="AE163" s="683"/>
      <c r="AF163" s="683"/>
      <c r="AG163" s="683"/>
      <c r="AH163" s="683"/>
      <c r="AI163" s="683"/>
      <c r="AJ163" s="683"/>
      <c r="AK163" s="683"/>
      <c r="AL163" s="683"/>
      <c r="AM163" s="683"/>
      <c r="AN163" s="683"/>
      <c r="AO163" s="683"/>
      <c r="AP163" s="683"/>
      <c r="AQ163" s="683"/>
      <c r="AR163" s="683"/>
      <c r="AS163" s="683"/>
      <c r="AT163" s="683"/>
      <c r="AU163" s="683"/>
      <c r="AV163" s="683"/>
      <c r="AW163" s="683"/>
      <c r="AX163" s="683"/>
      <c r="AY163" s="683"/>
      <c r="AZ163" s="683"/>
      <c r="BA163" s="683"/>
      <c r="BB163" s="683"/>
      <c r="BC163" s="683"/>
      <c r="BD163" s="683"/>
      <c r="BE163" s="684"/>
      <c r="BF163" s="635" t="s">
        <v>154</v>
      </c>
      <c r="BG163" s="636"/>
      <c r="BH163" s="636"/>
      <c r="BI163" s="637"/>
      <c r="BJ163" s="16"/>
    </row>
    <row r="164" spans="1:62" ht="69" customHeight="1" x14ac:dyDescent="0.35">
      <c r="A164" s="665" t="s">
        <v>186</v>
      </c>
      <c r="B164" s="766"/>
      <c r="C164" s="766"/>
      <c r="D164" s="767"/>
      <c r="E164" s="682" t="s">
        <v>329</v>
      </c>
      <c r="F164" s="683"/>
      <c r="G164" s="683"/>
      <c r="H164" s="683"/>
      <c r="I164" s="683"/>
      <c r="J164" s="683"/>
      <c r="K164" s="683"/>
      <c r="L164" s="683"/>
      <c r="M164" s="683"/>
      <c r="N164" s="683"/>
      <c r="O164" s="683"/>
      <c r="P164" s="683"/>
      <c r="Q164" s="683"/>
      <c r="R164" s="683"/>
      <c r="S164" s="683"/>
      <c r="T164" s="683"/>
      <c r="U164" s="683"/>
      <c r="V164" s="683"/>
      <c r="W164" s="683"/>
      <c r="X164" s="683"/>
      <c r="Y164" s="683"/>
      <c r="Z164" s="683"/>
      <c r="AA164" s="683"/>
      <c r="AB164" s="683"/>
      <c r="AC164" s="683"/>
      <c r="AD164" s="683"/>
      <c r="AE164" s="683"/>
      <c r="AF164" s="683"/>
      <c r="AG164" s="683"/>
      <c r="AH164" s="683"/>
      <c r="AI164" s="683"/>
      <c r="AJ164" s="683"/>
      <c r="AK164" s="683"/>
      <c r="AL164" s="683"/>
      <c r="AM164" s="683"/>
      <c r="AN164" s="683"/>
      <c r="AO164" s="683"/>
      <c r="AP164" s="683"/>
      <c r="AQ164" s="683"/>
      <c r="AR164" s="683"/>
      <c r="AS164" s="683"/>
      <c r="AT164" s="683"/>
      <c r="AU164" s="683"/>
      <c r="AV164" s="683"/>
      <c r="AW164" s="683"/>
      <c r="AX164" s="683"/>
      <c r="AY164" s="683"/>
      <c r="AZ164" s="683"/>
      <c r="BA164" s="683"/>
      <c r="BB164" s="683"/>
      <c r="BC164" s="683"/>
      <c r="BD164" s="683"/>
      <c r="BE164" s="684"/>
      <c r="BF164" s="635" t="s">
        <v>296</v>
      </c>
      <c r="BG164" s="636"/>
      <c r="BH164" s="636"/>
      <c r="BI164" s="637"/>
    </row>
    <row r="165" spans="1:62" ht="102" customHeight="1" x14ac:dyDescent="0.35">
      <c r="A165" s="665" t="s">
        <v>194</v>
      </c>
      <c r="B165" s="680"/>
      <c r="C165" s="680"/>
      <c r="D165" s="681"/>
      <c r="E165" s="682" t="s">
        <v>331</v>
      </c>
      <c r="F165" s="683"/>
      <c r="G165" s="683"/>
      <c r="H165" s="683"/>
      <c r="I165" s="683"/>
      <c r="J165" s="683"/>
      <c r="K165" s="683"/>
      <c r="L165" s="683"/>
      <c r="M165" s="683"/>
      <c r="N165" s="683"/>
      <c r="O165" s="683"/>
      <c r="P165" s="683"/>
      <c r="Q165" s="683"/>
      <c r="R165" s="683"/>
      <c r="S165" s="683"/>
      <c r="T165" s="683"/>
      <c r="U165" s="683"/>
      <c r="V165" s="683"/>
      <c r="W165" s="683"/>
      <c r="X165" s="683"/>
      <c r="Y165" s="683"/>
      <c r="Z165" s="683"/>
      <c r="AA165" s="683"/>
      <c r="AB165" s="683"/>
      <c r="AC165" s="683"/>
      <c r="AD165" s="683"/>
      <c r="AE165" s="683"/>
      <c r="AF165" s="683"/>
      <c r="AG165" s="683"/>
      <c r="AH165" s="683"/>
      <c r="AI165" s="683"/>
      <c r="AJ165" s="683"/>
      <c r="AK165" s="683"/>
      <c r="AL165" s="683"/>
      <c r="AM165" s="683"/>
      <c r="AN165" s="683"/>
      <c r="AO165" s="683"/>
      <c r="AP165" s="683"/>
      <c r="AQ165" s="683"/>
      <c r="AR165" s="683"/>
      <c r="AS165" s="683"/>
      <c r="AT165" s="683"/>
      <c r="AU165" s="683"/>
      <c r="AV165" s="683"/>
      <c r="AW165" s="683"/>
      <c r="AX165" s="683"/>
      <c r="AY165" s="683"/>
      <c r="AZ165" s="683"/>
      <c r="BA165" s="683"/>
      <c r="BB165" s="683"/>
      <c r="BC165" s="683"/>
      <c r="BD165" s="683"/>
      <c r="BE165" s="684"/>
      <c r="BF165" s="631" t="s">
        <v>332</v>
      </c>
      <c r="BG165" s="632"/>
      <c r="BH165" s="632"/>
      <c r="BI165" s="633"/>
    </row>
    <row r="166" spans="1:62" ht="78" customHeight="1" x14ac:dyDescent="0.35">
      <c r="A166" s="644" t="s">
        <v>195</v>
      </c>
      <c r="B166" s="645"/>
      <c r="C166" s="645"/>
      <c r="D166" s="646"/>
      <c r="E166" s="687" t="s">
        <v>299</v>
      </c>
      <c r="F166" s="688"/>
      <c r="G166" s="688"/>
      <c r="H166" s="688"/>
      <c r="I166" s="688"/>
      <c r="J166" s="688"/>
      <c r="K166" s="688"/>
      <c r="L166" s="688"/>
      <c r="M166" s="688"/>
      <c r="N166" s="688"/>
      <c r="O166" s="688"/>
      <c r="P166" s="688"/>
      <c r="Q166" s="688"/>
      <c r="R166" s="688"/>
      <c r="S166" s="688"/>
      <c r="T166" s="688"/>
      <c r="U166" s="688"/>
      <c r="V166" s="688"/>
      <c r="W166" s="688"/>
      <c r="X166" s="688"/>
      <c r="Y166" s="688"/>
      <c r="Z166" s="688"/>
      <c r="AA166" s="688"/>
      <c r="AB166" s="688"/>
      <c r="AC166" s="688"/>
      <c r="AD166" s="688"/>
      <c r="AE166" s="688"/>
      <c r="AF166" s="688"/>
      <c r="AG166" s="688"/>
      <c r="AH166" s="688"/>
      <c r="AI166" s="688"/>
      <c r="AJ166" s="688"/>
      <c r="AK166" s="688"/>
      <c r="AL166" s="688"/>
      <c r="AM166" s="688"/>
      <c r="AN166" s="688"/>
      <c r="AO166" s="688"/>
      <c r="AP166" s="688"/>
      <c r="AQ166" s="688"/>
      <c r="AR166" s="688"/>
      <c r="AS166" s="688"/>
      <c r="AT166" s="688"/>
      <c r="AU166" s="688"/>
      <c r="AV166" s="688"/>
      <c r="AW166" s="688"/>
      <c r="AX166" s="688"/>
      <c r="AY166" s="688"/>
      <c r="AZ166" s="688"/>
      <c r="BA166" s="688"/>
      <c r="BB166" s="688"/>
      <c r="BC166" s="688"/>
      <c r="BD166" s="688"/>
      <c r="BE166" s="689"/>
      <c r="BF166" s="631" t="s">
        <v>164</v>
      </c>
      <c r="BG166" s="632"/>
      <c r="BH166" s="632"/>
      <c r="BI166" s="633"/>
    </row>
    <row r="167" spans="1:62" ht="110.25" customHeight="1" x14ac:dyDescent="0.35">
      <c r="A167" s="665" t="s">
        <v>196</v>
      </c>
      <c r="B167" s="680"/>
      <c r="C167" s="680"/>
      <c r="D167" s="681"/>
      <c r="E167" s="682" t="s">
        <v>382</v>
      </c>
      <c r="F167" s="683"/>
      <c r="G167" s="683"/>
      <c r="H167" s="683"/>
      <c r="I167" s="683"/>
      <c r="J167" s="683"/>
      <c r="K167" s="683"/>
      <c r="L167" s="683"/>
      <c r="M167" s="683"/>
      <c r="N167" s="683"/>
      <c r="O167" s="683"/>
      <c r="P167" s="683"/>
      <c r="Q167" s="683"/>
      <c r="R167" s="683"/>
      <c r="S167" s="683"/>
      <c r="T167" s="683"/>
      <c r="U167" s="683"/>
      <c r="V167" s="683"/>
      <c r="W167" s="683"/>
      <c r="X167" s="683"/>
      <c r="Y167" s="683"/>
      <c r="Z167" s="683"/>
      <c r="AA167" s="683"/>
      <c r="AB167" s="683"/>
      <c r="AC167" s="683"/>
      <c r="AD167" s="683"/>
      <c r="AE167" s="683"/>
      <c r="AF167" s="683"/>
      <c r="AG167" s="683"/>
      <c r="AH167" s="683"/>
      <c r="AI167" s="683"/>
      <c r="AJ167" s="683"/>
      <c r="AK167" s="683"/>
      <c r="AL167" s="683"/>
      <c r="AM167" s="683"/>
      <c r="AN167" s="683"/>
      <c r="AO167" s="683"/>
      <c r="AP167" s="683"/>
      <c r="AQ167" s="683"/>
      <c r="AR167" s="683"/>
      <c r="AS167" s="683"/>
      <c r="AT167" s="683"/>
      <c r="AU167" s="683"/>
      <c r="AV167" s="683"/>
      <c r="AW167" s="683"/>
      <c r="AX167" s="683"/>
      <c r="AY167" s="683"/>
      <c r="AZ167" s="683"/>
      <c r="BA167" s="683"/>
      <c r="BB167" s="683"/>
      <c r="BC167" s="683"/>
      <c r="BD167" s="683"/>
      <c r="BE167" s="684"/>
      <c r="BF167" s="668" t="s">
        <v>262</v>
      </c>
      <c r="BG167" s="668"/>
      <c r="BH167" s="668"/>
      <c r="BI167" s="669"/>
    </row>
    <row r="168" spans="1:62" ht="112.5" customHeight="1" x14ac:dyDescent="0.35">
      <c r="A168" s="665" t="s">
        <v>197</v>
      </c>
      <c r="B168" s="680"/>
      <c r="C168" s="680"/>
      <c r="D168" s="681"/>
      <c r="E168" s="682" t="s">
        <v>333</v>
      </c>
      <c r="F168" s="683"/>
      <c r="G168" s="683"/>
      <c r="H168" s="683"/>
      <c r="I168" s="683"/>
      <c r="J168" s="683"/>
      <c r="K168" s="683"/>
      <c r="L168" s="683"/>
      <c r="M168" s="683"/>
      <c r="N168" s="683"/>
      <c r="O168" s="683"/>
      <c r="P168" s="683"/>
      <c r="Q168" s="683"/>
      <c r="R168" s="683"/>
      <c r="S168" s="683"/>
      <c r="T168" s="683"/>
      <c r="U168" s="683"/>
      <c r="V168" s="683"/>
      <c r="W168" s="683"/>
      <c r="X168" s="683"/>
      <c r="Y168" s="683"/>
      <c r="Z168" s="683"/>
      <c r="AA168" s="683"/>
      <c r="AB168" s="683"/>
      <c r="AC168" s="683"/>
      <c r="AD168" s="683"/>
      <c r="AE168" s="683"/>
      <c r="AF168" s="683"/>
      <c r="AG168" s="683"/>
      <c r="AH168" s="683"/>
      <c r="AI168" s="683"/>
      <c r="AJ168" s="683"/>
      <c r="AK168" s="683"/>
      <c r="AL168" s="683"/>
      <c r="AM168" s="683"/>
      <c r="AN168" s="683"/>
      <c r="AO168" s="683"/>
      <c r="AP168" s="683"/>
      <c r="AQ168" s="683"/>
      <c r="AR168" s="683"/>
      <c r="AS168" s="683"/>
      <c r="AT168" s="683"/>
      <c r="AU168" s="683"/>
      <c r="AV168" s="683"/>
      <c r="AW168" s="683"/>
      <c r="AX168" s="683"/>
      <c r="AY168" s="683"/>
      <c r="AZ168" s="683"/>
      <c r="BA168" s="683"/>
      <c r="BB168" s="683"/>
      <c r="BC168" s="683"/>
      <c r="BD168" s="683"/>
      <c r="BE168" s="684"/>
      <c r="BF168" s="631" t="s">
        <v>286</v>
      </c>
      <c r="BG168" s="632"/>
      <c r="BH168" s="632"/>
      <c r="BI168" s="633"/>
    </row>
    <row r="169" spans="1:62" ht="89.25" customHeight="1" x14ac:dyDescent="0.35">
      <c r="A169" s="770" t="s">
        <v>198</v>
      </c>
      <c r="B169" s="771"/>
      <c r="C169" s="771"/>
      <c r="D169" s="772"/>
      <c r="E169" s="797" t="s">
        <v>337</v>
      </c>
      <c r="F169" s="798"/>
      <c r="G169" s="798"/>
      <c r="H169" s="798"/>
      <c r="I169" s="798"/>
      <c r="J169" s="798"/>
      <c r="K169" s="798"/>
      <c r="L169" s="798"/>
      <c r="M169" s="798"/>
      <c r="N169" s="798"/>
      <c r="O169" s="798"/>
      <c r="P169" s="798"/>
      <c r="Q169" s="798"/>
      <c r="R169" s="798"/>
      <c r="S169" s="798"/>
      <c r="T169" s="798"/>
      <c r="U169" s="798"/>
      <c r="V169" s="798"/>
      <c r="W169" s="798"/>
      <c r="X169" s="798"/>
      <c r="Y169" s="798"/>
      <c r="Z169" s="798"/>
      <c r="AA169" s="798"/>
      <c r="AB169" s="798"/>
      <c r="AC169" s="798"/>
      <c r="AD169" s="798"/>
      <c r="AE169" s="798"/>
      <c r="AF169" s="798"/>
      <c r="AG169" s="798"/>
      <c r="AH169" s="798"/>
      <c r="AI169" s="798"/>
      <c r="AJ169" s="798"/>
      <c r="AK169" s="798"/>
      <c r="AL169" s="798"/>
      <c r="AM169" s="798"/>
      <c r="AN169" s="798"/>
      <c r="AO169" s="798"/>
      <c r="AP169" s="798"/>
      <c r="AQ169" s="798"/>
      <c r="AR169" s="798"/>
      <c r="AS169" s="798"/>
      <c r="AT169" s="798"/>
      <c r="AU169" s="798"/>
      <c r="AV169" s="798"/>
      <c r="AW169" s="798"/>
      <c r="AX169" s="798"/>
      <c r="AY169" s="798"/>
      <c r="AZ169" s="798"/>
      <c r="BA169" s="798"/>
      <c r="BB169" s="798"/>
      <c r="BC169" s="798"/>
      <c r="BD169" s="798"/>
      <c r="BE169" s="799"/>
      <c r="BF169" s="670" t="s">
        <v>265</v>
      </c>
      <c r="BG169" s="671"/>
      <c r="BH169" s="671"/>
      <c r="BI169" s="672"/>
    </row>
    <row r="170" spans="1:62" ht="62.25" customHeight="1" x14ac:dyDescent="0.35">
      <c r="A170" s="795" t="s">
        <v>188</v>
      </c>
      <c r="B170" s="796"/>
      <c r="C170" s="796"/>
      <c r="D170" s="796"/>
      <c r="E170" s="682" t="s">
        <v>388</v>
      </c>
      <c r="F170" s="683"/>
      <c r="G170" s="683"/>
      <c r="H170" s="683"/>
      <c r="I170" s="683"/>
      <c r="J170" s="683"/>
      <c r="K170" s="683"/>
      <c r="L170" s="683"/>
      <c r="M170" s="683"/>
      <c r="N170" s="683"/>
      <c r="O170" s="683"/>
      <c r="P170" s="683"/>
      <c r="Q170" s="683"/>
      <c r="R170" s="683"/>
      <c r="S170" s="683"/>
      <c r="T170" s="683"/>
      <c r="U170" s="683"/>
      <c r="V170" s="683"/>
      <c r="W170" s="683"/>
      <c r="X170" s="683"/>
      <c r="Y170" s="683"/>
      <c r="Z170" s="683"/>
      <c r="AA170" s="683"/>
      <c r="AB170" s="683"/>
      <c r="AC170" s="683"/>
      <c r="AD170" s="683"/>
      <c r="AE170" s="683"/>
      <c r="AF170" s="683"/>
      <c r="AG170" s="683"/>
      <c r="AH170" s="683"/>
      <c r="AI170" s="683"/>
      <c r="AJ170" s="683"/>
      <c r="AK170" s="683"/>
      <c r="AL170" s="683"/>
      <c r="AM170" s="683"/>
      <c r="AN170" s="683"/>
      <c r="AO170" s="683"/>
      <c r="AP170" s="683"/>
      <c r="AQ170" s="683"/>
      <c r="AR170" s="683"/>
      <c r="AS170" s="683"/>
      <c r="AT170" s="683"/>
      <c r="AU170" s="683"/>
      <c r="AV170" s="683"/>
      <c r="AW170" s="683"/>
      <c r="AX170" s="683"/>
      <c r="AY170" s="683"/>
      <c r="AZ170" s="683"/>
      <c r="BA170" s="683"/>
      <c r="BB170" s="683"/>
      <c r="BC170" s="683"/>
      <c r="BD170" s="683"/>
      <c r="BE170" s="684"/>
      <c r="BF170" s="635" t="s">
        <v>173</v>
      </c>
      <c r="BG170" s="636"/>
      <c r="BH170" s="636"/>
      <c r="BI170" s="637"/>
    </row>
    <row r="171" spans="1:62" ht="138.75" customHeight="1" x14ac:dyDescent="0.35">
      <c r="A171" s="770" t="s">
        <v>199</v>
      </c>
      <c r="B171" s="771"/>
      <c r="C171" s="771"/>
      <c r="D171" s="772"/>
      <c r="E171" s="682" t="s">
        <v>334</v>
      </c>
      <c r="F171" s="683"/>
      <c r="G171" s="683"/>
      <c r="H171" s="683"/>
      <c r="I171" s="683"/>
      <c r="J171" s="683"/>
      <c r="K171" s="683"/>
      <c r="L171" s="683"/>
      <c r="M171" s="683"/>
      <c r="N171" s="683"/>
      <c r="O171" s="683"/>
      <c r="P171" s="683"/>
      <c r="Q171" s="683"/>
      <c r="R171" s="683"/>
      <c r="S171" s="683"/>
      <c r="T171" s="683"/>
      <c r="U171" s="683"/>
      <c r="V171" s="683"/>
      <c r="W171" s="683"/>
      <c r="X171" s="683"/>
      <c r="Y171" s="683"/>
      <c r="Z171" s="683"/>
      <c r="AA171" s="683"/>
      <c r="AB171" s="683"/>
      <c r="AC171" s="683"/>
      <c r="AD171" s="683"/>
      <c r="AE171" s="683"/>
      <c r="AF171" s="683"/>
      <c r="AG171" s="683"/>
      <c r="AH171" s="683"/>
      <c r="AI171" s="683"/>
      <c r="AJ171" s="683"/>
      <c r="AK171" s="683"/>
      <c r="AL171" s="683"/>
      <c r="AM171" s="683"/>
      <c r="AN171" s="683"/>
      <c r="AO171" s="683"/>
      <c r="AP171" s="683"/>
      <c r="AQ171" s="683"/>
      <c r="AR171" s="683"/>
      <c r="AS171" s="683"/>
      <c r="AT171" s="683"/>
      <c r="AU171" s="683"/>
      <c r="AV171" s="683"/>
      <c r="AW171" s="683"/>
      <c r="AX171" s="683"/>
      <c r="AY171" s="683"/>
      <c r="AZ171" s="683"/>
      <c r="BA171" s="683"/>
      <c r="BB171" s="683"/>
      <c r="BC171" s="683"/>
      <c r="BD171" s="683"/>
      <c r="BE171" s="684"/>
      <c r="BF171" s="670" t="s">
        <v>261</v>
      </c>
      <c r="BG171" s="671"/>
      <c r="BH171" s="671"/>
      <c r="BI171" s="672"/>
    </row>
    <row r="172" spans="1:62" ht="108.75" customHeight="1" x14ac:dyDescent="0.35">
      <c r="A172" s="662" t="s">
        <v>200</v>
      </c>
      <c r="B172" s="663"/>
      <c r="C172" s="663"/>
      <c r="D172" s="664"/>
      <c r="E172" s="682" t="s">
        <v>305</v>
      </c>
      <c r="F172" s="683"/>
      <c r="G172" s="683"/>
      <c r="H172" s="683"/>
      <c r="I172" s="683"/>
      <c r="J172" s="683"/>
      <c r="K172" s="683"/>
      <c r="L172" s="683"/>
      <c r="M172" s="683"/>
      <c r="N172" s="683"/>
      <c r="O172" s="683"/>
      <c r="P172" s="683"/>
      <c r="Q172" s="683"/>
      <c r="R172" s="683"/>
      <c r="S172" s="683"/>
      <c r="T172" s="683"/>
      <c r="U172" s="683"/>
      <c r="V172" s="683"/>
      <c r="W172" s="683"/>
      <c r="X172" s="683"/>
      <c r="Y172" s="683"/>
      <c r="Z172" s="683"/>
      <c r="AA172" s="683"/>
      <c r="AB172" s="683"/>
      <c r="AC172" s="683"/>
      <c r="AD172" s="683"/>
      <c r="AE172" s="683"/>
      <c r="AF172" s="683"/>
      <c r="AG172" s="683"/>
      <c r="AH172" s="683"/>
      <c r="AI172" s="683"/>
      <c r="AJ172" s="683"/>
      <c r="AK172" s="683"/>
      <c r="AL172" s="683"/>
      <c r="AM172" s="683"/>
      <c r="AN172" s="683"/>
      <c r="AO172" s="683"/>
      <c r="AP172" s="683"/>
      <c r="AQ172" s="683"/>
      <c r="AR172" s="683"/>
      <c r="AS172" s="683"/>
      <c r="AT172" s="683"/>
      <c r="AU172" s="683"/>
      <c r="AV172" s="683"/>
      <c r="AW172" s="683"/>
      <c r="AX172" s="683"/>
      <c r="AY172" s="683"/>
      <c r="AZ172" s="683"/>
      <c r="BA172" s="683"/>
      <c r="BB172" s="683"/>
      <c r="BC172" s="683"/>
      <c r="BD172" s="683"/>
      <c r="BE172" s="684"/>
      <c r="BF172" s="635" t="s">
        <v>362</v>
      </c>
      <c r="BG172" s="873"/>
      <c r="BH172" s="873"/>
      <c r="BI172" s="874"/>
    </row>
    <row r="173" spans="1:62" ht="62.25" customHeight="1" x14ac:dyDescent="0.35">
      <c r="A173" s="660" t="s">
        <v>201</v>
      </c>
      <c r="B173" s="661"/>
      <c r="C173" s="661"/>
      <c r="D173" s="661"/>
      <c r="E173" s="682" t="s">
        <v>429</v>
      </c>
      <c r="F173" s="683"/>
      <c r="G173" s="683"/>
      <c r="H173" s="683"/>
      <c r="I173" s="683"/>
      <c r="J173" s="683"/>
      <c r="K173" s="683"/>
      <c r="L173" s="683"/>
      <c r="M173" s="683"/>
      <c r="N173" s="683"/>
      <c r="O173" s="683"/>
      <c r="P173" s="683"/>
      <c r="Q173" s="683"/>
      <c r="R173" s="683"/>
      <c r="S173" s="683"/>
      <c r="T173" s="683"/>
      <c r="U173" s="683"/>
      <c r="V173" s="683"/>
      <c r="W173" s="683"/>
      <c r="X173" s="683"/>
      <c r="Y173" s="683"/>
      <c r="Z173" s="683"/>
      <c r="AA173" s="683"/>
      <c r="AB173" s="683"/>
      <c r="AC173" s="683"/>
      <c r="AD173" s="683"/>
      <c r="AE173" s="683"/>
      <c r="AF173" s="683"/>
      <c r="AG173" s="683"/>
      <c r="AH173" s="683"/>
      <c r="AI173" s="683"/>
      <c r="AJ173" s="683"/>
      <c r="AK173" s="683"/>
      <c r="AL173" s="683"/>
      <c r="AM173" s="683"/>
      <c r="AN173" s="683"/>
      <c r="AO173" s="683"/>
      <c r="AP173" s="683"/>
      <c r="AQ173" s="683"/>
      <c r="AR173" s="683"/>
      <c r="AS173" s="683"/>
      <c r="AT173" s="683"/>
      <c r="AU173" s="683"/>
      <c r="AV173" s="683"/>
      <c r="AW173" s="683"/>
      <c r="AX173" s="683"/>
      <c r="AY173" s="683"/>
      <c r="AZ173" s="683"/>
      <c r="BA173" s="683"/>
      <c r="BB173" s="683"/>
      <c r="BC173" s="683"/>
      <c r="BD173" s="683"/>
      <c r="BE173" s="684"/>
      <c r="BF173" s="673" t="s">
        <v>311</v>
      </c>
      <c r="BG173" s="674"/>
      <c r="BH173" s="674"/>
      <c r="BI173" s="675"/>
    </row>
    <row r="174" spans="1:62" ht="75" customHeight="1" thickBot="1" x14ac:dyDescent="0.4">
      <c r="A174" s="792" t="s">
        <v>187</v>
      </c>
      <c r="B174" s="793"/>
      <c r="C174" s="793"/>
      <c r="D174" s="794"/>
      <c r="E174" s="682" t="s">
        <v>428</v>
      </c>
      <c r="F174" s="683"/>
      <c r="G174" s="683"/>
      <c r="H174" s="683"/>
      <c r="I174" s="683"/>
      <c r="J174" s="683"/>
      <c r="K174" s="683"/>
      <c r="L174" s="683"/>
      <c r="M174" s="683"/>
      <c r="N174" s="683"/>
      <c r="O174" s="683"/>
      <c r="P174" s="683"/>
      <c r="Q174" s="683"/>
      <c r="R174" s="683"/>
      <c r="S174" s="683"/>
      <c r="T174" s="683"/>
      <c r="U174" s="683"/>
      <c r="V174" s="683"/>
      <c r="W174" s="683"/>
      <c r="X174" s="683"/>
      <c r="Y174" s="683"/>
      <c r="Z174" s="683"/>
      <c r="AA174" s="683"/>
      <c r="AB174" s="683"/>
      <c r="AC174" s="683"/>
      <c r="AD174" s="683"/>
      <c r="AE174" s="683"/>
      <c r="AF174" s="683"/>
      <c r="AG174" s="683"/>
      <c r="AH174" s="683"/>
      <c r="AI174" s="683"/>
      <c r="AJ174" s="683"/>
      <c r="AK174" s="683"/>
      <c r="AL174" s="683"/>
      <c r="AM174" s="683"/>
      <c r="AN174" s="683"/>
      <c r="AO174" s="683"/>
      <c r="AP174" s="683"/>
      <c r="AQ174" s="683"/>
      <c r="AR174" s="683"/>
      <c r="AS174" s="683"/>
      <c r="AT174" s="683"/>
      <c r="AU174" s="683"/>
      <c r="AV174" s="683"/>
      <c r="AW174" s="683"/>
      <c r="AX174" s="683"/>
      <c r="AY174" s="683"/>
      <c r="AZ174" s="683"/>
      <c r="BA174" s="683"/>
      <c r="BB174" s="683"/>
      <c r="BC174" s="683"/>
      <c r="BD174" s="683"/>
      <c r="BE174" s="684"/>
      <c r="BF174" s="635" t="s">
        <v>376</v>
      </c>
      <c r="BG174" s="636"/>
      <c r="BH174" s="636"/>
      <c r="BI174" s="637"/>
    </row>
    <row r="175" spans="1:62" ht="203.25" customHeight="1" thickBot="1" x14ac:dyDescent="0.4">
      <c r="A175" s="988" t="s">
        <v>413</v>
      </c>
      <c r="B175" s="878"/>
      <c r="C175" s="878"/>
      <c r="D175" s="989"/>
      <c r="E175" s="1000" t="s">
        <v>112</v>
      </c>
      <c r="F175" s="1001"/>
      <c r="G175" s="1001"/>
      <c r="H175" s="1001"/>
      <c r="I175" s="1001"/>
      <c r="J175" s="1001"/>
      <c r="K175" s="1001"/>
      <c r="L175" s="1001"/>
      <c r="M175" s="1001"/>
      <c r="N175" s="1001"/>
      <c r="O175" s="1001"/>
      <c r="P175" s="1001"/>
      <c r="Q175" s="1001"/>
      <c r="R175" s="1001"/>
      <c r="S175" s="1001"/>
      <c r="T175" s="1001"/>
      <c r="U175" s="1001"/>
      <c r="V175" s="1001"/>
      <c r="W175" s="1001"/>
      <c r="X175" s="1001"/>
      <c r="Y175" s="1001"/>
      <c r="Z175" s="1001"/>
      <c r="AA175" s="1001"/>
      <c r="AB175" s="1001"/>
      <c r="AC175" s="1001"/>
      <c r="AD175" s="1001"/>
      <c r="AE175" s="1001"/>
      <c r="AF175" s="1001"/>
      <c r="AG175" s="1001"/>
      <c r="AH175" s="1001"/>
      <c r="AI175" s="1001"/>
      <c r="AJ175" s="1001"/>
      <c r="AK175" s="1001"/>
      <c r="AL175" s="1001"/>
      <c r="AM175" s="1001"/>
      <c r="AN175" s="1001"/>
      <c r="AO175" s="1001"/>
      <c r="AP175" s="1001"/>
      <c r="AQ175" s="1001"/>
      <c r="AR175" s="1001"/>
      <c r="AS175" s="1001"/>
      <c r="AT175" s="1001"/>
      <c r="AU175" s="1001"/>
      <c r="AV175" s="1001"/>
      <c r="AW175" s="1001"/>
      <c r="AX175" s="1001"/>
      <c r="AY175" s="1001"/>
      <c r="AZ175" s="1001"/>
      <c r="BA175" s="1001"/>
      <c r="BB175" s="1001"/>
      <c r="BC175" s="1001"/>
      <c r="BD175" s="1001"/>
      <c r="BE175" s="1002"/>
      <c r="BF175" s="877" t="s">
        <v>426</v>
      </c>
      <c r="BG175" s="878"/>
      <c r="BH175" s="878"/>
      <c r="BI175" s="879"/>
    </row>
    <row r="176" spans="1:62" ht="78.75" customHeight="1" x14ac:dyDescent="0.35">
      <c r="A176" s="792" t="s">
        <v>300</v>
      </c>
      <c r="B176" s="793"/>
      <c r="C176" s="793"/>
      <c r="D176" s="794"/>
      <c r="E176" s="682" t="s">
        <v>325</v>
      </c>
      <c r="F176" s="683"/>
      <c r="G176" s="683"/>
      <c r="H176" s="683"/>
      <c r="I176" s="683"/>
      <c r="J176" s="683"/>
      <c r="K176" s="683"/>
      <c r="L176" s="683"/>
      <c r="M176" s="683"/>
      <c r="N176" s="683"/>
      <c r="O176" s="683"/>
      <c r="P176" s="683"/>
      <c r="Q176" s="683"/>
      <c r="R176" s="683"/>
      <c r="S176" s="683"/>
      <c r="T176" s="683"/>
      <c r="U176" s="683"/>
      <c r="V176" s="683"/>
      <c r="W176" s="683"/>
      <c r="X176" s="683"/>
      <c r="Y176" s="683"/>
      <c r="Z176" s="683"/>
      <c r="AA176" s="683"/>
      <c r="AB176" s="683"/>
      <c r="AC176" s="683"/>
      <c r="AD176" s="683"/>
      <c r="AE176" s="683"/>
      <c r="AF176" s="683"/>
      <c r="AG176" s="683"/>
      <c r="AH176" s="683"/>
      <c r="AI176" s="683"/>
      <c r="AJ176" s="683"/>
      <c r="AK176" s="683"/>
      <c r="AL176" s="683"/>
      <c r="AM176" s="683"/>
      <c r="AN176" s="683"/>
      <c r="AO176" s="683"/>
      <c r="AP176" s="683"/>
      <c r="AQ176" s="683"/>
      <c r="AR176" s="683"/>
      <c r="AS176" s="683"/>
      <c r="AT176" s="683"/>
      <c r="AU176" s="683"/>
      <c r="AV176" s="683"/>
      <c r="AW176" s="683"/>
      <c r="AX176" s="683"/>
      <c r="AY176" s="683"/>
      <c r="AZ176" s="683"/>
      <c r="BA176" s="683"/>
      <c r="BB176" s="683"/>
      <c r="BC176" s="683"/>
      <c r="BD176" s="683"/>
      <c r="BE176" s="684"/>
      <c r="BF176" s="635" t="s">
        <v>263</v>
      </c>
      <c r="BG176" s="636"/>
      <c r="BH176" s="636"/>
      <c r="BI176" s="637"/>
    </row>
    <row r="177" spans="1:61" ht="65.25" customHeight="1" x14ac:dyDescent="0.35">
      <c r="A177" s="662" t="s">
        <v>301</v>
      </c>
      <c r="B177" s="757"/>
      <c r="C177" s="757"/>
      <c r="D177" s="758"/>
      <c r="E177" s="682" t="s">
        <v>431</v>
      </c>
      <c r="F177" s="683"/>
      <c r="G177" s="683"/>
      <c r="H177" s="683"/>
      <c r="I177" s="683"/>
      <c r="J177" s="683"/>
      <c r="K177" s="683"/>
      <c r="L177" s="683"/>
      <c r="M177" s="683"/>
      <c r="N177" s="683"/>
      <c r="O177" s="683"/>
      <c r="P177" s="683"/>
      <c r="Q177" s="683"/>
      <c r="R177" s="683"/>
      <c r="S177" s="683"/>
      <c r="T177" s="683"/>
      <c r="U177" s="683"/>
      <c r="V177" s="683"/>
      <c r="W177" s="683"/>
      <c r="X177" s="683"/>
      <c r="Y177" s="683"/>
      <c r="Z177" s="683"/>
      <c r="AA177" s="683"/>
      <c r="AB177" s="683"/>
      <c r="AC177" s="683"/>
      <c r="AD177" s="683"/>
      <c r="AE177" s="683"/>
      <c r="AF177" s="683"/>
      <c r="AG177" s="683"/>
      <c r="AH177" s="683"/>
      <c r="AI177" s="683"/>
      <c r="AJ177" s="683"/>
      <c r="AK177" s="683"/>
      <c r="AL177" s="683"/>
      <c r="AM177" s="683"/>
      <c r="AN177" s="683"/>
      <c r="AO177" s="683"/>
      <c r="AP177" s="683"/>
      <c r="AQ177" s="683"/>
      <c r="AR177" s="683"/>
      <c r="AS177" s="683"/>
      <c r="AT177" s="683"/>
      <c r="AU177" s="683"/>
      <c r="AV177" s="683"/>
      <c r="AW177" s="683"/>
      <c r="AX177" s="683"/>
      <c r="AY177" s="683"/>
      <c r="AZ177" s="683"/>
      <c r="BA177" s="683"/>
      <c r="BB177" s="683"/>
      <c r="BC177" s="683"/>
      <c r="BD177" s="683"/>
      <c r="BE177" s="684"/>
      <c r="BF177" s="631" t="s">
        <v>172</v>
      </c>
      <c r="BG177" s="632"/>
      <c r="BH177" s="632"/>
      <c r="BI177" s="633"/>
    </row>
    <row r="178" spans="1:61" ht="110.25" customHeight="1" x14ac:dyDescent="0.35">
      <c r="A178" s="662" t="s">
        <v>302</v>
      </c>
      <c r="B178" s="757"/>
      <c r="C178" s="757"/>
      <c r="D178" s="758"/>
      <c r="E178" s="682" t="s">
        <v>335</v>
      </c>
      <c r="F178" s="683"/>
      <c r="G178" s="683"/>
      <c r="H178" s="683"/>
      <c r="I178" s="683"/>
      <c r="J178" s="683"/>
      <c r="K178" s="683"/>
      <c r="L178" s="683"/>
      <c r="M178" s="683"/>
      <c r="N178" s="683"/>
      <c r="O178" s="683"/>
      <c r="P178" s="683"/>
      <c r="Q178" s="683"/>
      <c r="R178" s="683"/>
      <c r="S178" s="683"/>
      <c r="T178" s="683"/>
      <c r="U178" s="683"/>
      <c r="V178" s="683"/>
      <c r="W178" s="683"/>
      <c r="X178" s="683"/>
      <c r="Y178" s="683"/>
      <c r="Z178" s="683"/>
      <c r="AA178" s="683"/>
      <c r="AB178" s="683"/>
      <c r="AC178" s="683"/>
      <c r="AD178" s="683"/>
      <c r="AE178" s="683"/>
      <c r="AF178" s="683"/>
      <c r="AG178" s="683"/>
      <c r="AH178" s="683"/>
      <c r="AI178" s="683"/>
      <c r="AJ178" s="683"/>
      <c r="AK178" s="683"/>
      <c r="AL178" s="683"/>
      <c r="AM178" s="683"/>
      <c r="AN178" s="683"/>
      <c r="AO178" s="683"/>
      <c r="AP178" s="683"/>
      <c r="AQ178" s="683"/>
      <c r="AR178" s="683"/>
      <c r="AS178" s="683"/>
      <c r="AT178" s="683"/>
      <c r="AU178" s="683"/>
      <c r="AV178" s="683"/>
      <c r="AW178" s="683"/>
      <c r="AX178" s="683"/>
      <c r="AY178" s="683"/>
      <c r="AZ178" s="683"/>
      <c r="BA178" s="683"/>
      <c r="BB178" s="683"/>
      <c r="BC178" s="683"/>
      <c r="BD178" s="683"/>
      <c r="BE178" s="684"/>
      <c r="BF178" s="635" t="s">
        <v>297</v>
      </c>
      <c r="BG178" s="636"/>
      <c r="BH178" s="636"/>
      <c r="BI178" s="637"/>
    </row>
    <row r="179" spans="1:61" ht="72" customHeight="1" x14ac:dyDescent="0.35">
      <c r="A179" s="662" t="s">
        <v>303</v>
      </c>
      <c r="B179" s="757"/>
      <c r="C179" s="757"/>
      <c r="D179" s="758"/>
      <c r="E179" s="682" t="s">
        <v>383</v>
      </c>
      <c r="F179" s="683"/>
      <c r="G179" s="683"/>
      <c r="H179" s="683"/>
      <c r="I179" s="683"/>
      <c r="J179" s="683"/>
      <c r="K179" s="683"/>
      <c r="L179" s="683"/>
      <c r="M179" s="683"/>
      <c r="N179" s="683"/>
      <c r="O179" s="683"/>
      <c r="P179" s="683"/>
      <c r="Q179" s="683"/>
      <c r="R179" s="683"/>
      <c r="S179" s="683"/>
      <c r="T179" s="683"/>
      <c r="U179" s="683"/>
      <c r="V179" s="683"/>
      <c r="W179" s="683"/>
      <c r="X179" s="683"/>
      <c r="Y179" s="683"/>
      <c r="Z179" s="683"/>
      <c r="AA179" s="683"/>
      <c r="AB179" s="683"/>
      <c r="AC179" s="683"/>
      <c r="AD179" s="683"/>
      <c r="AE179" s="683"/>
      <c r="AF179" s="683"/>
      <c r="AG179" s="683"/>
      <c r="AH179" s="683"/>
      <c r="AI179" s="683"/>
      <c r="AJ179" s="683"/>
      <c r="AK179" s="683"/>
      <c r="AL179" s="683"/>
      <c r="AM179" s="683"/>
      <c r="AN179" s="683"/>
      <c r="AO179" s="683"/>
      <c r="AP179" s="683"/>
      <c r="AQ179" s="683"/>
      <c r="AR179" s="683"/>
      <c r="AS179" s="683"/>
      <c r="AT179" s="683"/>
      <c r="AU179" s="683"/>
      <c r="AV179" s="683"/>
      <c r="AW179" s="683"/>
      <c r="AX179" s="683"/>
      <c r="AY179" s="683"/>
      <c r="AZ179" s="683"/>
      <c r="BA179" s="683"/>
      <c r="BB179" s="683"/>
      <c r="BC179" s="683"/>
      <c r="BD179" s="683"/>
      <c r="BE179" s="684"/>
      <c r="BF179" s="635" t="s">
        <v>360</v>
      </c>
      <c r="BG179" s="636"/>
      <c r="BH179" s="636"/>
      <c r="BI179" s="637"/>
    </row>
    <row r="180" spans="1:61" ht="68.25" customHeight="1" x14ac:dyDescent="0.35">
      <c r="A180" s="662" t="s">
        <v>304</v>
      </c>
      <c r="B180" s="757"/>
      <c r="C180" s="757"/>
      <c r="D180" s="758"/>
      <c r="E180" s="682" t="s">
        <v>336</v>
      </c>
      <c r="F180" s="683"/>
      <c r="G180" s="683"/>
      <c r="H180" s="683"/>
      <c r="I180" s="683"/>
      <c r="J180" s="683"/>
      <c r="K180" s="683"/>
      <c r="L180" s="683"/>
      <c r="M180" s="683"/>
      <c r="N180" s="683"/>
      <c r="O180" s="683"/>
      <c r="P180" s="683"/>
      <c r="Q180" s="683"/>
      <c r="R180" s="683"/>
      <c r="S180" s="683"/>
      <c r="T180" s="683"/>
      <c r="U180" s="683"/>
      <c r="V180" s="683"/>
      <c r="W180" s="683"/>
      <c r="X180" s="683"/>
      <c r="Y180" s="683"/>
      <c r="Z180" s="683"/>
      <c r="AA180" s="683"/>
      <c r="AB180" s="683"/>
      <c r="AC180" s="683"/>
      <c r="AD180" s="683"/>
      <c r="AE180" s="683"/>
      <c r="AF180" s="683"/>
      <c r="AG180" s="683"/>
      <c r="AH180" s="683"/>
      <c r="AI180" s="683"/>
      <c r="AJ180" s="683"/>
      <c r="AK180" s="683"/>
      <c r="AL180" s="683"/>
      <c r="AM180" s="683"/>
      <c r="AN180" s="683"/>
      <c r="AO180" s="683"/>
      <c r="AP180" s="683"/>
      <c r="AQ180" s="683"/>
      <c r="AR180" s="683"/>
      <c r="AS180" s="683"/>
      <c r="AT180" s="683"/>
      <c r="AU180" s="683"/>
      <c r="AV180" s="683"/>
      <c r="AW180" s="683"/>
      <c r="AX180" s="683"/>
      <c r="AY180" s="683"/>
      <c r="AZ180" s="683"/>
      <c r="BA180" s="683"/>
      <c r="BB180" s="683"/>
      <c r="BC180" s="683"/>
      <c r="BD180" s="683"/>
      <c r="BE180" s="684"/>
      <c r="BF180" s="635" t="s">
        <v>361</v>
      </c>
      <c r="BG180" s="636"/>
      <c r="BH180" s="636"/>
      <c r="BI180" s="637"/>
    </row>
    <row r="181" spans="1:61" ht="89.25" customHeight="1" x14ac:dyDescent="0.35">
      <c r="A181" s="662" t="s">
        <v>369</v>
      </c>
      <c r="B181" s="757"/>
      <c r="C181" s="757"/>
      <c r="D181" s="758"/>
      <c r="E181" s="682" t="s">
        <v>370</v>
      </c>
      <c r="F181" s="683"/>
      <c r="G181" s="683"/>
      <c r="H181" s="683"/>
      <c r="I181" s="683"/>
      <c r="J181" s="683"/>
      <c r="K181" s="683"/>
      <c r="L181" s="683"/>
      <c r="M181" s="683"/>
      <c r="N181" s="683"/>
      <c r="O181" s="683"/>
      <c r="P181" s="683"/>
      <c r="Q181" s="683"/>
      <c r="R181" s="683"/>
      <c r="S181" s="683"/>
      <c r="T181" s="683"/>
      <c r="U181" s="683"/>
      <c r="V181" s="683"/>
      <c r="W181" s="683"/>
      <c r="X181" s="683"/>
      <c r="Y181" s="683"/>
      <c r="Z181" s="683"/>
      <c r="AA181" s="683"/>
      <c r="AB181" s="683"/>
      <c r="AC181" s="683"/>
      <c r="AD181" s="683"/>
      <c r="AE181" s="683"/>
      <c r="AF181" s="683"/>
      <c r="AG181" s="683"/>
      <c r="AH181" s="683"/>
      <c r="AI181" s="683"/>
      <c r="AJ181" s="683"/>
      <c r="AK181" s="683"/>
      <c r="AL181" s="683"/>
      <c r="AM181" s="683"/>
      <c r="AN181" s="683"/>
      <c r="AO181" s="683"/>
      <c r="AP181" s="683"/>
      <c r="AQ181" s="683"/>
      <c r="AR181" s="683"/>
      <c r="AS181" s="683"/>
      <c r="AT181" s="683"/>
      <c r="AU181" s="683"/>
      <c r="AV181" s="683"/>
      <c r="AW181" s="683"/>
      <c r="AX181" s="683"/>
      <c r="AY181" s="683"/>
      <c r="AZ181" s="683"/>
      <c r="BA181" s="683"/>
      <c r="BB181" s="683"/>
      <c r="BC181" s="683"/>
      <c r="BD181" s="683"/>
      <c r="BE181" s="684"/>
      <c r="BF181" s="635" t="s">
        <v>104</v>
      </c>
      <c r="BG181" s="636"/>
      <c r="BH181" s="636"/>
      <c r="BI181" s="637"/>
    </row>
    <row r="182" spans="1:61" ht="32.25" customHeight="1" x14ac:dyDescent="0.35">
      <c r="A182" s="226"/>
      <c r="B182" s="226"/>
      <c r="C182" s="226"/>
      <c r="D182" s="226"/>
      <c r="E182" s="227"/>
      <c r="F182" s="227"/>
      <c r="G182" s="227"/>
      <c r="H182" s="227"/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  <c r="AK182" s="227"/>
      <c r="AL182" s="227"/>
      <c r="AM182" s="227"/>
      <c r="AN182" s="227"/>
      <c r="AO182" s="227"/>
      <c r="AP182" s="227"/>
      <c r="AQ182" s="227"/>
      <c r="AR182" s="227"/>
      <c r="AS182" s="227"/>
      <c r="AT182" s="227"/>
      <c r="AU182" s="227"/>
      <c r="AV182" s="228"/>
      <c r="AW182" s="228"/>
      <c r="AX182" s="228"/>
      <c r="AY182" s="228"/>
      <c r="AZ182" s="228"/>
      <c r="BA182" s="228"/>
      <c r="BB182" s="228"/>
      <c r="BC182" s="228"/>
      <c r="BD182" s="228"/>
      <c r="BE182" s="228"/>
      <c r="BF182" s="220"/>
      <c r="BG182" s="220"/>
      <c r="BH182" s="220"/>
      <c r="BI182" s="220"/>
    </row>
    <row r="183" spans="1:61" ht="123" customHeight="1" x14ac:dyDescent="0.35">
      <c r="A183" s="800" t="s">
        <v>430</v>
      </c>
      <c r="B183" s="801"/>
      <c r="C183" s="801"/>
      <c r="D183" s="801"/>
      <c r="E183" s="801"/>
      <c r="F183" s="801"/>
      <c r="G183" s="801"/>
      <c r="H183" s="801"/>
      <c r="I183" s="801"/>
      <c r="J183" s="801"/>
      <c r="K183" s="801"/>
      <c r="L183" s="801"/>
      <c r="M183" s="801"/>
      <c r="N183" s="801"/>
      <c r="O183" s="801"/>
      <c r="P183" s="801"/>
      <c r="Q183" s="801"/>
      <c r="R183" s="801"/>
      <c r="S183" s="801"/>
      <c r="T183" s="801"/>
      <c r="U183" s="801"/>
      <c r="V183" s="801"/>
      <c r="W183" s="801"/>
      <c r="X183" s="801"/>
      <c r="Y183" s="801"/>
      <c r="Z183" s="801"/>
      <c r="AA183" s="801"/>
      <c r="AB183" s="801"/>
      <c r="AC183" s="801"/>
      <c r="AD183" s="801"/>
      <c r="AE183" s="801"/>
      <c r="AF183" s="801"/>
      <c r="AG183" s="801"/>
      <c r="AH183" s="801"/>
      <c r="AI183" s="801"/>
      <c r="AJ183" s="801"/>
      <c r="AK183" s="801"/>
      <c r="AL183" s="801"/>
      <c r="AM183" s="801"/>
      <c r="AN183" s="801"/>
      <c r="AO183" s="801"/>
      <c r="AP183" s="801"/>
      <c r="AQ183" s="801"/>
      <c r="AR183" s="801"/>
      <c r="AS183" s="801"/>
      <c r="AT183" s="801"/>
      <c r="AU183" s="801"/>
      <c r="AV183" s="184"/>
      <c r="AW183" s="184"/>
      <c r="AX183" s="184"/>
      <c r="AY183" s="184"/>
      <c r="AZ183" s="184"/>
      <c r="BA183" s="184"/>
      <c r="BB183" s="184"/>
      <c r="BC183" s="184"/>
      <c r="BD183" s="184"/>
      <c r="BE183" s="137"/>
      <c r="BF183" s="128"/>
      <c r="BG183" s="128"/>
      <c r="BH183" s="128"/>
      <c r="BI183" s="128"/>
    </row>
    <row r="184" spans="1:61" ht="66.75" customHeight="1" x14ac:dyDescent="0.35">
      <c r="A184" s="229"/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0"/>
      <c r="AP184" s="230"/>
      <c r="AQ184" s="230"/>
      <c r="AR184" s="230"/>
      <c r="AS184" s="230"/>
      <c r="AT184" s="230"/>
      <c r="AU184" s="230"/>
      <c r="AV184" s="184"/>
      <c r="AW184" s="184"/>
      <c r="AX184" s="184"/>
      <c r="AY184" s="184"/>
      <c r="AZ184" s="184"/>
      <c r="BA184" s="184"/>
      <c r="BB184" s="184"/>
      <c r="BC184" s="184"/>
      <c r="BD184" s="184"/>
      <c r="BE184" s="137"/>
      <c r="BF184" s="128"/>
      <c r="BG184" s="128"/>
      <c r="BH184" s="128"/>
      <c r="BI184" s="128"/>
    </row>
    <row r="185" spans="1:61" ht="51.75" customHeight="1" x14ac:dyDescent="0.35">
      <c r="A185" s="229"/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0"/>
      <c r="AP185" s="230"/>
      <c r="AQ185" s="230"/>
      <c r="AR185" s="230"/>
      <c r="AS185" s="230"/>
      <c r="AT185" s="230"/>
      <c r="AU185" s="230"/>
      <c r="AV185" s="184"/>
      <c r="AW185" s="184"/>
      <c r="AX185" s="184"/>
      <c r="AY185" s="184"/>
      <c r="AZ185" s="184"/>
      <c r="BA185" s="184"/>
      <c r="BB185" s="184"/>
      <c r="BC185" s="184"/>
      <c r="BD185" s="184"/>
      <c r="BE185" s="137"/>
      <c r="BF185" s="128"/>
      <c r="BG185" s="128"/>
      <c r="BH185" s="128"/>
      <c r="BI185" s="128"/>
    </row>
    <row r="186" spans="1:61" ht="43.5" customHeight="1" x14ac:dyDescent="0.7">
      <c r="A186" s="208" t="s">
        <v>132</v>
      </c>
      <c r="B186" s="209"/>
      <c r="C186" s="209"/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10"/>
      <c r="S186" s="210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11"/>
      <c r="AF186" s="185"/>
      <c r="AG186" s="209"/>
      <c r="AH186" s="209"/>
      <c r="AI186" s="209"/>
      <c r="AJ186" s="208" t="s">
        <v>132</v>
      </c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129"/>
      <c r="BF186" s="129"/>
      <c r="BG186" s="129"/>
      <c r="BH186" s="129"/>
      <c r="BI186" s="129"/>
    </row>
    <row r="187" spans="1:61" ht="155.25" customHeight="1" x14ac:dyDescent="0.8">
      <c r="A187" s="622" t="s">
        <v>253</v>
      </c>
      <c r="B187" s="622"/>
      <c r="C187" s="622"/>
      <c r="D187" s="622"/>
      <c r="E187" s="622"/>
      <c r="F187" s="622"/>
      <c r="G187" s="622"/>
      <c r="H187" s="622"/>
      <c r="I187" s="622"/>
      <c r="J187" s="622"/>
      <c r="K187" s="622"/>
      <c r="L187" s="622"/>
      <c r="M187" s="622"/>
      <c r="N187" s="622"/>
      <c r="O187" s="622"/>
      <c r="P187" s="622"/>
      <c r="Q187" s="622"/>
      <c r="R187" s="622"/>
      <c r="S187" s="622"/>
      <c r="T187" s="622"/>
      <c r="U187" s="622"/>
      <c r="V187" s="622"/>
      <c r="W187" s="622"/>
      <c r="X187" s="622"/>
      <c r="Y187" s="622"/>
      <c r="Z187" s="622"/>
      <c r="AA187" s="622"/>
      <c r="AB187" s="622"/>
      <c r="AC187" s="622"/>
      <c r="AD187" s="235"/>
      <c r="AE187" s="236"/>
      <c r="AF187" s="235"/>
      <c r="AG187" s="235"/>
      <c r="AH187" s="235"/>
      <c r="AI187" s="235"/>
      <c r="AJ187" s="638" t="s">
        <v>418</v>
      </c>
      <c r="AK187" s="638"/>
      <c r="AL187" s="638"/>
      <c r="AM187" s="638"/>
      <c r="AN187" s="638"/>
      <c r="AO187" s="638"/>
      <c r="AP187" s="638"/>
      <c r="AQ187" s="638"/>
      <c r="AR187" s="638"/>
      <c r="AS187" s="638"/>
      <c r="AT187" s="638"/>
      <c r="AU187" s="638"/>
      <c r="AV187" s="638"/>
      <c r="AW187" s="638"/>
      <c r="AX187" s="638"/>
      <c r="AY187" s="638"/>
      <c r="AZ187" s="638"/>
      <c r="BA187" s="638"/>
      <c r="BB187" s="638"/>
      <c r="BC187" s="237"/>
      <c r="BD187" s="237"/>
      <c r="BE187" s="237"/>
      <c r="BF187" s="237"/>
      <c r="BG187" s="237"/>
      <c r="BH187" s="129"/>
      <c r="BI187" s="129"/>
    </row>
    <row r="188" spans="1:61" ht="51.75" customHeight="1" x14ac:dyDescent="0.35">
      <c r="A188" s="634"/>
      <c r="B188" s="634"/>
      <c r="C188" s="634"/>
      <c r="D188" s="634"/>
      <c r="E188" s="634"/>
      <c r="F188" s="634"/>
      <c r="G188" s="209"/>
      <c r="H188" s="760" t="s">
        <v>226</v>
      </c>
      <c r="I188" s="760"/>
      <c r="J188" s="760"/>
      <c r="K188" s="760"/>
      <c r="L188" s="760"/>
      <c r="M188" s="760"/>
      <c r="N188" s="760"/>
      <c r="O188" s="209"/>
      <c r="P188" s="209"/>
      <c r="Q188" s="209"/>
      <c r="R188" s="210"/>
      <c r="S188" s="210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11"/>
      <c r="AF188" s="209"/>
      <c r="AG188" s="209"/>
      <c r="AH188" s="209"/>
      <c r="AI188" s="209"/>
      <c r="AJ188" s="634"/>
      <c r="AK188" s="634"/>
      <c r="AL188" s="634"/>
      <c r="AM188" s="634"/>
      <c r="AN188" s="634"/>
      <c r="AO188" s="634"/>
      <c r="AP188" s="212"/>
      <c r="AQ188" s="760" t="s">
        <v>223</v>
      </c>
      <c r="AR188" s="760"/>
      <c r="AS188" s="760"/>
      <c r="AT188" s="760"/>
      <c r="AU188" s="760"/>
      <c r="AV188" s="760"/>
      <c r="AW188" s="212"/>
      <c r="AX188" s="212"/>
      <c r="AY188" s="212"/>
      <c r="AZ188" s="212"/>
      <c r="BA188" s="212"/>
      <c r="BB188" s="212"/>
      <c r="BC188" s="212"/>
      <c r="BD188" s="212"/>
      <c r="BE188" s="131"/>
      <c r="BF188" s="129"/>
      <c r="BG188" s="129"/>
      <c r="BH188" s="129"/>
      <c r="BI188" s="129"/>
    </row>
    <row r="189" spans="1:61" ht="54" customHeight="1" x14ac:dyDescent="0.8">
      <c r="A189" s="221" t="s">
        <v>175</v>
      </c>
      <c r="B189" s="5"/>
      <c r="C189" s="5"/>
      <c r="D189" s="5"/>
      <c r="E189" s="5"/>
      <c r="F189" s="5"/>
      <c r="G189" s="5"/>
      <c r="H189" s="222"/>
      <c r="I189" s="222"/>
      <c r="J189" s="188"/>
      <c r="K189" s="231"/>
      <c r="L189" s="231"/>
      <c r="M189" s="209"/>
      <c r="N189" s="209"/>
      <c r="O189" s="209"/>
      <c r="P189" s="209"/>
      <c r="Q189" s="209"/>
      <c r="R189" s="210"/>
      <c r="S189" s="210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11"/>
      <c r="AF189" s="209"/>
      <c r="AG189" s="209"/>
      <c r="AH189" s="209"/>
      <c r="AI189" s="209"/>
      <c r="AJ189" s="221" t="s">
        <v>414</v>
      </c>
      <c r="AK189" s="5"/>
      <c r="AL189" s="5"/>
      <c r="AM189" s="5"/>
      <c r="AN189" s="5"/>
      <c r="AO189" s="5"/>
      <c r="AP189" s="5"/>
      <c r="AQ189" s="222"/>
      <c r="AR189" s="222"/>
      <c r="AS189" s="188"/>
      <c r="AT189" s="213"/>
      <c r="AU189" s="213"/>
      <c r="AV189" s="213"/>
      <c r="AW189" s="209"/>
      <c r="AX189" s="209"/>
      <c r="AY189" s="209"/>
      <c r="AZ189" s="209"/>
      <c r="BA189" s="209"/>
      <c r="BB189" s="209"/>
      <c r="BC189" s="209"/>
      <c r="BD189" s="209"/>
      <c r="BE189" s="129"/>
      <c r="BF189" s="129"/>
      <c r="BG189" s="129"/>
      <c r="BH189" s="129"/>
      <c r="BI189" s="129"/>
    </row>
    <row r="190" spans="1:61" ht="27" customHeight="1" x14ac:dyDescent="0.8">
      <c r="A190" s="188" t="s">
        <v>113</v>
      </c>
      <c r="B190" s="188"/>
      <c r="C190" s="188"/>
      <c r="D190" s="188"/>
      <c r="E190" s="188"/>
      <c r="F190" s="188"/>
      <c r="G190" s="188"/>
      <c r="H190" s="188"/>
      <c r="I190" s="188"/>
      <c r="J190" s="188"/>
      <c r="K190" s="209"/>
      <c r="L190" s="209"/>
      <c r="M190" s="209"/>
      <c r="N190" s="209"/>
      <c r="O190" s="209"/>
      <c r="P190" s="209"/>
      <c r="Q190" s="209"/>
      <c r="R190" s="210"/>
      <c r="S190" s="210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11"/>
      <c r="AF190" s="209"/>
      <c r="AG190" s="209"/>
      <c r="AH190" s="209"/>
      <c r="AI190" s="209"/>
      <c r="AJ190" s="188" t="s">
        <v>113</v>
      </c>
      <c r="AK190" s="188"/>
      <c r="AL190" s="188"/>
      <c r="AM190" s="188"/>
      <c r="AN190" s="188"/>
      <c r="AO190" s="188"/>
      <c r="AP190" s="188"/>
      <c r="AQ190" s="188"/>
      <c r="AR190" s="188"/>
      <c r="AS190" s="188"/>
      <c r="AT190" s="185"/>
      <c r="AU190" s="185"/>
      <c r="AV190" s="185"/>
      <c r="AW190" s="209"/>
      <c r="AX190" s="209"/>
      <c r="AY190" s="209"/>
      <c r="AZ190" s="209"/>
      <c r="BA190" s="209"/>
      <c r="BB190" s="209"/>
      <c r="BC190" s="209"/>
      <c r="BD190" s="209"/>
      <c r="BE190" s="129"/>
      <c r="BF190" s="129"/>
      <c r="BG190" s="129"/>
      <c r="BH190" s="129"/>
      <c r="BI190" s="129"/>
    </row>
    <row r="191" spans="1:61" ht="28.5" customHeight="1" x14ac:dyDescent="0.8">
      <c r="A191" s="180" t="s">
        <v>106</v>
      </c>
      <c r="B191" s="188"/>
      <c r="C191" s="188"/>
      <c r="D191" s="188"/>
      <c r="E191" s="188"/>
      <c r="F191" s="188"/>
      <c r="G191" s="188"/>
      <c r="H191" s="188"/>
      <c r="I191" s="188"/>
      <c r="J191" s="188"/>
      <c r="K191" s="209"/>
      <c r="L191" s="209"/>
      <c r="M191" s="209"/>
      <c r="N191" s="209"/>
      <c r="O191" s="209"/>
      <c r="P191" s="209"/>
      <c r="Q191" s="209"/>
      <c r="R191" s="210"/>
      <c r="S191" s="210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11"/>
      <c r="AF191" s="209"/>
      <c r="AG191" s="209"/>
      <c r="AH191" s="209"/>
      <c r="AI191" s="209"/>
      <c r="AJ191" s="180" t="s">
        <v>106</v>
      </c>
      <c r="AK191" s="188"/>
      <c r="AL191" s="188"/>
      <c r="AM191" s="188"/>
      <c r="AN191" s="188"/>
      <c r="AO191" s="188"/>
      <c r="AP191" s="188"/>
      <c r="AQ191" s="188"/>
      <c r="AR191" s="188"/>
      <c r="AS191" s="188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129"/>
      <c r="BF191" s="129"/>
      <c r="BG191" s="129"/>
      <c r="BH191" s="129"/>
      <c r="BI191" s="129"/>
    </row>
    <row r="192" spans="1:61" ht="41.25" customHeight="1" x14ac:dyDescent="0.35">
      <c r="A192" s="214"/>
      <c r="B192" s="214"/>
      <c r="C192" s="214"/>
      <c r="D192" s="214"/>
      <c r="E192" s="214"/>
      <c r="F192" s="214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10"/>
      <c r="S192" s="210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11"/>
      <c r="AF192" s="209"/>
      <c r="AG192" s="209"/>
      <c r="AH192" s="209"/>
      <c r="AI192" s="209"/>
      <c r="AJ192" s="214"/>
      <c r="AK192" s="214"/>
      <c r="AL192" s="214"/>
      <c r="AM192" s="214"/>
      <c r="AN192" s="214"/>
      <c r="AO192" s="214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129"/>
      <c r="BF192" s="129"/>
      <c r="BG192" s="129"/>
      <c r="BH192" s="129"/>
      <c r="BI192" s="129"/>
    </row>
    <row r="193" spans="1:61" ht="147" customHeight="1" x14ac:dyDescent="0.35">
      <c r="A193" s="759" t="s">
        <v>256</v>
      </c>
      <c r="B193" s="759"/>
      <c r="C193" s="759"/>
      <c r="D193" s="759"/>
      <c r="E193" s="759"/>
      <c r="F193" s="759"/>
      <c r="G193" s="759"/>
      <c r="H193" s="759"/>
      <c r="I193" s="759"/>
      <c r="J193" s="759"/>
      <c r="K193" s="759"/>
      <c r="L193" s="759"/>
      <c r="M193" s="759"/>
      <c r="N193" s="759"/>
      <c r="O193" s="759"/>
      <c r="P193" s="759"/>
      <c r="Q193" s="759"/>
      <c r="R193" s="759"/>
      <c r="S193" s="759"/>
      <c r="T193" s="759"/>
      <c r="U193" s="759"/>
      <c r="V193" s="759"/>
      <c r="W193" s="759"/>
      <c r="X193" s="759"/>
      <c r="Y193" s="759"/>
      <c r="Z193" s="759"/>
      <c r="AA193" s="759"/>
      <c r="AB193" s="759"/>
      <c r="AC193" s="759"/>
      <c r="AD193" s="209"/>
      <c r="AE193" s="211"/>
      <c r="AF193" s="209"/>
      <c r="AG193" s="209"/>
      <c r="AH193" s="209"/>
      <c r="AI193" s="209"/>
      <c r="AJ193" s="638" t="s">
        <v>401</v>
      </c>
      <c r="AK193" s="638"/>
      <c r="AL193" s="638"/>
      <c r="AM193" s="638"/>
      <c r="AN193" s="638"/>
      <c r="AO193" s="638"/>
      <c r="AP193" s="638"/>
      <c r="AQ193" s="638"/>
      <c r="AR193" s="638"/>
      <c r="AS193" s="638"/>
      <c r="AT193" s="638"/>
      <c r="AU193" s="638"/>
      <c r="AV193" s="638"/>
      <c r="AW193" s="638"/>
      <c r="AX193" s="638"/>
      <c r="AY193" s="638"/>
      <c r="AZ193" s="638"/>
      <c r="BA193" s="638"/>
      <c r="BB193" s="638"/>
      <c r="BC193" s="212"/>
      <c r="BD193" s="212"/>
      <c r="BE193" s="212"/>
      <c r="BF193" s="212"/>
      <c r="BG193" s="212"/>
      <c r="BH193" s="212"/>
      <c r="BI193" s="212"/>
    </row>
    <row r="194" spans="1:61" ht="54" customHeight="1" x14ac:dyDescent="0.35">
      <c r="A194" s="634"/>
      <c r="B194" s="634"/>
      <c r="C194" s="634"/>
      <c r="D194" s="634"/>
      <c r="E194" s="634"/>
      <c r="F194" s="634"/>
      <c r="G194" s="209"/>
      <c r="H194" s="634" t="s">
        <v>225</v>
      </c>
      <c r="I194" s="634"/>
      <c r="J194" s="634"/>
      <c r="K194" s="634"/>
      <c r="L194" s="634"/>
      <c r="M194" s="634"/>
      <c r="N194" s="209"/>
      <c r="O194" s="209"/>
      <c r="P194" s="209"/>
      <c r="Q194" s="209"/>
      <c r="R194" s="210"/>
      <c r="S194" s="210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11"/>
      <c r="AF194" s="209"/>
      <c r="AG194" s="209"/>
      <c r="AH194" s="209"/>
      <c r="AI194" s="209"/>
      <c r="AJ194" s="634"/>
      <c r="AK194" s="634"/>
      <c r="AL194" s="634"/>
      <c r="AM194" s="634"/>
      <c r="AN194" s="634"/>
      <c r="AO194" s="634"/>
      <c r="AP194" s="209"/>
      <c r="AQ194" s="760" t="s">
        <v>224</v>
      </c>
      <c r="AR194" s="760"/>
      <c r="AS194" s="760"/>
      <c r="AT194" s="760"/>
      <c r="AU194" s="760"/>
      <c r="AV194" s="760"/>
      <c r="AW194" s="209"/>
      <c r="AX194" s="209"/>
      <c r="AY194" s="209"/>
      <c r="AZ194" s="209"/>
      <c r="BA194" s="209"/>
      <c r="BB194" s="209"/>
      <c r="BC194" s="209"/>
      <c r="BD194" s="209"/>
      <c r="BE194" s="129"/>
      <c r="BF194" s="129"/>
      <c r="BG194" s="129"/>
      <c r="BH194" s="129"/>
      <c r="BI194" s="129"/>
    </row>
    <row r="195" spans="1:61" ht="58.5" customHeight="1" x14ac:dyDescent="0.8">
      <c r="A195" s="221" t="s">
        <v>415</v>
      </c>
      <c r="B195" s="5"/>
      <c r="C195" s="5"/>
      <c r="D195" s="5"/>
      <c r="E195" s="5"/>
      <c r="F195" s="5"/>
      <c r="G195" s="5"/>
      <c r="H195" s="222"/>
      <c r="I195" s="222"/>
      <c r="J195" s="188"/>
      <c r="K195" s="209"/>
      <c r="L195" s="209"/>
      <c r="M195" s="209"/>
      <c r="N195" s="209"/>
      <c r="O195" s="209"/>
      <c r="P195" s="209"/>
      <c r="Q195" s="209"/>
      <c r="R195" s="210"/>
      <c r="S195" s="210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11"/>
      <c r="AF195" s="209"/>
      <c r="AG195" s="209"/>
      <c r="AH195" s="209"/>
      <c r="AI195" s="209"/>
      <c r="AJ195" s="221" t="s">
        <v>175</v>
      </c>
      <c r="AK195" s="5"/>
      <c r="AL195" s="5"/>
      <c r="AM195" s="5"/>
      <c r="AN195" s="5"/>
      <c r="AO195" s="5"/>
      <c r="AP195" s="5"/>
      <c r="AQ195" s="222"/>
      <c r="AR195" s="222"/>
      <c r="AS195" s="188"/>
      <c r="AT195" s="213"/>
      <c r="AU195" s="213"/>
      <c r="AV195" s="213"/>
      <c r="AW195" s="209"/>
      <c r="AX195" s="209"/>
      <c r="AY195" s="209"/>
      <c r="AZ195" s="209"/>
      <c r="BA195" s="209"/>
      <c r="BB195" s="209"/>
      <c r="BC195" s="209"/>
      <c r="BD195" s="209"/>
      <c r="BE195" s="129"/>
      <c r="BF195" s="129"/>
      <c r="BG195" s="129"/>
      <c r="BH195" s="129"/>
      <c r="BI195" s="129"/>
    </row>
    <row r="196" spans="1:61" ht="24" customHeight="1" x14ac:dyDescent="0.8">
      <c r="A196" s="188" t="s">
        <v>113</v>
      </c>
      <c r="B196" s="188"/>
      <c r="C196" s="188"/>
      <c r="D196" s="188"/>
      <c r="E196" s="188"/>
      <c r="F196" s="188"/>
      <c r="G196" s="188"/>
      <c r="H196" s="188"/>
      <c r="I196" s="188"/>
      <c r="J196" s="188"/>
      <c r="K196" s="209"/>
      <c r="L196" s="209"/>
      <c r="M196" s="209"/>
      <c r="N196" s="209"/>
      <c r="O196" s="209"/>
      <c r="P196" s="209"/>
      <c r="Q196" s="209"/>
      <c r="R196" s="210"/>
      <c r="S196" s="210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  <c r="AE196" s="211"/>
      <c r="AF196" s="209"/>
      <c r="AG196" s="209"/>
      <c r="AH196" s="209"/>
      <c r="AI196" s="209"/>
      <c r="AJ196" s="188" t="s">
        <v>113</v>
      </c>
      <c r="AK196" s="188"/>
      <c r="AL196" s="188"/>
      <c r="AM196" s="188"/>
      <c r="AN196" s="188"/>
      <c r="AO196" s="188"/>
      <c r="AP196" s="188"/>
      <c r="AQ196" s="188"/>
      <c r="AR196" s="188"/>
      <c r="AS196" s="188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129"/>
      <c r="BF196" s="129"/>
      <c r="BG196" s="129"/>
      <c r="BH196" s="129"/>
      <c r="BI196" s="129"/>
    </row>
    <row r="197" spans="1:61" ht="31.5" customHeight="1" x14ac:dyDescent="0.8">
      <c r="A197" s="180" t="s">
        <v>106</v>
      </c>
      <c r="B197" s="188"/>
      <c r="C197" s="188"/>
      <c r="D197" s="188"/>
      <c r="E197" s="188"/>
      <c r="F197" s="188"/>
      <c r="G197" s="188"/>
      <c r="H197" s="188"/>
      <c r="I197" s="188"/>
      <c r="J197" s="188"/>
      <c r="K197" s="209"/>
      <c r="L197" s="209"/>
      <c r="M197" s="209"/>
      <c r="N197" s="209"/>
      <c r="O197" s="209"/>
      <c r="P197" s="209"/>
      <c r="Q197" s="209"/>
      <c r="R197" s="210"/>
      <c r="S197" s="210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11"/>
      <c r="AF197" s="209"/>
      <c r="AG197" s="209"/>
      <c r="AH197" s="209"/>
      <c r="AI197" s="209"/>
      <c r="AJ197" s="180" t="s">
        <v>106</v>
      </c>
      <c r="AK197" s="188"/>
      <c r="AL197" s="188"/>
      <c r="AM197" s="188"/>
      <c r="AN197" s="188"/>
      <c r="AO197" s="188"/>
      <c r="AP197" s="188"/>
      <c r="AQ197" s="188"/>
      <c r="AR197" s="188"/>
      <c r="AS197" s="188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129"/>
      <c r="BF197" s="129"/>
      <c r="BG197" s="129"/>
      <c r="BH197" s="129"/>
      <c r="BI197" s="129"/>
    </row>
    <row r="198" spans="1:61" ht="21.75" customHeight="1" x14ac:dyDescent="0.7">
      <c r="A198" s="214"/>
      <c r="B198" s="214"/>
      <c r="C198" s="214"/>
      <c r="D198" s="214"/>
      <c r="E198" s="214"/>
      <c r="F198" s="214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10"/>
      <c r="S198" s="210"/>
      <c r="T198" s="209"/>
      <c r="U198" s="209"/>
      <c r="V198" s="209"/>
      <c r="W198" s="209"/>
      <c r="X198" s="209"/>
      <c r="Y198" s="209"/>
      <c r="Z198" s="209"/>
      <c r="AA198" s="209"/>
      <c r="AB198" s="209"/>
      <c r="AC198" s="209"/>
      <c r="AD198" s="209"/>
      <c r="AE198" s="211"/>
      <c r="AF198" s="209"/>
      <c r="AG198" s="209"/>
      <c r="AH198" s="209"/>
      <c r="AI198" s="209"/>
      <c r="AJ198" s="185"/>
      <c r="AK198" s="185"/>
      <c r="AL198" s="185"/>
      <c r="AM198" s="185"/>
      <c r="AN198" s="185"/>
      <c r="AO198" s="185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129"/>
      <c r="BF198" s="129"/>
      <c r="BG198" s="129"/>
      <c r="BH198" s="129"/>
      <c r="BI198" s="129"/>
    </row>
    <row r="199" spans="1:61" ht="99.75" customHeight="1" x14ac:dyDescent="0.35">
      <c r="A199" s="622" t="s">
        <v>384</v>
      </c>
      <c r="B199" s="622"/>
      <c r="C199" s="622"/>
      <c r="D199" s="622"/>
      <c r="E199" s="622"/>
      <c r="F199" s="622"/>
      <c r="G199" s="622"/>
      <c r="H199" s="622"/>
      <c r="I199" s="622"/>
      <c r="J199" s="622"/>
      <c r="K199" s="622"/>
      <c r="L199" s="622"/>
      <c r="M199" s="622"/>
      <c r="N199" s="622"/>
      <c r="O199" s="622"/>
      <c r="P199" s="622"/>
      <c r="Q199" s="622"/>
      <c r="R199" s="622"/>
      <c r="S199" s="622"/>
      <c r="T199" s="622"/>
      <c r="U199" s="622"/>
      <c r="V199" s="622"/>
      <c r="W199" s="622"/>
      <c r="X199" s="622"/>
      <c r="Y199" s="622"/>
      <c r="Z199" s="622"/>
      <c r="AA199" s="622"/>
      <c r="AB199" s="622"/>
      <c r="AC199" s="622"/>
      <c r="AD199" s="622"/>
      <c r="AE199" s="622"/>
      <c r="AF199" s="622"/>
      <c r="AG199" s="209"/>
      <c r="AH199" s="209"/>
      <c r="AI199" s="209"/>
      <c r="AJ199" s="1003" t="s">
        <v>133</v>
      </c>
      <c r="AK199" s="1003"/>
      <c r="AL199" s="1003"/>
      <c r="AM199" s="1003"/>
      <c r="AN199" s="1003"/>
      <c r="AO199" s="1003"/>
      <c r="AP199" s="1003"/>
      <c r="AQ199" s="1003"/>
      <c r="AR199" s="1003"/>
      <c r="AS199" s="1003"/>
      <c r="AT199" s="1003"/>
      <c r="AU199" s="1003"/>
      <c r="AV199" s="1003"/>
      <c r="AW199" s="1003"/>
      <c r="AX199" s="1003"/>
      <c r="AY199" s="1003"/>
      <c r="AZ199" s="1003"/>
      <c r="BA199" s="1003"/>
      <c r="BB199" s="1003"/>
      <c r="BC199" s="1003"/>
      <c r="BD199" s="209"/>
      <c r="BE199" s="129"/>
      <c r="BF199" s="129"/>
      <c r="BG199" s="129"/>
      <c r="BH199" s="129"/>
      <c r="BI199" s="129"/>
    </row>
    <row r="200" spans="1:61" ht="57.75" customHeight="1" x14ac:dyDescent="0.35">
      <c r="A200" s="634"/>
      <c r="B200" s="634"/>
      <c r="C200" s="634"/>
      <c r="D200" s="634"/>
      <c r="E200" s="634"/>
      <c r="F200" s="634"/>
      <c r="G200" s="193"/>
      <c r="H200" s="634" t="s">
        <v>378</v>
      </c>
      <c r="I200" s="634"/>
      <c r="J200" s="634"/>
      <c r="K200" s="634"/>
      <c r="L200" s="634"/>
      <c r="M200" s="634"/>
      <c r="N200" s="634"/>
      <c r="O200" s="634"/>
      <c r="P200" s="634"/>
      <c r="Q200" s="634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09"/>
      <c r="AE200" s="211"/>
      <c r="AF200" s="209"/>
      <c r="AG200" s="209"/>
      <c r="AH200" s="209"/>
      <c r="AI200" s="209"/>
      <c r="AJ200" s="634"/>
      <c r="AK200" s="634"/>
      <c r="AL200" s="634"/>
      <c r="AM200" s="634"/>
      <c r="AN200" s="634"/>
      <c r="AO200" s="634"/>
      <c r="AP200" s="209"/>
      <c r="AQ200" s="760" t="s">
        <v>416</v>
      </c>
      <c r="AR200" s="760"/>
      <c r="AS200" s="760"/>
      <c r="AT200" s="760"/>
      <c r="AU200" s="760"/>
      <c r="AV200" s="760"/>
      <c r="AW200" s="209"/>
      <c r="AX200" s="209"/>
      <c r="AY200" s="209"/>
      <c r="AZ200" s="209"/>
      <c r="BA200" s="209"/>
      <c r="BB200" s="209"/>
      <c r="BC200" s="209"/>
      <c r="BD200" s="209"/>
      <c r="BE200" s="129"/>
      <c r="BF200" s="129"/>
      <c r="BG200" s="129"/>
      <c r="BH200" s="129"/>
      <c r="BI200" s="129"/>
    </row>
    <row r="201" spans="1:61" ht="44.25" customHeight="1" x14ac:dyDescent="0.7">
      <c r="A201" s="221" t="s">
        <v>415</v>
      </c>
      <c r="B201" s="5"/>
      <c r="C201" s="5"/>
      <c r="D201" s="5"/>
      <c r="E201" s="5"/>
      <c r="F201" s="5"/>
      <c r="G201" s="193"/>
      <c r="H201" s="999" t="s">
        <v>385</v>
      </c>
      <c r="I201" s="999"/>
      <c r="J201" s="999"/>
      <c r="K201" s="999"/>
      <c r="L201" s="999"/>
      <c r="M201" s="999"/>
      <c r="N201" s="999"/>
      <c r="O201" s="999"/>
      <c r="P201" s="999"/>
      <c r="Q201" s="999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09"/>
      <c r="AE201" s="211"/>
      <c r="AF201" s="209"/>
      <c r="AG201" s="209"/>
      <c r="AH201" s="209"/>
      <c r="AI201" s="209"/>
      <c r="AJ201" s="221" t="s">
        <v>415</v>
      </c>
      <c r="AK201" s="5"/>
      <c r="AL201" s="5"/>
      <c r="AM201" s="5"/>
      <c r="AN201" s="5"/>
      <c r="AO201" s="5"/>
      <c r="AP201" s="209"/>
      <c r="AQ201" s="190" t="s">
        <v>386</v>
      </c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185"/>
      <c r="BB201" s="185"/>
      <c r="BC201" s="185"/>
      <c r="BD201" s="185"/>
      <c r="BE201" s="130"/>
      <c r="BF201" s="133"/>
      <c r="BG201" s="133"/>
      <c r="BH201" s="133"/>
      <c r="BI201" s="133"/>
    </row>
    <row r="202" spans="1:61" ht="23.25" customHeight="1" x14ac:dyDescent="0.8">
      <c r="A202" s="188" t="s">
        <v>113</v>
      </c>
      <c r="B202" s="188"/>
      <c r="C202" s="188"/>
      <c r="D202" s="188"/>
      <c r="E202" s="188"/>
      <c r="F202" s="188"/>
      <c r="G202" s="193"/>
      <c r="H202" s="193"/>
      <c r="I202" s="193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09"/>
      <c r="AE202" s="211"/>
      <c r="AF202" s="209"/>
      <c r="AG202" s="209"/>
      <c r="AH202" s="209"/>
      <c r="AI202" s="209"/>
      <c r="AJ202" s="188" t="s">
        <v>113</v>
      </c>
      <c r="AK202" s="188"/>
      <c r="AL202" s="188"/>
      <c r="AM202" s="188"/>
      <c r="AN202" s="188"/>
      <c r="AO202" s="188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185"/>
      <c r="BB202" s="185"/>
      <c r="BC202" s="185"/>
      <c r="BD202" s="185"/>
      <c r="BE202" s="130"/>
      <c r="BF202" s="133"/>
      <c r="BG202" s="133"/>
      <c r="BH202" s="133"/>
      <c r="BI202" s="133"/>
    </row>
    <row r="203" spans="1:61" ht="45" customHeight="1" x14ac:dyDescent="0.8">
      <c r="A203" s="180" t="s">
        <v>106</v>
      </c>
      <c r="B203" s="188"/>
      <c r="C203" s="188"/>
      <c r="D203" s="188"/>
      <c r="E203" s="188"/>
      <c r="F203" s="188"/>
      <c r="G203" s="193"/>
      <c r="H203" s="193"/>
      <c r="I203" s="193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09"/>
      <c r="AE203" s="211"/>
      <c r="AF203" s="209"/>
      <c r="AG203" s="209"/>
      <c r="AH203" s="209"/>
      <c r="AI203" s="209"/>
      <c r="AJ203" s="180" t="s">
        <v>106</v>
      </c>
      <c r="AK203" s="188"/>
      <c r="AL203" s="188"/>
      <c r="AM203" s="188"/>
      <c r="AN203" s="188"/>
      <c r="AO203" s="188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185"/>
      <c r="BB203" s="185"/>
      <c r="BC203" s="185"/>
      <c r="BD203" s="185"/>
      <c r="BE203" s="130"/>
      <c r="BF203" s="133"/>
      <c r="BG203" s="133"/>
      <c r="BH203" s="133"/>
      <c r="BI203" s="133"/>
    </row>
    <row r="204" spans="1:61" ht="6" hidden="1" customHeight="1" x14ac:dyDescent="0.8">
      <c r="A204" s="180" t="s">
        <v>106</v>
      </c>
      <c r="B204" s="188"/>
      <c r="C204" s="188"/>
      <c r="D204" s="188"/>
      <c r="E204" s="188"/>
      <c r="F204" s="188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6"/>
      <c r="S204" s="186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209"/>
      <c r="AE204" s="211"/>
      <c r="AF204" s="209"/>
      <c r="AG204" s="209"/>
      <c r="AH204" s="209"/>
      <c r="AI204" s="185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185"/>
      <c r="AX204" s="185"/>
      <c r="AY204" s="185"/>
      <c r="AZ204" s="185"/>
      <c r="BA204" s="185"/>
      <c r="BB204" s="185"/>
      <c r="BC204" s="185"/>
      <c r="BD204" s="185"/>
      <c r="BE204" s="130"/>
      <c r="BF204" s="133"/>
      <c r="BG204" s="133"/>
      <c r="BH204" s="133"/>
      <c r="BI204" s="133"/>
    </row>
    <row r="205" spans="1:61" ht="95.25" customHeight="1" x14ac:dyDescent="0.7">
      <c r="A205" s="659" t="s">
        <v>387</v>
      </c>
      <c r="B205" s="659"/>
      <c r="C205" s="659"/>
      <c r="D205" s="659"/>
      <c r="E205" s="659"/>
      <c r="F205" s="659"/>
      <c r="G205" s="659"/>
      <c r="H205" s="659"/>
      <c r="I205" s="659"/>
      <c r="J205" s="659"/>
      <c r="K205" s="659"/>
      <c r="L205" s="659"/>
      <c r="M205" s="659"/>
      <c r="N205" s="659"/>
      <c r="O205" s="659"/>
      <c r="P205" s="659"/>
      <c r="Q205" s="659"/>
      <c r="R205" s="659"/>
      <c r="S205" s="659"/>
      <c r="T205" s="659"/>
      <c r="U205" s="659"/>
      <c r="V205" s="659"/>
      <c r="W205" s="659"/>
      <c r="X205" s="659"/>
      <c r="Y205" s="659"/>
      <c r="Z205" s="659"/>
      <c r="AA205" s="659"/>
      <c r="AB205" s="659"/>
      <c r="AC205" s="659"/>
      <c r="AD205" s="216"/>
      <c r="AE205" s="211"/>
      <c r="AF205" s="209"/>
      <c r="AG205" s="209"/>
      <c r="AH205" s="209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5"/>
      <c r="AT205" s="185"/>
      <c r="AU205" s="185"/>
      <c r="AV205" s="185"/>
      <c r="AW205" s="185"/>
      <c r="AX205" s="185"/>
      <c r="AY205" s="185"/>
      <c r="AZ205" s="185"/>
      <c r="BA205" s="185"/>
      <c r="BB205" s="185"/>
      <c r="BC205" s="185"/>
      <c r="BD205" s="185"/>
      <c r="BE205" s="130"/>
      <c r="BF205" s="133"/>
      <c r="BG205" s="133"/>
      <c r="BH205" s="133"/>
      <c r="BI205" s="133"/>
    </row>
    <row r="206" spans="1:61" ht="33" customHeight="1" x14ac:dyDescent="0.7">
      <c r="A206" s="999"/>
      <c r="B206" s="999"/>
      <c r="C206" s="999"/>
      <c r="D206" s="999"/>
      <c r="E206" s="999"/>
      <c r="F206" s="999"/>
      <c r="G206" s="999"/>
      <c r="H206" s="999"/>
      <c r="I206" s="999"/>
      <c r="J206" s="999"/>
      <c r="K206" s="999"/>
      <c r="L206" s="999"/>
      <c r="M206" s="999"/>
      <c r="N206" s="999"/>
      <c r="O206" s="999"/>
      <c r="P206" s="999"/>
      <c r="Q206" s="999"/>
      <c r="R206" s="999"/>
      <c r="S206" s="999"/>
      <c r="T206" s="999"/>
      <c r="U206" s="999"/>
      <c r="V206" s="999"/>
      <c r="W206" s="999"/>
      <c r="X206" s="999"/>
      <c r="Y206" s="999"/>
      <c r="Z206" s="999"/>
      <c r="AA206" s="999"/>
      <c r="AB206" s="999"/>
      <c r="AC206" s="999"/>
      <c r="AD206" s="190"/>
      <c r="AE206" s="211"/>
      <c r="AF206" s="209"/>
      <c r="AG206" s="209"/>
      <c r="AH206" s="209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5"/>
      <c r="AT206" s="185"/>
      <c r="AU206" s="185"/>
      <c r="AV206" s="185"/>
      <c r="AW206" s="185"/>
      <c r="AX206" s="185"/>
      <c r="AY206" s="185"/>
      <c r="AZ206" s="185"/>
      <c r="BA206" s="185"/>
      <c r="BB206" s="185"/>
      <c r="BC206" s="185"/>
      <c r="BD206" s="185"/>
      <c r="BE206" s="130"/>
      <c r="BF206" s="133"/>
      <c r="BG206" s="133"/>
      <c r="BH206" s="133"/>
      <c r="BI206" s="133"/>
    </row>
    <row r="207" spans="1:61" ht="40.5" customHeight="1" x14ac:dyDescent="0.8">
      <c r="A207" s="790" t="s">
        <v>417</v>
      </c>
      <c r="B207" s="790"/>
      <c r="C207" s="790"/>
      <c r="D207" s="790"/>
      <c r="E207" s="790"/>
      <c r="F207" s="790"/>
      <c r="G207" s="790"/>
      <c r="H207" s="790"/>
      <c r="I207" s="790"/>
      <c r="J207" s="790"/>
      <c r="K207" s="790"/>
      <c r="L207" s="790"/>
      <c r="M207" s="790"/>
      <c r="N207" s="790"/>
      <c r="O207" s="790"/>
      <c r="P207" s="790"/>
      <c r="Q207" s="790"/>
      <c r="R207" s="790"/>
      <c r="S207" s="790"/>
      <c r="T207" s="790"/>
      <c r="U207" s="790"/>
      <c r="V207" s="790"/>
      <c r="W207" s="790"/>
      <c r="X207" s="790"/>
      <c r="Y207" s="790"/>
      <c r="Z207" s="790"/>
      <c r="AA207" s="790"/>
      <c r="AB207" s="790"/>
      <c r="AC207" s="214"/>
      <c r="AD207" s="190"/>
      <c r="AE207" s="211"/>
      <c r="AF207" s="209"/>
      <c r="AG207" s="209"/>
      <c r="AH207" s="209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5"/>
      <c r="AT207" s="185"/>
      <c r="AU207" s="185"/>
      <c r="AV207" s="185"/>
      <c r="AW207" s="185"/>
      <c r="AX207" s="185"/>
      <c r="AY207" s="185"/>
      <c r="AZ207" s="185"/>
      <c r="BA207" s="185"/>
      <c r="BB207" s="185"/>
      <c r="BC207" s="185"/>
      <c r="BD207" s="185"/>
      <c r="BE207" s="130"/>
      <c r="BF207" s="133"/>
      <c r="BG207" s="133"/>
      <c r="BH207" s="133"/>
      <c r="BI207" s="133"/>
    </row>
    <row r="208" spans="1:61" ht="30.6" customHeight="1" x14ac:dyDescent="0.7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6"/>
      <c r="S208" s="186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90"/>
      <c r="AD208" s="190"/>
      <c r="AE208" s="211"/>
      <c r="AF208" s="209"/>
      <c r="AG208" s="209"/>
      <c r="AH208" s="209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5"/>
      <c r="AT208" s="185"/>
      <c r="AU208" s="185"/>
      <c r="AV208" s="185"/>
      <c r="AW208" s="185"/>
      <c r="AX208" s="185"/>
      <c r="AY208" s="185"/>
      <c r="AZ208" s="185"/>
      <c r="BA208" s="185"/>
      <c r="BB208" s="185"/>
      <c r="BC208" s="185"/>
      <c r="BD208" s="185"/>
      <c r="BE208" s="130"/>
      <c r="BF208" s="133"/>
      <c r="BG208" s="133"/>
      <c r="BH208" s="133"/>
      <c r="BI208" s="133"/>
    </row>
    <row r="209" spans="1:61" ht="24.6" customHeight="1" x14ac:dyDescent="0.4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4"/>
      <c r="S209" s="24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134"/>
      <c r="AF209" s="134"/>
      <c r="AG209" s="23"/>
      <c r="AH209" s="23"/>
      <c r="AI209" s="4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4"/>
      <c r="AX209" s="4"/>
      <c r="AY209" s="4"/>
      <c r="AZ209" s="4"/>
      <c r="BA209" s="4"/>
      <c r="BB209" s="4"/>
      <c r="BC209" s="4"/>
      <c r="BD209" s="4"/>
    </row>
    <row r="210" spans="1:61" ht="27" customHeight="1" x14ac:dyDescent="0.4">
      <c r="A210" s="2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22"/>
      <c r="S210" s="22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134"/>
      <c r="AF210" s="134"/>
      <c r="AG210" s="23"/>
      <c r="AH210" s="23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</row>
    <row r="211" spans="1:61" ht="33" customHeight="1" x14ac:dyDescent="0.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22"/>
      <c r="S211" s="22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132"/>
      <c r="AF211" s="132"/>
      <c r="AG211" s="21"/>
      <c r="AH211" s="21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</row>
    <row r="212" spans="1:61" ht="27" customHeight="1" x14ac:dyDescent="0.4">
      <c r="AE212" s="132"/>
      <c r="AF212" s="132"/>
      <c r="AG212" s="6"/>
      <c r="AH212" s="6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</row>
    <row r="213" spans="1:61" ht="24.6" customHeight="1" x14ac:dyDescent="0.35">
      <c r="AE213" s="132"/>
      <c r="AF213" s="132"/>
      <c r="AG213" s="5"/>
      <c r="AH213" s="5"/>
    </row>
    <row r="214" spans="1:61" ht="27" customHeight="1" x14ac:dyDescent="0.35">
      <c r="AE214" s="132"/>
      <c r="AF214" s="132"/>
      <c r="AG214" s="5"/>
      <c r="AH214" s="5"/>
    </row>
    <row r="215" spans="1:61" ht="30.6" customHeight="1" x14ac:dyDescent="0.35">
      <c r="AE215" s="21"/>
      <c r="AF215" s="21"/>
      <c r="AG215" s="5"/>
      <c r="AH215" s="5"/>
      <c r="AI215" s="5"/>
      <c r="AW215" s="5"/>
      <c r="AX215" s="5"/>
      <c r="AY215" s="5"/>
      <c r="AZ215" s="5"/>
      <c r="BA215" s="5"/>
      <c r="BB215" s="5"/>
      <c r="BC215" s="5"/>
      <c r="BD215" s="5"/>
      <c r="BE215" s="5"/>
      <c r="BF215" s="7"/>
      <c r="BG215" s="7"/>
      <c r="BH215" s="7"/>
      <c r="BI215" s="7"/>
    </row>
    <row r="216" spans="1:61" ht="24.6" customHeight="1" x14ac:dyDescent="0.4">
      <c r="AE216" s="4"/>
      <c r="AF216" s="4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1:61" ht="24.6" customHeight="1" x14ac:dyDescent="0.4">
      <c r="AE217" s="4"/>
      <c r="AF217" s="4"/>
    </row>
    <row r="218" spans="1:61" ht="27" customHeight="1" x14ac:dyDescent="0.35"/>
    <row r="219" spans="1:61" ht="30.6" customHeight="1" x14ac:dyDescent="0.35"/>
    <row r="220" spans="1:61" ht="30" customHeight="1" x14ac:dyDescent="0.35"/>
  </sheetData>
  <mergeCells count="1250">
    <mergeCell ref="BF88:BI89"/>
    <mergeCell ref="BF107:BI107"/>
    <mergeCell ref="BF99:BI99"/>
    <mergeCell ref="BF102:BI102"/>
    <mergeCell ref="BD98:BE99"/>
    <mergeCell ref="BD101:BE101"/>
    <mergeCell ref="BF91:BI91"/>
    <mergeCell ref="BF92:BI92"/>
    <mergeCell ref="BD95:BE95"/>
    <mergeCell ref="BF105:BI105"/>
    <mergeCell ref="BF163:BI163"/>
    <mergeCell ref="BF165:BI165"/>
    <mergeCell ref="B110:O110"/>
    <mergeCell ref="Q1:AT1"/>
    <mergeCell ref="AJ131:BB131"/>
    <mergeCell ref="A132:F132"/>
    <mergeCell ref="AB95:AC95"/>
    <mergeCell ref="AD110:AE110"/>
    <mergeCell ref="BF108:BI108"/>
    <mergeCell ref="BA88:BA89"/>
    <mergeCell ref="T8:Y8"/>
    <mergeCell ref="V67:W67"/>
    <mergeCell ref="X50:Y50"/>
    <mergeCell ref="AD67:AE67"/>
    <mergeCell ref="AD60:AE60"/>
    <mergeCell ref="X67:Y67"/>
    <mergeCell ref="AB66:AC66"/>
    <mergeCell ref="Z67:AA67"/>
    <mergeCell ref="Z66:AA66"/>
    <mergeCell ref="V41:W41"/>
    <mergeCell ref="AB85:AC85"/>
    <mergeCell ref="Z69:AA69"/>
    <mergeCell ref="AD68:AE68"/>
    <mergeCell ref="AD70:AE70"/>
    <mergeCell ref="AD73:AE73"/>
    <mergeCell ref="AD72:AE72"/>
    <mergeCell ref="X92:Y92"/>
    <mergeCell ref="AB92:AC92"/>
    <mergeCell ref="BC86:BC87"/>
    <mergeCell ref="AM86:AM87"/>
    <mergeCell ref="AZ86:AZ87"/>
    <mergeCell ref="AJ86:AJ87"/>
    <mergeCell ref="Z92:AA92"/>
    <mergeCell ref="AB77:AC77"/>
    <mergeCell ref="AB82:AC82"/>
    <mergeCell ref="AD82:AE82"/>
    <mergeCell ref="AD76:AE76"/>
    <mergeCell ref="X85:Y85"/>
    <mergeCell ref="X84:Y84"/>
    <mergeCell ref="AD84:AE84"/>
    <mergeCell ref="AD69:AE69"/>
    <mergeCell ref="AD83:AE83"/>
    <mergeCell ref="AD78:AE78"/>
    <mergeCell ref="AB71:AC71"/>
    <mergeCell ref="AB69:AC69"/>
    <mergeCell ref="AB83:AC83"/>
    <mergeCell ref="AD71:AE71"/>
    <mergeCell ref="AD79:AE79"/>
    <mergeCell ref="AN86:AN87"/>
    <mergeCell ref="AK86:AK87"/>
    <mergeCell ref="AL86:AL87"/>
    <mergeCell ref="BB86:BB87"/>
    <mergeCell ref="X76:Y76"/>
    <mergeCell ref="Z73:AA73"/>
    <mergeCell ref="X48:Y48"/>
    <mergeCell ref="T92:U92"/>
    <mergeCell ref="V93:W93"/>
    <mergeCell ref="V94:W94"/>
    <mergeCell ref="T93:U93"/>
    <mergeCell ref="Z96:AA96"/>
    <mergeCell ref="X96:Y96"/>
    <mergeCell ref="Z93:AA93"/>
    <mergeCell ref="V91:W91"/>
    <mergeCell ref="V96:W96"/>
    <mergeCell ref="V95:W95"/>
    <mergeCell ref="V92:W92"/>
    <mergeCell ref="X91:Y91"/>
    <mergeCell ref="T95:U95"/>
    <mergeCell ref="X93:Y93"/>
    <mergeCell ref="BD73:BE73"/>
    <mergeCell ref="BD74:BE74"/>
    <mergeCell ref="AD74:AE74"/>
    <mergeCell ref="AB73:AC73"/>
    <mergeCell ref="Z95:AA95"/>
    <mergeCell ref="X83:Y83"/>
    <mergeCell ref="X80:Y80"/>
    <mergeCell ref="AB76:AC76"/>
    <mergeCell ref="X74:Y74"/>
    <mergeCell ref="X75:Y75"/>
    <mergeCell ref="BD81:BE81"/>
    <mergeCell ref="X81:Y81"/>
    <mergeCell ref="AD81:AE81"/>
    <mergeCell ref="AB80:AC80"/>
    <mergeCell ref="AD80:AE80"/>
    <mergeCell ref="AB79:AC79"/>
    <mergeCell ref="BD79:BE79"/>
    <mergeCell ref="R75:S75"/>
    <mergeCell ref="V42:W42"/>
    <mergeCell ref="V50:W50"/>
    <mergeCell ref="V46:W46"/>
    <mergeCell ref="V78:W78"/>
    <mergeCell ref="T80:U80"/>
    <mergeCell ref="V80:W80"/>
    <mergeCell ref="T77:U77"/>
    <mergeCell ref="T58:U58"/>
    <mergeCell ref="T59:U59"/>
    <mergeCell ref="T74:U74"/>
    <mergeCell ref="R80:S80"/>
    <mergeCell ref="V43:W43"/>
    <mergeCell ref="X43:Y43"/>
    <mergeCell ref="Z42:AA42"/>
    <mergeCell ref="X58:Y58"/>
    <mergeCell ref="X72:Y72"/>
    <mergeCell ref="Z57:AA57"/>
    <mergeCell ref="X46:Y46"/>
    <mergeCell ref="Z48:AA48"/>
    <mergeCell ref="X49:Y49"/>
    <mergeCell ref="V72:W72"/>
    <mergeCell ref="V75:W75"/>
    <mergeCell ref="Z79:AA79"/>
    <mergeCell ref="Z76:AA76"/>
    <mergeCell ref="Z78:AA78"/>
    <mergeCell ref="X78:Y78"/>
    <mergeCell ref="Z77:AA77"/>
    <mergeCell ref="Z68:AA68"/>
    <mergeCell ref="Z71:AA71"/>
    <mergeCell ref="X77:Y77"/>
    <mergeCell ref="Z80:AA80"/>
    <mergeCell ref="R77:S77"/>
    <mergeCell ref="AY88:AY89"/>
    <mergeCell ref="AS88:AS89"/>
    <mergeCell ref="Z86:AA87"/>
    <mergeCell ref="AX86:AX87"/>
    <mergeCell ref="AY86:AY87"/>
    <mergeCell ref="AB86:AC87"/>
    <mergeCell ref="AR86:AR87"/>
    <mergeCell ref="V83:W83"/>
    <mergeCell ref="Z85:AA85"/>
    <mergeCell ref="Z88:AA89"/>
    <mergeCell ref="X88:Y89"/>
    <mergeCell ref="Z81:AA81"/>
    <mergeCell ref="V81:W81"/>
    <mergeCell ref="V86:W87"/>
    <mergeCell ref="X82:Y82"/>
    <mergeCell ref="T85:U85"/>
    <mergeCell ref="V79:W79"/>
    <mergeCell ref="Z84:AA84"/>
    <mergeCell ref="X79:Y79"/>
    <mergeCell ref="R82:S82"/>
    <mergeCell ref="R83:S83"/>
    <mergeCell ref="R84:S84"/>
    <mergeCell ref="V85:W85"/>
    <mergeCell ref="T84:U84"/>
    <mergeCell ref="V84:W84"/>
    <mergeCell ref="T83:U83"/>
    <mergeCell ref="R78:S78"/>
    <mergeCell ref="T79:U79"/>
    <mergeCell ref="T101:U101"/>
    <mergeCell ref="AB103:AC103"/>
    <mergeCell ref="T102:U102"/>
    <mergeCell ref="V103:W103"/>
    <mergeCell ref="T103:U103"/>
    <mergeCell ref="BD102:BE102"/>
    <mergeCell ref="BC98:BC99"/>
    <mergeCell ref="AV98:AV99"/>
    <mergeCell ref="R96:S96"/>
    <mergeCell ref="T97:U97"/>
    <mergeCell ref="R90:S90"/>
    <mergeCell ref="R81:S81"/>
    <mergeCell ref="T81:U81"/>
    <mergeCell ref="Z82:AA82"/>
    <mergeCell ref="Z83:AA83"/>
    <mergeCell ref="T82:U82"/>
    <mergeCell ref="V82:W82"/>
    <mergeCell ref="R86:S87"/>
    <mergeCell ref="V90:W90"/>
    <mergeCell ref="R91:S91"/>
    <mergeCell ref="T94:U94"/>
    <mergeCell ref="R94:S94"/>
    <mergeCell ref="T91:U91"/>
    <mergeCell ref="AB88:AC89"/>
    <mergeCell ref="AD91:AE91"/>
    <mergeCell ref="BD92:BE92"/>
    <mergeCell ref="BD86:BE87"/>
    <mergeCell ref="BC88:BC89"/>
    <mergeCell ref="V88:W89"/>
    <mergeCell ref="BF100:BI100"/>
    <mergeCell ref="BD100:BE100"/>
    <mergeCell ref="BF95:BI95"/>
    <mergeCell ref="BF98:BI98"/>
    <mergeCell ref="BF101:BI101"/>
    <mergeCell ref="BD103:BE103"/>
    <mergeCell ref="AD93:AE93"/>
    <mergeCell ref="BF97:BI97"/>
    <mergeCell ref="BD96:BE96"/>
    <mergeCell ref="AD95:AE95"/>
    <mergeCell ref="AD96:AE96"/>
    <mergeCell ref="X104:Y104"/>
    <mergeCell ref="X97:Y97"/>
    <mergeCell ref="BD107:BE107"/>
    <mergeCell ref="AD106:AE106"/>
    <mergeCell ref="V104:W104"/>
    <mergeCell ref="X103:Y103"/>
    <mergeCell ref="Z103:AA103"/>
    <mergeCell ref="AB106:AC106"/>
    <mergeCell ref="AD105:AE105"/>
    <mergeCell ref="AB104:AC104"/>
    <mergeCell ref="AB107:AC107"/>
    <mergeCell ref="Z107:AA107"/>
    <mergeCell ref="Z105:AA105"/>
    <mergeCell ref="BF106:BI106"/>
    <mergeCell ref="BD106:BE106"/>
    <mergeCell ref="BD105:BE105"/>
    <mergeCell ref="Z106:AA106"/>
    <mergeCell ref="AD104:AE104"/>
    <mergeCell ref="AB105:AC105"/>
    <mergeCell ref="Z104:AA104"/>
    <mergeCell ref="BF64:BI64"/>
    <mergeCell ref="BF62:BI62"/>
    <mergeCell ref="BF66:BI66"/>
    <mergeCell ref="BF68:BI68"/>
    <mergeCell ref="BD66:BE66"/>
    <mergeCell ref="BD71:BE71"/>
    <mergeCell ref="BD72:BE72"/>
    <mergeCell ref="BD67:BE67"/>
    <mergeCell ref="BD69:BE69"/>
    <mergeCell ref="BD68:BE68"/>
    <mergeCell ref="BD84:BE84"/>
    <mergeCell ref="BD78:BE78"/>
    <mergeCell ref="BD83:BE83"/>
    <mergeCell ref="BF69:BI69"/>
    <mergeCell ref="BD70:BE70"/>
    <mergeCell ref="BD77:BE77"/>
    <mergeCell ref="BD76:BE76"/>
    <mergeCell ref="BF81:BI81"/>
    <mergeCell ref="BD80:BE80"/>
    <mergeCell ref="BD82:BE82"/>
    <mergeCell ref="BD75:BE75"/>
    <mergeCell ref="BD109:BE109"/>
    <mergeCell ref="T110:U110"/>
    <mergeCell ref="P108:Q108"/>
    <mergeCell ref="AU88:AU89"/>
    <mergeCell ref="T106:U106"/>
    <mergeCell ref="X110:Y110"/>
    <mergeCell ref="AD109:AE109"/>
    <mergeCell ref="Z109:AA109"/>
    <mergeCell ref="BD108:BE108"/>
    <mergeCell ref="V97:W97"/>
    <mergeCell ref="BF75:BI75"/>
    <mergeCell ref="BF76:BI76"/>
    <mergeCell ref="BF79:BI79"/>
    <mergeCell ref="BF82:BI82"/>
    <mergeCell ref="BF94:BI94"/>
    <mergeCell ref="BD91:BE91"/>
    <mergeCell ref="BD88:BE89"/>
    <mergeCell ref="BD93:BE93"/>
    <mergeCell ref="BF85:BI85"/>
    <mergeCell ref="BD85:BE85"/>
    <mergeCell ref="BF78:BI78"/>
    <mergeCell ref="AD103:AE103"/>
    <mergeCell ref="AB101:AC101"/>
    <mergeCell ref="AD102:AE102"/>
    <mergeCell ref="X101:Y101"/>
    <mergeCell ref="AB102:AC102"/>
    <mergeCell ref="Z102:AA102"/>
    <mergeCell ref="BF103:BI103"/>
    <mergeCell ref="BD104:BE104"/>
    <mergeCell ref="X105:Y105"/>
    <mergeCell ref="X106:Y106"/>
    <mergeCell ref="BF104:BI104"/>
    <mergeCell ref="BF41:BI41"/>
    <mergeCell ref="BF42:BI42"/>
    <mergeCell ref="BF43:BI43"/>
    <mergeCell ref="BF116:BI116"/>
    <mergeCell ref="BF86:BI87"/>
    <mergeCell ref="BF83:BI83"/>
    <mergeCell ref="BF77:BI77"/>
    <mergeCell ref="BF93:BI93"/>
    <mergeCell ref="BF96:BI96"/>
    <mergeCell ref="BF84:BI84"/>
    <mergeCell ref="BD119:BE119"/>
    <mergeCell ref="BA117:BC117"/>
    <mergeCell ref="AI119:AK119"/>
    <mergeCell ref="AO118:AQ118"/>
    <mergeCell ref="AL117:AN117"/>
    <mergeCell ref="AU118:AW118"/>
    <mergeCell ref="BD118:BE118"/>
    <mergeCell ref="AI118:AK118"/>
    <mergeCell ref="AR119:AT119"/>
    <mergeCell ref="BF52:BI52"/>
    <mergeCell ref="BF55:BI55"/>
    <mergeCell ref="BF74:BI74"/>
    <mergeCell ref="BF73:BI73"/>
    <mergeCell ref="BF71:BI71"/>
    <mergeCell ref="BF57:BI57"/>
    <mergeCell ref="BF60:BI60"/>
    <mergeCell ref="BF65:BI65"/>
    <mergeCell ref="BF72:BI72"/>
    <mergeCell ref="BF58:BI58"/>
    <mergeCell ref="BF70:BI70"/>
    <mergeCell ref="BF67:BI67"/>
    <mergeCell ref="BF63:BI63"/>
    <mergeCell ref="BF46:BI46"/>
    <mergeCell ref="BD117:BE117"/>
    <mergeCell ref="E150:BE150"/>
    <mergeCell ref="E178:BE178"/>
    <mergeCell ref="A194:F194"/>
    <mergeCell ref="BF117:BI117"/>
    <mergeCell ref="BD112:BE112"/>
    <mergeCell ref="BD113:BE113"/>
    <mergeCell ref="BA119:BC119"/>
    <mergeCell ref="AD117:AE117"/>
    <mergeCell ref="BF44:BI44"/>
    <mergeCell ref="BF48:BI48"/>
    <mergeCell ref="BF49:BI49"/>
    <mergeCell ref="BF50:BI50"/>
    <mergeCell ref="BF56:BI56"/>
    <mergeCell ref="BF59:BI59"/>
    <mergeCell ref="BF51:BI51"/>
    <mergeCell ref="BF45:BI45"/>
    <mergeCell ref="BF47:BI47"/>
    <mergeCell ref="BF53:BI53"/>
    <mergeCell ref="B112:O112"/>
    <mergeCell ref="V110:W110"/>
    <mergeCell ref="T112:U112"/>
    <mergeCell ref="V108:W108"/>
    <mergeCell ref="B107:O107"/>
    <mergeCell ref="B109:O109"/>
    <mergeCell ref="R108:S108"/>
    <mergeCell ref="V112:W112"/>
    <mergeCell ref="B108:O108"/>
    <mergeCell ref="B111:O111"/>
    <mergeCell ref="V106:W106"/>
    <mergeCell ref="AB115:AC115"/>
    <mergeCell ref="H200:Q200"/>
    <mergeCell ref="BF160:BI160"/>
    <mergeCell ref="E179:BE179"/>
    <mergeCell ref="BF181:BI181"/>
    <mergeCell ref="AJ187:BB187"/>
    <mergeCell ref="BF175:BI175"/>
    <mergeCell ref="AP124:AT124"/>
    <mergeCell ref="A206:AC206"/>
    <mergeCell ref="AJ200:AO200"/>
    <mergeCell ref="A200:F200"/>
    <mergeCell ref="E148:BE148"/>
    <mergeCell ref="H132:S132"/>
    <mergeCell ref="A157:D157"/>
    <mergeCell ref="A166:D166"/>
    <mergeCell ref="H201:Q201"/>
    <mergeCell ref="A181:D181"/>
    <mergeCell ref="BF177:BI177"/>
    <mergeCell ref="E174:BE174"/>
    <mergeCell ref="A187:AC187"/>
    <mergeCell ref="E180:BE180"/>
    <mergeCell ref="BF180:BI180"/>
    <mergeCell ref="BF178:BI178"/>
    <mergeCell ref="BF176:BI176"/>
    <mergeCell ref="E175:BE175"/>
    <mergeCell ref="A175:D175"/>
    <mergeCell ref="A174:D174"/>
    <mergeCell ref="AJ188:AO188"/>
    <mergeCell ref="A177:D177"/>
    <mergeCell ref="E177:BE177"/>
    <mergeCell ref="E181:BE181"/>
    <mergeCell ref="AJ199:BC199"/>
    <mergeCell ref="BF172:BI172"/>
    <mergeCell ref="AO119:AQ119"/>
    <mergeCell ref="AP125:AT126"/>
    <mergeCell ref="AO120:AQ120"/>
    <mergeCell ref="AK124:AO124"/>
    <mergeCell ref="E164:BE164"/>
    <mergeCell ref="A123:P123"/>
    <mergeCell ref="E144:BE144"/>
    <mergeCell ref="BF170:BI170"/>
    <mergeCell ref="A148:D148"/>
    <mergeCell ref="E173:BE173"/>
    <mergeCell ref="E172:BE172"/>
    <mergeCell ref="R115:S115"/>
    <mergeCell ref="BF150:BI150"/>
    <mergeCell ref="BF158:BI158"/>
    <mergeCell ref="BF159:BI159"/>
    <mergeCell ref="BF157:BI157"/>
    <mergeCell ref="BF171:BI171"/>
    <mergeCell ref="BF164:BI164"/>
    <mergeCell ref="BF153:BI153"/>
    <mergeCell ref="A143:D143"/>
    <mergeCell ref="A149:D149"/>
    <mergeCell ref="A141:D141"/>
    <mergeCell ref="A146:D146"/>
    <mergeCell ref="E141:BE141"/>
    <mergeCell ref="A142:D142"/>
    <mergeCell ref="E163:BE163"/>
    <mergeCell ref="A144:D144"/>
    <mergeCell ref="BF154:BI154"/>
    <mergeCell ref="A119:S119"/>
    <mergeCell ref="BF152:BI152"/>
    <mergeCell ref="BF149:BI149"/>
    <mergeCell ref="AK125:AO126"/>
    <mergeCell ref="BF179:BI179"/>
    <mergeCell ref="R109:S109"/>
    <mergeCell ref="Z112:AA112"/>
    <mergeCell ref="AF117:AH117"/>
    <mergeCell ref="B113:O113"/>
    <mergeCell ref="AU120:AW120"/>
    <mergeCell ref="Z110:AA110"/>
    <mergeCell ref="V116:W116"/>
    <mergeCell ref="AB114:AC114"/>
    <mergeCell ref="AD116:AE116"/>
    <mergeCell ref="AB118:AC118"/>
    <mergeCell ref="BA120:BC120"/>
    <mergeCell ref="AL119:AN119"/>
    <mergeCell ref="AL120:AN120"/>
    <mergeCell ref="V117:W117"/>
    <mergeCell ref="X114:Y114"/>
    <mergeCell ref="P112:Q112"/>
    <mergeCell ref="R112:S112"/>
    <mergeCell ref="Z113:AA113"/>
    <mergeCell ref="AR120:AT120"/>
    <mergeCell ref="AI120:AK120"/>
    <mergeCell ref="V113:W113"/>
    <mergeCell ref="Z114:AA114"/>
    <mergeCell ref="AD113:AE113"/>
    <mergeCell ref="AB113:AC113"/>
    <mergeCell ref="P113:Q113"/>
    <mergeCell ref="V114:W114"/>
    <mergeCell ref="AD114:AE114"/>
    <mergeCell ref="R114:S114"/>
    <mergeCell ref="R110:S110"/>
    <mergeCell ref="R111:S111"/>
    <mergeCell ref="V111:W111"/>
    <mergeCell ref="T113:U113"/>
    <mergeCell ref="R113:S113"/>
    <mergeCell ref="X113:Y113"/>
    <mergeCell ref="AD115:AE115"/>
    <mergeCell ref="Z115:AA115"/>
    <mergeCell ref="V109:W109"/>
    <mergeCell ref="T107:U107"/>
    <mergeCell ref="T108:U108"/>
    <mergeCell ref="AD107:AE107"/>
    <mergeCell ref="X109:Y109"/>
    <mergeCell ref="T109:U109"/>
    <mergeCell ref="AD108:AE108"/>
    <mergeCell ref="AB109:AC109"/>
    <mergeCell ref="X108:Y108"/>
    <mergeCell ref="Z108:AA108"/>
    <mergeCell ref="AO121:AQ121"/>
    <mergeCell ref="AR121:AT121"/>
    <mergeCell ref="X107:Y107"/>
    <mergeCell ref="AB110:AC110"/>
    <mergeCell ref="AD112:AE112"/>
    <mergeCell ref="X112:Y112"/>
    <mergeCell ref="AB116:AC116"/>
    <mergeCell ref="AB117:AC117"/>
    <mergeCell ref="X120:Y120"/>
    <mergeCell ref="X118:Y118"/>
    <mergeCell ref="Z116:AA116"/>
    <mergeCell ref="AB108:AC108"/>
    <mergeCell ref="T114:U114"/>
    <mergeCell ref="T116:U116"/>
    <mergeCell ref="X117:Y117"/>
    <mergeCell ref="A116:S116"/>
    <mergeCell ref="X119:Y119"/>
    <mergeCell ref="Z47:AA47"/>
    <mergeCell ref="AD47:AE47"/>
    <mergeCell ref="Z58:AA58"/>
    <mergeCell ref="P107:Q107"/>
    <mergeCell ref="R107:S107"/>
    <mergeCell ref="V107:W107"/>
    <mergeCell ref="AB70:AC70"/>
    <mergeCell ref="X71:Y71"/>
    <mergeCell ref="Z72:AA72"/>
    <mergeCell ref="Z74:AA74"/>
    <mergeCell ref="AB74:AC74"/>
    <mergeCell ref="Z70:AA70"/>
    <mergeCell ref="X70:Y70"/>
    <mergeCell ref="R102:S102"/>
    <mergeCell ref="X102:Y102"/>
    <mergeCell ref="V101:W101"/>
    <mergeCell ref="V102:W102"/>
    <mergeCell ref="Z97:AA97"/>
    <mergeCell ref="P106:Q106"/>
    <mergeCell ref="R103:S103"/>
    <mergeCell ref="P97:Q97"/>
    <mergeCell ref="P98:Q99"/>
    <mergeCell ref="R106:S106"/>
    <mergeCell ref="R98:S99"/>
    <mergeCell ref="P100:Q100"/>
    <mergeCell ref="R100:S100"/>
    <mergeCell ref="R97:S97"/>
    <mergeCell ref="AD101:AE101"/>
    <mergeCell ref="Z101:AA101"/>
    <mergeCell ref="T104:U104"/>
    <mergeCell ref="V100:W100"/>
    <mergeCell ref="R59:S59"/>
    <mergeCell ref="B43:O43"/>
    <mergeCell ref="P43:Q43"/>
    <mergeCell ref="T44:U44"/>
    <mergeCell ref="P41:Q41"/>
    <mergeCell ref="P42:Q42"/>
    <mergeCell ref="B42:O42"/>
    <mergeCell ref="AB49:AC49"/>
    <mergeCell ref="AB48:AC48"/>
    <mergeCell ref="BD44:BE44"/>
    <mergeCell ref="AD48:AE48"/>
    <mergeCell ref="AD44:AE44"/>
    <mergeCell ref="BD47:BE47"/>
    <mergeCell ref="BD49:BE49"/>
    <mergeCell ref="BD48:BE48"/>
    <mergeCell ref="AD49:AE49"/>
    <mergeCell ref="B47:O47"/>
    <mergeCell ref="B45:O45"/>
    <mergeCell ref="B44:O44"/>
    <mergeCell ref="B48:O48"/>
    <mergeCell ref="AD43:AE43"/>
    <mergeCell ref="AB46:AC46"/>
    <mergeCell ref="V49:W49"/>
    <mergeCell ref="BD43:BE43"/>
    <mergeCell ref="AB43:AC43"/>
    <mergeCell ref="Z44:AA44"/>
    <mergeCell ref="BD45:BE45"/>
    <mergeCell ref="BD46:BE46"/>
    <mergeCell ref="AD45:AE45"/>
    <mergeCell ref="AD46:AE46"/>
    <mergeCell ref="Z43:AA43"/>
    <mergeCell ref="Z46:AA46"/>
    <mergeCell ref="V47:W47"/>
    <mergeCell ref="BF36:BI36"/>
    <mergeCell ref="BG16:BG17"/>
    <mergeCell ref="A16:A17"/>
    <mergeCell ref="B40:O40"/>
    <mergeCell ref="B34:O34"/>
    <mergeCell ref="B35:O35"/>
    <mergeCell ref="B36:O36"/>
    <mergeCell ref="B30:O33"/>
    <mergeCell ref="B37:O37"/>
    <mergeCell ref="A30:A33"/>
    <mergeCell ref="B38:O38"/>
    <mergeCell ref="AD38:AE38"/>
    <mergeCell ref="X37:Y37"/>
    <mergeCell ref="X38:Y38"/>
    <mergeCell ref="P35:Q35"/>
    <mergeCell ref="P50:Q50"/>
    <mergeCell ref="P52:Q52"/>
    <mergeCell ref="R46:S46"/>
    <mergeCell ref="T39:U39"/>
    <mergeCell ref="P45:Q45"/>
    <mergeCell ref="AB44:AC44"/>
    <mergeCell ref="B49:O49"/>
    <mergeCell ref="P46:Q46"/>
    <mergeCell ref="P51:Q51"/>
    <mergeCell ref="B51:O51"/>
    <mergeCell ref="R52:S52"/>
    <mergeCell ref="B50:O50"/>
    <mergeCell ref="P48:Q48"/>
    <mergeCell ref="B46:O46"/>
    <mergeCell ref="P49:Q49"/>
    <mergeCell ref="R49:S49"/>
    <mergeCell ref="B41:O41"/>
    <mergeCell ref="BF16:BF17"/>
    <mergeCell ref="BD30:BE33"/>
    <mergeCell ref="BD39:BE39"/>
    <mergeCell ref="AW16:AW17"/>
    <mergeCell ref="BF37:BI37"/>
    <mergeCell ref="AI32:AK32"/>
    <mergeCell ref="AG16:AI16"/>
    <mergeCell ref="AX16:BA16"/>
    <mergeCell ref="AB42:AC42"/>
    <mergeCell ref="BF30:BI33"/>
    <mergeCell ref="AR31:AW31"/>
    <mergeCell ref="AX32:AZ32"/>
    <mergeCell ref="BA32:BC32"/>
    <mergeCell ref="AL31:AQ31"/>
    <mergeCell ref="AX31:BC31"/>
    <mergeCell ref="AU32:AW32"/>
    <mergeCell ref="BH16:BH17"/>
    <mergeCell ref="BI16:BI17"/>
    <mergeCell ref="AO16:AR16"/>
    <mergeCell ref="BB16:BB17"/>
    <mergeCell ref="BD16:BD17"/>
    <mergeCell ref="BE16:BE17"/>
    <mergeCell ref="BD34:BE34"/>
    <mergeCell ref="BF40:BI40"/>
    <mergeCell ref="BD35:BE35"/>
    <mergeCell ref="BD36:BE36"/>
    <mergeCell ref="BD37:BE37"/>
    <mergeCell ref="BF34:BI34"/>
    <mergeCell ref="BF39:BI39"/>
    <mergeCell ref="BD38:BE38"/>
    <mergeCell ref="BF38:BI38"/>
    <mergeCell ref="BF35:BI35"/>
    <mergeCell ref="AT16:AV16"/>
    <mergeCell ref="AS16:AS17"/>
    <mergeCell ref="AF30:BC30"/>
    <mergeCell ref="AR32:AT32"/>
    <mergeCell ref="BC16:BC17"/>
    <mergeCell ref="AO32:AQ32"/>
    <mergeCell ref="Z50:AA50"/>
    <mergeCell ref="R51:S51"/>
    <mergeCell ref="R43:S43"/>
    <mergeCell ref="R44:S44"/>
    <mergeCell ref="T49:U49"/>
    <mergeCell ref="X45:Y45"/>
    <mergeCell ref="R50:S50"/>
    <mergeCell ref="X44:Y44"/>
    <mergeCell ref="R48:S48"/>
    <mergeCell ref="T48:U48"/>
    <mergeCell ref="T63:U63"/>
    <mergeCell ref="R38:S38"/>
    <mergeCell ref="V58:W58"/>
    <mergeCell ref="V39:W39"/>
    <mergeCell ref="V48:W48"/>
    <mergeCell ref="R41:S41"/>
    <mergeCell ref="T38:U38"/>
    <mergeCell ref="R42:S42"/>
    <mergeCell ref="R45:S45"/>
    <mergeCell ref="T52:U52"/>
    <mergeCell ref="V37:W37"/>
    <mergeCell ref="V40:W40"/>
    <mergeCell ref="T43:U43"/>
    <mergeCell ref="V44:W44"/>
    <mergeCell ref="T42:U42"/>
    <mergeCell ref="V45:W45"/>
    <mergeCell ref="J16:J17"/>
    <mergeCell ref="P34:Q34"/>
    <mergeCell ref="R34:S34"/>
    <mergeCell ref="B39:O39"/>
    <mergeCell ref="R39:S39"/>
    <mergeCell ref="AA16:AA17"/>
    <mergeCell ref="W16:W17"/>
    <mergeCell ref="Z37:AA37"/>
    <mergeCell ref="T34:U34"/>
    <mergeCell ref="V34:W34"/>
    <mergeCell ref="V35:W35"/>
    <mergeCell ref="T35:U35"/>
    <mergeCell ref="T30:AE30"/>
    <mergeCell ref="T31:U33"/>
    <mergeCell ref="Z36:AA36"/>
    <mergeCell ref="AK16:AN16"/>
    <mergeCell ref="B16:E16"/>
    <mergeCell ref="G16:I16"/>
    <mergeCell ref="K16:N16"/>
    <mergeCell ref="O16:R16"/>
    <mergeCell ref="F16:F17"/>
    <mergeCell ref="T16:V16"/>
    <mergeCell ref="S16:S17"/>
    <mergeCell ref="X16:Z16"/>
    <mergeCell ref="AB16:AE16"/>
    <mergeCell ref="AJ16:AJ17"/>
    <mergeCell ref="AF32:AH32"/>
    <mergeCell ref="AL32:AN32"/>
    <mergeCell ref="AF16:AF17"/>
    <mergeCell ref="AF31:AK31"/>
    <mergeCell ref="X34:Y34"/>
    <mergeCell ref="Z32:AA33"/>
    <mergeCell ref="Z34:AA34"/>
    <mergeCell ref="AD35:AE35"/>
    <mergeCell ref="AD32:AE33"/>
    <mergeCell ref="Z39:AA39"/>
    <mergeCell ref="R30:S33"/>
    <mergeCell ref="T36:U36"/>
    <mergeCell ref="R35:S35"/>
    <mergeCell ref="X39:Y39"/>
    <mergeCell ref="AD34:AE34"/>
    <mergeCell ref="AB34:AC34"/>
    <mergeCell ref="AD36:AE36"/>
    <mergeCell ref="X31:AE31"/>
    <mergeCell ref="Z35:AA35"/>
    <mergeCell ref="P30:Q33"/>
    <mergeCell ref="AB35:AC35"/>
    <mergeCell ref="V38:W38"/>
    <mergeCell ref="V36:W36"/>
    <mergeCell ref="AB38:AC38"/>
    <mergeCell ref="P36:Q36"/>
    <mergeCell ref="V31:W33"/>
    <mergeCell ref="X32:Y33"/>
    <mergeCell ref="AB32:AC33"/>
    <mergeCell ref="X35:Y35"/>
    <mergeCell ref="P37:Q37"/>
    <mergeCell ref="R37:S37"/>
    <mergeCell ref="P38:Q38"/>
    <mergeCell ref="P39:Q39"/>
    <mergeCell ref="R60:S60"/>
    <mergeCell ref="R58:S58"/>
    <mergeCell ref="T66:U66"/>
    <mergeCell ref="V56:W56"/>
    <mergeCell ref="X55:Y55"/>
    <mergeCell ref="Z56:AA56"/>
    <mergeCell ref="X56:Y56"/>
    <mergeCell ref="Z38:AA38"/>
    <mergeCell ref="AB39:AC39"/>
    <mergeCell ref="AB47:AC47"/>
    <mergeCell ref="P44:Q44"/>
    <mergeCell ref="AB36:AC36"/>
    <mergeCell ref="T40:U40"/>
    <mergeCell ref="AB45:AC45"/>
    <mergeCell ref="T37:U37"/>
    <mergeCell ref="AB37:AC37"/>
    <mergeCell ref="X47:Y47"/>
    <mergeCell ref="X36:Y36"/>
    <mergeCell ref="P40:Q40"/>
    <mergeCell ref="R40:S40"/>
    <mergeCell ref="T46:U46"/>
    <mergeCell ref="T45:U45"/>
    <mergeCell ref="T41:U41"/>
    <mergeCell ref="X53:Y53"/>
    <mergeCell ref="V51:W51"/>
    <mergeCell ref="X51:Y51"/>
    <mergeCell ref="AB59:AC59"/>
    <mergeCell ref="AB58:AC58"/>
    <mergeCell ref="T51:U51"/>
    <mergeCell ref="X57:Y57"/>
    <mergeCell ref="P47:Q47"/>
    <mergeCell ref="T47:U47"/>
    <mergeCell ref="T76:U76"/>
    <mergeCell ref="T96:U96"/>
    <mergeCell ref="T78:U78"/>
    <mergeCell ref="R79:S79"/>
    <mergeCell ref="R76:S76"/>
    <mergeCell ref="AD37:AE37"/>
    <mergeCell ref="R36:S36"/>
    <mergeCell ref="T50:U50"/>
    <mergeCell ref="T60:U60"/>
    <mergeCell ref="X59:Y59"/>
    <mergeCell ref="AB51:AC51"/>
    <mergeCell ref="T53:U53"/>
    <mergeCell ref="V53:W53"/>
    <mergeCell ref="AD55:AE55"/>
    <mergeCell ref="AB56:AC56"/>
    <mergeCell ref="Z40:AA40"/>
    <mergeCell ref="T72:U72"/>
    <mergeCell ref="T73:U73"/>
    <mergeCell ref="V73:W73"/>
    <mergeCell ref="T69:U69"/>
    <mergeCell ref="V74:W74"/>
    <mergeCell ref="T55:U55"/>
    <mergeCell ref="T54:U54"/>
    <mergeCell ref="T56:U56"/>
    <mergeCell ref="X52:Y52"/>
    <mergeCell ref="V55:W55"/>
    <mergeCell ref="Z51:AA51"/>
    <mergeCell ref="X90:Y90"/>
    <mergeCell ref="Z90:AA90"/>
    <mergeCell ref="R47:S47"/>
    <mergeCell ref="V76:W76"/>
    <mergeCell ref="T90:U90"/>
    <mergeCell ref="E151:BE151"/>
    <mergeCell ref="BF151:BI151"/>
    <mergeCell ref="BF146:BI146"/>
    <mergeCell ref="H126:J126"/>
    <mergeCell ref="BF143:BI143"/>
    <mergeCell ref="AC125:AE125"/>
    <mergeCell ref="BF144:BI144"/>
    <mergeCell ref="BF148:BI148"/>
    <mergeCell ref="E143:BE143"/>
    <mergeCell ref="AF121:AH121"/>
    <mergeCell ref="BF141:BI141"/>
    <mergeCell ref="BF145:BI145"/>
    <mergeCell ref="AF124:AJ124"/>
    <mergeCell ref="AF125:AJ126"/>
    <mergeCell ref="Z125:AB125"/>
    <mergeCell ref="AC124:AE124"/>
    <mergeCell ref="E149:BE149"/>
    <mergeCell ref="AI121:AK121"/>
    <mergeCell ref="Q126:V126"/>
    <mergeCell ref="Z126:AB126"/>
    <mergeCell ref="AC126:AE126"/>
    <mergeCell ref="H124:J124"/>
    <mergeCell ref="W126:Y126"/>
    <mergeCell ref="H125:J125"/>
    <mergeCell ref="W124:Y124"/>
    <mergeCell ref="A121:S121"/>
    <mergeCell ref="T121:U121"/>
    <mergeCell ref="AD121:AE121"/>
    <mergeCell ref="Q124:V124"/>
    <mergeCell ref="K125:M125"/>
    <mergeCell ref="N125:P125"/>
    <mergeCell ref="AL121:AN121"/>
    <mergeCell ref="BF119:BI119"/>
    <mergeCell ref="AU119:AW119"/>
    <mergeCell ref="AX119:AZ119"/>
    <mergeCell ref="BF114:BI114"/>
    <mergeCell ref="BD116:BE116"/>
    <mergeCell ref="BD121:BE121"/>
    <mergeCell ref="AX120:AZ120"/>
    <mergeCell ref="AU121:AW121"/>
    <mergeCell ref="Z120:AA120"/>
    <mergeCell ref="Z119:AA119"/>
    <mergeCell ref="BF142:BI142"/>
    <mergeCell ref="W125:Y125"/>
    <mergeCell ref="AF123:AT123"/>
    <mergeCell ref="AJ132:AO132"/>
    <mergeCell ref="A120:S120"/>
    <mergeCell ref="T120:U120"/>
    <mergeCell ref="Z124:AB124"/>
    <mergeCell ref="AU123:BI123"/>
    <mergeCell ref="V121:W121"/>
    <mergeCell ref="E142:BE142"/>
    <mergeCell ref="BD120:BE120"/>
    <mergeCell ref="BF121:BI121"/>
    <mergeCell ref="BA121:BC121"/>
    <mergeCell ref="AX121:AZ121"/>
    <mergeCell ref="V118:W118"/>
    <mergeCell ref="AB121:AC121"/>
    <mergeCell ref="AF120:AH120"/>
    <mergeCell ref="Z121:AA121"/>
    <mergeCell ref="AF119:AH119"/>
    <mergeCell ref="AD118:AE118"/>
    <mergeCell ref="BF118:BI118"/>
    <mergeCell ref="AX118:AZ118"/>
    <mergeCell ref="BF109:BI109"/>
    <mergeCell ref="BF112:BI112"/>
    <mergeCell ref="BF110:BI110"/>
    <mergeCell ref="BF113:BI113"/>
    <mergeCell ref="AR118:AT118"/>
    <mergeCell ref="AF118:AH118"/>
    <mergeCell ref="AL118:AN118"/>
    <mergeCell ref="AI117:AK117"/>
    <mergeCell ref="BD114:BE114"/>
    <mergeCell ref="BD115:BE115"/>
    <mergeCell ref="T115:U115"/>
    <mergeCell ref="V115:W115"/>
    <mergeCell ref="X115:Y115"/>
    <mergeCell ref="AO117:AQ117"/>
    <mergeCell ref="P115:Q115"/>
    <mergeCell ref="P114:Q114"/>
    <mergeCell ref="AQ132:AV132"/>
    <mergeCell ref="T117:U117"/>
    <mergeCell ref="T118:U118"/>
    <mergeCell ref="X116:Y116"/>
    <mergeCell ref="Z118:AA118"/>
    <mergeCell ref="A117:S117"/>
    <mergeCell ref="Z117:AA117"/>
    <mergeCell ref="A118:S118"/>
    <mergeCell ref="V119:W119"/>
    <mergeCell ref="V120:W120"/>
    <mergeCell ref="A125:G125"/>
    <mergeCell ref="N126:P126"/>
    <mergeCell ref="A126:G126"/>
    <mergeCell ref="Q125:V125"/>
    <mergeCell ref="K126:M126"/>
    <mergeCell ref="AU124:BI126"/>
    <mergeCell ref="BD110:BE110"/>
    <mergeCell ref="AR117:AT117"/>
    <mergeCell ref="BF115:BI115"/>
    <mergeCell ref="AU117:AW117"/>
    <mergeCell ref="AX117:AZ117"/>
    <mergeCell ref="BA118:BC118"/>
    <mergeCell ref="AB112:AC112"/>
    <mergeCell ref="A207:AB207"/>
    <mergeCell ref="A145:D145"/>
    <mergeCell ref="E145:BE145"/>
    <mergeCell ref="E146:BE146"/>
    <mergeCell ref="A176:D176"/>
    <mergeCell ref="E176:BE176"/>
    <mergeCell ref="A151:D151"/>
    <mergeCell ref="AJ194:AO194"/>
    <mergeCell ref="A170:D170"/>
    <mergeCell ref="A155:D155"/>
    <mergeCell ref="A150:D150"/>
    <mergeCell ref="E154:BE154"/>
    <mergeCell ref="E169:BE169"/>
    <mergeCell ref="E158:BE158"/>
    <mergeCell ref="E152:BE152"/>
    <mergeCell ref="E166:BE166"/>
    <mergeCell ref="A164:D164"/>
    <mergeCell ref="A165:D165"/>
    <mergeCell ref="A169:D169"/>
    <mergeCell ref="A154:D154"/>
    <mergeCell ref="E159:BE159"/>
    <mergeCell ref="E161:BE161"/>
    <mergeCell ref="A183:AU183"/>
    <mergeCell ref="AQ194:AV194"/>
    <mergeCell ref="A179:D179"/>
    <mergeCell ref="A178:D178"/>
    <mergeCell ref="H194:M194"/>
    <mergeCell ref="A193:AC193"/>
    <mergeCell ref="E170:BE170"/>
    <mergeCell ref="A180:D180"/>
    <mergeCell ref="H188:N188"/>
    <mergeCell ref="AQ200:AV200"/>
    <mergeCell ref="AQ188:AV188"/>
    <mergeCell ref="X121:Y121"/>
    <mergeCell ref="E171:BE171"/>
    <mergeCell ref="N124:P124"/>
    <mergeCell ref="E160:BE160"/>
    <mergeCell ref="A167:D167"/>
    <mergeCell ref="E167:BE167"/>
    <mergeCell ref="A152:D152"/>
    <mergeCell ref="E157:BE157"/>
    <mergeCell ref="E168:BE168"/>
    <mergeCell ref="E162:BE162"/>
    <mergeCell ref="A168:D168"/>
    <mergeCell ref="A158:D158"/>
    <mergeCell ref="A160:D160"/>
    <mergeCell ref="A159:D159"/>
    <mergeCell ref="A153:D153"/>
    <mergeCell ref="E155:BE155"/>
    <mergeCell ref="E153:BE153"/>
    <mergeCell ref="A163:D163"/>
    <mergeCell ref="E165:BE165"/>
    <mergeCell ref="A171:D171"/>
    <mergeCell ref="A161:D161"/>
    <mergeCell ref="A124:G124"/>
    <mergeCell ref="K124:M124"/>
    <mergeCell ref="Q123:AE123"/>
    <mergeCell ref="B71:O71"/>
    <mergeCell ref="B115:O115"/>
    <mergeCell ref="P70:Q70"/>
    <mergeCell ref="B114:O114"/>
    <mergeCell ref="P71:Q71"/>
    <mergeCell ref="B97:O97"/>
    <mergeCell ref="P109:Q109"/>
    <mergeCell ref="B75:O75"/>
    <mergeCell ref="P75:Q75"/>
    <mergeCell ref="B106:O106"/>
    <mergeCell ref="P110:Q110"/>
    <mergeCell ref="P82:Q82"/>
    <mergeCell ref="P85:Q85"/>
    <mergeCell ref="B74:O74"/>
    <mergeCell ref="P74:Q74"/>
    <mergeCell ref="B72:O72"/>
    <mergeCell ref="B76:O76"/>
    <mergeCell ref="B78:O78"/>
    <mergeCell ref="P80:Q80"/>
    <mergeCell ref="P78:Q78"/>
    <mergeCell ref="B81:O81"/>
    <mergeCell ref="P76:Q76"/>
    <mergeCell ref="B84:O84"/>
    <mergeCell ref="B83:O83"/>
    <mergeCell ref="P91:Q91"/>
    <mergeCell ref="BD58:BE58"/>
    <mergeCell ref="AD65:AE65"/>
    <mergeCell ref="Z65:AA65"/>
    <mergeCell ref="BD59:BE59"/>
    <mergeCell ref="BD65:BE65"/>
    <mergeCell ref="Z59:AA59"/>
    <mergeCell ref="T67:U67"/>
    <mergeCell ref="R54:S54"/>
    <mergeCell ref="T62:U62"/>
    <mergeCell ref="BD52:BE52"/>
    <mergeCell ref="BD56:BE56"/>
    <mergeCell ref="R55:S55"/>
    <mergeCell ref="R56:S56"/>
    <mergeCell ref="R57:S57"/>
    <mergeCell ref="T57:U57"/>
    <mergeCell ref="V54:W54"/>
    <mergeCell ref="P73:Q73"/>
    <mergeCell ref="R73:S73"/>
    <mergeCell ref="AD53:AE53"/>
    <mergeCell ref="P68:Q68"/>
    <mergeCell ref="P64:Q64"/>
    <mergeCell ref="R66:S66"/>
    <mergeCell ref="P72:Q72"/>
    <mergeCell ref="R69:S69"/>
    <mergeCell ref="R70:S70"/>
    <mergeCell ref="P67:Q67"/>
    <mergeCell ref="P66:Q66"/>
    <mergeCell ref="P56:Q56"/>
    <mergeCell ref="V71:W71"/>
    <mergeCell ref="X73:Y73"/>
    <mergeCell ref="T65:U65"/>
    <mergeCell ref="T70:U70"/>
    <mergeCell ref="B63:O63"/>
    <mergeCell ref="B61:O61"/>
    <mergeCell ref="B65:O65"/>
    <mergeCell ref="P65:Q65"/>
    <mergeCell ref="P58:Q58"/>
    <mergeCell ref="B59:O59"/>
    <mergeCell ref="P59:Q59"/>
    <mergeCell ref="B60:O60"/>
    <mergeCell ref="BD50:BE50"/>
    <mergeCell ref="V52:W52"/>
    <mergeCell ref="AD51:AE51"/>
    <mergeCell ref="AB50:AC50"/>
    <mergeCell ref="AD50:AE50"/>
    <mergeCell ref="AD57:AE57"/>
    <mergeCell ref="AB54:AC54"/>
    <mergeCell ref="BD55:BE55"/>
    <mergeCell ref="AB52:AC52"/>
    <mergeCell ref="Z52:AA52"/>
    <mergeCell ref="P60:Q60"/>
    <mergeCell ref="BD51:BE51"/>
    <mergeCell ref="Z55:AA55"/>
    <mergeCell ref="X54:Y54"/>
    <mergeCell ref="Z54:AA54"/>
    <mergeCell ref="Z53:AA53"/>
    <mergeCell ref="V59:W59"/>
    <mergeCell ref="BD54:BE54"/>
    <mergeCell ref="AD56:AE56"/>
    <mergeCell ref="AB55:AC55"/>
    <mergeCell ref="BD60:BE60"/>
    <mergeCell ref="BD62:BE62"/>
    <mergeCell ref="P62:Q62"/>
    <mergeCell ref="P63:Q63"/>
    <mergeCell ref="B58:O58"/>
    <mergeCell ref="B57:O57"/>
    <mergeCell ref="P57:Q57"/>
    <mergeCell ref="AB53:AC53"/>
    <mergeCell ref="B62:O62"/>
    <mergeCell ref="B54:O54"/>
    <mergeCell ref="P54:Q54"/>
    <mergeCell ref="P55:Q55"/>
    <mergeCell ref="AB62:AC62"/>
    <mergeCell ref="Z60:AA60"/>
    <mergeCell ref="R74:S74"/>
    <mergeCell ref="B73:O73"/>
    <mergeCell ref="AI86:AI87"/>
    <mergeCell ref="AH88:AH89"/>
    <mergeCell ref="AG88:AG89"/>
    <mergeCell ref="B64:O64"/>
    <mergeCell ref="B77:O77"/>
    <mergeCell ref="R88:S89"/>
    <mergeCell ref="T88:U89"/>
    <mergeCell ref="B87:O87"/>
    <mergeCell ref="P88:Q89"/>
    <mergeCell ref="R85:S85"/>
    <mergeCell ref="B69:O69"/>
    <mergeCell ref="P69:Q69"/>
    <mergeCell ref="R72:S72"/>
    <mergeCell ref="R67:S67"/>
    <mergeCell ref="R68:S68"/>
    <mergeCell ref="R65:S65"/>
    <mergeCell ref="B66:O66"/>
    <mergeCell ref="B67:O67"/>
    <mergeCell ref="B68:O68"/>
    <mergeCell ref="B70:O70"/>
    <mergeCell ref="T75:U75"/>
    <mergeCell ref="T86:U87"/>
    <mergeCell ref="R71:S71"/>
    <mergeCell ref="B93:O93"/>
    <mergeCell ref="B104:O104"/>
    <mergeCell ref="B103:O103"/>
    <mergeCell ref="P103:Q103"/>
    <mergeCell ref="P104:Q104"/>
    <mergeCell ref="B102:O102"/>
    <mergeCell ref="B101:O101"/>
    <mergeCell ref="P101:Q101"/>
    <mergeCell ref="B95:O95"/>
    <mergeCell ref="P94:Q94"/>
    <mergeCell ref="B80:O80"/>
    <mergeCell ref="B88:O88"/>
    <mergeCell ref="B89:O89"/>
    <mergeCell ref="B85:O85"/>
    <mergeCell ref="B91:O91"/>
    <mergeCell ref="P84:Q84"/>
    <mergeCell ref="P86:Q87"/>
    <mergeCell ref="B90:O90"/>
    <mergeCell ref="P90:Q90"/>
    <mergeCell ref="B100:O100"/>
    <mergeCell ref="B92:O92"/>
    <mergeCell ref="B94:O94"/>
    <mergeCell ref="B86:O86"/>
    <mergeCell ref="B82:O82"/>
    <mergeCell ref="P83:Q83"/>
    <mergeCell ref="B79:O79"/>
    <mergeCell ref="P81:Q81"/>
    <mergeCell ref="P77:Q77"/>
    <mergeCell ref="P79:Q79"/>
    <mergeCell ref="B52:O52"/>
    <mergeCell ref="T71:U71"/>
    <mergeCell ref="V70:W70"/>
    <mergeCell ref="V65:W65"/>
    <mergeCell ref="T68:U68"/>
    <mergeCell ref="BA86:BA87"/>
    <mergeCell ref="AX88:AX89"/>
    <mergeCell ref="AP86:AP87"/>
    <mergeCell ref="AW88:AW89"/>
    <mergeCell ref="AW86:AW87"/>
    <mergeCell ref="B53:O53"/>
    <mergeCell ref="B56:O56"/>
    <mergeCell ref="B55:O55"/>
    <mergeCell ref="P53:Q53"/>
    <mergeCell ref="R53:S53"/>
    <mergeCell ref="AZ88:AZ89"/>
    <mergeCell ref="AU86:AU87"/>
    <mergeCell ref="AT86:AT87"/>
    <mergeCell ref="AV88:AV89"/>
    <mergeCell ref="AS86:AS87"/>
    <mergeCell ref="AO88:AO89"/>
    <mergeCell ref="AI88:AI89"/>
    <mergeCell ref="AM88:AM89"/>
    <mergeCell ref="AK88:AK89"/>
    <mergeCell ref="AL88:AL89"/>
    <mergeCell ref="AN88:AN89"/>
    <mergeCell ref="AH86:AH87"/>
    <mergeCell ref="AB57:AC57"/>
    <mergeCell ref="AD58:AE58"/>
    <mergeCell ref="AB60:AC60"/>
    <mergeCell ref="AB63:AC63"/>
    <mergeCell ref="AB64:AC64"/>
    <mergeCell ref="AB72:AC72"/>
    <mergeCell ref="X41:Y41"/>
    <mergeCell ref="V77:W77"/>
    <mergeCell ref="Z49:AA49"/>
    <mergeCell ref="AD39:AE39"/>
    <mergeCell ref="AD40:AE40"/>
    <mergeCell ref="AB65:AC65"/>
    <mergeCell ref="AD52:AE52"/>
    <mergeCell ref="AD59:AE59"/>
    <mergeCell ref="Z45:AA45"/>
    <mergeCell ref="V57:W57"/>
    <mergeCell ref="BD42:BE42"/>
    <mergeCell ref="X40:Y40"/>
    <mergeCell ref="Z41:AA41"/>
    <mergeCell ref="AD42:AE42"/>
    <mergeCell ref="X42:Y42"/>
    <mergeCell ref="AD41:AE41"/>
    <mergeCell ref="AB40:AC40"/>
    <mergeCell ref="BD41:BE41"/>
    <mergeCell ref="AB41:AC41"/>
    <mergeCell ref="BD40:BE40"/>
    <mergeCell ref="V60:W60"/>
    <mergeCell ref="X64:Y64"/>
    <mergeCell ref="V64:W64"/>
    <mergeCell ref="X65:Y65"/>
    <mergeCell ref="X60:Y60"/>
    <mergeCell ref="V63:W63"/>
    <mergeCell ref="X69:Y69"/>
    <mergeCell ref="X68:Y68"/>
    <mergeCell ref="V68:W68"/>
    <mergeCell ref="V66:W66"/>
    <mergeCell ref="X63:Y63"/>
    <mergeCell ref="X66:Y66"/>
    <mergeCell ref="BF54:BI54"/>
    <mergeCell ref="R93:S93"/>
    <mergeCell ref="R92:S92"/>
    <mergeCell ref="AB78:AC78"/>
    <mergeCell ref="AB81:AC81"/>
    <mergeCell ref="AQ88:AQ89"/>
    <mergeCell ref="AP88:AP89"/>
    <mergeCell ref="AD54:AE54"/>
    <mergeCell ref="X100:Y100"/>
    <mergeCell ref="X98:Y99"/>
    <mergeCell ref="Z98:AA99"/>
    <mergeCell ref="AB98:AC99"/>
    <mergeCell ref="T98:U99"/>
    <mergeCell ref="T100:U100"/>
    <mergeCell ref="BF90:BI90"/>
    <mergeCell ref="AD98:AE99"/>
    <mergeCell ref="AB90:AC90"/>
    <mergeCell ref="BD97:BE97"/>
    <mergeCell ref="AD97:AE97"/>
    <mergeCell ref="BD90:BE90"/>
    <mergeCell ref="AB96:AC96"/>
    <mergeCell ref="AD92:AE92"/>
    <mergeCell ref="AM98:AM99"/>
    <mergeCell ref="AB97:AC97"/>
    <mergeCell ref="V69:W69"/>
    <mergeCell ref="BB88:BB89"/>
    <mergeCell ref="Z91:AA91"/>
    <mergeCell ref="AD90:AE90"/>
    <mergeCell ref="AF86:AF87"/>
    <mergeCell ref="X86:Y87"/>
    <mergeCell ref="AD86:AE87"/>
    <mergeCell ref="BF155:BI155"/>
    <mergeCell ref="A156:D156"/>
    <mergeCell ref="E156:BE156"/>
    <mergeCell ref="BF156:BI156"/>
    <mergeCell ref="AY98:AY99"/>
    <mergeCell ref="AZ98:AZ99"/>
    <mergeCell ref="AL98:AL99"/>
    <mergeCell ref="V98:W99"/>
    <mergeCell ref="AN98:AN99"/>
    <mergeCell ref="E147:BE147"/>
    <mergeCell ref="X95:Y95"/>
    <mergeCell ref="R101:S101"/>
    <mergeCell ref="P93:Q93"/>
    <mergeCell ref="P92:Q92"/>
    <mergeCell ref="B99:O99"/>
    <mergeCell ref="B98:O98"/>
    <mergeCell ref="B96:O96"/>
    <mergeCell ref="P96:Q96"/>
    <mergeCell ref="P95:Q95"/>
    <mergeCell ref="B105:O105"/>
    <mergeCell ref="P105:Q105"/>
    <mergeCell ref="R105:S105"/>
    <mergeCell ref="T105:U105"/>
    <mergeCell ref="V105:W105"/>
    <mergeCell ref="P102:Q102"/>
    <mergeCell ref="R104:S104"/>
    <mergeCell ref="T119:U119"/>
    <mergeCell ref="AB120:AC120"/>
    <mergeCell ref="AB119:AC119"/>
    <mergeCell ref="AD119:AE119"/>
    <mergeCell ref="AD120:AE120"/>
    <mergeCell ref="BF120:BI120"/>
    <mergeCell ref="A205:AC205"/>
    <mergeCell ref="BF161:BI161"/>
    <mergeCell ref="A173:D173"/>
    <mergeCell ref="A172:D172"/>
    <mergeCell ref="A162:D162"/>
    <mergeCell ref="BF167:BI167"/>
    <mergeCell ref="BF169:BI169"/>
    <mergeCell ref="BF173:BI173"/>
    <mergeCell ref="BF168:BI168"/>
    <mergeCell ref="BF162:BI162"/>
    <mergeCell ref="BD63:BE63"/>
    <mergeCell ref="BD64:BE64"/>
    <mergeCell ref="AJ98:AJ99"/>
    <mergeCell ref="AP98:AP99"/>
    <mergeCell ref="AQ98:AQ99"/>
    <mergeCell ref="AU98:AU99"/>
    <mergeCell ref="BA98:BA99"/>
    <mergeCell ref="AK98:AK99"/>
    <mergeCell ref="AO86:AO87"/>
    <mergeCell ref="AR88:AR89"/>
    <mergeCell ref="AD85:AE85"/>
    <mergeCell ref="AQ86:AQ87"/>
    <mergeCell ref="AJ88:AJ89"/>
    <mergeCell ref="BF147:BI147"/>
    <mergeCell ref="T64:U64"/>
    <mergeCell ref="BB98:BB99"/>
    <mergeCell ref="AX98:AX99"/>
    <mergeCell ref="AF98:AF99"/>
    <mergeCell ref="AH98:AH99"/>
    <mergeCell ref="AI98:AI99"/>
    <mergeCell ref="AG98:AG99"/>
    <mergeCell ref="AB93:AC93"/>
    <mergeCell ref="A199:AF199"/>
    <mergeCell ref="BF111:BI111"/>
    <mergeCell ref="V62:W62"/>
    <mergeCell ref="X62:Y62"/>
    <mergeCell ref="T6:AP6"/>
    <mergeCell ref="AO98:AO99"/>
    <mergeCell ref="BF166:BI166"/>
    <mergeCell ref="A188:F188"/>
    <mergeCell ref="BF174:BI174"/>
    <mergeCell ref="AJ193:BB193"/>
    <mergeCell ref="V3:AQ3"/>
    <mergeCell ref="E14:Y14"/>
    <mergeCell ref="AR14:BI14"/>
    <mergeCell ref="R95:S95"/>
    <mergeCell ref="A131:AA131"/>
    <mergeCell ref="A147:D147"/>
    <mergeCell ref="AS98:AS99"/>
    <mergeCell ref="AT98:AT99"/>
    <mergeCell ref="AB84:AC84"/>
    <mergeCell ref="AR98:AR99"/>
    <mergeCell ref="AW98:AW99"/>
    <mergeCell ref="AD77:AE77"/>
    <mergeCell ref="AV86:AV87"/>
    <mergeCell ref="AD88:AE89"/>
    <mergeCell ref="AT88:AT89"/>
    <mergeCell ref="AG86:AG87"/>
    <mergeCell ref="AB91:AC91"/>
    <mergeCell ref="AF88:AF89"/>
    <mergeCell ref="AD66:AE66"/>
    <mergeCell ref="AB75:AC75"/>
    <mergeCell ref="AB67:AC67"/>
    <mergeCell ref="AB68:AC68"/>
  </mergeCells>
  <phoneticPr fontId="0" type="noConversion"/>
  <printOptions horizontalCentered="1"/>
  <pageMargins left="0.43307086614173229" right="0.43307086614173229" top="0.39370078740157483" bottom="0.39370078740157483" header="0.31496062992125984" footer="0.31496062992125984"/>
  <pageSetup paperSize="8"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J209"/>
  <sheetViews>
    <sheetView tabSelected="1" topLeftCell="A157" zoomScale="20" zoomScaleNormal="20" zoomScaleSheetLayoutView="20" zoomScalePageLayoutView="10" workbookViewId="0">
      <selection activeCell="E159" sqref="E159:BE159"/>
    </sheetView>
  </sheetViews>
  <sheetFormatPr defaultColWidth="4.6640625" defaultRowHeight="13.2" x14ac:dyDescent="0.25"/>
  <cols>
    <col min="1" max="1" width="29.109375" customWidth="1"/>
    <col min="2" max="2" width="9.88671875" customWidth="1"/>
    <col min="3" max="3" width="9.5546875" customWidth="1"/>
    <col min="4" max="4" width="10.33203125" customWidth="1"/>
    <col min="5" max="5" width="9.33203125" customWidth="1"/>
    <col min="6" max="6" width="9.44140625" customWidth="1"/>
    <col min="7" max="7" width="10.109375" customWidth="1"/>
    <col min="8" max="8" width="9.44140625" customWidth="1"/>
    <col min="9" max="9" width="9.6640625" customWidth="1"/>
    <col min="10" max="10" width="11" customWidth="1"/>
    <col min="11" max="11" width="11.88671875" customWidth="1"/>
    <col min="12" max="12" width="9.88671875" customWidth="1"/>
    <col min="13" max="13" width="11.33203125" customWidth="1"/>
    <col min="14" max="14" width="19.5546875" customWidth="1"/>
    <col min="15" max="15" width="11" style="249" customWidth="1"/>
    <col min="16" max="16" width="12" customWidth="1"/>
    <col min="17" max="17" width="8.5546875" customWidth="1"/>
    <col min="18" max="18" width="10.33203125" style="10" customWidth="1"/>
    <col min="19" max="19" width="8.44140625" style="10" customWidth="1"/>
    <col min="20" max="20" width="9.6640625" customWidth="1"/>
    <col min="21" max="21" width="13.6640625" customWidth="1"/>
    <col min="22" max="22" width="10.88671875" customWidth="1"/>
    <col min="23" max="23" width="12.44140625" customWidth="1"/>
    <col min="24" max="24" width="11" customWidth="1"/>
    <col min="25" max="25" width="12.33203125" customWidth="1"/>
    <col min="26" max="26" width="9.88671875" customWidth="1"/>
    <col min="27" max="27" width="11.44140625" customWidth="1"/>
    <col min="28" max="28" width="10.5546875" customWidth="1"/>
    <col min="29" max="29" width="9.6640625" customWidth="1"/>
    <col min="30" max="30" width="11.88671875" customWidth="1"/>
    <col min="31" max="31" width="9.33203125" customWidth="1"/>
    <col min="32" max="32" width="21.33203125" customWidth="1"/>
    <col min="33" max="33" width="19.5546875" customWidth="1"/>
    <col min="34" max="34" width="14.6640625" customWidth="1"/>
    <col min="35" max="35" width="18.44140625" customWidth="1"/>
    <col min="36" max="36" width="18.33203125" customWidth="1"/>
    <col min="37" max="37" width="13.6640625" customWidth="1"/>
    <col min="38" max="38" width="21.88671875" customWidth="1"/>
    <col min="39" max="39" width="18.33203125" customWidth="1"/>
    <col min="40" max="40" width="13.33203125" customWidth="1"/>
    <col min="41" max="41" width="20.109375" customWidth="1"/>
    <col min="42" max="42" width="18.44140625" customWidth="1"/>
    <col min="43" max="43" width="13.33203125" customWidth="1"/>
    <col min="44" max="44" width="22.44140625" customWidth="1"/>
    <col min="45" max="45" width="18.44140625" customWidth="1"/>
    <col min="46" max="46" width="13.88671875" customWidth="1"/>
    <col min="47" max="47" width="19" customWidth="1"/>
    <col min="48" max="48" width="18.109375" customWidth="1"/>
    <col min="49" max="49" width="13.44140625" customWidth="1"/>
    <col min="50" max="50" width="20.6640625" customWidth="1"/>
    <col min="51" max="51" width="18.6640625" customWidth="1"/>
    <col min="52" max="52" width="12.33203125" customWidth="1"/>
    <col min="53" max="53" width="18.109375" customWidth="1"/>
    <col min="54" max="54" width="17.88671875" customWidth="1"/>
    <col min="55" max="55" width="14.5546875" customWidth="1"/>
    <col min="56" max="56" width="12.88671875" customWidth="1"/>
    <col min="57" max="57" width="14.33203125" customWidth="1"/>
    <col min="58" max="58" width="17.33203125" style="8" customWidth="1"/>
    <col min="59" max="59" width="12.109375" style="8" customWidth="1"/>
    <col min="60" max="60" width="11.88671875" style="8" customWidth="1"/>
    <col min="61" max="61" width="19.33203125" style="8" customWidth="1"/>
    <col min="62" max="62" width="4.6640625" customWidth="1"/>
  </cols>
  <sheetData>
    <row r="1" spans="1:62" ht="75.599999999999994" customHeight="1" x14ac:dyDescent="1.45">
      <c r="B1" s="1610" t="s">
        <v>377</v>
      </c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  <c r="V1" s="1610"/>
      <c r="W1" s="1610"/>
      <c r="X1" s="1610"/>
      <c r="Y1" s="1610"/>
      <c r="Z1" s="1610"/>
      <c r="AA1" s="1610"/>
      <c r="AB1" s="1610"/>
      <c r="AC1" s="1610"/>
      <c r="AD1" s="1610"/>
      <c r="AE1" s="1610"/>
      <c r="AF1" s="1610"/>
      <c r="AG1" s="1610"/>
      <c r="AH1" s="1610"/>
      <c r="AI1" s="1610"/>
      <c r="AJ1" s="1610"/>
      <c r="AK1" s="1610"/>
      <c r="AL1" s="1610"/>
      <c r="AM1" s="1610"/>
      <c r="AN1" s="1610"/>
      <c r="AO1" s="1610"/>
      <c r="AP1" s="1610"/>
      <c r="AQ1" s="1610"/>
      <c r="AR1" s="1610"/>
      <c r="AS1" s="1610"/>
      <c r="AT1" s="1610"/>
      <c r="AU1" s="1610"/>
      <c r="AV1" s="1610"/>
      <c r="AW1" s="1610"/>
      <c r="AX1" s="1610"/>
      <c r="AY1" s="1610"/>
      <c r="AZ1" s="1610"/>
      <c r="BA1" s="1610"/>
      <c r="BB1" s="1610"/>
      <c r="BC1" s="1610"/>
      <c r="BD1" s="1610"/>
      <c r="BE1" s="1610"/>
      <c r="BF1" s="1610"/>
      <c r="BG1" s="1610"/>
      <c r="BH1" s="1610"/>
      <c r="BI1" s="1610"/>
      <c r="BJ1" s="11"/>
    </row>
    <row r="2" spans="1:62" ht="121.95" customHeight="1" x14ac:dyDescent="1.45">
      <c r="B2" s="340" t="s">
        <v>95</v>
      </c>
      <c r="C2" s="320"/>
      <c r="D2" s="286"/>
      <c r="E2" s="286"/>
      <c r="F2" s="286"/>
      <c r="G2" s="286"/>
      <c r="H2" s="286"/>
      <c r="I2" s="188"/>
      <c r="J2" s="188"/>
      <c r="K2" s="188"/>
      <c r="L2" s="188"/>
      <c r="M2" s="185"/>
      <c r="N2" s="185"/>
      <c r="O2" s="188"/>
      <c r="P2" s="248"/>
      <c r="Q2" s="248"/>
      <c r="W2" s="1542" t="s">
        <v>626</v>
      </c>
      <c r="X2" s="1543"/>
      <c r="Y2" s="1543"/>
      <c r="Z2" s="1543"/>
      <c r="AA2" s="1543"/>
      <c r="AB2" s="1543"/>
      <c r="AC2" s="1543"/>
      <c r="AD2" s="1543"/>
      <c r="AE2" s="1543"/>
      <c r="AF2" s="1543"/>
      <c r="AG2" s="1543"/>
      <c r="AH2" s="1543"/>
      <c r="AI2" s="1543"/>
      <c r="AJ2" s="1543"/>
      <c r="AK2" s="1543"/>
      <c r="AL2" s="1543"/>
      <c r="AM2" s="1543"/>
      <c r="AN2" s="1543"/>
      <c r="AO2" s="1543"/>
      <c r="AP2" s="1543"/>
      <c r="AQ2" s="1543"/>
      <c r="AR2" s="1544"/>
      <c r="AS2" s="1544"/>
      <c r="AT2" s="1544"/>
      <c r="AU2" s="1544"/>
      <c r="AV2" s="1184"/>
      <c r="AW2" s="1185"/>
      <c r="AX2" s="1185"/>
      <c r="AY2" s="1185"/>
      <c r="AZ2" s="1185"/>
      <c r="BA2" s="1185"/>
      <c r="BB2" s="1185"/>
      <c r="BC2" s="1185"/>
      <c r="BD2" s="1185"/>
      <c r="BE2" s="1185"/>
      <c r="BF2" s="1185"/>
      <c r="BG2" s="1185"/>
      <c r="BH2" s="1185"/>
      <c r="BI2" s="189"/>
    </row>
    <row r="3" spans="1:62" ht="81" customHeight="1" x14ac:dyDescent="1.45">
      <c r="B3" s="324" t="s">
        <v>96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185"/>
      <c r="N3" s="185"/>
      <c r="O3" s="188"/>
      <c r="P3" s="248"/>
      <c r="Q3" s="248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9"/>
      <c r="BG3" s="189"/>
      <c r="BH3" s="189"/>
      <c r="BI3" s="189"/>
    </row>
    <row r="4" spans="1:62" ht="81" customHeight="1" x14ac:dyDescent="1.5">
      <c r="B4" s="324" t="s">
        <v>97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185"/>
      <c r="N4" s="185"/>
      <c r="O4" s="1127" t="s">
        <v>650</v>
      </c>
      <c r="P4" s="1128"/>
      <c r="Q4" s="1128"/>
      <c r="R4" s="1128"/>
      <c r="S4" s="1128"/>
      <c r="T4" s="1128"/>
      <c r="U4" s="1128"/>
      <c r="V4" s="1128"/>
      <c r="W4" s="1128"/>
      <c r="X4" s="1128"/>
      <c r="Y4" s="1128"/>
      <c r="Z4" s="1128"/>
      <c r="AA4" s="1128"/>
      <c r="AB4" s="1128"/>
      <c r="AC4" s="1128"/>
      <c r="AD4" s="1128"/>
      <c r="AE4" s="1128"/>
      <c r="AF4" s="1128"/>
      <c r="AG4" s="1128"/>
      <c r="AH4" s="1128"/>
      <c r="AI4" s="1128"/>
      <c r="AJ4" s="1128"/>
      <c r="AK4" s="1128"/>
      <c r="AL4" s="1128"/>
      <c r="AM4" s="1128"/>
      <c r="AN4" s="1128"/>
      <c r="AO4" s="1128"/>
      <c r="AP4" s="1128"/>
      <c r="AQ4" s="1128"/>
      <c r="AR4" s="1128"/>
      <c r="AS4" s="1128"/>
      <c r="AT4" s="1128"/>
      <c r="AU4" s="1128"/>
      <c r="AV4" s="1128"/>
      <c r="AW4" s="1128"/>
      <c r="AX4" s="1128"/>
      <c r="AY4" s="1128"/>
      <c r="AZ4" s="185"/>
      <c r="BA4" s="185"/>
      <c r="BB4" s="185"/>
      <c r="BC4" s="185"/>
      <c r="BD4" s="185"/>
      <c r="BE4" s="185"/>
      <c r="BF4" s="189"/>
      <c r="BG4" s="189"/>
      <c r="BH4" s="189"/>
      <c r="BI4" s="189"/>
    </row>
    <row r="5" spans="1:62" ht="91.2" customHeight="1" x14ac:dyDescent="1.45">
      <c r="B5" s="324" t="s">
        <v>98</v>
      </c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185"/>
      <c r="N5" s="185"/>
      <c r="O5" s="188"/>
      <c r="P5" s="248"/>
      <c r="Q5" s="248"/>
      <c r="T5" s="222"/>
      <c r="U5" s="249"/>
      <c r="V5" s="249"/>
      <c r="W5" s="249"/>
      <c r="X5" s="249"/>
      <c r="Y5" s="249"/>
      <c r="Z5" s="249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5"/>
      <c r="AP5" s="298"/>
      <c r="AQ5" s="298"/>
      <c r="AR5" s="298"/>
      <c r="AS5" s="298"/>
      <c r="AT5" s="298"/>
      <c r="AU5" s="298"/>
      <c r="AV5" s="527"/>
      <c r="AW5" s="528"/>
      <c r="AX5" s="528"/>
      <c r="AY5" s="528"/>
      <c r="AZ5" s="528"/>
      <c r="BA5" s="528"/>
      <c r="BB5" s="528"/>
      <c r="BC5" s="528"/>
      <c r="BD5" s="528"/>
      <c r="BE5" s="528"/>
      <c r="BF5" s="528"/>
      <c r="BG5" s="528"/>
      <c r="BH5" s="528"/>
      <c r="BI5" s="528"/>
    </row>
    <row r="6" spans="1:62" ht="116.25" customHeight="1" x14ac:dyDescent="1.5">
      <c r="B6" s="324" t="s">
        <v>627</v>
      </c>
      <c r="C6" s="546"/>
      <c r="D6" s="546"/>
      <c r="E6" s="546"/>
      <c r="F6" s="546"/>
      <c r="G6" s="546"/>
      <c r="H6" s="546"/>
      <c r="I6" s="546"/>
      <c r="J6" s="334"/>
      <c r="K6" s="334"/>
      <c r="L6" s="334"/>
      <c r="M6" s="287"/>
      <c r="N6" s="287"/>
      <c r="O6" s="286"/>
      <c r="P6" s="287"/>
      <c r="Q6" s="287"/>
      <c r="T6" s="1566"/>
      <c r="U6" s="1566"/>
      <c r="V6" s="1566"/>
      <c r="W6" s="1566"/>
      <c r="X6" s="1566"/>
      <c r="Y6" s="1566"/>
      <c r="Z6" s="250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298"/>
      <c r="AP6" s="298"/>
      <c r="AQ6" s="298"/>
      <c r="AR6" s="298"/>
      <c r="AS6" s="298"/>
      <c r="AT6" s="298"/>
      <c r="AU6" s="298"/>
      <c r="AV6" s="528"/>
      <c r="AW6" s="530"/>
      <c r="AX6" s="530" t="s">
        <v>642</v>
      </c>
      <c r="AY6" s="528"/>
      <c r="AZ6" s="528"/>
      <c r="BA6" s="528"/>
      <c r="BB6" s="528"/>
      <c r="BC6" s="528"/>
      <c r="BD6" s="528"/>
      <c r="BE6" s="528"/>
      <c r="BF6" s="528"/>
      <c r="BG6" s="528"/>
      <c r="BH6" s="528"/>
      <c r="BI6" s="528"/>
    </row>
    <row r="7" spans="1:62" ht="43.95" customHeight="1" x14ac:dyDescent="0.8">
      <c r="B7" s="190" t="s">
        <v>175</v>
      </c>
      <c r="C7" s="190"/>
      <c r="D7" s="5"/>
      <c r="E7" s="5"/>
      <c r="F7" s="5"/>
      <c r="G7" s="5"/>
      <c r="H7" s="5"/>
      <c r="I7" s="222"/>
      <c r="J7" s="222"/>
      <c r="K7" s="188"/>
      <c r="L7" s="188"/>
      <c r="M7" s="185"/>
      <c r="N7" s="185"/>
      <c r="O7" s="188"/>
      <c r="T7" s="1566"/>
      <c r="U7" s="1566"/>
      <c r="V7" s="1566"/>
      <c r="W7" s="1566"/>
      <c r="X7" s="1566"/>
      <c r="Y7" s="1566"/>
      <c r="Z7" s="250"/>
      <c r="AA7" s="1554"/>
      <c r="AB7" s="1554"/>
      <c r="AC7" s="1554"/>
      <c r="AD7" s="1554"/>
      <c r="AE7" s="1554"/>
      <c r="AF7" s="1554"/>
      <c r="AG7" s="1554"/>
      <c r="AH7" s="1554"/>
      <c r="AI7" s="1554"/>
      <c r="AJ7" s="1554"/>
      <c r="AK7" s="1554"/>
      <c r="AL7" s="1554"/>
      <c r="AM7" s="1554"/>
      <c r="AN7" s="1554"/>
      <c r="AO7" s="1554"/>
      <c r="AP7" s="1554"/>
      <c r="AQ7" s="1554"/>
      <c r="AR7" s="1554"/>
      <c r="AS7" s="1554"/>
      <c r="AT7" s="1554"/>
      <c r="AU7" s="185"/>
      <c r="AV7" s="185"/>
      <c r="AW7" s="185"/>
      <c r="AX7" s="190" t="s">
        <v>432</v>
      </c>
      <c r="AY7" s="190"/>
      <c r="AZ7" s="190"/>
      <c r="BA7" s="190"/>
      <c r="BB7" s="190"/>
      <c r="BC7" s="190"/>
      <c r="BD7" s="190"/>
      <c r="BE7" s="190"/>
      <c r="BF7" s="545"/>
      <c r="BG7" s="194"/>
      <c r="BH7" s="194"/>
      <c r="BI7" s="194"/>
    </row>
    <row r="8" spans="1:62" ht="84.6" customHeight="1" x14ac:dyDescent="1.5">
      <c r="B8" s="188" t="s">
        <v>628</v>
      </c>
      <c r="C8" s="188"/>
      <c r="D8" s="222"/>
      <c r="E8" s="222"/>
      <c r="F8" s="222"/>
      <c r="G8" s="222"/>
      <c r="H8" s="222"/>
      <c r="I8" s="222"/>
      <c r="J8" s="222"/>
      <c r="K8" s="188"/>
      <c r="L8" s="188"/>
      <c r="M8" s="185"/>
      <c r="N8" s="185"/>
      <c r="O8" s="188"/>
      <c r="T8" s="1570"/>
      <c r="U8" s="1571"/>
      <c r="V8" s="1571"/>
      <c r="W8" s="1571"/>
      <c r="X8" s="1571"/>
      <c r="Y8" s="1571"/>
      <c r="Z8" s="1571"/>
      <c r="AA8" s="1554"/>
      <c r="AB8" s="1554"/>
      <c r="AC8" s="1554"/>
      <c r="AD8" s="1554"/>
      <c r="AE8" s="1554"/>
      <c r="AF8" s="1554"/>
      <c r="AG8" s="1554"/>
      <c r="AH8" s="1554"/>
      <c r="AI8" s="1554"/>
      <c r="AJ8" s="1554"/>
      <c r="AK8" s="1554"/>
      <c r="AL8" s="1554"/>
      <c r="AM8" s="1554"/>
      <c r="AN8" s="1554"/>
      <c r="AO8" s="1554"/>
      <c r="AP8" s="1554"/>
      <c r="AQ8" s="1554"/>
      <c r="AR8" s="1554"/>
      <c r="AS8" s="1554"/>
      <c r="AT8" s="1554"/>
      <c r="AU8" s="195"/>
      <c r="AV8" s="195"/>
      <c r="AW8" s="185"/>
      <c r="AX8" s="547" t="s">
        <v>602</v>
      </c>
      <c r="AY8" s="190"/>
      <c r="AZ8" s="190"/>
      <c r="BA8" s="190"/>
      <c r="BB8" s="190"/>
      <c r="BC8" s="190"/>
      <c r="BD8" s="190"/>
      <c r="BE8" s="190"/>
      <c r="BF8" s="545"/>
      <c r="BG8" s="194"/>
      <c r="BH8" s="194"/>
      <c r="BI8" s="194"/>
    </row>
    <row r="9" spans="1:62" ht="40.200000000000003" customHeight="1" x14ac:dyDescent="0.8">
      <c r="B9" s="188" t="s">
        <v>106</v>
      </c>
      <c r="C9" s="188"/>
      <c r="D9" s="222"/>
      <c r="E9" s="222"/>
      <c r="F9" s="222"/>
      <c r="G9" s="222"/>
      <c r="H9" s="222"/>
      <c r="I9" s="222"/>
      <c r="J9" s="222"/>
      <c r="K9" s="188"/>
      <c r="L9" s="188"/>
      <c r="M9" s="185"/>
      <c r="N9" s="185"/>
      <c r="O9" s="188"/>
      <c r="T9" s="249"/>
      <c r="U9" s="249"/>
      <c r="V9" s="249"/>
      <c r="W9" s="249"/>
      <c r="X9" s="249"/>
      <c r="Y9" s="249"/>
      <c r="Z9" s="249"/>
      <c r="AA9" s="1554"/>
      <c r="AB9" s="1554"/>
      <c r="AC9" s="1554"/>
      <c r="AD9" s="1554"/>
      <c r="AE9" s="1554"/>
      <c r="AF9" s="1554"/>
      <c r="AG9" s="1554"/>
      <c r="AH9" s="1554"/>
      <c r="AI9" s="1554"/>
      <c r="AJ9" s="1554"/>
      <c r="AK9" s="1554"/>
      <c r="AL9" s="1554"/>
      <c r="AM9" s="1554"/>
      <c r="AN9" s="1554"/>
      <c r="AO9" s="1554"/>
      <c r="AP9" s="1554"/>
      <c r="AQ9" s="1554"/>
      <c r="AR9" s="1554"/>
      <c r="AS9" s="1554"/>
      <c r="AT9" s="1554"/>
      <c r="AU9" s="195"/>
      <c r="AV9" s="195"/>
      <c r="AW9" s="185"/>
      <c r="AX9" s="188"/>
      <c r="AY9" s="188"/>
      <c r="AZ9" s="188"/>
      <c r="BA9" s="188"/>
      <c r="BB9" s="188"/>
      <c r="BC9" s="188"/>
      <c r="BD9" s="188"/>
      <c r="BE9" s="188"/>
      <c r="BF9" s="544"/>
      <c r="BG9" s="189"/>
      <c r="BH9" s="189"/>
      <c r="BI9" s="189"/>
    </row>
    <row r="10" spans="1:62" ht="78.75" customHeight="1" x14ac:dyDescent="1.45"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5"/>
      <c r="N10" s="185"/>
      <c r="O10" s="188"/>
      <c r="AA10" s="1555"/>
      <c r="AB10" s="1556"/>
      <c r="AC10" s="1556"/>
      <c r="AD10" s="1556"/>
      <c r="AE10" s="1556"/>
      <c r="AF10" s="1556"/>
      <c r="AG10" s="1556"/>
      <c r="AH10" s="1556"/>
      <c r="AI10" s="1556"/>
      <c r="AJ10" s="1556"/>
      <c r="AK10" s="1556"/>
      <c r="AL10" s="1556"/>
      <c r="AM10" s="1556"/>
      <c r="AN10" s="1556"/>
      <c r="AO10" s="1556"/>
      <c r="AP10" s="185"/>
      <c r="AQ10" s="185"/>
      <c r="AS10" s="287"/>
      <c r="AT10" s="287"/>
      <c r="AU10" s="288"/>
      <c r="AV10" s="526"/>
      <c r="AW10" s="339"/>
      <c r="AX10" s="324" t="s">
        <v>629</v>
      </c>
      <c r="AY10" s="339"/>
      <c r="AZ10" s="339"/>
      <c r="BA10" s="339"/>
      <c r="BB10" s="339"/>
      <c r="BC10" s="339"/>
      <c r="BD10" s="339"/>
      <c r="BE10" s="339"/>
      <c r="BF10" s="544"/>
      <c r="BG10" s="189"/>
      <c r="BH10" s="189"/>
      <c r="BI10" s="189"/>
    </row>
    <row r="11" spans="1:62" ht="115.2" customHeight="1" x14ac:dyDescent="1.45">
      <c r="B11" s="334" t="s">
        <v>105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5"/>
      <c r="N11" s="185"/>
      <c r="O11" s="188"/>
      <c r="T11" s="222"/>
      <c r="U11" s="249"/>
      <c r="V11" s="249"/>
      <c r="W11" s="249"/>
      <c r="X11" s="249"/>
      <c r="Y11" s="249"/>
      <c r="Z11" s="249"/>
      <c r="AA11" s="249"/>
      <c r="AB11" s="249"/>
      <c r="AC11" s="576"/>
      <c r="AD11" s="577"/>
      <c r="AE11" s="577"/>
      <c r="AF11" s="577"/>
      <c r="AG11" s="577"/>
      <c r="AH11" s="577"/>
      <c r="AI11" s="577"/>
      <c r="AJ11" s="577"/>
      <c r="AK11" s="577"/>
      <c r="AL11" s="577"/>
      <c r="AM11" s="577"/>
      <c r="AN11" s="265"/>
      <c r="AO11" s="265"/>
      <c r="AP11" s="265"/>
      <c r="AQ11" s="265"/>
      <c r="AR11" s="577"/>
      <c r="AV11" s="525"/>
      <c r="AW11" s="525"/>
      <c r="AX11" s="446" t="s">
        <v>641</v>
      </c>
      <c r="AY11" s="525"/>
      <c r="AZ11" s="525"/>
      <c r="BA11" s="525"/>
      <c r="BB11" s="525"/>
      <c r="BC11" s="525"/>
      <c r="BD11" s="525"/>
      <c r="BE11" s="525"/>
    </row>
    <row r="12" spans="1:62" ht="31.9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</row>
    <row r="13" spans="1:62" ht="175.95" customHeight="1" x14ac:dyDescent="1.2">
      <c r="A13" s="185"/>
      <c r="B13" s="185"/>
      <c r="C13" s="185"/>
      <c r="D13" s="185"/>
      <c r="E13" s="335" t="s">
        <v>189</v>
      </c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2"/>
      <c r="S13" s="352"/>
      <c r="T13" s="351"/>
      <c r="U13" s="287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336" t="s">
        <v>433</v>
      </c>
      <c r="AN13" s="286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</row>
    <row r="14" spans="1:62" hidden="1" x14ac:dyDescent="0.25"/>
    <row r="15" spans="1:62" ht="21.6" customHeight="1" thickBot="1" x14ac:dyDescent="0.3"/>
    <row r="16" spans="1:62" s="255" customFormat="1" ht="105" customHeight="1" x14ac:dyDescent="0.25">
      <c r="A16" s="1479" t="s">
        <v>78</v>
      </c>
      <c r="B16" s="1477" t="s">
        <v>90</v>
      </c>
      <c r="C16" s="1477"/>
      <c r="D16" s="1477"/>
      <c r="E16" s="1477"/>
      <c r="F16" s="1483" t="s">
        <v>514</v>
      </c>
      <c r="G16" s="1477" t="s">
        <v>89</v>
      </c>
      <c r="H16" s="1477"/>
      <c r="I16" s="1477"/>
      <c r="J16" s="1483" t="s">
        <v>515</v>
      </c>
      <c r="K16" s="1477" t="s">
        <v>88</v>
      </c>
      <c r="L16" s="1477"/>
      <c r="M16" s="1477"/>
      <c r="N16" s="1477"/>
      <c r="O16" s="1477" t="s">
        <v>87</v>
      </c>
      <c r="P16" s="1477"/>
      <c r="Q16" s="1477"/>
      <c r="R16" s="1477"/>
      <c r="S16" s="1483" t="s">
        <v>516</v>
      </c>
      <c r="T16" s="1477" t="s">
        <v>86</v>
      </c>
      <c r="U16" s="1477"/>
      <c r="V16" s="1477"/>
      <c r="W16" s="1483" t="s">
        <v>517</v>
      </c>
      <c r="X16" s="1477" t="s">
        <v>85</v>
      </c>
      <c r="Y16" s="1477"/>
      <c r="Z16" s="1477"/>
      <c r="AA16" s="1483" t="s">
        <v>518</v>
      </c>
      <c r="AB16" s="1477" t="s">
        <v>84</v>
      </c>
      <c r="AC16" s="1477"/>
      <c r="AD16" s="1477"/>
      <c r="AE16" s="1477"/>
      <c r="AF16" s="1483" t="s">
        <v>519</v>
      </c>
      <c r="AG16" s="1477" t="s">
        <v>83</v>
      </c>
      <c r="AH16" s="1477"/>
      <c r="AI16" s="1477"/>
      <c r="AJ16" s="1483" t="s">
        <v>520</v>
      </c>
      <c r="AK16" s="1477" t="s">
        <v>82</v>
      </c>
      <c r="AL16" s="1477"/>
      <c r="AM16" s="1477"/>
      <c r="AN16" s="1477"/>
      <c r="AO16" s="1477" t="s">
        <v>81</v>
      </c>
      <c r="AP16" s="1477"/>
      <c r="AQ16" s="1477"/>
      <c r="AR16" s="1477"/>
      <c r="AS16" s="1483" t="s">
        <v>521</v>
      </c>
      <c r="AT16" s="1477" t="s">
        <v>80</v>
      </c>
      <c r="AU16" s="1477"/>
      <c r="AV16" s="1477"/>
      <c r="AW16" s="1483" t="s">
        <v>522</v>
      </c>
      <c r="AX16" s="1477" t="s">
        <v>79</v>
      </c>
      <c r="AY16" s="1477"/>
      <c r="AZ16" s="1477"/>
      <c r="BA16" s="1478"/>
      <c r="BB16" s="1479" t="s">
        <v>32</v>
      </c>
      <c r="BC16" s="1481" t="s">
        <v>27</v>
      </c>
      <c r="BD16" s="1481" t="s">
        <v>28</v>
      </c>
      <c r="BE16" s="1567" t="s">
        <v>75</v>
      </c>
      <c r="BF16" s="1569" t="s">
        <v>443</v>
      </c>
      <c r="BG16" s="1481" t="s">
        <v>76</v>
      </c>
      <c r="BH16" s="1481" t="s">
        <v>77</v>
      </c>
      <c r="BI16" s="1557" t="s">
        <v>5</v>
      </c>
    </row>
    <row r="17" spans="1:63" s="11" customFormat="1" ht="408" customHeight="1" x14ac:dyDescent="0.35">
      <c r="A17" s="1480"/>
      <c r="B17" s="456" t="s">
        <v>91</v>
      </c>
      <c r="C17" s="456" t="s">
        <v>38</v>
      </c>
      <c r="D17" s="456" t="s">
        <v>39</v>
      </c>
      <c r="E17" s="456" t="s">
        <v>40</v>
      </c>
      <c r="F17" s="1484"/>
      <c r="G17" s="456" t="s">
        <v>41</v>
      </c>
      <c r="H17" s="456" t="s">
        <v>42</v>
      </c>
      <c r="I17" s="456" t="s">
        <v>43</v>
      </c>
      <c r="J17" s="1484"/>
      <c r="K17" s="456" t="s">
        <v>44</v>
      </c>
      <c r="L17" s="456" t="s">
        <v>45</v>
      </c>
      <c r="M17" s="456" t="s">
        <v>46</v>
      </c>
      <c r="N17" s="456" t="s">
        <v>47</v>
      </c>
      <c r="O17" s="456" t="s">
        <v>37</v>
      </c>
      <c r="P17" s="456" t="s">
        <v>38</v>
      </c>
      <c r="Q17" s="456" t="s">
        <v>39</v>
      </c>
      <c r="R17" s="456" t="s">
        <v>40</v>
      </c>
      <c r="S17" s="1484"/>
      <c r="T17" s="456" t="s">
        <v>48</v>
      </c>
      <c r="U17" s="456" t="s">
        <v>49</v>
      </c>
      <c r="V17" s="456" t="s">
        <v>50</v>
      </c>
      <c r="W17" s="1484"/>
      <c r="X17" s="456" t="s">
        <v>51</v>
      </c>
      <c r="Y17" s="456" t="s">
        <v>52</v>
      </c>
      <c r="Z17" s="456" t="s">
        <v>53</v>
      </c>
      <c r="AA17" s="1484"/>
      <c r="AB17" s="456" t="s">
        <v>51</v>
      </c>
      <c r="AC17" s="456" t="s">
        <v>52</v>
      </c>
      <c r="AD17" s="456" t="s">
        <v>53</v>
      </c>
      <c r="AE17" s="456" t="s">
        <v>54</v>
      </c>
      <c r="AF17" s="1484"/>
      <c r="AG17" s="456" t="s">
        <v>41</v>
      </c>
      <c r="AH17" s="456" t="s">
        <v>42</v>
      </c>
      <c r="AI17" s="456" t="s">
        <v>43</v>
      </c>
      <c r="AJ17" s="1484"/>
      <c r="AK17" s="456" t="s">
        <v>55</v>
      </c>
      <c r="AL17" s="456" t="s">
        <v>56</v>
      </c>
      <c r="AM17" s="456" t="s">
        <v>57</v>
      </c>
      <c r="AN17" s="456" t="s">
        <v>58</v>
      </c>
      <c r="AO17" s="456" t="s">
        <v>37</v>
      </c>
      <c r="AP17" s="456" t="s">
        <v>38</v>
      </c>
      <c r="AQ17" s="456" t="s">
        <v>39</v>
      </c>
      <c r="AR17" s="456" t="s">
        <v>40</v>
      </c>
      <c r="AS17" s="1484"/>
      <c r="AT17" s="456" t="s">
        <v>41</v>
      </c>
      <c r="AU17" s="456" t="s">
        <v>42</v>
      </c>
      <c r="AV17" s="456" t="s">
        <v>43</v>
      </c>
      <c r="AW17" s="1484"/>
      <c r="AX17" s="456" t="s">
        <v>44</v>
      </c>
      <c r="AY17" s="456" t="s">
        <v>45</v>
      </c>
      <c r="AZ17" s="456" t="s">
        <v>46</v>
      </c>
      <c r="BA17" s="457" t="s">
        <v>59</v>
      </c>
      <c r="BB17" s="1480"/>
      <c r="BC17" s="1482"/>
      <c r="BD17" s="1482"/>
      <c r="BE17" s="1568"/>
      <c r="BF17" s="1482"/>
      <c r="BG17" s="1482"/>
      <c r="BH17" s="1482"/>
      <c r="BI17" s="1558"/>
      <c r="BJ17" s="255"/>
    </row>
    <row r="18" spans="1:63" s="255" customFormat="1" ht="55.2" customHeight="1" x14ac:dyDescent="0.9">
      <c r="A18" s="412" t="s">
        <v>24</v>
      </c>
      <c r="B18" s="508"/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9"/>
      <c r="O18" s="509"/>
      <c r="P18" s="509"/>
      <c r="Q18" s="509"/>
      <c r="R18" s="509"/>
      <c r="S18" s="509"/>
      <c r="T18" s="509" t="s">
        <v>0</v>
      </c>
      <c r="U18" s="509" t="s">
        <v>0</v>
      </c>
      <c r="V18" s="509" t="s">
        <v>0</v>
      </c>
      <c r="W18" s="509" t="s">
        <v>61</v>
      </c>
      <c r="X18" s="509" t="s">
        <v>61</v>
      </c>
      <c r="Y18" s="509"/>
      <c r="Z18" s="509"/>
      <c r="AA18" s="509"/>
      <c r="AB18" s="509"/>
      <c r="AC18" s="509"/>
      <c r="AD18" s="509"/>
      <c r="AE18" s="509"/>
      <c r="AF18" s="509"/>
      <c r="AG18" s="509"/>
      <c r="AH18" s="509"/>
      <c r="AI18" s="509"/>
      <c r="AJ18" s="509"/>
      <c r="AK18" s="509"/>
      <c r="AL18" s="509"/>
      <c r="AM18" s="509"/>
      <c r="AN18" s="509"/>
      <c r="AO18" s="509"/>
      <c r="AP18" s="509" t="s">
        <v>0</v>
      </c>
      <c r="AQ18" s="509" t="s">
        <v>0</v>
      </c>
      <c r="AR18" s="509" t="s">
        <v>0</v>
      </c>
      <c r="AS18" s="509" t="s">
        <v>1</v>
      </c>
      <c r="AT18" s="509" t="s">
        <v>1</v>
      </c>
      <c r="AU18" s="509" t="s">
        <v>61</v>
      </c>
      <c r="AV18" s="509" t="s">
        <v>61</v>
      </c>
      <c r="AW18" s="509" t="s">
        <v>61</v>
      </c>
      <c r="AX18" s="509" t="s">
        <v>61</v>
      </c>
      <c r="AY18" s="509" t="s">
        <v>61</v>
      </c>
      <c r="AZ18" s="509" t="s">
        <v>61</v>
      </c>
      <c r="BA18" s="510" t="s">
        <v>61</v>
      </c>
      <c r="BB18" s="416">
        <v>35</v>
      </c>
      <c r="BC18" s="299">
        <v>6</v>
      </c>
      <c r="BD18" s="299">
        <v>2</v>
      </c>
      <c r="BE18" s="299"/>
      <c r="BF18" s="299"/>
      <c r="BG18" s="299"/>
      <c r="BH18" s="299">
        <v>9</v>
      </c>
      <c r="BI18" s="413">
        <f>SUM(BB18:BH18)</f>
        <v>52</v>
      </c>
    </row>
    <row r="19" spans="1:63" s="255" customFormat="1" ht="51.6" customHeight="1" x14ac:dyDescent="0.9">
      <c r="A19" s="412" t="s">
        <v>25</v>
      </c>
      <c r="B19" s="508"/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9"/>
      <c r="O19" s="509"/>
      <c r="P19" s="509"/>
      <c r="Q19" s="509"/>
      <c r="R19" s="509"/>
      <c r="S19" s="509"/>
      <c r="T19" s="509" t="s">
        <v>0</v>
      </c>
      <c r="U19" s="509" t="s">
        <v>0</v>
      </c>
      <c r="V19" s="509" t="s">
        <v>0</v>
      </c>
      <c r="W19" s="509" t="s">
        <v>61</v>
      </c>
      <c r="X19" s="509" t="s">
        <v>61</v>
      </c>
      <c r="Y19" s="509"/>
      <c r="Z19" s="509"/>
      <c r="AA19" s="509"/>
      <c r="AB19" s="509"/>
      <c r="AC19" s="509"/>
      <c r="AD19" s="509"/>
      <c r="AE19" s="509"/>
      <c r="AF19" s="509"/>
      <c r="AG19" s="509"/>
      <c r="AH19" s="509"/>
      <c r="AI19" s="509"/>
      <c r="AJ19" s="509"/>
      <c r="AK19" s="509"/>
      <c r="AL19" s="509"/>
      <c r="AM19" s="509"/>
      <c r="AN19" s="509"/>
      <c r="AO19" s="509"/>
      <c r="AP19" s="509" t="s">
        <v>0</v>
      </c>
      <c r="AQ19" s="509" t="s">
        <v>0</v>
      </c>
      <c r="AR19" s="509" t="s">
        <v>0</v>
      </c>
      <c r="AS19" s="509" t="s">
        <v>1</v>
      </c>
      <c r="AT19" s="509" t="s">
        <v>1</v>
      </c>
      <c r="AU19" s="509" t="s">
        <v>61</v>
      </c>
      <c r="AV19" s="509" t="s">
        <v>61</v>
      </c>
      <c r="AW19" s="509" t="s">
        <v>61</v>
      </c>
      <c r="AX19" s="509" t="s">
        <v>61</v>
      </c>
      <c r="AY19" s="509" t="s">
        <v>61</v>
      </c>
      <c r="AZ19" s="509" t="s">
        <v>61</v>
      </c>
      <c r="BA19" s="510" t="s">
        <v>61</v>
      </c>
      <c r="BB19" s="416">
        <v>35</v>
      </c>
      <c r="BC19" s="299">
        <v>6</v>
      </c>
      <c r="BD19" s="299">
        <v>2</v>
      </c>
      <c r="BE19" s="299"/>
      <c r="BF19" s="299"/>
      <c r="BG19" s="299"/>
      <c r="BH19" s="299">
        <v>9</v>
      </c>
      <c r="BI19" s="413">
        <f t="shared" ref="BI19:BI21" si="0">SUM(BB19:BH19)</f>
        <v>52</v>
      </c>
    </row>
    <row r="20" spans="1:63" s="255" customFormat="1" ht="48.6" customHeight="1" x14ac:dyDescent="0.9">
      <c r="A20" s="412" t="s">
        <v>26</v>
      </c>
      <c r="B20" s="508"/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9"/>
      <c r="O20" s="509"/>
      <c r="P20" s="509"/>
      <c r="Q20" s="509"/>
      <c r="R20" s="509"/>
      <c r="S20" s="509"/>
      <c r="T20" s="509" t="s">
        <v>0</v>
      </c>
      <c r="U20" s="509" t="s">
        <v>0</v>
      </c>
      <c r="V20" s="509" t="s">
        <v>0</v>
      </c>
      <c r="W20" s="509" t="s">
        <v>61</v>
      </c>
      <c r="X20" s="509" t="s">
        <v>61</v>
      </c>
      <c r="Y20" s="509"/>
      <c r="Z20" s="509"/>
      <c r="AA20" s="509"/>
      <c r="AB20" s="509"/>
      <c r="AC20" s="509"/>
      <c r="AD20" s="509"/>
      <c r="AE20" s="509"/>
      <c r="AF20" s="509"/>
      <c r="AG20" s="509"/>
      <c r="AH20" s="509"/>
      <c r="AI20" s="509"/>
      <c r="AJ20" s="509"/>
      <c r="AK20" s="509"/>
      <c r="AL20" s="509"/>
      <c r="AM20" s="509"/>
      <c r="AN20" s="509"/>
      <c r="AO20" s="509"/>
      <c r="AP20" s="509" t="s">
        <v>0</v>
      </c>
      <c r="AQ20" s="509" t="s">
        <v>0</v>
      </c>
      <c r="AR20" s="509" t="s">
        <v>0</v>
      </c>
      <c r="AS20" s="509" t="s">
        <v>63</v>
      </c>
      <c r="AT20" s="509" t="s">
        <v>63</v>
      </c>
      <c r="AU20" s="509" t="s">
        <v>63</v>
      </c>
      <c r="AV20" s="509" t="s">
        <v>63</v>
      </c>
      <c r="AW20" s="509" t="s">
        <v>61</v>
      </c>
      <c r="AX20" s="509" t="s">
        <v>61</v>
      </c>
      <c r="AY20" s="509" t="s">
        <v>61</v>
      </c>
      <c r="AZ20" s="509" t="s">
        <v>61</v>
      </c>
      <c r="BA20" s="510" t="s">
        <v>61</v>
      </c>
      <c r="BB20" s="416">
        <v>35</v>
      </c>
      <c r="BC20" s="299">
        <v>6</v>
      </c>
      <c r="BD20" s="299"/>
      <c r="BE20" s="299">
        <v>4</v>
      </c>
      <c r="BF20" s="299"/>
      <c r="BG20" s="299"/>
      <c r="BH20" s="299">
        <v>7</v>
      </c>
      <c r="BI20" s="413">
        <f t="shared" si="0"/>
        <v>52</v>
      </c>
    </row>
    <row r="21" spans="1:63" s="255" customFormat="1" ht="48.6" customHeight="1" thickBot="1" x14ac:dyDescent="0.95">
      <c r="A21" s="414" t="s">
        <v>169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2"/>
      <c r="O21" s="512"/>
      <c r="P21" s="512"/>
      <c r="Q21" s="512"/>
      <c r="R21" s="512"/>
      <c r="S21" s="512"/>
      <c r="T21" s="512" t="s">
        <v>0</v>
      </c>
      <c r="U21" s="512" t="s">
        <v>0</v>
      </c>
      <c r="V21" s="512" t="s">
        <v>0</v>
      </c>
      <c r="W21" s="512" t="s">
        <v>61</v>
      </c>
      <c r="X21" s="512" t="s">
        <v>61</v>
      </c>
      <c r="Y21" s="512" t="s">
        <v>63</v>
      </c>
      <c r="Z21" s="512" t="s">
        <v>63</v>
      </c>
      <c r="AA21" s="512" t="s">
        <v>63</v>
      </c>
      <c r="AB21" s="512" t="s">
        <v>63</v>
      </c>
      <c r="AC21" s="512" t="s">
        <v>63</v>
      </c>
      <c r="AD21" s="512" t="s">
        <v>63</v>
      </c>
      <c r="AE21" s="512" t="s">
        <v>63</v>
      </c>
      <c r="AF21" s="512" t="s">
        <v>63</v>
      </c>
      <c r="AG21" s="512" t="s">
        <v>93</v>
      </c>
      <c r="AH21" s="512" t="s">
        <v>93</v>
      </c>
      <c r="AI21" s="512" t="s">
        <v>93</v>
      </c>
      <c r="AJ21" s="512" t="s">
        <v>93</v>
      </c>
      <c r="AK21" s="512" t="s">
        <v>93</v>
      </c>
      <c r="AL21" s="512" t="s">
        <v>93</v>
      </c>
      <c r="AM21" s="512" t="s">
        <v>93</v>
      </c>
      <c r="AN21" s="512" t="s">
        <v>93</v>
      </c>
      <c r="AO21" s="512" t="s">
        <v>93</v>
      </c>
      <c r="AP21" s="512" t="s">
        <v>93</v>
      </c>
      <c r="AQ21" s="512" t="s">
        <v>65</v>
      </c>
      <c r="AR21" s="512" t="s">
        <v>65</v>
      </c>
      <c r="AS21" s="512"/>
      <c r="AT21" s="512"/>
      <c r="AU21" s="512"/>
      <c r="AV21" s="512"/>
      <c r="AW21" s="512"/>
      <c r="AX21" s="512"/>
      <c r="AY21" s="512"/>
      <c r="AZ21" s="512"/>
      <c r="BA21" s="513"/>
      <c r="BB21" s="416">
        <v>18</v>
      </c>
      <c r="BC21" s="299">
        <v>3</v>
      </c>
      <c r="BD21" s="299"/>
      <c r="BE21" s="299">
        <v>8</v>
      </c>
      <c r="BF21" s="299">
        <v>10</v>
      </c>
      <c r="BG21" s="299">
        <v>2</v>
      </c>
      <c r="BH21" s="299">
        <v>2</v>
      </c>
      <c r="BI21" s="413">
        <f t="shared" si="0"/>
        <v>43</v>
      </c>
    </row>
    <row r="22" spans="1:63" s="255" customFormat="1" ht="45" customHeight="1" thickBot="1" x14ac:dyDescent="0.95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333"/>
      <c r="BB22" s="414">
        <f>SUM(BB18:BB21)</f>
        <v>123</v>
      </c>
      <c r="BC22" s="415">
        <f>SUM(BC18:BC21)</f>
        <v>21</v>
      </c>
      <c r="BD22" s="415">
        <f>SUM(BD18:BD21)</f>
        <v>4</v>
      </c>
      <c r="BE22" s="415">
        <f t="shared" ref="BE22:BI22" si="1">SUM(BE18:BE21)</f>
        <v>12</v>
      </c>
      <c r="BF22" s="415">
        <f t="shared" si="1"/>
        <v>10</v>
      </c>
      <c r="BG22" s="415">
        <f t="shared" si="1"/>
        <v>2</v>
      </c>
      <c r="BH22" s="415">
        <f t="shared" si="1"/>
        <v>27</v>
      </c>
      <c r="BI22" s="417">
        <f t="shared" si="1"/>
        <v>199</v>
      </c>
    </row>
    <row r="23" spans="1:63" s="255" customFormat="1" ht="17.25" customHeight="1" x14ac:dyDescent="0.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7"/>
      <c r="S23" s="207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BF23" s="271"/>
      <c r="BG23" s="271"/>
      <c r="BH23" s="271"/>
      <c r="BI23" s="271"/>
    </row>
    <row r="24" spans="1:63" s="255" customFormat="1" ht="51.6" x14ac:dyDescent="0.9">
      <c r="A24" s="289"/>
      <c r="B24" s="289"/>
      <c r="C24" s="289" t="s">
        <v>6</v>
      </c>
      <c r="D24" s="289"/>
      <c r="E24" s="289"/>
      <c r="F24" s="289"/>
      <c r="G24" s="185"/>
      <c r="H24" s="290"/>
      <c r="I24" s="276" t="s">
        <v>94</v>
      </c>
      <c r="J24" s="321" t="s">
        <v>4</v>
      </c>
      <c r="K24" s="185"/>
      <c r="L24" s="185"/>
      <c r="M24" s="185"/>
      <c r="N24" s="289"/>
      <c r="O24" s="289"/>
      <c r="P24" s="289"/>
      <c r="Q24" s="289"/>
      <c r="R24" s="291"/>
      <c r="S24" s="292" t="s">
        <v>1</v>
      </c>
      <c r="T24" s="276" t="s">
        <v>94</v>
      </c>
      <c r="U24" s="321" t="s">
        <v>60</v>
      </c>
      <c r="V24" s="185"/>
      <c r="W24" s="289"/>
      <c r="X24" s="289"/>
      <c r="Y24" s="289"/>
      <c r="Z24" s="289"/>
      <c r="AA24" s="289"/>
      <c r="AB24" s="289"/>
      <c r="AC24" s="289"/>
      <c r="AD24" s="185"/>
      <c r="AE24" s="293" t="s">
        <v>93</v>
      </c>
      <c r="AF24" s="276" t="s">
        <v>94</v>
      </c>
      <c r="AG24" s="321" t="s">
        <v>92</v>
      </c>
      <c r="AH24" s="289"/>
      <c r="AI24" s="289"/>
      <c r="AJ24" s="188"/>
      <c r="AK24" s="188"/>
      <c r="AL24" s="188"/>
      <c r="AM24" s="188"/>
      <c r="AN24" s="185"/>
      <c r="AO24" s="293" t="s">
        <v>61</v>
      </c>
      <c r="AP24" s="276" t="s">
        <v>94</v>
      </c>
      <c r="AQ24" s="321" t="s">
        <v>62</v>
      </c>
      <c r="AR24" s="185"/>
      <c r="AS24" s="185"/>
      <c r="AT24" s="185"/>
      <c r="AU24" s="185"/>
      <c r="AV24" s="185"/>
      <c r="AW24" s="185"/>
      <c r="AX24" s="185"/>
      <c r="AY24" s="185"/>
      <c r="AZ24" s="185"/>
      <c r="BF24" s="271"/>
      <c r="BG24" s="271"/>
      <c r="BH24" s="271"/>
      <c r="BI24" s="271"/>
    </row>
    <row r="25" spans="1:63" s="255" customFormat="1" ht="46.2" x14ac:dyDescent="0.8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91"/>
      <c r="S25" s="291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5"/>
      <c r="AU25" s="185"/>
      <c r="AV25" s="185"/>
      <c r="AW25" s="185"/>
      <c r="AX25" s="185"/>
      <c r="AY25" s="185"/>
      <c r="AZ25" s="185"/>
      <c r="BF25" s="271"/>
      <c r="BG25" s="271"/>
      <c r="BH25" s="271"/>
      <c r="BI25" s="271"/>
      <c r="BK25" s="256"/>
    </row>
    <row r="26" spans="1:63" s="255" customFormat="1" ht="51.6" x14ac:dyDescent="0.9">
      <c r="A26" s="289"/>
      <c r="B26" s="289"/>
      <c r="C26" s="289"/>
      <c r="D26" s="289"/>
      <c r="E26" s="289"/>
      <c r="F26" s="289"/>
      <c r="G26" s="289"/>
      <c r="H26" s="514" t="s">
        <v>0</v>
      </c>
      <c r="I26" s="276" t="s">
        <v>94</v>
      </c>
      <c r="J26" s="321" t="s">
        <v>66</v>
      </c>
      <c r="K26" s="185"/>
      <c r="L26" s="185"/>
      <c r="M26" s="185"/>
      <c r="N26" s="289"/>
      <c r="O26" s="289"/>
      <c r="P26" s="289"/>
      <c r="Q26" s="289"/>
      <c r="R26" s="291"/>
      <c r="S26" s="293" t="s">
        <v>63</v>
      </c>
      <c r="T26" s="276" t="s">
        <v>94</v>
      </c>
      <c r="U26" s="321" t="s">
        <v>67</v>
      </c>
      <c r="V26" s="185"/>
      <c r="W26" s="289"/>
      <c r="X26" s="289"/>
      <c r="Y26" s="289"/>
      <c r="Z26" s="289"/>
      <c r="AA26" s="289"/>
      <c r="AB26" s="289"/>
      <c r="AC26" s="289"/>
      <c r="AD26" s="185"/>
      <c r="AE26" s="293" t="s">
        <v>65</v>
      </c>
      <c r="AF26" s="276" t="s">
        <v>94</v>
      </c>
      <c r="AG26" s="321" t="s">
        <v>64</v>
      </c>
      <c r="AH26" s="289"/>
      <c r="AI26" s="289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5"/>
      <c r="AU26" s="185"/>
      <c r="AV26" s="185"/>
      <c r="AW26" s="185"/>
      <c r="AX26" s="185"/>
      <c r="AY26" s="185"/>
      <c r="AZ26" s="185"/>
      <c r="BF26" s="271"/>
      <c r="BG26" s="271"/>
      <c r="BH26" s="271"/>
      <c r="BI26" s="271"/>
      <c r="BK26" s="256"/>
    </row>
    <row r="27" spans="1:63" s="255" customFormat="1" ht="51.75" customHeight="1" x14ac:dyDescent="0.8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91"/>
      <c r="S27" s="291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5"/>
      <c r="AU27" s="185"/>
      <c r="AV27" s="185"/>
      <c r="AW27" s="185"/>
      <c r="AX27" s="185"/>
      <c r="AY27" s="185"/>
      <c r="AZ27" s="185"/>
      <c r="BF27" s="271"/>
      <c r="BG27" s="271"/>
      <c r="BH27" s="271"/>
      <c r="BI27" s="271"/>
      <c r="BK27" s="256"/>
    </row>
    <row r="28" spans="1:63" s="255" customFormat="1" ht="178.95" customHeight="1" x14ac:dyDescent="1.05">
      <c r="A28" s="1"/>
      <c r="B28" s="1"/>
      <c r="C28" s="1"/>
      <c r="D28" s="1"/>
      <c r="E28" s="1"/>
      <c r="F28" s="1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4"/>
      <c r="S28" s="254"/>
      <c r="T28" s="252"/>
      <c r="U28" s="252"/>
      <c r="V28" s="252"/>
      <c r="W28" s="252"/>
      <c r="X28" s="41"/>
      <c r="Y28" s="41"/>
      <c r="Z28" s="41"/>
      <c r="AA28" s="335" t="s">
        <v>36</v>
      </c>
      <c r="AB28" s="294"/>
      <c r="AC28" s="294"/>
      <c r="AD28" s="294"/>
      <c r="AE28" s="294"/>
      <c r="AF28" s="294"/>
      <c r="AG28" s="294"/>
      <c r="AH28" s="294"/>
      <c r="AI28" s="294"/>
      <c r="AJ28" s="286"/>
      <c r="AK28" s="286"/>
      <c r="AL28" s="286"/>
      <c r="AM28" s="3"/>
      <c r="AN28" s="3"/>
      <c r="AO28" s="251"/>
      <c r="AP28" s="251"/>
      <c r="AQ28" s="251"/>
      <c r="AR28" s="251"/>
      <c r="AS28" s="251"/>
      <c r="BF28" s="271"/>
      <c r="BG28" s="271"/>
      <c r="BH28" s="271"/>
      <c r="BI28" s="271"/>
      <c r="BK28" s="256"/>
    </row>
    <row r="29" spans="1:63" s="255" customFormat="1" hidden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53"/>
      <c r="S29" s="25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BF29" s="271"/>
      <c r="BG29" s="271"/>
      <c r="BH29" s="271"/>
      <c r="BI29" s="271"/>
      <c r="BK29" s="256"/>
    </row>
    <row r="30" spans="1:63" s="255" customFormat="1" ht="28.95" customHeight="1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53"/>
      <c r="S30" s="25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BF30" s="271"/>
      <c r="BG30" s="271"/>
      <c r="BH30" s="271"/>
      <c r="BI30" s="271"/>
      <c r="BK30" s="256"/>
    </row>
    <row r="31" spans="1:63" s="255" customFormat="1" ht="113.25" customHeight="1" x14ac:dyDescent="0.25">
      <c r="A31" s="1438" t="s">
        <v>99</v>
      </c>
      <c r="B31" s="1441" t="s">
        <v>114</v>
      </c>
      <c r="C31" s="1442"/>
      <c r="D31" s="1442"/>
      <c r="E31" s="1442"/>
      <c r="F31" s="1442"/>
      <c r="G31" s="1442"/>
      <c r="H31" s="1442"/>
      <c r="I31" s="1442"/>
      <c r="J31" s="1442"/>
      <c r="K31" s="1442"/>
      <c r="L31" s="1442"/>
      <c r="M31" s="1442"/>
      <c r="N31" s="1442"/>
      <c r="O31" s="1443"/>
      <c r="P31" s="1450" t="s">
        <v>7</v>
      </c>
      <c r="Q31" s="1451"/>
      <c r="R31" s="1450" t="s">
        <v>8</v>
      </c>
      <c r="S31" s="1451"/>
      <c r="T31" s="1456" t="s">
        <v>9</v>
      </c>
      <c r="U31" s="1457"/>
      <c r="V31" s="1457"/>
      <c r="W31" s="1457"/>
      <c r="X31" s="1457"/>
      <c r="Y31" s="1457"/>
      <c r="Z31" s="1457"/>
      <c r="AA31" s="1457"/>
      <c r="AB31" s="1457"/>
      <c r="AC31" s="1457"/>
      <c r="AD31" s="1457"/>
      <c r="AE31" s="1458"/>
      <c r="AF31" s="1511" t="s">
        <v>35</v>
      </c>
      <c r="AG31" s="1207"/>
      <c r="AH31" s="1207"/>
      <c r="AI31" s="1207"/>
      <c r="AJ31" s="1207"/>
      <c r="AK31" s="1207"/>
      <c r="AL31" s="1207"/>
      <c r="AM31" s="1207"/>
      <c r="AN31" s="1207"/>
      <c r="AO31" s="1207"/>
      <c r="AP31" s="1207"/>
      <c r="AQ31" s="1207"/>
      <c r="AR31" s="1207"/>
      <c r="AS31" s="1207"/>
      <c r="AT31" s="1207"/>
      <c r="AU31" s="1207"/>
      <c r="AV31" s="1207"/>
      <c r="AW31" s="1207"/>
      <c r="AX31" s="1207"/>
      <c r="AY31" s="1207"/>
      <c r="AZ31" s="1207"/>
      <c r="BA31" s="1207"/>
      <c r="BB31" s="1207"/>
      <c r="BC31" s="1207"/>
      <c r="BD31" s="1494" t="s">
        <v>23</v>
      </c>
      <c r="BE31" s="1495"/>
      <c r="BF31" s="1559" t="s">
        <v>100</v>
      </c>
      <c r="BG31" s="1559"/>
      <c r="BH31" s="1559"/>
      <c r="BI31" s="1560"/>
      <c r="BK31" s="256"/>
    </row>
    <row r="32" spans="1:63" s="255" customFormat="1" ht="47.4" customHeight="1" x14ac:dyDescent="0.25">
      <c r="A32" s="1439"/>
      <c r="B32" s="1444"/>
      <c r="C32" s="1445"/>
      <c r="D32" s="1445"/>
      <c r="E32" s="1445"/>
      <c r="F32" s="1445"/>
      <c r="G32" s="1445"/>
      <c r="H32" s="1445"/>
      <c r="I32" s="1445"/>
      <c r="J32" s="1445"/>
      <c r="K32" s="1445"/>
      <c r="L32" s="1445"/>
      <c r="M32" s="1445"/>
      <c r="N32" s="1445"/>
      <c r="O32" s="1446"/>
      <c r="P32" s="1452"/>
      <c r="Q32" s="1453"/>
      <c r="R32" s="1452"/>
      <c r="S32" s="1453"/>
      <c r="T32" s="1487" t="s">
        <v>5</v>
      </c>
      <c r="U32" s="1486"/>
      <c r="V32" s="1487" t="s">
        <v>10</v>
      </c>
      <c r="W32" s="1486"/>
      <c r="X32" s="1489" t="s">
        <v>11</v>
      </c>
      <c r="Y32" s="1490"/>
      <c r="Z32" s="1490"/>
      <c r="AA32" s="1490"/>
      <c r="AB32" s="1490"/>
      <c r="AC32" s="1490"/>
      <c r="AD32" s="1490"/>
      <c r="AE32" s="1491"/>
      <c r="AF32" s="1512" t="s">
        <v>13</v>
      </c>
      <c r="AG32" s="1512"/>
      <c r="AH32" s="1512"/>
      <c r="AI32" s="1512"/>
      <c r="AJ32" s="1512"/>
      <c r="AK32" s="1512"/>
      <c r="AL32" s="1512" t="s">
        <v>14</v>
      </c>
      <c r="AM32" s="1512"/>
      <c r="AN32" s="1512"/>
      <c r="AO32" s="1512"/>
      <c r="AP32" s="1512"/>
      <c r="AQ32" s="1512"/>
      <c r="AR32" s="1512" t="s">
        <v>15</v>
      </c>
      <c r="AS32" s="1512"/>
      <c r="AT32" s="1512"/>
      <c r="AU32" s="1460"/>
      <c r="AV32" s="1460"/>
      <c r="AW32" s="1460"/>
      <c r="AX32" s="1512" t="s">
        <v>155</v>
      </c>
      <c r="AY32" s="1512"/>
      <c r="AZ32" s="1512"/>
      <c r="BA32" s="1512"/>
      <c r="BB32" s="1512"/>
      <c r="BC32" s="1565"/>
      <c r="BD32" s="1496"/>
      <c r="BE32" s="1497"/>
      <c r="BF32" s="1561"/>
      <c r="BG32" s="1561"/>
      <c r="BH32" s="1561"/>
      <c r="BI32" s="1562"/>
      <c r="BK32" s="256"/>
    </row>
    <row r="33" spans="1:114" s="255" customFormat="1" ht="124.2" customHeight="1" thickBot="1" x14ac:dyDescent="0.3">
      <c r="A33" s="1439"/>
      <c r="B33" s="1444"/>
      <c r="C33" s="1445"/>
      <c r="D33" s="1445"/>
      <c r="E33" s="1445"/>
      <c r="F33" s="1445"/>
      <c r="G33" s="1445"/>
      <c r="H33" s="1445"/>
      <c r="I33" s="1445"/>
      <c r="J33" s="1445"/>
      <c r="K33" s="1445"/>
      <c r="L33" s="1445"/>
      <c r="M33" s="1445"/>
      <c r="N33" s="1445"/>
      <c r="O33" s="1446"/>
      <c r="P33" s="1452"/>
      <c r="Q33" s="1453"/>
      <c r="R33" s="1452"/>
      <c r="S33" s="1453"/>
      <c r="T33" s="1452"/>
      <c r="U33" s="1453"/>
      <c r="V33" s="1452"/>
      <c r="W33" s="1453"/>
      <c r="X33" s="1485" t="s">
        <v>12</v>
      </c>
      <c r="Y33" s="1486"/>
      <c r="Z33" s="1485" t="s">
        <v>101</v>
      </c>
      <c r="AA33" s="1486"/>
      <c r="AB33" s="1485" t="s">
        <v>102</v>
      </c>
      <c r="AC33" s="1486"/>
      <c r="AD33" s="1487" t="s">
        <v>73</v>
      </c>
      <c r="AE33" s="1486"/>
      <c r="AF33" s="1459" t="s">
        <v>485</v>
      </c>
      <c r="AG33" s="1460"/>
      <c r="AH33" s="1460"/>
      <c r="AI33" s="1459" t="s">
        <v>486</v>
      </c>
      <c r="AJ33" s="1460"/>
      <c r="AK33" s="1460"/>
      <c r="AL33" s="1459" t="s">
        <v>180</v>
      </c>
      <c r="AM33" s="1460"/>
      <c r="AN33" s="1460"/>
      <c r="AO33" s="1459" t="s">
        <v>487</v>
      </c>
      <c r="AP33" s="1460"/>
      <c r="AQ33" s="1460"/>
      <c r="AR33" s="1459" t="s">
        <v>182</v>
      </c>
      <c r="AS33" s="1460"/>
      <c r="AT33" s="1461"/>
      <c r="AU33" s="1462" t="s">
        <v>183</v>
      </c>
      <c r="AV33" s="1463"/>
      <c r="AW33" s="1463"/>
      <c r="AX33" s="1492" t="s">
        <v>488</v>
      </c>
      <c r="AY33" s="1493"/>
      <c r="AZ33" s="1493"/>
      <c r="BA33" s="1459" t="s">
        <v>557</v>
      </c>
      <c r="BB33" s="1460"/>
      <c r="BC33" s="1461"/>
      <c r="BD33" s="1496"/>
      <c r="BE33" s="1497"/>
      <c r="BF33" s="1561"/>
      <c r="BG33" s="1561"/>
      <c r="BH33" s="1561"/>
      <c r="BI33" s="1562"/>
      <c r="BK33" s="256"/>
    </row>
    <row r="34" spans="1:114" s="255" customFormat="1" ht="261.60000000000002" customHeight="1" thickBot="1" x14ac:dyDescent="0.3">
      <c r="A34" s="1440"/>
      <c r="B34" s="1447"/>
      <c r="C34" s="1448"/>
      <c r="D34" s="1448"/>
      <c r="E34" s="1448"/>
      <c r="F34" s="1448"/>
      <c r="G34" s="1448"/>
      <c r="H34" s="1448"/>
      <c r="I34" s="1448"/>
      <c r="J34" s="1448"/>
      <c r="K34" s="1448"/>
      <c r="L34" s="1448"/>
      <c r="M34" s="1448"/>
      <c r="N34" s="1448"/>
      <c r="O34" s="1449"/>
      <c r="P34" s="1454"/>
      <c r="Q34" s="1455"/>
      <c r="R34" s="1454"/>
      <c r="S34" s="1455"/>
      <c r="T34" s="1454"/>
      <c r="U34" s="1455"/>
      <c r="V34" s="1454"/>
      <c r="W34" s="1455"/>
      <c r="X34" s="1454"/>
      <c r="Y34" s="1455"/>
      <c r="Z34" s="1454"/>
      <c r="AA34" s="1455"/>
      <c r="AB34" s="1454"/>
      <c r="AC34" s="1455"/>
      <c r="AD34" s="1454"/>
      <c r="AE34" s="1488"/>
      <c r="AF34" s="325" t="s">
        <v>3</v>
      </c>
      <c r="AG34" s="326" t="s">
        <v>16</v>
      </c>
      <c r="AH34" s="327" t="s">
        <v>17</v>
      </c>
      <c r="AI34" s="325" t="s">
        <v>3</v>
      </c>
      <c r="AJ34" s="326" t="s">
        <v>16</v>
      </c>
      <c r="AK34" s="327" t="s">
        <v>17</v>
      </c>
      <c r="AL34" s="325" t="s">
        <v>3</v>
      </c>
      <c r="AM34" s="326" t="s">
        <v>16</v>
      </c>
      <c r="AN34" s="327" t="s">
        <v>17</v>
      </c>
      <c r="AO34" s="325" t="s">
        <v>3</v>
      </c>
      <c r="AP34" s="326" t="s">
        <v>16</v>
      </c>
      <c r="AQ34" s="327" t="s">
        <v>17</v>
      </c>
      <c r="AR34" s="325" t="s">
        <v>3</v>
      </c>
      <c r="AS34" s="326" t="s">
        <v>16</v>
      </c>
      <c r="AT34" s="328" t="s">
        <v>17</v>
      </c>
      <c r="AU34" s="329" t="s">
        <v>3</v>
      </c>
      <c r="AV34" s="330" t="s">
        <v>16</v>
      </c>
      <c r="AW34" s="331" t="s">
        <v>17</v>
      </c>
      <c r="AX34" s="325" t="s">
        <v>3</v>
      </c>
      <c r="AY34" s="326" t="s">
        <v>16</v>
      </c>
      <c r="AZ34" s="327" t="s">
        <v>17</v>
      </c>
      <c r="BA34" s="325" t="s">
        <v>3</v>
      </c>
      <c r="BB34" s="326" t="s">
        <v>16</v>
      </c>
      <c r="BC34" s="328" t="s">
        <v>17</v>
      </c>
      <c r="BD34" s="1498"/>
      <c r="BE34" s="1499"/>
      <c r="BF34" s="1563"/>
      <c r="BG34" s="1563"/>
      <c r="BH34" s="1563"/>
      <c r="BI34" s="1564"/>
      <c r="BK34" s="256"/>
    </row>
    <row r="35" spans="1:114" s="256" customFormat="1" ht="133.94999999999999" customHeight="1" thickBot="1" x14ac:dyDescent="0.3">
      <c r="A35" s="359" t="s">
        <v>18</v>
      </c>
      <c r="B35" s="1435" t="s">
        <v>115</v>
      </c>
      <c r="C35" s="1436"/>
      <c r="D35" s="1436"/>
      <c r="E35" s="1436"/>
      <c r="F35" s="1436"/>
      <c r="G35" s="1436"/>
      <c r="H35" s="1436"/>
      <c r="I35" s="1436"/>
      <c r="J35" s="1436"/>
      <c r="K35" s="1436"/>
      <c r="L35" s="1436"/>
      <c r="M35" s="1436"/>
      <c r="N35" s="1436"/>
      <c r="O35" s="1437"/>
      <c r="P35" s="1464"/>
      <c r="Q35" s="1465"/>
      <c r="R35" s="1464"/>
      <c r="S35" s="1507"/>
      <c r="T35" s="1508">
        <f>T36+T40+T42+T43+T48+T51+T53+T57</f>
        <v>3394</v>
      </c>
      <c r="U35" s="1474"/>
      <c r="V35" s="1509">
        <f>V36+V40+V42+V43+V48+V51+V53+V57</f>
        <v>1734</v>
      </c>
      <c r="W35" s="1510"/>
      <c r="X35" s="1471">
        <f>X36+X40+X42+X43+X48+X51+X53+X57</f>
        <v>788</v>
      </c>
      <c r="Y35" s="1472"/>
      <c r="Z35" s="1473">
        <f>Z36+Z40+Z42+Z43+Z48+Z51+Z53+Z57</f>
        <v>250</v>
      </c>
      <c r="AA35" s="1474"/>
      <c r="AB35" s="1475">
        <f>AB36+AB40+AB42+AB43+AB48+AB51+AB53+AB57</f>
        <v>630</v>
      </c>
      <c r="AC35" s="1474"/>
      <c r="AD35" s="1475">
        <f>AD36+AD40+AD42+AD43+AD48+AD51+AD53+AD57</f>
        <v>66</v>
      </c>
      <c r="AE35" s="1476"/>
      <c r="AF35" s="431">
        <f t="shared" ref="AF35:BD35" si="2">AF36+AF40+AF42+AF43+AF48+AF51+AF53+AF57</f>
        <v>660</v>
      </c>
      <c r="AG35" s="380">
        <f t="shared" si="2"/>
        <v>340</v>
      </c>
      <c r="AH35" s="454">
        <f t="shared" si="2"/>
        <v>19</v>
      </c>
      <c r="AI35" s="382">
        <f t="shared" si="2"/>
        <v>552</v>
      </c>
      <c r="AJ35" s="380">
        <f t="shared" si="2"/>
        <v>272</v>
      </c>
      <c r="AK35" s="454">
        <f t="shared" si="2"/>
        <v>16</v>
      </c>
      <c r="AL35" s="431">
        <f t="shared" si="2"/>
        <v>642</v>
      </c>
      <c r="AM35" s="383">
        <f t="shared" si="2"/>
        <v>322</v>
      </c>
      <c r="AN35" s="454">
        <f t="shared" si="2"/>
        <v>19</v>
      </c>
      <c r="AO35" s="359">
        <f t="shared" si="2"/>
        <v>624</v>
      </c>
      <c r="AP35" s="358">
        <f t="shared" si="2"/>
        <v>340</v>
      </c>
      <c r="AQ35" s="454">
        <f t="shared" si="2"/>
        <v>17</v>
      </c>
      <c r="AR35" s="431">
        <f t="shared" si="2"/>
        <v>398</v>
      </c>
      <c r="AS35" s="452">
        <f t="shared" si="2"/>
        <v>234</v>
      </c>
      <c r="AT35" s="454">
        <f t="shared" si="2"/>
        <v>12</v>
      </c>
      <c r="AU35" s="359">
        <f t="shared" si="2"/>
        <v>230</v>
      </c>
      <c r="AV35" s="458">
        <f t="shared" si="2"/>
        <v>100</v>
      </c>
      <c r="AW35" s="453">
        <f t="shared" si="2"/>
        <v>7</v>
      </c>
      <c r="AX35" s="359">
        <f t="shared" si="2"/>
        <v>288</v>
      </c>
      <c r="AY35" s="358">
        <f t="shared" si="2"/>
        <v>126</v>
      </c>
      <c r="AZ35" s="492">
        <f t="shared" si="2"/>
        <v>9</v>
      </c>
      <c r="BA35" s="455">
        <f t="shared" si="2"/>
        <v>0</v>
      </c>
      <c r="BB35" s="383">
        <f t="shared" si="2"/>
        <v>0</v>
      </c>
      <c r="BC35" s="381">
        <f t="shared" si="2"/>
        <v>0</v>
      </c>
      <c r="BD35" s="1431">
        <f t="shared" si="2"/>
        <v>99</v>
      </c>
      <c r="BE35" s="1432"/>
      <c r="BF35" s="1541"/>
      <c r="BG35" s="1541"/>
      <c r="BH35" s="1541"/>
      <c r="BI35" s="1537"/>
    </row>
    <row r="36" spans="1:114" ht="174" customHeight="1" x14ac:dyDescent="0.25">
      <c r="A36" s="384" t="s">
        <v>103</v>
      </c>
      <c r="B36" s="1466" t="s">
        <v>409</v>
      </c>
      <c r="C36" s="1466"/>
      <c r="D36" s="1466"/>
      <c r="E36" s="1466"/>
      <c r="F36" s="1466"/>
      <c r="G36" s="1466"/>
      <c r="H36" s="1466"/>
      <c r="I36" s="1466"/>
      <c r="J36" s="1466"/>
      <c r="K36" s="1466"/>
      <c r="L36" s="1466"/>
      <c r="M36" s="1466"/>
      <c r="N36" s="1466"/>
      <c r="O36" s="1466"/>
      <c r="P36" s="1467"/>
      <c r="Q36" s="1468"/>
      <c r="R36" s="1467"/>
      <c r="S36" s="1469"/>
      <c r="T36" s="1424">
        <f t="shared" ref="T36:BC36" si="3">SUM(T37:T39)</f>
        <v>324</v>
      </c>
      <c r="U36" s="1434">
        <f t="shared" si="3"/>
        <v>0</v>
      </c>
      <c r="V36" s="1433">
        <f t="shared" si="3"/>
        <v>162</v>
      </c>
      <c r="W36" s="1425">
        <f t="shared" si="3"/>
        <v>0</v>
      </c>
      <c r="X36" s="1470">
        <f t="shared" si="3"/>
        <v>96</v>
      </c>
      <c r="Y36" s="1434">
        <f t="shared" si="3"/>
        <v>0</v>
      </c>
      <c r="Z36" s="1433">
        <f t="shared" si="3"/>
        <v>0</v>
      </c>
      <c r="AA36" s="1434">
        <f t="shared" si="3"/>
        <v>0</v>
      </c>
      <c r="AB36" s="1433">
        <f t="shared" si="3"/>
        <v>0</v>
      </c>
      <c r="AC36" s="1434">
        <f t="shared" si="3"/>
        <v>0</v>
      </c>
      <c r="AD36" s="1433">
        <f t="shared" si="3"/>
        <v>66</v>
      </c>
      <c r="AE36" s="1425">
        <f t="shared" si="3"/>
        <v>0</v>
      </c>
      <c r="AF36" s="488">
        <f t="shared" si="3"/>
        <v>108</v>
      </c>
      <c r="AG36" s="489">
        <f t="shared" si="3"/>
        <v>54</v>
      </c>
      <c r="AH36" s="490">
        <f t="shared" si="3"/>
        <v>3</v>
      </c>
      <c r="AI36" s="488">
        <f t="shared" si="3"/>
        <v>0</v>
      </c>
      <c r="AJ36" s="489">
        <f t="shared" si="3"/>
        <v>0</v>
      </c>
      <c r="AK36" s="490">
        <f t="shared" si="3"/>
        <v>0</v>
      </c>
      <c r="AL36" s="488">
        <f t="shared" si="3"/>
        <v>0</v>
      </c>
      <c r="AM36" s="489">
        <f t="shared" si="3"/>
        <v>0</v>
      </c>
      <c r="AN36" s="490">
        <f t="shared" si="3"/>
        <v>0</v>
      </c>
      <c r="AO36" s="488">
        <f t="shared" si="3"/>
        <v>0</v>
      </c>
      <c r="AP36" s="489">
        <f t="shared" si="3"/>
        <v>0</v>
      </c>
      <c r="AQ36" s="490">
        <f t="shared" si="3"/>
        <v>0</v>
      </c>
      <c r="AR36" s="488">
        <f t="shared" si="3"/>
        <v>108</v>
      </c>
      <c r="AS36" s="489">
        <f t="shared" si="3"/>
        <v>54</v>
      </c>
      <c r="AT36" s="476">
        <f t="shared" si="3"/>
        <v>3</v>
      </c>
      <c r="AU36" s="488">
        <f t="shared" si="3"/>
        <v>0</v>
      </c>
      <c r="AV36" s="489">
        <f t="shared" si="3"/>
        <v>0</v>
      </c>
      <c r="AW36" s="490">
        <f t="shared" si="3"/>
        <v>0</v>
      </c>
      <c r="AX36" s="488">
        <f t="shared" si="3"/>
        <v>108</v>
      </c>
      <c r="AY36" s="489">
        <f t="shared" si="3"/>
        <v>54</v>
      </c>
      <c r="AZ36" s="490">
        <f t="shared" si="3"/>
        <v>3</v>
      </c>
      <c r="BA36" s="488">
        <f t="shared" si="3"/>
        <v>0</v>
      </c>
      <c r="BB36" s="489">
        <f t="shared" si="3"/>
        <v>0</v>
      </c>
      <c r="BC36" s="476">
        <f t="shared" si="3"/>
        <v>0</v>
      </c>
      <c r="BD36" s="1424">
        <f>SUM(BD37:BE39)</f>
        <v>9</v>
      </c>
      <c r="BE36" s="1425"/>
      <c r="BF36" s="1426" t="s">
        <v>572</v>
      </c>
      <c r="BG36" s="1426"/>
      <c r="BH36" s="1426"/>
      <c r="BI36" s="1427"/>
      <c r="BK36" s="265"/>
      <c r="BL36" s="265"/>
      <c r="BM36" s="265"/>
      <c r="BN36" s="265"/>
      <c r="BO36" s="265"/>
      <c r="BP36" s="265"/>
      <c r="BQ36" s="265"/>
      <c r="BR36" s="265"/>
      <c r="BS36" s="265"/>
      <c r="BT36" s="265"/>
      <c r="BU36" s="265"/>
      <c r="BV36" s="265"/>
      <c r="BW36" s="265"/>
      <c r="BX36" s="265"/>
      <c r="BY36" s="265"/>
      <c r="BZ36" s="265"/>
      <c r="CA36" s="265"/>
      <c r="CB36" s="265"/>
      <c r="CC36" s="265"/>
      <c r="CD36" s="265"/>
      <c r="CE36" s="265"/>
      <c r="CF36" s="265"/>
      <c r="CG36" s="265"/>
      <c r="CH36" s="265"/>
      <c r="CI36" s="265"/>
      <c r="CJ36" s="265"/>
      <c r="CK36" s="265"/>
      <c r="CL36" s="265"/>
      <c r="CM36" s="265"/>
      <c r="CN36" s="265"/>
      <c r="CO36" s="265"/>
      <c r="CP36" s="265"/>
      <c r="CQ36" s="265"/>
      <c r="CR36" s="265"/>
      <c r="CS36" s="265"/>
      <c r="CT36" s="265"/>
      <c r="CU36" s="265"/>
      <c r="CV36" s="265"/>
      <c r="CW36" s="265"/>
      <c r="CX36" s="265"/>
      <c r="CY36" s="265"/>
      <c r="CZ36" s="265"/>
      <c r="DA36" s="265"/>
      <c r="DB36" s="265"/>
      <c r="DC36" s="265"/>
      <c r="DD36" s="265"/>
      <c r="DE36" s="265"/>
      <c r="DF36" s="265"/>
      <c r="DG36" s="265"/>
      <c r="DH36" s="265"/>
      <c r="DI36" s="265"/>
      <c r="DJ36" s="265"/>
    </row>
    <row r="37" spans="1:114" ht="138" customHeight="1" x14ac:dyDescent="1.05">
      <c r="A37" s="301" t="s">
        <v>121</v>
      </c>
      <c r="B37" s="1409" t="s">
        <v>612</v>
      </c>
      <c r="C37" s="1409"/>
      <c r="D37" s="1409"/>
      <c r="E37" s="1409"/>
      <c r="F37" s="1409"/>
      <c r="G37" s="1409"/>
      <c r="H37" s="1409"/>
      <c r="I37" s="1409"/>
      <c r="J37" s="1409"/>
      <c r="K37" s="1409"/>
      <c r="L37" s="1409"/>
      <c r="M37" s="1409"/>
      <c r="N37" s="1409"/>
      <c r="O37" s="1409"/>
      <c r="P37" s="1327">
        <v>1</v>
      </c>
      <c r="Q37" s="1167"/>
      <c r="R37" s="1327"/>
      <c r="S37" s="1329"/>
      <c r="T37" s="1339">
        <v>108</v>
      </c>
      <c r="U37" s="1321"/>
      <c r="V37" s="1327">
        <f t="shared" ref="V37" si="4">AG37+AJ37+AM37+AP37+AS37+AV37+AY37+BB37</f>
        <v>54</v>
      </c>
      <c r="W37" s="1328"/>
      <c r="X37" s="1329">
        <v>36</v>
      </c>
      <c r="Y37" s="1167"/>
      <c r="Z37" s="1327"/>
      <c r="AA37" s="1167"/>
      <c r="AB37" s="1327"/>
      <c r="AC37" s="1167"/>
      <c r="AD37" s="1319">
        <v>18</v>
      </c>
      <c r="AE37" s="1320"/>
      <c r="AF37" s="363">
        <v>108</v>
      </c>
      <c r="AG37" s="364">
        <v>54</v>
      </c>
      <c r="AH37" s="365">
        <v>3</v>
      </c>
      <c r="AI37" s="366"/>
      <c r="AJ37" s="367"/>
      <c r="AK37" s="368"/>
      <c r="AL37" s="363"/>
      <c r="AM37" s="364"/>
      <c r="AN37" s="497"/>
      <c r="AO37" s="363"/>
      <c r="AP37" s="364"/>
      <c r="AQ37" s="365"/>
      <c r="AR37" s="442"/>
      <c r="AS37" s="370"/>
      <c r="AT37" s="442"/>
      <c r="AU37" s="363"/>
      <c r="AV37" s="364"/>
      <c r="AW37" s="365"/>
      <c r="AX37" s="363"/>
      <c r="AY37" s="364"/>
      <c r="AZ37" s="365"/>
      <c r="BA37" s="363"/>
      <c r="BB37" s="364"/>
      <c r="BC37" s="497"/>
      <c r="BD37" s="1339">
        <f t="shared" ref="BD37" si="5">AH37+AK37+AN37+AQ37+AT37+AW37+BC37+AZ37</f>
        <v>3</v>
      </c>
      <c r="BE37" s="1340"/>
      <c r="BF37" s="1428" t="s">
        <v>364</v>
      </c>
      <c r="BG37" s="1428"/>
      <c r="BH37" s="1428"/>
      <c r="BI37" s="1429"/>
      <c r="BK37" s="265"/>
    </row>
    <row r="38" spans="1:114" ht="69" x14ac:dyDescent="0.25">
      <c r="A38" s="301" t="s">
        <v>122</v>
      </c>
      <c r="B38" s="1409" t="s">
        <v>613</v>
      </c>
      <c r="C38" s="1409"/>
      <c r="D38" s="1409"/>
      <c r="E38" s="1409"/>
      <c r="F38" s="1409"/>
      <c r="G38" s="1409"/>
      <c r="H38" s="1409"/>
      <c r="I38" s="1409"/>
      <c r="J38" s="1409"/>
      <c r="K38" s="1409"/>
      <c r="L38" s="1409"/>
      <c r="M38" s="1409"/>
      <c r="N38" s="1409"/>
      <c r="O38" s="1409"/>
      <c r="P38" s="1327">
        <v>5</v>
      </c>
      <c r="Q38" s="1167"/>
      <c r="R38" s="1327"/>
      <c r="S38" s="1329"/>
      <c r="T38" s="1339">
        <v>108</v>
      </c>
      <c r="U38" s="1321"/>
      <c r="V38" s="1327">
        <f t="shared" ref="V38" si="6">AG38+AJ38+AM38+AP38+AS38+AV38+AY38+BB38</f>
        <v>54</v>
      </c>
      <c r="W38" s="1328"/>
      <c r="X38" s="1329">
        <v>32</v>
      </c>
      <c r="Y38" s="1167"/>
      <c r="Z38" s="1327"/>
      <c r="AA38" s="1167"/>
      <c r="AB38" s="1327"/>
      <c r="AC38" s="1167"/>
      <c r="AD38" s="1327">
        <v>22</v>
      </c>
      <c r="AE38" s="1329"/>
      <c r="AF38" s="363"/>
      <c r="AG38" s="364"/>
      <c r="AH38" s="365"/>
      <c r="AI38" s="363"/>
      <c r="AJ38" s="364"/>
      <c r="AK38" s="365"/>
      <c r="AL38" s="366"/>
      <c r="AM38" s="367"/>
      <c r="AN38" s="368"/>
      <c r="AO38" s="363"/>
      <c r="AP38" s="364"/>
      <c r="AQ38" s="365"/>
      <c r="AR38" s="363">
        <v>108</v>
      </c>
      <c r="AS38" s="364">
        <v>54</v>
      </c>
      <c r="AT38" s="497">
        <v>3</v>
      </c>
      <c r="AU38" s="363"/>
      <c r="AV38" s="364"/>
      <c r="AW38" s="365"/>
      <c r="AX38" s="363"/>
      <c r="AY38" s="364"/>
      <c r="AZ38" s="365"/>
      <c r="BA38" s="363"/>
      <c r="BB38" s="364"/>
      <c r="BC38" s="497"/>
      <c r="BD38" s="1339">
        <f t="shared" ref="BD38" si="7">AH38+AK38+AN38+AQ38+AT38+AW38+BC38+AZ38</f>
        <v>3</v>
      </c>
      <c r="BE38" s="1340"/>
      <c r="BF38" s="1430" t="s">
        <v>498</v>
      </c>
      <c r="BG38" s="1428"/>
      <c r="BH38" s="1428"/>
      <c r="BI38" s="1429"/>
      <c r="BK38" s="265"/>
    </row>
    <row r="39" spans="1:114" ht="69" customHeight="1" x14ac:dyDescent="0.25">
      <c r="A39" s="301" t="s">
        <v>134</v>
      </c>
      <c r="B39" s="1409" t="s">
        <v>117</v>
      </c>
      <c r="C39" s="1409"/>
      <c r="D39" s="1409"/>
      <c r="E39" s="1409"/>
      <c r="F39" s="1409"/>
      <c r="G39" s="1409"/>
      <c r="H39" s="1409"/>
      <c r="I39" s="1409"/>
      <c r="J39" s="1409"/>
      <c r="K39" s="1409"/>
      <c r="L39" s="1409"/>
      <c r="M39" s="1409"/>
      <c r="N39" s="1409"/>
      <c r="O39" s="1409"/>
      <c r="P39" s="1327">
        <v>7</v>
      </c>
      <c r="Q39" s="1167"/>
      <c r="R39" s="1327"/>
      <c r="S39" s="1329"/>
      <c r="T39" s="1339">
        <v>108</v>
      </c>
      <c r="U39" s="1321"/>
      <c r="V39" s="1327">
        <f t="shared" ref="V39" si="8">AG39+AJ39+AM39+AP39+AS39+AV39+AY39+BB39</f>
        <v>54</v>
      </c>
      <c r="W39" s="1328"/>
      <c r="X39" s="1329">
        <v>28</v>
      </c>
      <c r="Y39" s="1167"/>
      <c r="Z39" s="1327"/>
      <c r="AA39" s="1167"/>
      <c r="AB39" s="1327"/>
      <c r="AC39" s="1167"/>
      <c r="AD39" s="1327">
        <v>26</v>
      </c>
      <c r="AE39" s="1329"/>
      <c r="AF39" s="361"/>
      <c r="AG39" s="503"/>
      <c r="AH39" s="362"/>
      <c r="AI39" s="361"/>
      <c r="AJ39" s="503"/>
      <c r="AK39" s="362"/>
      <c r="AL39" s="361"/>
      <c r="AM39" s="503"/>
      <c r="AN39" s="362"/>
      <c r="AO39" s="361"/>
      <c r="AP39" s="503"/>
      <c r="AQ39" s="362"/>
      <c r="AR39" s="361"/>
      <c r="AS39" s="503"/>
      <c r="AT39" s="502"/>
      <c r="AU39" s="361"/>
      <c r="AV39" s="503"/>
      <c r="AW39" s="362"/>
      <c r="AX39" s="361">
        <v>108</v>
      </c>
      <c r="AY39" s="503">
        <v>54</v>
      </c>
      <c r="AZ39" s="362">
        <v>3</v>
      </c>
      <c r="BA39" s="361"/>
      <c r="BB39" s="503"/>
      <c r="BC39" s="502"/>
      <c r="BD39" s="1339">
        <f>AH39+AK39+AN39+AQ39+AT39+AW39+BC39+AZ39</f>
        <v>3</v>
      </c>
      <c r="BE39" s="1340"/>
      <c r="BF39" s="1115" t="s">
        <v>497</v>
      </c>
      <c r="BG39" s="1116"/>
      <c r="BH39" s="1116"/>
      <c r="BI39" s="1117"/>
      <c r="BK39" s="265"/>
    </row>
    <row r="40" spans="1:114" s="255" customFormat="1" ht="125.25" customHeight="1" x14ac:dyDescent="0.25">
      <c r="A40" s="309" t="s">
        <v>116</v>
      </c>
      <c r="B40" s="1232" t="s">
        <v>446</v>
      </c>
      <c r="C40" s="1232"/>
      <c r="D40" s="1232"/>
      <c r="E40" s="1232"/>
      <c r="F40" s="1232"/>
      <c r="G40" s="1232"/>
      <c r="H40" s="1232"/>
      <c r="I40" s="1232"/>
      <c r="J40" s="1232"/>
      <c r="K40" s="1232"/>
      <c r="L40" s="1232"/>
      <c r="M40" s="1232"/>
      <c r="N40" s="1232"/>
      <c r="O40" s="1232"/>
      <c r="P40" s="1385"/>
      <c r="Q40" s="1408"/>
      <c r="R40" s="1385"/>
      <c r="S40" s="1386"/>
      <c r="T40" s="1353">
        <f t="shared" ref="T40:T44" si="9">AF40+AI40+AL40+AO40+AR40+AU40+AX40+BA40</f>
        <v>360</v>
      </c>
      <c r="U40" s="1332"/>
      <c r="V40" s="1331">
        <f>SUM(X40:AE40)</f>
        <v>136</v>
      </c>
      <c r="W40" s="1345"/>
      <c r="X40" s="1353">
        <f t="shared" ref="X40" si="10">X41</f>
        <v>0</v>
      </c>
      <c r="Y40" s="1332"/>
      <c r="Z40" s="1331">
        <f t="shared" ref="Z40" si="11">Z41</f>
        <v>0</v>
      </c>
      <c r="AA40" s="1332"/>
      <c r="AB40" s="1331">
        <f t="shared" ref="AB40" si="12">AB41</f>
        <v>136</v>
      </c>
      <c r="AC40" s="1332"/>
      <c r="AD40" s="1331">
        <f>AD41</f>
        <v>0</v>
      </c>
      <c r="AE40" s="1345"/>
      <c r="AF40" s="372">
        <f t="shared" ref="AF40:AK40" si="13">AF41</f>
        <v>90</v>
      </c>
      <c r="AG40" s="373">
        <f t="shared" si="13"/>
        <v>34</v>
      </c>
      <c r="AH40" s="374">
        <f t="shared" si="13"/>
        <v>3</v>
      </c>
      <c r="AI40" s="372">
        <f t="shared" si="13"/>
        <v>90</v>
      </c>
      <c r="AJ40" s="373">
        <f t="shared" si="13"/>
        <v>34</v>
      </c>
      <c r="AK40" s="374">
        <f t="shared" si="13"/>
        <v>3</v>
      </c>
      <c r="AL40" s="372">
        <f>AL41</f>
        <v>90</v>
      </c>
      <c r="AM40" s="373">
        <f t="shared" ref="AM40:BC40" si="14">AM41</f>
        <v>34</v>
      </c>
      <c r="AN40" s="374">
        <f t="shared" si="14"/>
        <v>3</v>
      </c>
      <c r="AO40" s="372">
        <f t="shared" si="14"/>
        <v>90</v>
      </c>
      <c r="AP40" s="373">
        <f t="shared" si="14"/>
        <v>34</v>
      </c>
      <c r="AQ40" s="374">
        <f t="shared" si="14"/>
        <v>3</v>
      </c>
      <c r="AR40" s="372">
        <f t="shared" si="14"/>
        <v>0</v>
      </c>
      <c r="AS40" s="373">
        <f t="shared" si="14"/>
        <v>0</v>
      </c>
      <c r="AT40" s="466">
        <f t="shared" si="14"/>
        <v>0</v>
      </c>
      <c r="AU40" s="372">
        <f t="shared" si="14"/>
        <v>0</v>
      </c>
      <c r="AV40" s="373">
        <f t="shared" si="14"/>
        <v>0</v>
      </c>
      <c r="AW40" s="374">
        <f t="shared" si="14"/>
        <v>0</v>
      </c>
      <c r="AX40" s="372">
        <f t="shared" si="14"/>
        <v>0</v>
      </c>
      <c r="AY40" s="373">
        <f t="shared" si="14"/>
        <v>0</v>
      </c>
      <c r="AZ40" s="374">
        <f t="shared" si="14"/>
        <v>0</v>
      </c>
      <c r="BA40" s="372">
        <f t="shared" si="14"/>
        <v>0</v>
      </c>
      <c r="BB40" s="373">
        <f t="shared" si="14"/>
        <v>0</v>
      </c>
      <c r="BC40" s="466">
        <f t="shared" si="14"/>
        <v>0</v>
      </c>
      <c r="BD40" s="1353">
        <f>BD41</f>
        <v>12</v>
      </c>
      <c r="BE40" s="1345"/>
      <c r="BF40" s="1346" t="s">
        <v>574</v>
      </c>
      <c r="BG40" s="1347"/>
      <c r="BH40" s="1347"/>
      <c r="BI40" s="1348"/>
      <c r="BK40" s="256"/>
    </row>
    <row r="41" spans="1:114" s="255" customFormat="1" ht="69" x14ac:dyDescent="0.25">
      <c r="A41" s="301" t="s">
        <v>118</v>
      </c>
      <c r="B41" s="1409" t="s">
        <v>444</v>
      </c>
      <c r="C41" s="1409"/>
      <c r="D41" s="1409"/>
      <c r="E41" s="1409"/>
      <c r="F41" s="1409"/>
      <c r="G41" s="1409"/>
      <c r="H41" s="1409"/>
      <c r="I41" s="1409"/>
      <c r="J41" s="1409"/>
      <c r="K41" s="1409"/>
      <c r="L41" s="1409"/>
      <c r="M41" s="1409"/>
      <c r="N41" s="1409"/>
      <c r="O41" s="1409"/>
      <c r="P41" s="1327">
        <v>4</v>
      </c>
      <c r="Q41" s="1167"/>
      <c r="R41" s="1327" t="s">
        <v>445</v>
      </c>
      <c r="S41" s="1329"/>
      <c r="T41" s="1166">
        <f t="shared" ref="T41:T42" si="15">AF41+AI41+AL41+AO41+AR41+AU41+AX41+BA41</f>
        <v>360</v>
      </c>
      <c r="U41" s="1167"/>
      <c r="V41" s="1327">
        <f>AG41+AJ41+AM41+AP41+AS41+AV41+AY41+BB41</f>
        <v>136</v>
      </c>
      <c r="W41" s="1328"/>
      <c r="X41" s="1329"/>
      <c r="Y41" s="1167"/>
      <c r="Z41" s="1327"/>
      <c r="AA41" s="1167"/>
      <c r="AB41" s="1327">
        <f>AG41+AJ41+AM41+AP41+AS41+AV41+AY41</f>
        <v>136</v>
      </c>
      <c r="AC41" s="1167"/>
      <c r="AD41" s="1327"/>
      <c r="AE41" s="1329"/>
      <c r="AF41" s="363">
        <v>90</v>
      </c>
      <c r="AG41" s="364">
        <v>34</v>
      </c>
      <c r="AH41" s="365">
        <v>3</v>
      </c>
      <c r="AI41" s="363">
        <v>90</v>
      </c>
      <c r="AJ41" s="364">
        <v>34</v>
      </c>
      <c r="AK41" s="365">
        <v>3</v>
      </c>
      <c r="AL41" s="363">
        <v>90</v>
      </c>
      <c r="AM41" s="364">
        <v>34</v>
      </c>
      <c r="AN41" s="365">
        <v>3</v>
      </c>
      <c r="AO41" s="363">
        <v>90</v>
      </c>
      <c r="AP41" s="364">
        <v>34</v>
      </c>
      <c r="AQ41" s="365">
        <v>3</v>
      </c>
      <c r="AR41" s="363"/>
      <c r="AS41" s="364"/>
      <c r="AT41" s="467"/>
      <c r="AU41" s="363"/>
      <c r="AV41" s="364"/>
      <c r="AW41" s="365"/>
      <c r="AX41" s="363"/>
      <c r="AY41" s="364"/>
      <c r="AZ41" s="365"/>
      <c r="BA41" s="363"/>
      <c r="BB41" s="364"/>
      <c r="BC41" s="467"/>
      <c r="BD41" s="1339">
        <f t="shared" ref="BD41:BD42" si="16">AH41+AK41+AN41+AQ41+AT41+AW41+BC41+AZ41</f>
        <v>12</v>
      </c>
      <c r="BE41" s="1340"/>
      <c r="BF41" s="1314"/>
      <c r="BG41" s="1314"/>
      <c r="BH41" s="1314"/>
      <c r="BI41" s="1315"/>
      <c r="BK41" s="256"/>
    </row>
    <row r="42" spans="1:114" s="266" customFormat="1" ht="234" customHeight="1" x14ac:dyDescent="0.25">
      <c r="A42" s="531" t="s">
        <v>119</v>
      </c>
      <c r="B42" s="1416" t="s">
        <v>447</v>
      </c>
      <c r="C42" s="1417"/>
      <c r="D42" s="1417"/>
      <c r="E42" s="1417"/>
      <c r="F42" s="1417"/>
      <c r="G42" s="1417"/>
      <c r="H42" s="1417"/>
      <c r="I42" s="1417"/>
      <c r="J42" s="1417"/>
      <c r="K42" s="1417"/>
      <c r="L42" s="1417"/>
      <c r="M42" s="1417"/>
      <c r="N42" s="1417"/>
      <c r="O42" s="1418"/>
      <c r="P42" s="1410"/>
      <c r="Q42" s="1420"/>
      <c r="R42" s="1422">
        <v>7</v>
      </c>
      <c r="S42" s="1423"/>
      <c r="T42" s="1419">
        <f t="shared" si="15"/>
        <v>90</v>
      </c>
      <c r="U42" s="1420"/>
      <c r="V42" s="1410">
        <f>AG42+AJ42+AM42+AP42+AS42+AV42+AY42+BB42</f>
        <v>36</v>
      </c>
      <c r="W42" s="1421"/>
      <c r="X42" s="1411">
        <v>22</v>
      </c>
      <c r="Y42" s="1420"/>
      <c r="Z42" s="1410">
        <v>4</v>
      </c>
      <c r="AA42" s="1420"/>
      <c r="AB42" s="1410">
        <v>10</v>
      </c>
      <c r="AC42" s="1420"/>
      <c r="AD42" s="1410"/>
      <c r="AE42" s="1411"/>
      <c r="AF42" s="532"/>
      <c r="AG42" s="533"/>
      <c r="AH42" s="534"/>
      <c r="AI42" s="532"/>
      <c r="AJ42" s="533"/>
      <c r="AK42" s="534"/>
      <c r="AL42" s="532"/>
      <c r="AM42" s="533"/>
      <c r="AN42" s="534"/>
      <c r="AO42" s="532"/>
      <c r="AP42" s="533"/>
      <c r="AQ42" s="534"/>
      <c r="AR42" s="532"/>
      <c r="AS42" s="533"/>
      <c r="AT42" s="535"/>
      <c r="AU42" s="532"/>
      <c r="AV42" s="533"/>
      <c r="AW42" s="534"/>
      <c r="AX42" s="532">
        <v>90</v>
      </c>
      <c r="AY42" s="533">
        <v>36</v>
      </c>
      <c r="AZ42" s="534">
        <v>3</v>
      </c>
      <c r="BA42" s="532"/>
      <c r="BB42" s="533"/>
      <c r="BC42" s="535"/>
      <c r="BD42" s="1412">
        <f t="shared" si="16"/>
        <v>3</v>
      </c>
      <c r="BE42" s="1413"/>
      <c r="BF42" s="1414" t="s">
        <v>130</v>
      </c>
      <c r="BG42" s="1414"/>
      <c r="BH42" s="1414"/>
      <c r="BI42" s="1415"/>
      <c r="BJ42" s="256"/>
    </row>
    <row r="43" spans="1:114" s="181" customFormat="1" ht="131.25" customHeight="1" x14ac:dyDescent="0.55000000000000004">
      <c r="A43" s="300" t="s">
        <v>135</v>
      </c>
      <c r="B43" s="1232" t="s">
        <v>448</v>
      </c>
      <c r="C43" s="1232"/>
      <c r="D43" s="1232"/>
      <c r="E43" s="1232"/>
      <c r="F43" s="1232"/>
      <c r="G43" s="1232"/>
      <c r="H43" s="1232"/>
      <c r="I43" s="1232"/>
      <c r="J43" s="1232"/>
      <c r="K43" s="1232"/>
      <c r="L43" s="1232"/>
      <c r="M43" s="1232"/>
      <c r="N43" s="1232"/>
      <c r="O43" s="1232"/>
      <c r="P43" s="1363"/>
      <c r="Q43" s="1364"/>
      <c r="R43" s="1363"/>
      <c r="S43" s="1364"/>
      <c r="T43" s="1353">
        <f t="shared" si="9"/>
        <v>1180</v>
      </c>
      <c r="U43" s="1332"/>
      <c r="V43" s="1331">
        <f>SUM(X43:AE43)</f>
        <v>686</v>
      </c>
      <c r="W43" s="1345"/>
      <c r="X43" s="1353">
        <f>SUM(X44:Y47)</f>
        <v>342</v>
      </c>
      <c r="Y43" s="1332"/>
      <c r="Z43" s="1331">
        <f t="shared" ref="Z43" si="17">SUM(Z44:AA47)</f>
        <v>0</v>
      </c>
      <c r="AA43" s="1332"/>
      <c r="AB43" s="1331">
        <f t="shared" ref="AB43" si="18">SUM(AB44:AC47)</f>
        <v>344</v>
      </c>
      <c r="AC43" s="1332"/>
      <c r="AD43" s="1331">
        <f t="shared" ref="AD43" si="19">SUM(AD44:AE47)</f>
        <v>0</v>
      </c>
      <c r="AE43" s="1345"/>
      <c r="AF43" s="372">
        <f>SUM(AF44:AF47)</f>
        <v>252</v>
      </c>
      <c r="AG43" s="373">
        <f t="shared" ref="AG43:BE43" si="20">SUM(AG44:AG47)</f>
        <v>144</v>
      </c>
      <c r="AH43" s="376">
        <f t="shared" si="20"/>
        <v>7</v>
      </c>
      <c r="AI43" s="372">
        <f t="shared" si="20"/>
        <v>252</v>
      </c>
      <c r="AJ43" s="373">
        <f t="shared" si="20"/>
        <v>136</v>
      </c>
      <c r="AK43" s="374">
        <f t="shared" si="20"/>
        <v>7</v>
      </c>
      <c r="AL43" s="372">
        <f t="shared" si="20"/>
        <v>252</v>
      </c>
      <c r="AM43" s="373">
        <f t="shared" si="20"/>
        <v>144</v>
      </c>
      <c r="AN43" s="374">
        <f t="shared" si="20"/>
        <v>7</v>
      </c>
      <c r="AO43" s="372">
        <f t="shared" si="20"/>
        <v>224</v>
      </c>
      <c r="AP43" s="373">
        <f t="shared" si="20"/>
        <v>136</v>
      </c>
      <c r="AQ43" s="374">
        <f t="shared" si="20"/>
        <v>6</v>
      </c>
      <c r="AR43" s="372">
        <f t="shared" si="20"/>
        <v>200</v>
      </c>
      <c r="AS43" s="373">
        <f t="shared" si="20"/>
        <v>126</v>
      </c>
      <c r="AT43" s="466">
        <f t="shared" si="20"/>
        <v>6</v>
      </c>
      <c r="AU43" s="372">
        <f t="shared" si="20"/>
        <v>0</v>
      </c>
      <c r="AV43" s="373">
        <f t="shared" si="20"/>
        <v>0</v>
      </c>
      <c r="AW43" s="374">
        <f t="shared" si="20"/>
        <v>0</v>
      </c>
      <c r="AX43" s="372">
        <f t="shared" si="20"/>
        <v>0</v>
      </c>
      <c r="AY43" s="373">
        <f t="shared" si="20"/>
        <v>0</v>
      </c>
      <c r="AZ43" s="374">
        <f t="shared" si="20"/>
        <v>0</v>
      </c>
      <c r="BA43" s="372">
        <f t="shared" si="20"/>
        <v>0</v>
      </c>
      <c r="BB43" s="373">
        <f t="shared" si="20"/>
        <v>0</v>
      </c>
      <c r="BC43" s="466">
        <f t="shared" si="20"/>
        <v>0</v>
      </c>
      <c r="BD43" s="1353">
        <f t="shared" si="20"/>
        <v>33</v>
      </c>
      <c r="BE43" s="1345">
        <f t="shared" si="20"/>
        <v>0</v>
      </c>
      <c r="BF43" s="1346" t="s">
        <v>131</v>
      </c>
      <c r="BG43" s="1347"/>
      <c r="BH43" s="1347"/>
      <c r="BI43" s="1348"/>
      <c r="BK43" s="279"/>
    </row>
    <row r="44" spans="1:114" s="263" customFormat="1" ht="90" customHeight="1" x14ac:dyDescent="0.25">
      <c r="A44" s="310" t="s">
        <v>136</v>
      </c>
      <c r="B44" s="1409" t="s">
        <v>449</v>
      </c>
      <c r="C44" s="1409"/>
      <c r="D44" s="1409"/>
      <c r="E44" s="1409"/>
      <c r="F44" s="1409"/>
      <c r="G44" s="1409"/>
      <c r="H44" s="1409"/>
      <c r="I44" s="1409"/>
      <c r="J44" s="1409"/>
      <c r="K44" s="1409"/>
      <c r="L44" s="1409"/>
      <c r="M44" s="1409"/>
      <c r="N44" s="1409"/>
      <c r="O44" s="1409"/>
      <c r="P44" s="1319" t="s">
        <v>445</v>
      </c>
      <c r="Q44" s="1321"/>
      <c r="R44" s="1319" t="s">
        <v>445</v>
      </c>
      <c r="S44" s="1320"/>
      <c r="T44" s="1166">
        <f t="shared" si="9"/>
        <v>756</v>
      </c>
      <c r="U44" s="1167"/>
      <c r="V44" s="1327">
        <f>AG44+AJ44+AM44+AP44+AS44+AV44+AY44+BB44</f>
        <v>424</v>
      </c>
      <c r="W44" s="1328"/>
      <c r="X44" s="1166">
        <f>V44/2</f>
        <v>212</v>
      </c>
      <c r="Y44" s="1167"/>
      <c r="Z44" s="1327"/>
      <c r="AA44" s="1167"/>
      <c r="AB44" s="1327">
        <f>V44/2</f>
        <v>212</v>
      </c>
      <c r="AC44" s="1167"/>
      <c r="AD44" s="1327"/>
      <c r="AE44" s="1329"/>
      <c r="AF44" s="363">
        <v>252</v>
      </c>
      <c r="AG44" s="364">
        <f>8*18</f>
        <v>144</v>
      </c>
      <c r="AH44" s="365">
        <v>7</v>
      </c>
      <c r="AI44" s="363">
        <v>252</v>
      </c>
      <c r="AJ44" s="364">
        <f>8*17</f>
        <v>136</v>
      </c>
      <c r="AK44" s="365">
        <v>7</v>
      </c>
      <c r="AL44" s="363">
        <v>252</v>
      </c>
      <c r="AM44" s="364">
        <f t="shared" ref="AM44" si="21">8*18</f>
        <v>144</v>
      </c>
      <c r="AN44" s="365">
        <v>7</v>
      </c>
      <c r="AO44" s="363"/>
      <c r="AP44" s="364"/>
      <c r="AQ44" s="365"/>
      <c r="AR44" s="363"/>
      <c r="AS44" s="364"/>
      <c r="AT44" s="467"/>
      <c r="AU44" s="363"/>
      <c r="AV44" s="364"/>
      <c r="AW44" s="365"/>
      <c r="AX44" s="363"/>
      <c r="AY44" s="364"/>
      <c r="AZ44" s="365"/>
      <c r="BA44" s="363"/>
      <c r="BB44" s="364"/>
      <c r="BC44" s="467"/>
      <c r="BD44" s="1339">
        <f t="shared" ref="BD44" si="22">AH44+AK44+AN44+AQ44+AT44+AW44+BC44+AZ44</f>
        <v>21</v>
      </c>
      <c r="BE44" s="1340"/>
      <c r="BF44" s="1314"/>
      <c r="BG44" s="1314"/>
      <c r="BH44" s="1314"/>
      <c r="BI44" s="1315"/>
      <c r="BK44" s="264"/>
    </row>
    <row r="45" spans="1:114" s="263" customFormat="1" ht="144" customHeight="1" x14ac:dyDescent="0.25">
      <c r="A45" s="301" t="s">
        <v>145</v>
      </c>
      <c r="B45" s="1409" t="s">
        <v>451</v>
      </c>
      <c r="C45" s="1409"/>
      <c r="D45" s="1409"/>
      <c r="E45" s="1409"/>
      <c r="F45" s="1409"/>
      <c r="G45" s="1409"/>
      <c r="H45" s="1409"/>
      <c r="I45" s="1409"/>
      <c r="J45" s="1409"/>
      <c r="K45" s="1409"/>
      <c r="L45" s="1409"/>
      <c r="M45" s="1409"/>
      <c r="N45" s="1409"/>
      <c r="O45" s="1409"/>
      <c r="P45" s="1319"/>
      <c r="Q45" s="1321"/>
      <c r="R45" s="1319">
        <v>4</v>
      </c>
      <c r="S45" s="1320"/>
      <c r="T45" s="1166">
        <f t="shared" ref="T45" si="23">AF45+AI45+AL45+AO45+AR45+AU45+AX45+BA45</f>
        <v>104</v>
      </c>
      <c r="U45" s="1167"/>
      <c r="V45" s="1327">
        <f t="shared" ref="V45" si="24">AG45+AJ45+AM45+AP45+AS45+AV45+AY45+BB45</f>
        <v>68</v>
      </c>
      <c r="W45" s="1328"/>
      <c r="X45" s="1166">
        <f t="shared" ref="X45" si="25">V45/2</f>
        <v>34</v>
      </c>
      <c r="Y45" s="1167"/>
      <c r="Z45" s="1327"/>
      <c r="AA45" s="1167"/>
      <c r="AB45" s="1327">
        <f t="shared" ref="AB45" si="26">V45/2</f>
        <v>34</v>
      </c>
      <c r="AC45" s="1167"/>
      <c r="AD45" s="1327"/>
      <c r="AE45" s="1329"/>
      <c r="AF45" s="363"/>
      <c r="AG45" s="364"/>
      <c r="AH45" s="365"/>
      <c r="AI45" s="363"/>
      <c r="AJ45" s="364"/>
      <c r="AK45" s="365"/>
      <c r="AL45" s="363"/>
      <c r="AM45" s="364"/>
      <c r="AN45" s="365"/>
      <c r="AO45" s="363">
        <v>104</v>
      </c>
      <c r="AP45" s="364">
        <f>4*17</f>
        <v>68</v>
      </c>
      <c r="AQ45" s="365">
        <v>3</v>
      </c>
      <c r="AR45" s="363"/>
      <c r="AS45" s="364"/>
      <c r="AT45" s="467"/>
      <c r="AU45" s="363"/>
      <c r="AV45" s="364"/>
      <c r="AW45" s="365"/>
      <c r="AX45" s="363"/>
      <c r="AY45" s="364"/>
      <c r="AZ45" s="365"/>
      <c r="BA45" s="363"/>
      <c r="BB45" s="364"/>
      <c r="BC45" s="467"/>
      <c r="BD45" s="1339">
        <f t="shared" ref="BD45" si="27">AH45+AK45+AN45+AQ45+AT45+AW45+BC45+AZ45</f>
        <v>3</v>
      </c>
      <c r="BE45" s="1340"/>
      <c r="BF45" s="1314"/>
      <c r="BG45" s="1314"/>
      <c r="BH45" s="1314"/>
      <c r="BI45" s="1315"/>
      <c r="BK45" s="264"/>
    </row>
    <row r="46" spans="1:114" s="263" customFormat="1" ht="84" customHeight="1" x14ac:dyDescent="0.25">
      <c r="A46" s="301" t="s">
        <v>450</v>
      </c>
      <c r="B46" s="1409" t="s">
        <v>452</v>
      </c>
      <c r="C46" s="1409"/>
      <c r="D46" s="1409"/>
      <c r="E46" s="1409"/>
      <c r="F46" s="1409"/>
      <c r="G46" s="1409"/>
      <c r="H46" s="1409"/>
      <c r="I46" s="1409"/>
      <c r="J46" s="1409"/>
      <c r="K46" s="1409"/>
      <c r="L46" s="1409"/>
      <c r="M46" s="1409"/>
      <c r="N46" s="1409"/>
      <c r="O46" s="1409"/>
      <c r="P46" s="1319">
        <v>5</v>
      </c>
      <c r="Q46" s="1321"/>
      <c r="R46" s="1319">
        <v>4</v>
      </c>
      <c r="S46" s="1320"/>
      <c r="T46" s="1166">
        <f t="shared" ref="T46:T47" si="28">AF46+AI46+AL46+AO46+AR46+AU46+AX46+BA46</f>
        <v>210</v>
      </c>
      <c r="U46" s="1167"/>
      <c r="V46" s="1327">
        <f t="shared" ref="V46" si="29">AG46+AJ46+AM46+AP46+AS46+AV46+AY46+BB46</f>
        <v>122</v>
      </c>
      <c r="W46" s="1328"/>
      <c r="X46" s="1166">
        <v>60</v>
      </c>
      <c r="Y46" s="1167"/>
      <c r="Z46" s="1327"/>
      <c r="AA46" s="1167"/>
      <c r="AB46" s="1327">
        <v>62</v>
      </c>
      <c r="AC46" s="1167"/>
      <c r="AD46" s="1327"/>
      <c r="AE46" s="1329"/>
      <c r="AF46" s="363"/>
      <c r="AG46" s="364"/>
      <c r="AH46" s="365"/>
      <c r="AI46" s="363"/>
      <c r="AJ46" s="364"/>
      <c r="AK46" s="365"/>
      <c r="AL46" s="363"/>
      <c r="AM46" s="364"/>
      <c r="AN46" s="365"/>
      <c r="AO46" s="363">
        <v>120</v>
      </c>
      <c r="AP46" s="364">
        <f>4*17</f>
        <v>68</v>
      </c>
      <c r="AQ46" s="365">
        <v>3</v>
      </c>
      <c r="AR46" s="363">
        <v>90</v>
      </c>
      <c r="AS46" s="364">
        <f>3*18</f>
        <v>54</v>
      </c>
      <c r="AT46" s="467">
        <v>3</v>
      </c>
      <c r="AU46" s="363"/>
      <c r="AV46" s="364"/>
      <c r="AW46" s="365"/>
      <c r="AX46" s="363"/>
      <c r="AY46" s="364"/>
      <c r="AZ46" s="365"/>
      <c r="BA46" s="363"/>
      <c r="BB46" s="364"/>
      <c r="BC46" s="467"/>
      <c r="BD46" s="1339">
        <f t="shared" ref="BD46:BD47" si="30">AH46+AK46+AN46+AQ46+AT46+AW46+BC46+AZ46</f>
        <v>6</v>
      </c>
      <c r="BE46" s="1340"/>
      <c r="BF46" s="1314"/>
      <c r="BG46" s="1314"/>
      <c r="BH46" s="1314"/>
      <c r="BI46" s="1315"/>
      <c r="BK46" s="264"/>
    </row>
    <row r="47" spans="1:114" s="181" customFormat="1" ht="84" customHeight="1" x14ac:dyDescent="0.55000000000000004">
      <c r="A47" s="301" t="s">
        <v>510</v>
      </c>
      <c r="B47" s="1168" t="s">
        <v>470</v>
      </c>
      <c r="C47" s="1074"/>
      <c r="D47" s="1074"/>
      <c r="E47" s="1074"/>
      <c r="F47" s="1074"/>
      <c r="G47" s="1074"/>
      <c r="H47" s="1074"/>
      <c r="I47" s="1074"/>
      <c r="J47" s="1074"/>
      <c r="K47" s="1074"/>
      <c r="L47" s="1074"/>
      <c r="M47" s="1074"/>
      <c r="N47" s="1074"/>
      <c r="O47" s="1074"/>
      <c r="P47" s="1383">
        <v>5</v>
      </c>
      <c r="Q47" s="1383"/>
      <c r="R47" s="1319"/>
      <c r="S47" s="1320"/>
      <c r="T47" s="1166">
        <f t="shared" si="28"/>
        <v>110</v>
      </c>
      <c r="U47" s="1167"/>
      <c r="V47" s="1327">
        <f>AG47+AJ47+AM47+AP47+AS47+AV47+AY47+BB47</f>
        <v>72</v>
      </c>
      <c r="W47" s="1328"/>
      <c r="X47" s="1166">
        <f t="shared" ref="X47" si="31">V47/2</f>
        <v>36</v>
      </c>
      <c r="Y47" s="1167"/>
      <c r="Z47" s="1327"/>
      <c r="AA47" s="1167"/>
      <c r="AB47" s="1327">
        <f t="shared" ref="AB47" si="32">V47/2</f>
        <v>36</v>
      </c>
      <c r="AC47" s="1167"/>
      <c r="AD47" s="1327"/>
      <c r="AE47" s="1329"/>
      <c r="AF47" s="363"/>
      <c r="AG47" s="364"/>
      <c r="AH47" s="365"/>
      <c r="AI47" s="363"/>
      <c r="AJ47" s="364"/>
      <c r="AK47" s="365"/>
      <c r="AL47" s="363"/>
      <c r="AM47" s="364"/>
      <c r="AN47" s="365"/>
      <c r="AO47" s="363"/>
      <c r="AP47" s="364"/>
      <c r="AQ47" s="365"/>
      <c r="AR47" s="363">
        <v>110</v>
      </c>
      <c r="AS47" s="364">
        <f>4*18</f>
        <v>72</v>
      </c>
      <c r="AT47" s="365">
        <v>3</v>
      </c>
      <c r="AU47" s="363"/>
      <c r="AV47" s="364"/>
      <c r="AW47" s="365"/>
      <c r="AX47" s="363"/>
      <c r="AY47" s="364"/>
      <c r="AZ47" s="365"/>
      <c r="BA47" s="363"/>
      <c r="BB47" s="364"/>
      <c r="BC47" s="467"/>
      <c r="BD47" s="1339">
        <f t="shared" si="30"/>
        <v>3</v>
      </c>
      <c r="BE47" s="1340"/>
      <c r="BF47" s="1314"/>
      <c r="BG47" s="1314"/>
      <c r="BH47" s="1314"/>
      <c r="BI47" s="1315"/>
      <c r="BK47" s="279"/>
    </row>
    <row r="48" spans="1:114" s="181" customFormat="1" ht="168.75" customHeight="1" x14ac:dyDescent="0.55000000000000004">
      <c r="A48" s="300" t="s">
        <v>147</v>
      </c>
      <c r="B48" s="1232" t="s">
        <v>456</v>
      </c>
      <c r="C48" s="1232"/>
      <c r="D48" s="1232"/>
      <c r="E48" s="1232"/>
      <c r="F48" s="1232"/>
      <c r="G48" s="1232"/>
      <c r="H48" s="1232"/>
      <c r="I48" s="1232"/>
      <c r="J48" s="1232"/>
      <c r="K48" s="1232"/>
      <c r="L48" s="1232"/>
      <c r="M48" s="1232"/>
      <c r="N48" s="1232"/>
      <c r="O48" s="1232"/>
      <c r="P48" s="1363"/>
      <c r="Q48" s="1364"/>
      <c r="R48" s="1363"/>
      <c r="S48" s="1364"/>
      <c r="T48" s="1353">
        <f>AF48+AI48+AL48+AO48+AR48+AU48+AX48+BA48</f>
        <v>520</v>
      </c>
      <c r="U48" s="1332"/>
      <c r="V48" s="1331">
        <f>SUM(X48:AE48)</f>
        <v>246</v>
      </c>
      <c r="W48" s="1345"/>
      <c r="X48" s="1353">
        <f>SUM(X49:Y50)</f>
        <v>122</v>
      </c>
      <c r="Y48" s="1332"/>
      <c r="Z48" s="1331">
        <f>SUM(Z49:AA50)</f>
        <v>106</v>
      </c>
      <c r="AA48" s="1332"/>
      <c r="AB48" s="1331">
        <f>SUM(AB49:AC50)</f>
        <v>18</v>
      </c>
      <c r="AC48" s="1332"/>
      <c r="AD48" s="1331">
        <f>SUM(AD49:AE50)</f>
        <v>0</v>
      </c>
      <c r="AE48" s="1345"/>
      <c r="AF48" s="372">
        <f t="shared" ref="AF48:BE48" si="33">SUM(AF49:AF50)</f>
        <v>210</v>
      </c>
      <c r="AG48" s="373">
        <f t="shared" si="33"/>
        <v>108</v>
      </c>
      <c r="AH48" s="374">
        <f t="shared" si="33"/>
        <v>6</v>
      </c>
      <c r="AI48" s="372">
        <f t="shared" si="33"/>
        <v>210</v>
      </c>
      <c r="AJ48" s="373">
        <f t="shared" si="33"/>
        <v>102</v>
      </c>
      <c r="AK48" s="374">
        <f t="shared" si="33"/>
        <v>6</v>
      </c>
      <c r="AL48" s="372">
        <f t="shared" si="33"/>
        <v>100</v>
      </c>
      <c r="AM48" s="373">
        <f t="shared" si="33"/>
        <v>36</v>
      </c>
      <c r="AN48" s="374">
        <f t="shared" si="33"/>
        <v>3</v>
      </c>
      <c r="AO48" s="372">
        <f t="shared" si="33"/>
        <v>0</v>
      </c>
      <c r="AP48" s="373">
        <f t="shared" si="33"/>
        <v>0</v>
      </c>
      <c r="AQ48" s="374">
        <f t="shared" si="33"/>
        <v>0</v>
      </c>
      <c r="AR48" s="372">
        <f t="shared" si="33"/>
        <v>0</v>
      </c>
      <c r="AS48" s="373">
        <f t="shared" si="33"/>
        <v>0</v>
      </c>
      <c r="AT48" s="466">
        <f t="shared" si="33"/>
        <v>0</v>
      </c>
      <c r="AU48" s="372">
        <f t="shared" si="33"/>
        <v>0</v>
      </c>
      <c r="AV48" s="373">
        <f t="shared" si="33"/>
        <v>0</v>
      </c>
      <c r="AW48" s="374">
        <f t="shared" si="33"/>
        <v>0</v>
      </c>
      <c r="AX48" s="372">
        <f t="shared" si="33"/>
        <v>0</v>
      </c>
      <c r="AY48" s="373">
        <f t="shared" si="33"/>
        <v>0</v>
      </c>
      <c r="AZ48" s="374">
        <f t="shared" si="33"/>
        <v>0</v>
      </c>
      <c r="BA48" s="372">
        <f t="shared" si="33"/>
        <v>0</v>
      </c>
      <c r="BB48" s="373">
        <f t="shared" si="33"/>
        <v>0</v>
      </c>
      <c r="BC48" s="466">
        <f t="shared" si="33"/>
        <v>0</v>
      </c>
      <c r="BD48" s="1353">
        <f t="shared" si="33"/>
        <v>15</v>
      </c>
      <c r="BE48" s="1345">
        <f t="shared" si="33"/>
        <v>0</v>
      </c>
      <c r="BF48" s="1346" t="s">
        <v>575</v>
      </c>
      <c r="BG48" s="1347"/>
      <c r="BH48" s="1347"/>
      <c r="BI48" s="1348"/>
      <c r="BK48" s="279"/>
    </row>
    <row r="49" spans="1:63" s="181" customFormat="1" ht="90" customHeight="1" x14ac:dyDescent="0.55000000000000004">
      <c r="A49" s="301" t="s">
        <v>148</v>
      </c>
      <c r="B49" s="1409" t="s">
        <v>457</v>
      </c>
      <c r="C49" s="1409"/>
      <c r="D49" s="1409"/>
      <c r="E49" s="1409"/>
      <c r="F49" s="1409"/>
      <c r="G49" s="1409"/>
      <c r="H49" s="1409"/>
      <c r="I49" s="1409"/>
      <c r="J49" s="1409"/>
      <c r="K49" s="1409"/>
      <c r="L49" s="1409"/>
      <c r="M49" s="1409"/>
      <c r="N49" s="1409"/>
      <c r="O49" s="1409"/>
      <c r="P49" s="1319"/>
      <c r="Q49" s="1321"/>
      <c r="R49" s="1319" t="s">
        <v>506</v>
      </c>
      <c r="S49" s="1320"/>
      <c r="T49" s="1166">
        <f>AF49+AI49+AL49+AO49+AR49+AU49+AX49+BA49</f>
        <v>200</v>
      </c>
      <c r="U49" s="1167"/>
      <c r="V49" s="1327">
        <f>AG49+AJ49+AM49+AP49+AS49+AV49+AY49+BB49</f>
        <v>70</v>
      </c>
      <c r="W49" s="1328"/>
      <c r="X49" s="1166">
        <v>34</v>
      </c>
      <c r="Y49" s="1167"/>
      <c r="Z49" s="1327">
        <v>18</v>
      </c>
      <c r="AA49" s="1167"/>
      <c r="AB49" s="1327">
        <v>18</v>
      </c>
      <c r="AC49" s="1167"/>
      <c r="AD49" s="1327"/>
      <c r="AE49" s="1329"/>
      <c r="AF49" s="363">
        <v>100</v>
      </c>
      <c r="AG49" s="364">
        <f>2*18</f>
        <v>36</v>
      </c>
      <c r="AH49" s="365">
        <v>3</v>
      </c>
      <c r="AI49" s="363">
        <v>100</v>
      </c>
      <c r="AJ49" s="364">
        <f>2*17</f>
        <v>34</v>
      </c>
      <c r="AK49" s="365">
        <v>3</v>
      </c>
      <c r="AL49" s="363"/>
      <c r="AM49" s="364"/>
      <c r="AN49" s="365"/>
      <c r="AO49" s="363"/>
      <c r="AP49" s="364"/>
      <c r="AQ49" s="365"/>
      <c r="AR49" s="363"/>
      <c r="AS49" s="364"/>
      <c r="AT49" s="467"/>
      <c r="AU49" s="363"/>
      <c r="AV49" s="364"/>
      <c r="AW49" s="365"/>
      <c r="AX49" s="363"/>
      <c r="AY49" s="364"/>
      <c r="AZ49" s="365"/>
      <c r="BA49" s="363"/>
      <c r="BB49" s="364"/>
      <c r="BC49" s="467"/>
      <c r="BD49" s="1339">
        <f t="shared" ref="BD49:BD50" si="34">AH49+AK49+AN49+AQ49+AT49+AW49+BC49+AZ49</f>
        <v>6</v>
      </c>
      <c r="BE49" s="1340"/>
      <c r="BF49" s="1314"/>
      <c r="BG49" s="1314"/>
      <c r="BH49" s="1314"/>
      <c r="BI49" s="1315"/>
      <c r="BK49" s="279"/>
    </row>
    <row r="50" spans="1:63" s="181" customFormat="1" ht="93" customHeight="1" x14ac:dyDescent="0.55000000000000004">
      <c r="A50" s="301" t="s">
        <v>232</v>
      </c>
      <c r="B50" s="1168" t="s">
        <v>458</v>
      </c>
      <c r="C50" s="1074"/>
      <c r="D50" s="1074"/>
      <c r="E50" s="1074"/>
      <c r="F50" s="1074"/>
      <c r="G50" s="1074"/>
      <c r="H50" s="1074"/>
      <c r="I50" s="1074"/>
      <c r="J50" s="1074"/>
      <c r="K50" s="1074"/>
      <c r="L50" s="1074"/>
      <c r="M50" s="1074"/>
      <c r="N50" s="1074"/>
      <c r="O50" s="1075"/>
      <c r="P50" s="1319" t="s">
        <v>445</v>
      </c>
      <c r="Q50" s="1321"/>
      <c r="R50" s="1319">
        <v>1.2</v>
      </c>
      <c r="S50" s="1320"/>
      <c r="T50" s="1166">
        <f t="shared" ref="T50" si="35">AF50+AI50+AL50+AO50+AR50+AU50+AX50+BA50</f>
        <v>320</v>
      </c>
      <c r="U50" s="1167"/>
      <c r="V50" s="1327">
        <f t="shared" ref="V50" si="36">AG50+AJ50+AM50+AP50+AS50+AV50+AY50+BB50</f>
        <v>176</v>
      </c>
      <c r="W50" s="1328"/>
      <c r="X50" s="1166">
        <f>V50/2</f>
        <v>88</v>
      </c>
      <c r="Y50" s="1167"/>
      <c r="Z50" s="1327">
        <f>V50/2</f>
        <v>88</v>
      </c>
      <c r="AA50" s="1167"/>
      <c r="AB50" s="1327"/>
      <c r="AC50" s="1167"/>
      <c r="AD50" s="1327"/>
      <c r="AE50" s="1329"/>
      <c r="AF50" s="363">
        <v>110</v>
      </c>
      <c r="AG50" s="364">
        <f>4*18</f>
        <v>72</v>
      </c>
      <c r="AH50" s="365">
        <v>3</v>
      </c>
      <c r="AI50" s="363">
        <v>110</v>
      </c>
      <c r="AJ50" s="364">
        <v>68</v>
      </c>
      <c r="AK50" s="365">
        <v>3</v>
      </c>
      <c r="AL50" s="363">
        <v>100</v>
      </c>
      <c r="AM50" s="364">
        <f>2*18</f>
        <v>36</v>
      </c>
      <c r="AN50" s="365">
        <v>3</v>
      </c>
      <c r="AO50" s="363"/>
      <c r="AP50" s="364"/>
      <c r="AQ50" s="365"/>
      <c r="AR50" s="363"/>
      <c r="AS50" s="364"/>
      <c r="AT50" s="467"/>
      <c r="AU50" s="363"/>
      <c r="AV50" s="364"/>
      <c r="AW50" s="365"/>
      <c r="AX50" s="363"/>
      <c r="AY50" s="364"/>
      <c r="AZ50" s="365"/>
      <c r="BA50" s="363"/>
      <c r="BB50" s="364"/>
      <c r="BC50" s="467"/>
      <c r="BD50" s="1339">
        <f t="shared" si="34"/>
        <v>9</v>
      </c>
      <c r="BE50" s="1340"/>
      <c r="BF50" s="1314"/>
      <c r="BG50" s="1314"/>
      <c r="BH50" s="1314"/>
      <c r="BI50" s="1315"/>
      <c r="BK50" s="279"/>
    </row>
    <row r="51" spans="1:63" s="181" customFormat="1" ht="120.75" customHeight="1" x14ac:dyDescent="0.55000000000000004">
      <c r="A51" s="309" t="s">
        <v>150</v>
      </c>
      <c r="B51" s="1232" t="s">
        <v>459</v>
      </c>
      <c r="C51" s="1232"/>
      <c r="D51" s="1232"/>
      <c r="E51" s="1232"/>
      <c r="F51" s="1232"/>
      <c r="G51" s="1232"/>
      <c r="H51" s="1232"/>
      <c r="I51" s="1232"/>
      <c r="J51" s="1232"/>
      <c r="K51" s="1232"/>
      <c r="L51" s="1232"/>
      <c r="M51" s="1232"/>
      <c r="N51" s="1232"/>
      <c r="O51" s="1232"/>
      <c r="P51" s="1385"/>
      <c r="Q51" s="1408"/>
      <c r="R51" s="1385"/>
      <c r="S51" s="1386"/>
      <c r="T51" s="1353">
        <f t="shared" ref="T51:T54" si="37">AF51+AI51+AL51+AO51+AR51+AU51+AX51+BA51</f>
        <v>250</v>
      </c>
      <c r="U51" s="1332"/>
      <c r="V51" s="1331">
        <f>SUM(X51:AE51)</f>
        <v>138</v>
      </c>
      <c r="W51" s="1345"/>
      <c r="X51" s="1353">
        <f>SUM(X52:Y52)</f>
        <v>50</v>
      </c>
      <c r="Y51" s="1332"/>
      <c r="Z51" s="1331">
        <f>SUM(Z52:AA52)</f>
        <v>88</v>
      </c>
      <c r="AA51" s="1332"/>
      <c r="AB51" s="1331">
        <f>SUM(AB52:AC52)</f>
        <v>0</v>
      </c>
      <c r="AC51" s="1332"/>
      <c r="AD51" s="1331">
        <f>SUM(AD52:AE52)</f>
        <v>0</v>
      </c>
      <c r="AE51" s="1345"/>
      <c r="AF51" s="372">
        <f t="shared" ref="AF51:BE51" si="38">SUM(AF52:AF52)</f>
        <v>0</v>
      </c>
      <c r="AG51" s="373">
        <f t="shared" si="38"/>
        <v>0</v>
      </c>
      <c r="AH51" s="376">
        <f t="shared" si="38"/>
        <v>0</v>
      </c>
      <c r="AI51" s="372">
        <f t="shared" si="38"/>
        <v>0</v>
      </c>
      <c r="AJ51" s="373">
        <f t="shared" si="38"/>
        <v>0</v>
      </c>
      <c r="AK51" s="374">
        <f t="shared" si="38"/>
        <v>0</v>
      </c>
      <c r="AL51" s="372">
        <f t="shared" si="38"/>
        <v>90</v>
      </c>
      <c r="AM51" s="373">
        <f t="shared" si="38"/>
        <v>36</v>
      </c>
      <c r="AN51" s="374">
        <f t="shared" si="38"/>
        <v>3</v>
      </c>
      <c r="AO51" s="372">
        <f t="shared" si="38"/>
        <v>160</v>
      </c>
      <c r="AP51" s="373">
        <f t="shared" si="38"/>
        <v>102</v>
      </c>
      <c r="AQ51" s="374">
        <f t="shared" si="38"/>
        <v>4</v>
      </c>
      <c r="AR51" s="372">
        <f t="shared" si="38"/>
        <v>0</v>
      </c>
      <c r="AS51" s="373">
        <f t="shared" si="38"/>
        <v>0</v>
      </c>
      <c r="AT51" s="466">
        <f t="shared" si="38"/>
        <v>0</v>
      </c>
      <c r="AU51" s="372">
        <f t="shared" si="38"/>
        <v>0</v>
      </c>
      <c r="AV51" s="373">
        <f t="shared" si="38"/>
        <v>0</v>
      </c>
      <c r="AW51" s="374">
        <f t="shared" si="38"/>
        <v>0</v>
      </c>
      <c r="AX51" s="372">
        <f t="shared" si="38"/>
        <v>0</v>
      </c>
      <c r="AY51" s="373">
        <f t="shared" si="38"/>
        <v>0</v>
      </c>
      <c r="AZ51" s="374">
        <f t="shared" si="38"/>
        <v>0</v>
      </c>
      <c r="BA51" s="372">
        <f t="shared" si="38"/>
        <v>0</v>
      </c>
      <c r="BB51" s="373">
        <f t="shared" si="38"/>
        <v>0</v>
      </c>
      <c r="BC51" s="466">
        <f t="shared" si="38"/>
        <v>0</v>
      </c>
      <c r="BD51" s="1353">
        <f t="shared" si="38"/>
        <v>7</v>
      </c>
      <c r="BE51" s="1345">
        <f t="shared" si="38"/>
        <v>0</v>
      </c>
      <c r="BF51" s="1346" t="s">
        <v>143</v>
      </c>
      <c r="BG51" s="1347"/>
      <c r="BH51" s="1347"/>
      <c r="BI51" s="1348"/>
      <c r="BK51" s="279"/>
    </row>
    <row r="52" spans="1:63" s="181" customFormat="1" ht="99" customHeight="1" x14ac:dyDescent="0.55000000000000004">
      <c r="A52" s="311" t="s">
        <v>434</v>
      </c>
      <c r="B52" s="1168" t="s">
        <v>460</v>
      </c>
      <c r="C52" s="1074"/>
      <c r="D52" s="1074"/>
      <c r="E52" s="1074"/>
      <c r="F52" s="1074"/>
      <c r="G52" s="1074"/>
      <c r="H52" s="1074"/>
      <c r="I52" s="1074"/>
      <c r="J52" s="1074"/>
      <c r="K52" s="1074"/>
      <c r="L52" s="1074"/>
      <c r="M52" s="1074"/>
      <c r="N52" s="1074"/>
      <c r="O52" s="1075"/>
      <c r="P52" s="1327">
        <v>4</v>
      </c>
      <c r="Q52" s="1167"/>
      <c r="R52" s="1327" t="s">
        <v>504</v>
      </c>
      <c r="S52" s="1329"/>
      <c r="T52" s="1166">
        <f t="shared" si="37"/>
        <v>250</v>
      </c>
      <c r="U52" s="1167"/>
      <c r="V52" s="1327">
        <f>AG52+AJ52+AM52+AP52+AS52+AV52+AY52+BB52</f>
        <v>138</v>
      </c>
      <c r="W52" s="1328"/>
      <c r="X52" s="1166">
        <f>18+16+16</f>
        <v>50</v>
      </c>
      <c r="Y52" s="1167"/>
      <c r="Z52" s="1327">
        <f>V52-X52</f>
        <v>88</v>
      </c>
      <c r="AA52" s="1167"/>
      <c r="AB52" s="1327"/>
      <c r="AC52" s="1167"/>
      <c r="AD52" s="1327"/>
      <c r="AE52" s="1329"/>
      <c r="AF52" s="363"/>
      <c r="AG52" s="364"/>
      <c r="AH52" s="365"/>
      <c r="AI52" s="363"/>
      <c r="AJ52" s="364"/>
      <c r="AK52" s="365"/>
      <c r="AL52" s="363">
        <v>90</v>
      </c>
      <c r="AM52" s="364">
        <f>2*18</f>
        <v>36</v>
      </c>
      <c r="AN52" s="365">
        <v>3</v>
      </c>
      <c r="AO52" s="363">
        <v>160</v>
      </c>
      <c r="AP52" s="364">
        <f>6*17</f>
        <v>102</v>
      </c>
      <c r="AQ52" s="365">
        <v>4</v>
      </c>
      <c r="AR52" s="363"/>
      <c r="AS52" s="364"/>
      <c r="AT52" s="467"/>
      <c r="AU52" s="363"/>
      <c r="AV52" s="364"/>
      <c r="AW52" s="365"/>
      <c r="AX52" s="363"/>
      <c r="AY52" s="364"/>
      <c r="AZ52" s="365"/>
      <c r="BA52" s="363"/>
      <c r="BB52" s="364"/>
      <c r="BC52" s="467"/>
      <c r="BD52" s="1339">
        <f t="shared" ref="BD52" si="39">AH52+AK52+AN52+AQ52+AT52+AW52+BC52+AZ52</f>
        <v>7</v>
      </c>
      <c r="BE52" s="1340"/>
      <c r="BF52" s="1314"/>
      <c r="BG52" s="1314"/>
      <c r="BH52" s="1314"/>
      <c r="BI52" s="1315"/>
      <c r="BK52" s="279"/>
    </row>
    <row r="53" spans="1:63" s="181" customFormat="1" ht="159.6" customHeight="1" x14ac:dyDescent="0.55000000000000004">
      <c r="A53" s="300" t="s">
        <v>156</v>
      </c>
      <c r="B53" s="1232" t="s">
        <v>499</v>
      </c>
      <c r="C53" s="1232"/>
      <c r="D53" s="1232"/>
      <c r="E53" s="1232"/>
      <c r="F53" s="1232"/>
      <c r="G53" s="1232"/>
      <c r="H53" s="1232"/>
      <c r="I53" s="1232"/>
      <c r="J53" s="1232"/>
      <c r="K53" s="1232"/>
      <c r="L53" s="1232"/>
      <c r="M53" s="1232"/>
      <c r="N53" s="1232"/>
      <c r="O53" s="1232"/>
      <c r="P53" s="1363"/>
      <c r="Q53" s="1364"/>
      <c r="R53" s="1363"/>
      <c r="S53" s="1364"/>
      <c r="T53" s="1353">
        <f t="shared" si="37"/>
        <v>590</v>
      </c>
      <c r="U53" s="1332"/>
      <c r="V53" s="1331">
        <f>SUM(X53:AE53)</f>
        <v>330</v>
      </c>
      <c r="W53" s="1345"/>
      <c r="X53" s="1353">
        <f>SUM(X54:Y56)</f>
        <v>156</v>
      </c>
      <c r="Y53" s="1332"/>
      <c r="Z53" s="1331">
        <f t="shared" ref="Z53" si="40">SUM(Z54:AA56)</f>
        <v>52</v>
      </c>
      <c r="AA53" s="1332"/>
      <c r="AB53" s="1331">
        <f t="shared" ref="AB53" si="41">SUM(AB54:AC56)</f>
        <v>122</v>
      </c>
      <c r="AC53" s="1332"/>
      <c r="AD53" s="1331">
        <f t="shared" ref="AD53" si="42">SUM(AD54:AE56)</f>
        <v>0</v>
      </c>
      <c r="AE53" s="1345"/>
      <c r="AF53" s="372">
        <f>SUM(AF54:AF56)</f>
        <v>0</v>
      </c>
      <c r="AG53" s="373">
        <f t="shared" ref="AG53" si="43">SUM(AG54:AG56)</f>
        <v>0</v>
      </c>
      <c r="AH53" s="376">
        <f t="shared" ref="AH53" si="44">SUM(AH54:AH56)</f>
        <v>0</v>
      </c>
      <c r="AI53" s="372">
        <f t="shared" ref="AI53" si="45">SUM(AI54:AI56)</f>
        <v>0</v>
      </c>
      <c r="AJ53" s="373">
        <f t="shared" ref="AJ53" si="46">SUM(AJ54:AJ56)</f>
        <v>0</v>
      </c>
      <c r="AK53" s="374">
        <f t="shared" ref="AK53" si="47">SUM(AK54:AK56)</f>
        <v>0</v>
      </c>
      <c r="AL53" s="372">
        <f t="shared" ref="AL53" si="48">SUM(AL54:AL56)</f>
        <v>110</v>
      </c>
      <c r="AM53" s="373">
        <f t="shared" ref="AM53" si="49">SUM(AM54:AM56)</f>
        <v>72</v>
      </c>
      <c r="AN53" s="374">
        <f t="shared" ref="AN53" si="50">SUM(AN54:AN56)</f>
        <v>3</v>
      </c>
      <c r="AO53" s="372">
        <f t="shared" ref="AO53" si="51">SUM(AO54:AO56)</f>
        <v>110</v>
      </c>
      <c r="AP53" s="373">
        <f t="shared" ref="AP53" si="52">SUM(AP54:AP56)</f>
        <v>68</v>
      </c>
      <c r="AQ53" s="374">
        <f t="shared" ref="AQ53" si="53">SUM(AQ54:AQ56)</f>
        <v>3</v>
      </c>
      <c r="AR53" s="372">
        <f t="shared" ref="AR53" si="54">SUM(AR54:AR56)</f>
        <v>90</v>
      </c>
      <c r="AS53" s="373">
        <f t="shared" ref="AS53" si="55">SUM(AS54:AS56)</f>
        <v>54</v>
      </c>
      <c r="AT53" s="466">
        <f t="shared" ref="AT53" si="56">SUM(AT54:AT56)</f>
        <v>3</v>
      </c>
      <c r="AU53" s="372">
        <f t="shared" ref="AU53" si="57">SUM(AU54:AU56)</f>
        <v>190</v>
      </c>
      <c r="AV53" s="459">
        <f t="shared" ref="AV53" si="58">SUM(AV54:AV56)</f>
        <v>100</v>
      </c>
      <c r="AW53" s="374">
        <f t="shared" ref="AW53" si="59">SUM(AW54:AW56)</f>
        <v>6</v>
      </c>
      <c r="AX53" s="372">
        <f t="shared" ref="AX53" si="60">SUM(AX54:AX56)</f>
        <v>90</v>
      </c>
      <c r="AY53" s="373">
        <f t="shared" ref="AY53" si="61">SUM(AY54:AY56)</f>
        <v>36</v>
      </c>
      <c r="AZ53" s="374">
        <f t="shared" ref="AZ53" si="62">SUM(AZ54:AZ56)</f>
        <v>3</v>
      </c>
      <c r="BA53" s="372">
        <f t="shared" ref="BA53" si="63">SUM(BA54:BA56)</f>
        <v>0</v>
      </c>
      <c r="BB53" s="373">
        <f t="shared" ref="BB53" si="64">SUM(BB54:BB56)</f>
        <v>0</v>
      </c>
      <c r="BC53" s="466">
        <f t="shared" ref="BC53" si="65">SUM(BC54:BC56)</f>
        <v>0</v>
      </c>
      <c r="BD53" s="1353">
        <f t="shared" ref="BD53" si="66">SUM(BD54:BD56)</f>
        <v>18</v>
      </c>
      <c r="BE53" s="1345">
        <f t="shared" ref="BE53" si="67">SUM(BE54:BE56)</f>
        <v>0</v>
      </c>
      <c r="BF53" s="1346" t="s">
        <v>146</v>
      </c>
      <c r="BG53" s="1347"/>
      <c r="BH53" s="1347"/>
      <c r="BI53" s="1348"/>
      <c r="BK53" s="279"/>
    </row>
    <row r="54" spans="1:63" s="181" customFormat="1" ht="123" customHeight="1" x14ac:dyDescent="0.55000000000000004">
      <c r="A54" s="310" t="s">
        <v>162</v>
      </c>
      <c r="B54" s="1409" t="s">
        <v>461</v>
      </c>
      <c r="C54" s="1409"/>
      <c r="D54" s="1409"/>
      <c r="E54" s="1409"/>
      <c r="F54" s="1409"/>
      <c r="G54" s="1409"/>
      <c r="H54" s="1409"/>
      <c r="I54" s="1409"/>
      <c r="J54" s="1409"/>
      <c r="K54" s="1409"/>
      <c r="L54" s="1409"/>
      <c r="M54" s="1409"/>
      <c r="N54" s="1409"/>
      <c r="O54" s="1409"/>
      <c r="P54" s="1319" t="s">
        <v>504</v>
      </c>
      <c r="Q54" s="1321"/>
      <c r="R54" s="1319">
        <v>3.4</v>
      </c>
      <c r="S54" s="1320"/>
      <c r="T54" s="1166">
        <f t="shared" si="37"/>
        <v>220</v>
      </c>
      <c r="U54" s="1167"/>
      <c r="V54" s="1327">
        <f>AG54+AJ54+AM54+AP54+AS54+AV54+AY54+BB54</f>
        <v>140</v>
      </c>
      <c r="W54" s="1328"/>
      <c r="X54" s="1166">
        <f>V54/2</f>
        <v>70</v>
      </c>
      <c r="Y54" s="1167"/>
      <c r="Z54" s="1327"/>
      <c r="AA54" s="1167"/>
      <c r="AB54" s="1327">
        <f>V54/2</f>
        <v>70</v>
      </c>
      <c r="AC54" s="1167"/>
      <c r="AD54" s="1327"/>
      <c r="AE54" s="1329"/>
      <c r="AF54" s="363"/>
      <c r="AG54" s="364"/>
      <c r="AH54" s="365"/>
      <c r="AI54" s="363"/>
      <c r="AJ54" s="364"/>
      <c r="AK54" s="365"/>
      <c r="AL54" s="363">
        <v>110</v>
      </c>
      <c r="AM54" s="364">
        <f>4*18</f>
        <v>72</v>
      </c>
      <c r="AN54" s="365">
        <v>3</v>
      </c>
      <c r="AO54" s="363">
        <v>110</v>
      </c>
      <c r="AP54" s="364">
        <f>4*17</f>
        <v>68</v>
      </c>
      <c r="AQ54" s="365">
        <v>3</v>
      </c>
      <c r="AR54" s="363"/>
      <c r="AS54" s="364"/>
      <c r="AT54" s="467"/>
      <c r="AU54" s="363"/>
      <c r="AV54" s="364"/>
      <c r="AW54" s="365"/>
      <c r="AX54" s="363"/>
      <c r="AY54" s="364"/>
      <c r="AZ54" s="365"/>
      <c r="BA54" s="363"/>
      <c r="BB54" s="364"/>
      <c r="BC54" s="467"/>
      <c r="BD54" s="1339">
        <f t="shared" ref="BD54:BD56" si="68">AH54+AK54+AN54+AQ54+AT54+AW54+BC54+AZ54</f>
        <v>6</v>
      </c>
      <c r="BE54" s="1340"/>
      <c r="BF54" s="1314"/>
      <c r="BG54" s="1314"/>
      <c r="BH54" s="1314"/>
      <c r="BI54" s="1315"/>
      <c r="BK54" s="279"/>
    </row>
    <row r="55" spans="1:63" s="181" customFormat="1" ht="142.5" customHeight="1" x14ac:dyDescent="0.55000000000000004">
      <c r="A55" s="310" t="s">
        <v>275</v>
      </c>
      <c r="B55" s="1409" t="s">
        <v>462</v>
      </c>
      <c r="C55" s="1409"/>
      <c r="D55" s="1409"/>
      <c r="E55" s="1409"/>
      <c r="F55" s="1409"/>
      <c r="G55" s="1409"/>
      <c r="H55" s="1409"/>
      <c r="I55" s="1409"/>
      <c r="J55" s="1409"/>
      <c r="K55" s="1409"/>
      <c r="L55" s="1409"/>
      <c r="M55" s="1409"/>
      <c r="N55" s="1409"/>
      <c r="O55" s="1409"/>
      <c r="P55" s="1319">
        <v>6</v>
      </c>
      <c r="Q55" s="1321"/>
      <c r="R55" s="1319">
        <v>5</v>
      </c>
      <c r="S55" s="1320"/>
      <c r="T55" s="1166">
        <f t="shared" ref="T55:T56" si="69">AF55+AI55+AL55+AO55+AR55+AU55+AX55+BA55</f>
        <v>180</v>
      </c>
      <c r="U55" s="1167"/>
      <c r="V55" s="1327">
        <f t="shared" ref="V55:V56" si="70">AG55+AJ55+AM55+AP55+AS55+AV55+AY55+BB55</f>
        <v>104</v>
      </c>
      <c r="W55" s="1328"/>
      <c r="X55" s="1166">
        <f t="shared" ref="X55" si="71">V55/2</f>
        <v>52</v>
      </c>
      <c r="Y55" s="1167"/>
      <c r="Z55" s="1327"/>
      <c r="AA55" s="1167"/>
      <c r="AB55" s="1327">
        <f t="shared" ref="AB55" si="72">V55/2</f>
        <v>52</v>
      </c>
      <c r="AC55" s="1167"/>
      <c r="AD55" s="1327"/>
      <c r="AE55" s="1329"/>
      <c r="AF55" s="363"/>
      <c r="AG55" s="364"/>
      <c r="AH55" s="365"/>
      <c r="AI55" s="363"/>
      <c r="AJ55" s="364"/>
      <c r="AK55" s="365"/>
      <c r="AL55" s="363"/>
      <c r="AM55" s="364"/>
      <c r="AN55" s="365"/>
      <c r="AO55" s="363"/>
      <c r="AP55" s="364"/>
      <c r="AQ55" s="365"/>
      <c r="AR55" s="363">
        <v>90</v>
      </c>
      <c r="AS55" s="364">
        <f>3*18</f>
        <v>54</v>
      </c>
      <c r="AT55" s="467">
        <v>3</v>
      </c>
      <c r="AU55" s="363">
        <v>90</v>
      </c>
      <c r="AV55" s="364">
        <v>50</v>
      </c>
      <c r="AW55" s="365">
        <v>3</v>
      </c>
      <c r="AX55" s="363"/>
      <c r="AY55" s="364"/>
      <c r="AZ55" s="365"/>
      <c r="BA55" s="363"/>
      <c r="BB55" s="364"/>
      <c r="BC55" s="467"/>
      <c r="BD55" s="1339">
        <f t="shared" si="68"/>
        <v>6</v>
      </c>
      <c r="BE55" s="1340"/>
      <c r="BF55" s="1314"/>
      <c r="BG55" s="1314"/>
      <c r="BH55" s="1314"/>
      <c r="BI55" s="1315"/>
      <c r="BK55" s="279"/>
    </row>
    <row r="56" spans="1:63" s="181" customFormat="1" ht="141" customHeight="1" x14ac:dyDescent="0.55000000000000004">
      <c r="A56" s="310" t="s">
        <v>525</v>
      </c>
      <c r="B56" s="1409" t="s">
        <v>639</v>
      </c>
      <c r="C56" s="1409"/>
      <c r="D56" s="1409"/>
      <c r="E56" s="1409"/>
      <c r="F56" s="1409"/>
      <c r="G56" s="1409"/>
      <c r="H56" s="1409"/>
      <c r="I56" s="1409"/>
      <c r="J56" s="1409"/>
      <c r="K56" s="1409"/>
      <c r="L56" s="1409"/>
      <c r="M56" s="1409"/>
      <c r="N56" s="1409"/>
      <c r="O56" s="1409"/>
      <c r="P56" s="1319">
        <v>7</v>
      </c>
      <c r="Q56" s="1321"/>
      <c r="R56" s="1319">
        <v>6</v>
      </c>
      <c r="S56" s="1320"/>
      <c r="T56" s="1166">
        <f t="shared" si="69"/>
        <v>190</v>
      </c>
      <c r="U56" s="1167"/>
      <c r="V56" s="1327">
        <f t="shared" si="70"/>
        <v>86</v>
      </c>
      <c r="W56" s="1328"/>
      <c r="X56" s="1166">
        <f>18+16</f>
        <v>34</v>
      </c>
      <c r="Y56" s="1167"/>
      <c r="Z56" s="1327">
        <f>V56-X56</f>
        <v>52</v>
      </c>
      <c r="AA56" s="1167"/>
      <c r="AB56" s="1327"/>
      <c r="AC56" s="1167"/>
      <c r="AD56" s="1327"/>
      <c r="AE56" s="1329"/>
      <c r="AF56" s="363"/>
      <c r="AG56" s="364"/>
      <c r="AH56" s="365"/>
      <c r="AI56" s="363"/>
      <c r="AJ56" s="364"/>
      <c r="AK56" s="365"/>
      <c r="AL56" s="363"/>
      <c r="AM56" s="364"/>
      <c r="AN56" s="365"/>
      <c r="AO56" s="363"/>
      <c r="AP56" s="364"/>
      <c r="AQ56" s="365"/>
      <c r="AR56" s="363"/>
      <c r="AS56" s="364"/>
      <c r="AT56" s="467"/>
      <c r="AU56" s="363">
        <v>100</v>
      </c>
      <c r="AV56" s="364">
        <v>50</v>
      </c>
      <c r="AW56" s="365">
        <v>3</v>
      </c>
      <c r="AX56" s="363">
        <v>90</v>
      </c>
      <c r="AY56" s="364">
        <f>2*18</f>
        <v>36</v>
      </c>
      <c r="AZ56" s="365">
        <v>3</v>
      </c>
      <c r="BA56" s="363"/>
      <c r="BB56" s="364"/>
      <c r="BC56" s="467"/>
      <c r="BD56" s="1339">
        <f t="shared" si="68"/>
        <v>6</v>
      </c>
      <c r="BE56" s="1340"/>
      <c r="BF56" s="1314"/>
      <c r="BG56" s="1314"/>
      <c r="BH56" s="1314"/>
      <c r="BI56" s="1315"/>
      <c r="BK56" s="279"/>
    </row>
    <row r="57" spans="1:63" s="181" customFormat="1" ht="135.75" customHeight="1" x14ac:dyDescent="0.55000000000000004">
      <c r="A57" s="300" t="s">
        <v>157</v>
      </c>
      <c r="B57" s="1233" t="s">
        <v>170</v>
      </c>
      <c r="C57" s="1390"/>
      <c r="D57" s="1390"/>
      <c r="E57" s="1390"/>
      <c r="F57" s="1390"/>
      <c r="G57" s="1390"/>
      <c r="H57" s="1390"/>
      <c r="I57" s="1390"/>
      <c r="J57" s="1390"/>
      <c r="K57" s="1390"/>
      <c r="L57" s="1390"/>
      <c r="M57" s="1390"/>
      <c r="N57" s="1390"/>
      <c r="O57" s="1391"/>
      <c r="P57" s="1331"/>
      <c r="Q57" s="1332"/>
      <c r="R57" s="1331"/>
      <c r="S57" s="1392"/>
      <c r="T57" s="1353">
        <f>AF57+AI57+AL57+AO57+AR57+AU57+AX57+BA57</f>
        <v>80</v>
      </c>
      <c r="U57" s="1332"/>
      <c r="V57" s="1331">
        <f>SUM(X57:AE57)</f>
        <v>0</v>
      </c>
      <c r="W57" s="1345"/>
      <c r="X57" s="1353">
        <f>SUM(X58:Y59)</f>
        <v>0</v>
      </c>
      <c r="Y57" s="1332"/>
      <c r="Z57" s="1331">
        <f>SUM(Z58:AA59)</f>
        <v>0</v>
      </c>
      <c r="AA57" s="1332"/>
      <c r="AB57" s="1331">
        <f>SUM(AB58:AC59)</f>
        <v>0</v>
      </c>
      <c r="AC57" s="1332"/>
      <c r="AD57" s="1331">
        <f>SUM(AD58:AE59)</f>
        <v>0</v>
      </c>
      <c r="AE57" s="1345"/>
      <c r="AF57" s="372">
        <f t="shared" ref="AF57:BE57" si="73">SUM(AF58:AF59)</f>
        <v>0</v>
      </c>
      <c r="AG57" s="373">
        <f t="shared" si="73"/>
        <v>0</v>
      </c>
      <c r="AH57" s="376">
        <f t="shared" si="73"/>
        <v>0</v>
      </c>
      <c r="AI57" s="372">
        <f t="shared" si="73"/>
        <v>0</v>
      </c>
      <c r="AJ57" s="373">
        <f t="shared" si="73"/>
        <v>0</v>
      </c>
      <c r="AK57" s="374">
        <f t="shared" si="73"/>
        <v>0</v>
      </c>
      <c r="AL57" s="372">
        <f t="shared" si="73"/>
        <v>0</v>
      </c>
      <c r="AM57" s="373">
        <f t="shared" si="73"/>
        <v>0</v>
      </c>
      <c r="AN57" s="374">
        <f t="shared" si="73"/>
        <v>0</v>
      </c>
      <c r="AO57" s="372">
        <f t="shared" si="73"/>
        <v>40</v>
      </c>
      <c r="AP57" s="373">
        <f t="shared" si="73"/>
        <v>0</v>
      </c>
      <c r="AQ57" s="374">
        <f t="shared" si="73"/>
        <v>1</v>
      </c>
      <c r="AR57" s="372">
        <f t="shared" si="73"/>
        <v>0</v>
      </c>
      <c r="AS57" s="373">
        <f t="shared" si="73"/>
        <v>0</v>
      </c>
      <c r="AT57" s="466">
        <f t="shared" si="73"/>
        <v>0</v>
      </c>
      <c r="AU57" s="372">
        <f t="shared" si="73"/>
        <v>40</v>
      </c>
      <c r="AV57" s="373">
        <f t="shared" si="73"/>
        <v>0</v>
      </c>
      <c r="AW57" s="374">
        <f t="shared" si="73"/>
        <v>1</v>
      </c>
      <c r="AX57" s="372">
        <f t="shared" si="73"/>
        <v>0</v>
      </c>
      <c r="AY57" s="373">
        <f t="shared" si="73"/>
        <v>0</v>
      </c>
      <c r="AZ57" s="374">
        <f t="shared" si="73"/>
        <v>0</v>
      </c>
      <c r="BA57" s="372">
        <f t="shared" si="73"/>
        <v>0</v>
      </c>
      <c r="BB57" s="373">
        <f t="shared" si="73"/>
        <v>0</v>
      </c>
      <c r="BC57" s="466">
        <f t="shared" si="73"/>
        <v>0</v>
      </c>
      <c r="BD57" s="1353">
        <f t="shared" si="73"/>
        <v>2</v>
      </c>
      <c r="BE57" s="1345">
        <f t="shared" si="73"/>
        <v>0</v>
      </c>
      <c r="BF57" s="1346" t="s">
        <v>601</v>
      </c>
      <c r="BG57" s="1347"/>
      <c r="BH57" s="1347"/>
      <c r="BI57" s="1348"/>
      <c r="BK57" s="279"/>
    </row>
    <row r="58" spans="1:63" s="181" customFormat="1" ht="69" x14ac:dyDescent="0.55000000000000004">
      <c r="A58" s="311" t="s">
        <v>435</v>
      </c>
      <c r="B58" s="1168" t="s">
        <v>597</v>
      </c>
      <c r="C58" s="1074"/>
      <c r="D58" s="1074"/>
      <c r="E58" s="1074"/>
      <c r="F58" s="1074"/>
      <c r="G58" s="1074"/>
      <c r="H58" s="1074"/>
      <c r="I58" s="1074"/>
      <c r="J58" s="1074"/>
      <c r="K58" s="1074"/>
      <c r="L58" s="1074"/>
      <c r="M58" s="1074"/>
      <c r="N58" s="1074"/>
      <c r="O58" s="1075"/>
      <c r="P58" s="1327"/>
      <c r="Q58" s="1167"/>
      <c r="R58" s="1327"/>
      <c r="S58" s="1329"/>
      <c r="T58" s="1166">
        <f>AF58+AI58+AL58+AO58+AR58+AU58+AX58+BA58</f>
        <v>40</v>
      </c>
      <c r="U58" s="1167"/>
      <c r="V58" s="1327">
        <f>AG58+AJ58+AM58+AP58+AS58+AV58+AY58+BB58</f>
        <v>0</v>
      </c>
      <c r="W58" s="1328"/>
      <c r="X58" s="1166">
        <f t="shared" ref="X58:X59" si="74">V58/2</f>
        <v>0</v>
      </c>
      <c r="Y58" s="1167"/>
      <c r="Z58" s="1327">
        <f>V58/2</f>
        <v>0</v>
      </c>
      <c r="AA58" s="1167"/>
      <c r="AB58" s="1327"/>
      <c r="AC58" s="1167"/>
      <c r="AD58" s="1327"/>
      <c r="AE58" s="1329"/>
      <c r="AF58" s="363"/>
      <c r="AG58" s="364"/>
      <c r="AH58" s="365"/>
      <c r="AI58" s="363"/>
      <c r="AJ58" s="364"/>
      <c r="AK58" s="365"/>
      <c r="AL58" s="363"/>
      <c r="AM58" s="364"/>
      <c r="AN58" s="365"/>
      <c r="AO58" s="363">
        <v>40</v>
      </c>
      <c r="AP58" s="364"/>
      <c r="AQ58" s="365">
        <v>1</v>
      </c>
      <c r="AR58" s="363"/>
      <c r="AS58" s="364"/>
      <c r="AT58" s="467"/>
      <c r="AU58" s="363"/>
      <c r="AV58" s="364"/>
      <c r="AW58" s="365"/>
      <c r="AX58" s="363"/>
      <c r="AY58" s="364"/>
      <c r="AZ58" s="365"/>
      <c r="BA58" s="363"/>
      <c r="BB58" s="364"/>
      <c r="BC58" s="467"/>
      <c r="BD58" s="1339">
        <f t="shared" ref="BD58:BD59" si="75">AH58+AK58+AN58+AQ58+AT58+AW58+BC58+AZ58</f>
        <v>1</v>
      </c>
      <c r="BE58" s="1340"/>
      <c r="BF58" s="1314"/>
      <c r="BG58" s="1314"/>
      <c r="BH58" s="1314"/>
      <c r="BI58" s="1315"/>
      <c r="BK58" s="279"/>
    </row>
    <row r="59" spans="1:63" s="181" customFormat="1" ht="69.599999999999994" thickBot="1" x14ac:dyDescent="0.6">
      <c r="A59" s="311" t="s">
        <v>511</v>
      </c>
      <c r="B59" s="1168" t="s">
        <v>598</v>
      </c>
      <c r="C59" s="1074"/>
      <c r="D59" s="1074"/>
      <c r="E59" s="1074"/>
      <c r="F59" s="1074"/>
      <c r="G59" s="1074"/>
      <c r="H59" s="1074"/>
      <c r="I59" s="1074"/>
      <c r="J59" s="1074"/>
      <c r="K59" s="1074"/>
      <c r="L59" s="1074"/>
      <c r="M59" s="1074"/>
      <c r="N59" s="1074"/>
      <c r="O59" s="1075"/>
      <c r="P59" s="1327"/>
      <c r="Q59" s="1167"/>
      <c r="R59" s="1327"/>
      <c r="S59" s="1329"/>
      <c r="T59" s="1166">
        <f t="shared" ref="T59" si="76">AF59+AI59+AL59+AO59+AR59+AU59+AX59+BA59</f>
        <v>40</v>
      </c>
      <c r="U59" s="1167"/>
      <c r="V59" s="1327">
        <f t="shared" ref="V59" si="77">AG59+AJ59+AM59+AP59+AS59+AV59+AY59+BB59</f>
        <v>0</v>
      </c>
      <c r="W59" s="1328"/>
      <c r="X59" s="1166">
        <f t="shared" si="74"/>
        <v>0</v>
      </c>
      <c r="Y59" s="1167"/>
      <c r="Z59" s="1327">
        <f>V59/2</f>
        <v>0</v>
      </c>
      <c r="AA59" s="1167"/>
      <c r="AB59" s="1327"/>
      <c r="AC59" s="1167"/>
      <c r="AD59" s="1327"/>
      <c r="AE59" s="1329"/>
      <c r="AF59" s="363"/>
      <c r="AG59" s="364"/>
      <c r="AH59" s="365"/>
      <c r="AI59" s="363"/>
      <c r="AJ59" s="364"/>
      <c r="AK59" s="365"/>
      <c r="AL59" s="363"/>
      <c r="AM59" s="364"/>
      <c r="AN59" s="365"/>
      <c r="AO59" s="363"/>
      <c r="AP59" s="364"/>
      <c r="AQ59" s="365"/>
      <c r="AR59" s="363"/>
      <c r="AS59" s="364"/>
      <c r="AT59" s="467"/>
      <c r="AU59" s="363">
        <v>40</v>
      </c>
      <c r="AV59" s="364"/>
      <c r="AW59" s="365">
        <v>1</v>
      </c>
      <c r="AX59" s="363"/>
      <c r="AY59" s="364"/>
      <c r="AZ59" s="365"/>
      <c r="BA59" s="363"/>
      <c r="BB59" s="364"/>
      <c r="BC59" s="467"/>
      <c r="BD59" s="1339">
        <f t="shared" si="75"/>
        <v>1</v>
      </c>
      <c r="BE59" s="1340"/>
      <c r="BF59" s="1314"/>
      <c r="BG59" s="1314"/>
      <c r="BH59" s="1314"/>
      <c r="BI59" s="1315"/>
      <c r="BK59" s="279"/>
    </row>
    <row r="60" spans="1:63" s="256" customFormat="1" ht="154.94999999999999" customHeight="1" thickBot="1" x14ac:dyDescent="0.3">
      <c r="A60" s="312" t="s">
        <v>33</v>
      </c>
      <c r="B60" s="1435" t="s">
        <v>646</v>
      </c>
      <c r="C60" s="1436"/>
      <c r="D60" s="1436"/>
      <c r="E60" s="1436"/>
      <c r="F60" s="1436"/>
      <c r="G60" s="1436"/>
      <c r="H60" s="1436"/>
      <c r="I60" s="1436"/>
      <c r="J60" s="1436"/>
      <c r="K60" s="1436"/>
      <c r="L60" s="1436"/>
      <c r="M60" s="1436"/>
      <c r="N60" s="1436"/>
      <c r="O60" s="1437"/>
      <c r="P60" s="1538"/>
      <c r="Q60" s="1539"/>
      <c r="R60" s="1538"/>
      <c r="S60" s="1541"/>
      <c r="T60" s="1579">
        <f>AF60+AI60+AL60+AO60+AR60+AU60+AX60+BA60</f>
        <v>3656</v>
      </c>
      <c r="U60" s="1539"/>
      <c r="V60" s="1540">
        <f>X60+Z60+AB60+AD60</f>
        <v>2092</v>
      </c>
      <c r="W60" s="1537"/>
      <c r="X60" s="1541">
        <f t="shared" ref="X60" si="78">X61+X69+X92+X95+X97+X105+X83+X90+X72</f>
        <v>1022</v>
      </c>
      <c r="Y60" s="1539"/>
      <c r="Z60" s="1538">
        <f t="shared" ref="Z60" si="79">Z61+Z69+Z92+Z95+Z97+Z105+Z83+Z90+Z72</f>
        <v>610</v>
      </c>
      <c r="AA60" s="1539"/>
      <c r="AB60" s="1538">
        <f t="shared" ref="AB60" si="80">AB61+AB69+AB92+AB95+AB97+AB105+AB83+AB90+AB72</f>
        <v>408</v>
      </c>
      <c r="AC60" s="1539"/>
      <c r="AD60" s="1540">
        <f>AD61+AD69+AD92+AD95+AD97+AD105+AD83+AD90+AD72</f>
        <v>52</v>
      </c>
      <c r="AE60" s="1541"/>
      <c r="AF60" s="474">
        <f t="shared" ref="AF60:AY60" si="81">AF61+AF69+AF92+AF95+AF97+AF105+AF83+AF90+AF72</f>
        <v>336</v>
      </c>
      <c r="AG60" s="379">
        <f t="shared" si="81"/>
        <v>216</v>
      </c>
      <c r="AH60" s="487">
        <f t="shared" si="81"/>
        <v>9</v>
      </c>
      <c r="AI60" s="377">
        <f t="shared" si="81"/>
        <v>434</v>
      </c>
      <c r="AJ60" s="471">
        <f t="shared" si="81"/>
        <v>272</v>
      </c>
      <c r="AK60" s="378">
        <f t="shared" si="81"/>
        <v>13</v>
      </c>
      <c r="AL60" s="474">
        <f t="shared" si="81"/>
        <v>396</v>
      </c>
      <c r="AM60" s="379">
        <f t="shared" si="81"/>
        <v>252</v>
      </c>
      <c r="AN60" s="475">
        <f t="shared" si="81"/>
        <v>9</v>
      </c>
      <c r="AO60" s="377">
        <f t="shared" si="81"/>
        <v>362</v>
      </c>
      <c r="AP60" s="379">
        <f t="shared" si="81"/>
        <v>204</v>
      </c>
      <c r="AQ60" s="475">
        <f t="shared" si="81"/>
        <v>12</v>
      </c>
      <c r="AR60" s="474">
        <f t="shared" si="81"/>
        <v>534</v>
      </c>
      <c r="AS60" s="470">
        <f t="shared" si="81"/>
        <v>306</v>
      </c>
      <c r="AT60" s="378">
        <f t="shared" si="81"/>
        <v>15</v>
      </c>
      <c r="AU60" s="377">
        <f t="shared" si="81"/>
        <v>758</v>
      </c>
      <c r="AV60" s="471">
        <f t="shared" si="81"/>
        <v>428</v>
      </c>
      <c r="AW60" s="378">
        <f t="shared" si="81"/>
        <v>21</v>
      </c>
      <c r="AX60" s="474">
        <f t="shared" si="81"/>
        <v>836</v>
      </c>
      <c r="AY60" s="470">
        <f t="shared" si="81"/>
        <v>414</v>
      </c>
      <c r="AZ60" s="389">
        <f>AZ61+AZ69+AZ92+AZ95+AZ97+AZ105+AZ83+AZ90+AZ72</f>
        <v>24</v>
      </c>
      <c r="BA60" s="377"/>
      <c r="BB60" s="471"/>
      <c r="BC60" s="378"/>
      <c r="BD60" s="1536">
        <f>BD61+BD69+BD92+BD95+BD97+BD105+BD83+BD90+BD72</f>
        <v>103</v>
      </c>
      <c r="BE60" s="1537"/>
      <c r="BF60" s="1402"/>
      <c r="BG60" s="1402"/>
      <c r="BH60" s="1402"/>
      <c r="BI60" s="1403"/>
    </row>
    <row r="61" spans="1:63" s="264" customFormat="1" ht="148.19999999999999" customHeight="1" x14ac:dyDescent="0.25">
      <c r="A61" s="384" t="s">
        <v>104</v>
      </c>
      <c r="B61" s="1500" t="s">
        <v>411</v>
      </c>
      <c r="C61" s="1501"/>
      <c r="D61" s="1501"/>
      <c r="E61" s="1501"/>
      <c r="F61" s="1501"/>
      <c r="G61" s="1501"/>
      <c r="H61" s="1501"/>
      <c r="I61" s="1501"/>
      <c r="J61" s="1501"/>
      <c r="K61" s="1501"/>
      <c r="L61" s="1501"/>
      <c r="M61" s="1501"/>
      <c r="N61" s="1501"/>
      <c r="O61" s="1501"/>
      <c r="P61" s="1467"/>
      <c r="Q61" s="1468"/>
      <c r="R61" s="1467"/>
      <c r="S61" s="1590"/>
      <c r="T61" s="1400">
        <f>AF61+AI61+AL61+AO61+AR61+AU61+AX61+BA61</f>
        <v>216</v>
      </c>
      <c r="U61" s="1401"/>
      <c r="V61" s="1398">
        <f>SUM(X61:AE61)</f>
        <v>108</v>
      </c>
      <c r="W61" s="1399"/>
      <c r="X61" s="1400">
        <f t="shared" ref="X61:AY61" si="82">SUM(X62:X68)</f>
        <v>56</v>
      </c>
      <c r="Y61" s="1401"/>
      <c r="Z61" s="473">
        <f t="shared" si="82"/>
        <v>0</v>
      </c>
      <c r="AA61" s="472">
        <f t="shared" si="82"/>
        <v>0</v>
      </c>
      <c r="AB61" s="473">
        <f t="shared" si="82"/>
        <v>0</v>
      </c>
      <c r="AC61" s="472">
        <f t="shared" si="82"/>
        <v>0</v>
      </c>
      <c r="AD61" s="1398">
        <f t="shared" si="82"/>
        <v>52</v>
      </c>
      <c r="AE61" s="1399"/>
      <c r="AF61" s="385">
        <f t="shared" si="82"/>
        <v>0</v>
      </c>
      <c r="AG61" s="386">
        <f t="shared" si="82"/>
        <v>0</v>
      </c>
      <c r="AH61" s="387">
        <f t="shared" si="82"/>
        <v>0</v>
      </c>
      <c r="AI61" s="385">
        <f t="shared" si="82"/>
        <v>0</v>
      </c>
      <c r="AJ61" s="386">
        <f t="shared" si="82"/>
        <v>0</v>
      </c>
      <c r="AK61" s="388">
        <f t="shared" si="82"/>
        <v>0</v>
      </c>
      <c r="AL61" s="385">
        <f t="shared" si="82"/>
        <v>0</v>
      </c>
      <c r="AM61" s="386">
        <f t="shared" si="82"/>
        <v>0</v>
      </c>
      <c r="AN61" s="388">
        <f t="shared" si="82"/>
        <v>0</v>
      </c>
      <c r="AO61" s="385">
        <f t="shared" si="82"/>
        <v>0</v>
      </c>
      <c r="AP61" s="386">
        <f t="shared" si="82"/>
        <v>0</v>
      </c>
      <c r="AQ61" s="388">
        <f t="shared" si="82"/>
        <v>0</v>
      </c>
      <c r="AR61" s="385">
        <f t="shared" si="82"/>
        <v>0</v>
      </c>
      <c r="AS61" s="386">
        <f t="shared" si="82"/>
        <v>0</v>
      </c>
      <c r="AT61" s="473">
        <f t="shared" si="82"/>
        <v>0</v>
      </c>
      <c r="AU61" s="385">
        <f t="shared" si="82"/>
        <v>108</v>
      </c>
      <c r="AV61" s="386">
        <f t="shared" si="82"/>
        <v>54</v>
      </c>
      <c r="AW61" s="388">
        <f t="shared" si="82"/>
        <v>3</v>
      </c>
      <c r="AX61" s="385">
        <f t="shared" si="82"/>
        <v>108</v>
      </c>
      <c r="AY61" s="386">
        <f t="shared" si="82"/>
        <v>54</v>
      </c>
      <c r="AZ61" s="388">
        <f>SUM(AZ62:AZ68)</f>
        <v>3</v>
      </c>
      <c r="BA61" s="385">
        <f t="shared" ref="BA61" si="83">SUM(BA62:BA63)</f>
        <v>0</v>
      </c>
      <c r="BB61" s="386">
        <f t="shared" ref="BB61" si="84">SUM(BB62:BC68)</f>
        <v>0</v>
      </c>
      <c r="BC61" s="473">
        <f t="shared" ref="BC61" si="85">SUM(BC62:BC63)</f>
        <v>0</v>
      </c>
      <c r="BD61" s="1400">
        <f>SUM(BD62:BE68)</f>
        <v>6</v>
      </c>
      <c r="BE61" s="1399">
        <f>SUM(BE62:BE63)</f>
        <v>0</v>
      </c>
      <c r="BF61" s="1502"/>
      <c r="BG61" s="1503"/>
      <c r="BH61" s="1503"/>
      <c r="BI61" s="1504"/>
    </row>
    <row r="62" spans="1:63" s="264" customFormat="1" ht="142.19999999999999" customHeight="1" x14ac:dyDescent="0.25">
      <c r="A62" s="310" t="s">
        <v>123</v>
      </c>
      <c r="B62" s="1505" t="s">
        <v>649</v>
      </c>
      <c r="C62" s="1506"/>
      <c r="D62" s="1506"/>
      <c r="E62" s="1506"/>
      <c r="F62" s="1506"/>
      <c r="G62" s="1506"/>
      <c r="H62" s="1506"/>
      <c r="I62" s="1506"/>
      <c r="J62" s="1506"/>
      <c r="K62" s="1506"/>
      <c r="L62" s="1506"/>
      <c r="M62" s="1506"/>
      <c r="N62" s="1506"/>
      <c r="O62" s="1506"/>
      <c r="P62" s="1383"/>
      <c r="Q62" s="1383"/>
      <c r="R62" s="1319"/>
      <c r="S62" s="1340"/>
      <c r="T62" s="1339">
        <f t="shared" ref="T62:T68" si="86">AF62+AI62+AL62+AO62+AR62+AU62+AX62+BA62</f>
        <v>0</v>
      </c>
      <c r="U62" s="1321"/>
      <c r="V62" s="1319">
        <f t="shared" ref="V62:V68" si="87">AG62+AJ62+AM62+AP62+AS62+AV62+AY62+BB62</f>
        <v>0</v>
      </c>
      <c r="W62" s="1340"/>
      <c r="X62" s="1320"/>
      <c r="Y62" s="1321"/>
      <c r="Z62" s="1319"/>
      <c r="AA62" s="1321"/>
      <c r="AB62" s="1319"/>
      <c r="AC62" s="1321"/>
      <c r="AD62" s="1319"/>
      <c r="AE62" s="1320"/>
      <c r="AF62" s="361"/>
      <c r="AG62" s="468"/>
      <c r="AH62" s="362"/>
      <c r="AI62" s="361"/>
      <c r="AJ62" s="468"/>
      <c r="AK62" s="362"/>
      <c r="AL62" s="361"/>
      <c r="AM62" s="468"/>
      <c r="AN62" s="362"/>
      <c r="AO62" s="361"/>
      <c r="AP62" s="468"/>
      <c r="AQ62" s="362"/>
      <c r="AR62" s="361"/>
      <c r="AS62" s="468"/>
      <c r="AT62" s="469"/>
      <c r="AU62" s="361"/>
      <c r="AV62" s="468"/>
      <c r="AW62" s="362"/>
      <c r="AX62" s="361"/>
      <c r="AY62" s="468"/>
      <c r="AZ62" s="362"/>
      <c r="BA62" s="361"/>
      <c r="BB62" s="468"/>
      <c r="BC62" s="469"/>
      <c r="BD62" s="1339">
        <f t="shared" ref="BD62:BD66" si="88">AH62+AK62+AN62+AQ62+AT62+AW62+BC62+AZ62</f>
        <v>0</v>
      </c>
      <c r="BE62" s="1340"/>
      <c r="BF62" s="1428"/>
      <c r="BG62" s="1428"/>
      <c r="BH62" s="1428"/>
      <c r="BI62" s="1429"/>
    </row>
    <row r="63" spans="1:63" s="264" customFormat="1" ht="69" customHeight="1" x14ac:dyDescent="0.25">
      <c r="A63" s="310" t="s">
        <v>439</v>
      </c>
      <c r="B63" s="1393" t="s">
        <v>614</v>
      </c>
      <c r="C63" s="1394"/>
      <c r="D63" s="1394"/>
      <c r="E63" s="1394"/>
      <c r="F63" s="1394"/>
      <c r="G63" s="1394"/>
      <c r="H63" s="1394"/>
      <c r="I63" s="1394"/>
      <c r="J63" s="1394"/>
      <c r="K63" s="1394"/>
      <c r="L63" s="1394"/>
      <c r="M63" s="1394"/>
      <c r="N63" s="1394"/>
      <c r="O63" s="1394"/>
      <c r="P63" s="1371"/>
      <c r="Q63" s="1371"/>
      <c r="R63" s="1368" t="s">
        <v>657</v>
      </c>
      <c r="S63" s="1060"/>
      <c r="T63" s="1059">
        <f t="shared" si="86"/>
        <v>108</v>
      </c>
      <c r="U63" s="1379"/>
      <c r="V63" s="1368">
        <f t="shared" si="87"/>
        <v>54</v>
      </c>
      <c r="W63" s="1060"/>
      <c r="X63" s="1584">
        <v>28</v>
      </c>
      <c r="Y63" s="1379"/>
      <c r="Z63" s="1368"/>
      <c r="AA63" s="1379"/>
      <c r="AB63" s="1368"/>
      <c r="AC63" s="1379"/>
      <c r="AD63" s="1368">
        <v>26</v>
      </c>
      <c r="AE63" s="1379"/>
      <c r="AF63" s="1365"/>
      <c r="AG63" s="1405"/>
      <c r="AH63" s="1368"/>
      <c r="AI63" s="1365"/>
      <c r="AJ63" s="1368"/>
      <c r="AK63" s="1368"/>
      <c r="AL63" s="1365"/>
      <c r="AM63" s="1368"/>
      <c r="AN63" s="1368"/>
      <c r="AO63" s="1365"/>
      <c r="AP63" s="1368"/>
      <c r="AQ63" s="1368"/>
      <c r="AR63" s="1365"/>
      <c r="AS63" s="1368"/>
      <c r="AT63" s="1368"/>
      <c r="AU63" s="1365">
        <v>108</v>
      </c>
      <c r="AV63" s="1405">
        <v>54</v>
      </c>
      <c r="AW63" s="1552">
        <v>3</v>
      </c>
      <c r="AX63" s="1365"/>
      <c r="AY63" s="1405"/>
      <c r="AZ63" s="1552"/>
      <c r="BA63" s="1368"/>
      <c r="BB63" s="1368"/>
      <c r="BC63" s="1368"/>
      <c r="BD63" s="1545">
        <f t="shared" si="88"/>
        <v>3</v>
      </c>
      <c r="BE63" s="1546"/>
      <c r="BF63" s="1574" t="s">
        <v>566</v>
      </c>
      <c r="BG63" s="1575"/>
      <c r="BH63" s="1575"/>
      <c r="BI63" s="1576"/>
    </row>
    <row r="64" spans="1:63" s="264" customFormat="1" ht="69" customHeight="1" x14ac:dyDescent="0.25">
      <c r="A64" s="310" t="s">
        <v>440</v>
      </c>
      <c r="B64" s="1393" t="s">
        <v>338</v>
      </c>
      <c r="C64" s="1394"/>
      <c r="D64" s="1394"/>
      <c r="E64" s="1394"/>
      <c r="F64" s="1394"/>
      <c r="G64" s="1394"/>
      <c r="H64" s="1394"/>
      <c r="I64" s="1394"/>
      <c r="J64" s="1394"/>
      <c r="K64" s="1394"/>
      <c r="L64" s="1394"/>
      <c r="M64" s="1394"/>
      <c r="N64" s="1394"/>
      <c r="O64" s="1394"/>
      <c r="P64" s="1372"/>
      <c r="Q64" s="1372"/>
      <c r="R64" s="1397"/>
      <c r="S64" s="1094"/>
      <c r="T64" s="1092">
        <f t="shared" si="86"/>
        <v>0</v>
      </c>
      <c r="U64" s="1573"/>
      <c r="V64" s="1397">
        <f t="shared" si="87"/>
        <v>0</v>
      </c>
      <c r="W64" s="1094"/>
      <c r="X64" s="1585"/>
      <c r="Y64" s="1381"/>
      <c r="Z64" s="1370"/>
      <c r="AA64" s="1381"/>
      <c r="AB64" s="1370"/>
      <c r="AC64" s="1381"/>
      <c r="AD64" s="1370"/>
      <c r="AE64" s="1381"/>
      <c r="AF64" s="1367"/>
      <c r="AG64" s="1407"/>
      <c r="AH64" s="1370"/>
      <c r="AI64" s="1367"/>
      <c r="AJ64" s="1370"/>
      <c r="AK64" s="1370"/>
      <c r="AL64" s="1367"/>
      <c r="AM64" s="1370"/>
      <c r="AN64" s="1370"/>
      <c r="AO64" s="1367"/>
      <c r="AP64" s="1370"/>
      <c r="AQ64" s="1370"/>
      <c r="AR64" s="1367"/>
      <c r="AS64" s="1370"/>
      <c r="AT64" s="1370"/>
      <c r="AU64" s="1367"/>
      <c r="AV64" s="1407"/>
      <c r="AW64" s="1553"/>
      <c r="AX64" s="1367"/>
      <c r="AY64" s="1407"/>
      <c r="AZ64" s="1553"/>
      <c r="BA64" s="1370"/>
      <c r="BB64" s="1370"/>
      <c r="BC64" s="1370"/>
      <c r="BD64" s="1547"/>
      <c r="BE64" s="1548"/>
      <c r="BF64" s="1549" t="s">
        <v>603</v>
      </c>
      <c r="BG64" s="1550"/>
      <c r="BH64" s="1550"/>
      <c r="BI64" s="1551"/>
    </row>
    <row r="65" spans="1:63" s="264" customFormat="1" ht="139.19999999999999" customHeight="1" x14ac:dyDescent="0.25">
      <c r="A65" s="310" t="s">
        <v>427</v>
      </c>
      <c r="B65" s="1395" t="s">
        <v>625</v>
      </c>
      <c r="C65" s="1396"/>
      <c r="D65" s="1396"/>
      <c r="E65" s="1396"/>
      <c r="F65" s="1396"/>
      <c r="G65" s="1396"/>
      <c r="H65" s="1396"/>
      <c r="I65" s="1396"/>
      <c r="J65" s="1396"/>
      <c r="K65" s="1396"/>
      <c r="L65" s="1396"/>
      <c r="M65" s="1396"/>
      <c r="N65" s="1396"/>
      <c r="O65" s="1396"/>
      <c r="P65" s="1577"/>
      <c r="Q65" s="1583"/>
      <c r="R65" s="1577"/>
      <c r="S65" s="1578"/>
      <c r="T65" s="390"/>
      <c r="U65" s="478"/>
      <c r="V65" s="477"/>
      <c r="W65" s="479"/>
      <c r="X65" s="391"/>
      <c r="Y65" s="478"/>
      <c r="Z65" s="477"/>
      <c r="AA65" s="478"/>
      <c r="AB65" s="477"/>
      <c r="AC65" s="478"/>
      <c r="AD65" s="477"/>
      <c r="AE65" s="391"/>
      <c r="AF65" s="392"/>
      <c r="AG65" s="393"/>
      <c r="AH65" s="394"/>
      <c r="AI65" s="392"/>
      <c r="AJ65" s="393"/>
      <c r="AK65" s="394"/>
      <c r="AL65" s="392"/>
      <c r="AM65" s="393"/>
      <c r="AN65" s="394"/>
      <c r="AO65" s="392"/>
      <c r="AP65" s="393"/>
      <c r="AQ65" s="394"/>
      <c r="AR65" s="392"/>
      <c r="AS65" s="393"/>
      <c r="AT65" s="395"/>
      <c r="AU65" s="392"/>
      <c r="AV65" s="393"/>
      <c r="AW65" s="394"/>
      <c r="AX65" s="392"/>
      <c r="AY65" s="393"/>
      <c r="AZ65" s="394"/>
      <c r="BA65" s="392"/>
      <c r="BB65" s="393"/>
      <c r="BC65" s="396"/>
      <c r="BD65" s="1339">
        <f t="shared" si="88"/>
        <v>0</v>
      </c>
      <c r="BE65" s="1340"/>
      <c r="BF65" s="1549"/>
      <c r="BG65" s="1550"/>
      <c r="BH65" s="1550"/>
      <c r="BI65" s="1551"/>
    </row>
    <row r="66" spans="1:63" s="264" customFormat="1" ht="255.6" customHeight="1" x14ac:dyDescent="0.25">
      <c r="A66" s="310" t="s">
        <v>437</v>
      </c>
      <c r="B66" s="1355" t="s">
        <v>647</v>
      </c>
      <c r="C66" s="1356"/>
      <c r="D66" s="1356"/>
      <c r="E66" s="1356"/>
      <c r="F66" s="1356"/>
      <c r="G66" s="1356"/>
      <c r="H66" s="1356"/>
      <c r="I66" s="1356"/>
      <c r="J66" s="1356"/>
      <c r="K66" s="1356"/>
      <c r="L66" s="1356"/>
      <c r="M66" s="1356"/>
      <c r="N66" s="1356"/>
      <c r="O66" s="1356"/>
      <c r="P66" s="1371"/>
      <c r="Q66" s="1371"/>
      <c r="R66" s="1368" t="s">
        <v>658</v>
      </c>
      <c r="S66" s="1060"/>
      <c r="T66" s="1059">
        <f t="shared" si="86"/>
        <v>108</v>
      </c>
      <c r="U66" s="1379"/>
      <c r="V66" s="1368">
        <f t="shared" si="87"/>
        <v>54</v>
      </c>
      <c r="W66" s="1060"/>
      <c r="X66" s="1584">
        <v>28</v>
      </c>
      <c r="Y66" s="1379"/>
      <c r="Z66" s="1368"/>
      <c r="AA66" s="1379"/>
      <c r="AB66" s="1368"/>
      <c r="AC66" s="1379"/>
      <c r="AD66" s="1368">
        <v>26</v>
      </c>
      <c r="AE66" s="1379"/>
      <c r="AF66" s="1365"/>
      <c r="AG66" s="1405"/>
      <c r="AH66" s="1368"/>
      <c r="AI66" s="1365"/>
      <c r="AJ66" s="1368"/>
      <c r="AK66" s="1368"/>
      <c r="AL66" s="1365"/>
      <c r="AM66" s="1368"/>
      <c r="AN66" s="1368"/>
      <c r="AO66" s="1365"/>
      <c r="AP66" s="1368"/>
      <c r="AQ66" s="1368"/>
      <c r="AR66" s="1365"/>
      <c r="AS66" s="1368"/>
      <c r="AT66" s="1368"/>
      <c r="AU66" s="1365"/>
      <c r="AV66" s="1405"/>
      <c r="AW66" s="1552"/>
      <c r="AX66" s="1365">
        <v>108</v>
      </c>
      <c r="AY66" s="1405">
        <v>54</v>
      </c>
      <c r="AZ66" s="1552">
        <v>3</v>
      </c>
      <c r="BA66" s="1368"/>
      <c r="BB66" s="1368"/>
      <c r="BC66" s="1368"/>
      <c r="BD66" s="1545">
        <f t="shared" si="88"/>
        <v>3</v>
      </c>
      <c r="BE66" s="1546"/>
      <c r="BF66" s="1549" t="s">
        <v>535</v>
      </c>
      <c r="BG66" s="1550"/>
      <c r="BH66" s="1550"/>
      <c r="BI66" s="1551"/>
    </row>
    <row r="67" spans="1:63" s="264" customFormat="1" ht="69" customHeight="1" x14ac:dyDescent="0.25">
      <c r="A67" s="310" t="s">
        <v>438</v>
      </c>
      <c r="B67" s="1393" t="s">
        <v>615</v>
      </c>
      <c r="C67" s="1394"/>
      <c r="D67" s="1394"/>
      <c r="E67" s="1394"/>
      <c r="F67" s="1394"/>
      <c r="G67" s="1394"/>
      <c r="H67" s="1394"/>
      <c r="I67" s="1394"/>
      <c r="J67" s="1394"/>
      <c r="K67" s="1394"/>
      <c r="L67" s="1394"/>
      <c r="M67" s="1394"/>
      <c r="N67" s="1394"/>
      <c r="O67" s="1394"/>
      <c r="P67" s="1371"/>
      <c r="Q67" s="1371"/>
      <c r="R67" s="1369"/>
      <c r="S67" s="1404"/>
      <c r="T67" s="1598"/>
      <c r="U67" s="1380"/>
      <c r="V67" s="1369"/>
      <c r="W67" s="1404"/>
      <c r="X67" s="1593"/>
      <c r="Y67" s="1380"/>
      <c r="Z67" s="1369"/>
      <c r="AA67" s="1380"/>
      <c r="AB67" s="1369"/>
      <c r="AC67" s="1380"/>
      <c r="AD67" s="1369"/>
      <c r="AE67" s="1380"/>
      <c r="AF67" s="1366"/>
      <c r="AG67" s="1406"/>
      <c r="AH67" s="1369"/>
      <c r="AI67" s="1366"/>
      <c r="AJ67" s="1369"/>
      <c r="AK67" s="1369"/>
      <c r="AL67" s="1366"/>
      <c r="AM67" s="1369"/>
      <c r="AN67" s="1369"/>
      <c r="AO67" s="1366"/>
      <c r="AP67" s="1369"/>
      <c r="AQ67" s="1369"/>
      <c r="AR67" s="1366"/>
      <c r="AS67" s="1369"/>
      <c r="AT67" s="1369"/>
      <c r="AU67" s="1366"/>
      <c r="AV67" s="1406"/>
      <c r="AW67" s="1572"/>
      <c r="AX67" s="1366"/>
      <c r="AY67" s="1406"/>
      <c r="AZ67" s="1572"/>
      <c r="BA67" s="1369"/>
      <c r="BB67" s="1369"/>
      <c r="BC67" s="1369"/>
      <c r="BD67" s="1581"/>
      <c r="BE67" s="1582"/>
      <c r="BF67" s="1549" t="s">
        <v>620</v>
      </c>
      <c r="BG67" s="1550"/>
      <c r="BH67" s="1550"/>
      <c r="BI67" s="1551"/>
    </row>
    <row r="68" spans="1:63" s="264" customFormat="1" ht="69" customHeight="1" x14ac:dyDescent="0.25">
      <c r="A68" s="310" t="s">
        <v>617</v>
      </c>
      <c r="B68" s="1393" t="s">
        <v>616</v>
      </c>
      <c r="C68" s="1394"/>
      <c r="D68" s="1394"/>
      <c r="E68" s="1394"/>
      <c r="F68" s="1394"/>
      <c r="G68" s="1394"/>
      <c r="H68" s="1394"/>
      <c r="I68" s="1394"/>
      <c r="J68" s="1394"/>
      <c r="K68" s="1394"/>
      <c r="L68" s="1394"/>
      <c r="M68" s="1394"/>
      <c r="N68" s="1394"/>
      <c r="O68" s="1394"/>
      <c r="P68" s="1372"/>
      <c r="Q68" s="1372"/>
      <c r="R68" s="1397"/>
      <c r="S68" s="1094"/>
      <c r="T68" s="1092">
        <f t="shared" si="86"/>
        <v>0</v>
      </c>
      <c r="U68" s="1573"/>
      <c r="V68" s="1397">
        <f t="shared" si="87"/>
        <v>0</v>
      </c>
      <c r="W68" s="1094"/>
      <c r="X68" s="1585"/>
      <c r="Y68" s="1381"/>
      <c r="Z68" s="1370"/>
      <c r="AA68" s="1381"/>
      <c r="AB68" s="1370"/>
      <c r="AC68" s="1381"/>
      <c r="AD68" s="1370"/>
      <c r="AE68" s="1381"/>
      <c r="AF68" s="1367"/>
      <c r="AG68" s="1407"/>
      <c r="AH68" s="1370"/>
      <c r="AI68" s="1367"/>
      <c r="AJ68" s="1370"/>
      <c r="AK68" s="1370"/>
      <c r="AL68" s="1367"/>
      <c r="AM68" s="1370"/>
      <c r="AN68" s="1370"/>
      <c r="AO68" s="1367"/>
      <c r="AP68" s="1370"/>
      <c r="AQ68" s="1370"/>
      <c r="AR68" s="1367"/>
      <c r="AS68" s="1370"/>
      <c r="AT68" s="1370"/>
      <c r="AU68" s="1367"/>
      <c r="AV68" s="1407"/>
      <c r="AW68" s="1553"/>
      <c r="AX68" s="1367"/>
      <c r="AY68" s="1407"/>
      <c r="AZ68" s="1553"/>
      <c r="BA68" s="1370"/>
      <c r="BB68" s="1370"/>
      <c r="BC68" s="1370"/>
      <c r="BD68" s="1547"/>
      <c r="BE68" s="1548"/>
      <c r="BF68" s="1549" t="s">
        <v>622</v>
      </c>
      <c r="BG68" s="1550"/>
      <c r="BH68" s="1550"/>
      <c r="BI68" s="1551"/>
    </row>
    <row r="69" spans="1:63" s="264" customFormat="1" ht="126" customHeight="1" x14ac:dyDescent="0.25">
      <c r="A69" s="300" t="s">
        <v>124</v>
      </c>
      <c r="B69" s="1387" t="s">
        <v>453</v>
      </c>
      <c r="C69" s="1388"/>
      <c r="D69" s="1388"/>
      <c r="E69" s="1388"/>
      <c r="F69" s="1388"/>
      <c r="G69" s="1388"/>
      <c r="H69" s="1388"/>
      <c r="I69" s="1388"/>
      <c r="J69" s="1388"/>
      <c r="K69" s="1388"/>
      <c r="L69" s="1388"/>
      <c r="M69" s="1388"/>
      <c r="N69" s="1388"/>
      <c r="O69" s="1389"/>
      <c r="P69" s="1363"/>
      <c r="Q69" s="1364"/>
      <c r="R69" s="1363"/>
      <c r="S69" s="1364"/>
      <c r="T69" s="1353">
        <f>AF69+AI69+AL69+AO69+AR69+AU69+AX69+BA69</f>
        <v>678</v>
      </c>
      <c r="U69" s="1332"/>
      <c r="V69" s="1331">
        <f>SUM(X69:AE69)</f>
        <v>424</v>
      </c>
      <c r="W69" s="1345"/>
      <c r="X69" s="1353">
        <f t="shared" ref="X69" si="89">SUM(X70:Y71)</f>
        <v>212</v>
      </c>
      <c r="Y69" s="1332"/>
      <c r="Z69" s="1331">
        <f t="shared" ref="Z69" si="90">SUM(Z70:AA71)</f>
        <v>0</v>
      </c>
      <c r="AA69" s="1332"/>
      <c r="AB69" s="1331">
        <f t="shared" ref="AB69" si="91">SUM(AB70:AC71)</f>
        <v>212</v>
      </c>
      <c r="AC69" s="1332"/>
      <c r="AD69" s="1331">
        <f>SUM(AD70:AE71)</f>
        <v>0</v>
      </c>
      <c r="AE69" s="1345"/>
      <c r="AF69" s="372">
        <f t="shared" ref="AF69:AX69" si="92">SUM(AF70:AF71)</f>
        <v>228</v>
      </c>
      <c r="AG69" s="373">
        <f t="shared" si="92"/>
        <v>144</v>
      </c>
      <c r="AH69" s="374">
        <f t="shared" si="92"/>
        <v>6</v>
      </c>
      <c r="AI69" s="372">
        <f t="shared" si="92"/>
        <v>222</v>
      </c>
      <c r="AJ69" s="373">
        <f t="shared" si="92"/>
        <v>136</v>
      </c>
      <c r="AK69" s="374">
        <f t="shared" si="92"/>
        <v>6</v>
      </c>
      <c r="AL69" s="372">
        <f t="shared" si="92"/>
        <v>228</v>
      </c>
      <c r="AM69" s="373">
        <f t="shared" si="92"/>
        <v>144</v>
      </c>
      <c r="AN69" s="374">
        <f t="shared" si="92"/>
        <v>6</v>
      </c>
      <c r="AO69" s="372">
        <f t="shared" si="92"/>
        <v>0</v>
      </c>
      <c r="AP69" s="373">
        <f t="shared" si="92"/>
        <v>0</v>
      </c>
      <c r="AQ69" s="374">
        <f t="shared" si="92"/>
        <v>0</v>
      </c>
      <c r="AR69" s="372">
        <f t="shared" si="92"/>
        <v>0</v>
      </c>
      <c r="AS69" s="373">
        <f t="shared" si="92"/>
        <v>0</v>
      </c>
      <c r="AT69" s="466">
        <f t="shared" si="92"/>
        <v>0</v>
      </c>
      <c r="AU69" s="372">
        <f t="shared" si="92"/>
        <v>0</v>
      </c>
      <c r="AV69" s="373">
        <f t="shared" si="92"/>
        <v>0</v>
      </c>
      <c r="AW69" s="374">
        <f t="shared" si="92"/>
        <v>0</v>
      </c>
      <c r="AX69" s="372">
        <f t="shared" si="92"/>
        <v>0</v>
      </c>
      <c r="AY69" s="373">
        <f>SUM(AY70:AY71)</f>
        <v>0</v>
      </c>
      <c r="AZ69" s="373">
        <f>SUM(AZ70:AZ71)</f>
        <v>0</v>
      </c>
      <c r="BA69" s="372">
        <f>SUM(BA75:BA75)</f>
        <v>0</v>
      </c>
      <c r="BB69" s="373">
        <f>SUM(BB75:BB75)</f>
        <v>0</v>
      </c>
      <c r="BC69" s="466">
        <f>SUM(BC75:BC75)</f>
        <v>0</v>
      </c>
      <c r="BD69" s="1353">
        <f>SUM(BD70:BD71)</f>
        <v>18</v>
      </c>
      <c r="BE69" s="1345">
        <f>SUM(BE75:BE75)</f>
        <v>0</v>
      </c>
      <c r="BF69" s="1346" t="s">
        <v>184</v>
      </c>
      <c r="BG69" s="1347"/>
      <c r="BH69" s="1347"/>
      <c r="BI69" s="1348"/>
    </row>
    <row r="70" spans="1:63" s="264" customFormat="1" ht="96" customHeight="1" x14ac:dyDescent="0.25">
      <c r="A70" s="313" t="s">
        <v>125</v>
      </c>
      <c r="B70" s="1580" t="s">
        <v>454</v>
      </c>
      <c r="C70" s="1580"/>
      <c r="D70" s="1580"/>
      <c r="E70" s="1580"/>
      <c r="F70" s="1580"/>
      <c r="G70" s="1580"/>
      <c r="H70" s="1580"/>
      <c r="I70" s="1580"/>
      <c r="J70" s="1580"/>
      <c r="K70" s="1580"/>
      <c r="L70" s="1580"/>
      <c r="M70" s="1580"/>
      <c r="N70" s="1580"/>
      <c r="O70" s="1580"/>
      <c r="P70" s="1319" t="s">
        <v>445</v>
      </c>
      <c r="Q70" s="1321"/>
      <c r="R70" s="1319"/>
      <c r="S70" s="1320"/>
      <c r="T70" s="1339">
        <f>AF70+AI70+AL70+AO70+AR70+AU70+AX70+BA70</f>
        <v>318</v>
      </c>
      <c r="U70" s="1321"/>
      <c r="V70" s="1319">
        <f>AG70+AJ70+AM70+AP70+AS70+AV70+AY70+BB70</f>
        <v>212</v>
      </c>
      <c r="W70" s="1340"/>
      <c r="X70" s="1339">
        <f t="shared" ref="X70:X71" si="93">V70/2</f>
        <v>106</v>
      </c>
      <c r="Y70" s="1321"/>
      <c r="Z70" s="1319"/>
      <c r="AA70" s="1321"/>
      <c r="AB70" s="1319">
        <f t="shared" ref="AB70:AB71" si="94">V70/2</f>
        <v>106</v>
      </c>
      <c r="AC70" s="1321"/>
      <c r="AD70" s="1319"/>
      <c r="AE70" s="1320"/>
      <c r="AF70" s="361">
        <v>108</v>
      </c>
      <c r="AG70" s="468">
        <f>4*18</f>
        <v>72</v>
      </c>
      <c r="AH70" s="362">
        <v>3</v>
      </c>
      <c r="AI70" s="361">
        <v>102</v>
      </c>
      <c r="AJ70" s="468">
        <f>4*17</f>
        <v>68</v>
      </c>
      <c r="AK70" s="362">
        <v>3</v>
      </c>
      <c r="AL70" s="361">
        <v>108</v>
      </c>
      <c r="AM70" s="468">
        <f>4*18</f>
        <v>72</v>
      </c>
      <c r="AN70" s="362">
        <v>3</v>
      </c>
      <c r="AO70" s="361"/>
      <c r="AP70" s="468"/>
      <c r="AQ70" s="362"/>
      <c r="AR70" s="361"/>
      <c r="AS70" s="468"/>
      <c r="AT70" s="469"/>
      <c r="AU70" s="361"/>
      <c r="AV70" s="468"/>
      <c r="AW70" s="362"/>
      <c r="AX70" s="361"/>
      <c r="AY70" s="468"/>
      <c r="AZ70" s="362"/>
      <c r="BA70" s="361"/>
      <c r="BB70" s="468"/>
      <c r="BC70" s="469"/>
      <c r="BD70" s="1339">
        <f t="shared" ref="BD70:BD71" si="95">AH70+AK70+AN70+AQ70+AT70+AW70+BC70+AZ70</f>
        <v>9</v>
      </c>
      <c r="BE70" s="1340"/>
      <c r="BF70" s="1428"/>
      <c r="BG70" s="1428"/>
      <c r="BH70" s="1428"/>
      <c r="BI70" s="1429"/>
    </row>
    <row r="71" spans="1:63" s="264" customFormat="1" ht="99" customHeight="1" x14ac:dyDescent="0.25">
      <c r="A71" s="313" t="s">
        <v>154</v>
      </c>
      <c r="B71" s="1580" t="s">
        <v>507</v>
      </c>
      <c r="C71" s="1580"/>
      <c r="D71" s="1580"/>
      <c r="E71" s="1580"/>
      <c r="F71" s="1580"/>
      <c r="G71" s="1580"/>
      <c r="H71" s="1580"/>
      <c r="I71" s="1580"/>
      <c r="J71" s="1580"/>
      <c r="K71" s="1580"/>
      <c r="L71" s="1580"/>
      <c r="M71" s="1580"/>
      <c r="N71" s="1580"/>
      <c r="O71" s="1580"/>
      <c r="P71" s="1319" t="s">
        <v>445</v>
      </c>
      <c r="Q71" s="1321"/>
      <c r="R71" s="1319"/>
      <c r="S71" s="1320"/>
      <c r="T71" s="1339">
        <f t="shared" ref="T71" si="96">AF71+AI71+AL71+AO71+AR71+AU71+AX71+BA71</f>
        <v>360</v>
      </c>
      <c r="U71" s="1321"/>
      <c r="V71" s="1319">
        <f t="shared" ref="V71" si="97">AG71+AJ71+AM71+AP71+AS71+AV71+AY71+BB71</f>
        <v>212</v>
      </c>
      <c r="W71" s="1340"/>
      <c r="X71" s="1339">
        <f t="shared" si="93"/>
        <v>106</v>
      </c>
      <c r="Y71" s="1321"/>
      <c r="Z71" s="1319"/>
      <c r="AA71" s="1321"/>
      <c r="AB71" s="1319">
        <f t="shared" si="94"/>
        <v>106</v>
      </c>
      <c r="AC71" s="1321"/>
      <c r="AD71" s="1319"/>
      <c r="AE71" s="1320"/>
      <c r="AF71" s="361">
        <v>120</v>
      </c>
      <c r="AG71" s="468">
        <f>4*18</f>
        <v>72</v>
      </c>
      <c r="AH71" s="362">
        <v>3</v>
      </c>
      <c r="AI71" s="361">
        <v>120</v>
      </c>
      <c r="AJ71" s="468">
        <f>4*17</f>
        <v>68</v>
      </c>
      <c r="AK71" s="362">
        <v>3</v>
      </c>
      <c r="AL71" s="361">
        <v>120</v>
      </c>
      <c r="AM71" s="468">
        <f>4*18</f>
        <v>72</v>
      </c>
      <c r="AN71" s="362">
        <v>3</v>
      </c>
      <c r="AO71" s="361"/>
      <c r="AP71" s="468"/>
      <c r="AQ71" s="362"/>
      <c r="AR71" s="361"/>
      <c r="AS71" s="468"/>
      <c r="AT71" s="469"/>
      <c r="AU71" s="361"/>
      <c r="AV71" s="468"/>
      <c r="AW71" s="362"/>
      <c r="AX71" s="361"/>
      <c r="AY71" s="468"/>
      <c r="AZ71" s="362"/>
      <c r="BA71" s="361"/>
      <c r="BB71" s="468"/>
      <c r="BC71" s="469"/>
      <c r="BD71" s="1339">
        <f t="shared" si="95"/>
        <v>9</v>
      </c>
      <c r="BE71" s="1340"/>
      <c r="BF71" s="1428"/>
      <c r="BG71" s="1428"/>
      <c r="BH71" s="1428"/>
      <c r="BI71" s="1429"/>
    </row>
    <row r="72" spans="1:63" s="264" customFormat="1" ht="154.19999999999999" customHeight="1" x14ac:dyDescent="0.25">
      <c r="A72" s="309" t="s">
        <v>137</v>
      </c>
      <c r="B72" s="1232" t="s">
        <v>455</v>
      </c>
      <c r="C72" s="1232"/>
      <c r="D72" s="1232"/>
      <c r="E72" s="1232"/>
      <c r="F72" s="1232"/>
      <c r="G72" s="1232"/>
      <c r="H72" s="1232"/>
      <c r="I72" s="1232"/>
      <c r="J72" s="1232"/>
      <c r="K72" s="1232"/>
      <c r="L72" s="1232"/>
      <c r="M72" s="1232"/>
      <c r="N72" s="1232"/>
      <c r="O72" s="1232"/>
      <c r="P72" s="1363"/>
      <c r="Q72" s="1364"/>
      <c r="R72" s="1363"/>
      <c r="S72" s="1364"/>
      <c r="T72" s="1353">
        <f>AF72+AI72+AL72+AO72+AR72+AU72+AX72+BA72</f>
        <v>530</v>
      </c>
      <c r="U72" s="1332"/>
      <c r="V72" s="1331">
        <f>SUM(X72:AE72)</f>
        <v>348</v>
      </c>
      <c r="W72" s="1345"/>
      <c r="X72" s="1353">
        <f>SUM(X73:Y75)</f>
        <v>174</v>
      </c>
      <c r="Y72" s="1332"/>
      <c r="Z72" s="1331">
        <f>SUM(Z73:AA75)</f>
        <v>174</v>
      </c>
      <c r="AA72" s="1332"/>
      <c r="AB72" s="1331">
        <f>SUM(AB73:AC75)</f>
        <v>0</v>
      </c>
      <c r="AC72" s="1332"/>
      <c r="AD72" s="1331">
        <f>SUM(AD73:AE75)</f>
        <v>0</v>
      </c>
      <c r="AE72" s="1345"/>
      <c r="AF72" s="372">
        <f t="shared" ref="AF72:BE72" si="98">SUM(AF73:AF75)</f>
        <v>108</v>
      </c>
      <c r="AG72" s="373">
        <f t="shared" si="98"/>
        <v>72</v>
      </c>
      <c r="AH72" s="376">
        <f t="shared" si="98"/>
        <v>3</v>
      </c>
      <c r="AI72" s="372">
        <f t="shared" si="98"/>
        <v>212</v>
      </c>
      <c r="AJ72" s="373">
        <f t="shared" si="98"/>
        <v>136</v>
      </c>
      <c r="AK72" s="374">
        <f t="shared" si="98"/>
        <v>7</v>
      </c>
      <c r="AL72" s="372">
        <f t="shared" si="98"/>
        <v>108</v>
      </c>
      <c r="AM72" s="373">
        <f t="shared" si="98"/>
        <v>72</v>
      </c>
      <c r="AN72" s="374">
        <f t="shared" si="98"/>
        <v>3</v>
      </c>
      <c r="AO72" s="372">
        <f t="shared" si="98"/>
        <v>102</v>
      </c>
      <c r="AP72" s="373">
        <f t="shared" si="98"/>
        <v>68</v>
      </c>
      <c r="AQ72" s="374">
        <f t="shared" si="98"/>
        <v>3</v>
      </c>
      <c r="AR72" s="372">
        <f t="shared" si="98"/>
        <v>0</v>
      </c>
      <c r="AS72" s="373">
        <f t="shared" si="98"/>
        <v>0</v>
      </c>
      <c r="AT72" s="466">
        <f t="shared" si="98"/>
        <v>0</v>
      </c>
      <c r="AU72" s="372">
        <f t="shared" si="98"/>
        <v>0</v>
      </c>
      <c r="AV72" s="373">
        <f t="shared" si="98"/>
        <v>0</v>
      </c>
      <c r="AW72" s="374">
        <f t="shared" si="98"/>
        <v>0</v>
      </c>
      <c r="AX72" s="372">
        <f t="shared" si="98"/>
        <v>0</v>
      </c>
      <c r="AY72" s="373">
        <f t="shared" si="98"/>
        <v>0</v>
      </c>
      <c r="AZ72" s="374">
        <f t="shared" si="98"/>
        <v>0</v>
      </c>
      <c r="BA72" s="372">
        <f t="shared" si="98"/>
        <v>0</v>
      </c>
      <c r="BB72" s="373">
        <f t="shared" si="98"/>
        <v>0</v>
      </c>
      <c r="BC72" s="466">
        <f t="shared" si="98"/>
        <v>0</v>
      </c>
      <c r="BD72" s="1353">
        <f t="shared" si="98"/>
        <v>16</v>
      </c>
      <c r="BE72" s="1345">
        <f t="shared" si="98"/>
        <v>0</v>
      </c>
      <c r="BF72" s="1346" t="s">
        <v>576</v>
      </c>
      <c r="BG72" s="1347"/>
      <c r="BH72" s="1347"/>
      <c r="BI72" s="1348"/>
    </row>
    <row r="73" spans="1:63" s="264" customFormat="1" ht="87" customHeight="1" x14ac:dyDescent="0.25">
      <c r="A73" s="310" t="s">
        <v>138</v>
      </c>
      <c r="B73" s="1168" t="s">
        <v>594</v>
      </c>
      <c r="C73" s="1074"/>
      <c r="D73" s="1074"/>
      <c r="E73" s="1074"/>
      <c r="F73" s="1074"/>
      <c r="G73" s="1074"/>
      <c r="H73" s="1074"/>
      <c r="I73" s="1074"/>
      <c r="J73" s="1074"/>
      <c r="K73" s="1074"/>
      <c r="L73" s="1074"/>
      <c r="M73" s="1074"/>
      <c r="N73" s="1074"/>
      <c r="O73" s="1075"/>
      <c r="P73" s="1319">
        <v>2</v>
      </c>
      <c r="Q73" s="1321"/>
      <c r="R73" s="1319">
        <v>1.2</v>
      </c>
      <c r="S73" s="1320"/>
      <c r="T73" s="1166">
        <f>AF73+AI73+AL73+AO73+AR73+AU73+AX73+BA73</f>
        <v>210</v>
      </c>
      <c r="U73" s="1167"/>
      <c r="V73" s="1327">
        <f>AG73+AJ73+AM73+AP73+AS73+AV73+AY73+BB73</f>
        <v>140</v>
      </c>
      <c r="W73" s="1328"/>
      <c r="X73" s="1166">
        <f t="shared" ref="X73" si="99">V73/2</f>
        <v>70</v>
      </c>
      <c r="Y73" s="1167"/>
      <c r="Z73" s="1327">
        <f>V73/2</f>
        <v>70</v>
      </c>
      <c r="AA73" s="1167"/>
      <c r="AB73" s="1327"/>
      <c r="AC73" s="1167"/>
      <c r="AD73" s="1327"/>
      <c r="AE73" s="1329"/>
      <c r="AF73" s="363">
        <v>108</v>
      </c>
      <c r="AG73" s="364">
        <f>4*18</f>
        <v>72</v>
      </c>
      <c r="AH73" s="365">
        <v>3</v>
      </c>
      <c r="AI73" s="363">
        <v>102</v>
      </c>
      <c r="AJ73" s="364">
        <f>4*17</f>
        <v>68</v>
      </c>
      <c r="AK73" s="365">
        <v>3</v>
      </c>
      <c r="AL73" s="363"/>
      <c r="AM73" s="364"/>
      <c r="AN73" s="365"/>
      <c r="AO73" s="363"/>
      <c r="AP73" s="364"/>
      <c r="AQ73" s="365"/>
      <c r="AR73" s="363"/>
      <c r="AS73" s="364"/>
      <c r="AT73" s="467"/>
      <c r="AU73" s="363"/>
      <c r="AV73" s="364"/>
      <c r="AW73" s="365"/>
      <c r="AX73" s="363"/>
      <c r="AY73" s="364"/>
      <c r="AZ73" s="365"/>
      <c r="BA73" s="363"/>
      <c r="BB73" s="364"/>
      <c r="BC73" s="467"/>
      <c r="BD73" s="1339">
        <f t="shared" ref="BD73" si="100">AH73+AK73+AN73+AQ73+AT73+AW73+BC73+AZ73</f>
        <v>6</v>
      </c>
      <c r="BE73" s="1340"/>
      <c r="BF73" s="1314"/>
      <c r="BG73" s="1314"/>
      <c r="BH73" s="1314"/>
      <c r="BI73" s="1315"/>
    </row>
    <row r="74" spans="1:63" s="264" customFormat="1" ht="87" customHeight="1" x14ac:dyDescent="0.25">
      <c r="A74" s="310" t="s">
        <v>523</v>
      </c>
      <c r="B74" s="1168" t="s">
        <v>609</v>
      </c>
      <c r="C74" s="1074"/>
      <c r="D74" s="1074"/>
      <c r="E74" s="1074"/>
      <c r="F74" s="1074"/>
      <c r="G74" s="1074"/>
      <c r="H74" s="1074"/>
      <c r="I74" s="1074"/>
      <c r="J74" s="1074"/>
      <c r="K74" s="1074"/>
      <c r="L74" s="1074"/>
      <c r="M74" s="1074"/>
      <c r="N74" s="1074"/>
      <c r="O74" s="1075"/>
      <c r="P74" s="1319"/>
      <c r="Q74" s="1321"/>
      <c r="R74" s="1319">
        <v>2</v>
      </c>
      <c r="S74" s="1320"/>
      <c r="T74" s="1166">
        <f t="shared" ref="T74" si="101">AF74+AI74+AL74+AO74+AR74+AU74+AX74+BA74</f>
        <v>110</v>
      </c>
      <c r="U74" s="1167"/>
      <c r="V74" s="1327">
        <f t="shared" ref="V74" si="102">AG74+AJ74+AM74+AP74+AS74+AV74+AY74+BB74</f>
        <v>68</v>
      </c>
      <c r="W74" s="1328"/>
      <c r="X74" s="1166">
        <f t="shared" ref="X74" si="103">V74/2</f>
        <v>34</v>
      </c>
      <c r="Y74" s="1167"/>
      <c r="Z74" s="1327">
        <f>V74/2</f>
        <v>34</v>
      </c>
      <c r="AA74" s="1167"/>
      <c r="AB74" s="1327"/>
      <c r="AC74" s="1167"/>
      <c r="AD74" s="1327"/>
      <c r="AE74" s="1329"/>
      <c r="AF74" s="363"/>
      <c r="AG74" s="364"/>
      <c r="AH74" s="365"/>
      <c r="AI74" s="363">
        <v>110</v>
      </c>
      <c r="AJ74" s="364">
        <f>4*17</f>
        <v>68</v>
      </c>
      <c r="AK74" s="365">
        <v>4</v>
      </c>
      <c r="AL74" s="363"/>
      <c r="AM74" s="364"/>
      <c r="AN74" s="365"/>
      <c r="AO74" s="363"/>
      <c r="AP74" s="364"/>
      <c r="AQ74" s="365"/>
      <c r="AR74" s="363"/>
      <c r="AS74" s="364"/>
      <c r="AT74" s="497"/>
      <c r="AU74" s="363"/>
      <c r="AV74" s="364"/>
      <c r="AW74" s="365"/>
      <c r="AX74" s="363"/>
      <c r="AY74" s="364"/>
      <c r="AZ74" s="365"/>
      <c r="BA74" s="363"/>
      <c r="BB74" s="364"/>
      <c r="BC74" s="497"/>
      <c r="BD74" s="1339">
        <f t="shared" ref="BD74" si="104">AH74+AK74+AN74+AQ74+AT74+AW74+BC74+AZ74</f>
        <v>4</v>
      </c>
      <c r="BE74" s="1340"/>
      <c r="BF74" s="1314"/>
      <c r="BG74" s="1314"/>
      <c r="BH74" s="1314"/>
      <c r="BI74" s="1315"/>
    </row>
    <row r="75" spans="1:63" s="264" customFormat="1" ht="93" customHeight="1" thickBot="1" x14ac:dyDescent="0.3">
      <c r="A75" s="464" t="s">
        <v>524</v>
      </c>
      <c r="B75" s="1611" t="s">
        <v>539</v>
      </c>
      <c r="C75" s="1139"/>
      <c r="D75" s="1139"/>
      <c r="E75" s="1139"/>
      <c r="F75" s="1139"/>
      <c r="G75" s="1139"/>
      <c r="H75" s="1139"/>
      <c r="I75" s="1139"/>
      <c r="J75" s="1139"/>
      <c r="K75" s="1139"/>
      <c r="L75" s="1139"/>
      <c r="M75" s="1139"/>
      <c r="N75" s="1139"/>
      <c r="O75" s="1140"/>
      <c r="P75" s="1384">
        <v>4</v>
      </c>
      <c r="Q75" s="1609"/>
      <c r="R75" s="1384">
        <v>3</v>
      </c>
      <c r="S75" s="1136"/>
      <c r="T75" s="1601">
        <f>AF75+AI75+AL75+AO75+AR75+AU75+AX75+BA75</f>
        <v>210</v>
      </c>
      <c r="U75" s="1144"/>
      <c r="V75" s="1143">
        <f>AG75+AJ75+AM75+AP75+AS75+AV75+AY75+BB75</f>
        <v>140</v>
      </c>
      <c r="W75" s="1608"/>
      <c r="X75" s="1601">
        <f t="shared" ref="X75" si="105">V75/2</f>
        <v>70</v>
      </c>
      <c r="Y75" s="1144"/>
      <c r="Z75" s="1143">
        <f>V75/2</f>
        <v>70</v>
      </c>
      <c r="AA75" s="1144"/>
      <c r="AB75" s="1143"/>
      <c r="AC75" s="1144"/>
      <c r="AD75" s="1143"/>
      <c r="AE75" s="1589"/>
      <c r="AF75" s="443"/>
      <c r="AG75" s="444"/>
      <c r="AH75" s="445"/>
      <c r="AI75" s="443"/>
      <c r="AJ75" s="444"/>
      <c r="AK75" s="445"/>
      <c r="AL75" s="443">
        <v>108</v>
      </c>
      <c r="AM75" s="444">
        <f>4*18</f>
        <v>72</v>
      </c>
      <c r="AN75" s="445">
        <v>3</v>
      </c>
      <c r="AO75" s="443">
        <v>102</v>
      </c>
      <c r="AP75" s="444">
        <f>4*17</f>
        <v>68</v>
      </c>
      <c r="AQ75" s="445">
        <v>3</v>
      </c>
      <c r="AR75" s="443"/>
      <c r="AS75" s="444"/>
      <c r="AT75" s="504"/>
      <c r="AU75" s="443"/>
      <c r="AV75" s="444"/>
      <c r="AW75" s="445"/>
      <c r="AX75" s="443"/>
      <c r="AY75" s="444"/>
      <c r="AZ75" s="445"/>
      <c r="BA75" s="443"/>
      <c r="BB75" s="444"/>
      <c r="BC75" s="504"/>
      <c r="BD75" s="1135">
        <f t="shared" ref="BD75" si="106">AH75+AK75+AN75+AQ75+AT75+AW75+BC75+AZ75</f>
        <v>6</v>
      </c>
      <c r="BE75" s="1137"/>
      <c r="BF75" s="505"/>
      <c r="BG75" s="505"/>
      <c r="BH75" s="505"/>
      <c r="BI75" s="506"/>
    </row>
    <row r="76" spans="1:63" s="181" customFormat="1" ht="328.8" customHeight="1" x14ac:dyDescent="0.55000000000000004">
      <c r="A76" s="317"/>
      <c r="B76" s="434"/>
      <c r="C76" s="434"/>
      <c r="D76" s="434"/>
      <c r="E76" s="434"/>
      <c r="F76" s="434"/>
      <c r="G76" s="434"/>
      <c r="H76" s="434"/>
      <c r="I76" s="434"/>
      <c r="J76" s="434"/>
      <c r="K76" s="434"/>
      <c r="L76" s="434"/>
      <c r="M76" s="434"/>
      <c r="N76" s="434"/>
      <c r="O76" s="434"/>
      <c r="P76" s="439"/>
      <c r="Q76" s="439"/>
      <c r="R76" s="439"/>
      <c r="S76" s="439"/>
      <c r="T76" s="439"/>
      <c r="U76" s="439"/>
      <c r="V76" s="439"/>
      <c r="W76" s="439"/>
      <c r="X76" s="439"/>
      <c r="Y76" s="439"/>
      <c r="Z76" s="439"/>
      <c r="AA76" s="439"/>
      <c r="AB76" s="439"/>
      <c r="AC76" s="439"/>
      <c r="AD76" s="439"/>
      <c r="AE76" s="439"/>
      <c r="AF76" s="439"/>
      <c r="AG76" s="439"/>
      <c r="AH76" s="439"/>
      <c r="AI76" s="439"/>
      <c r="AJ76" s="439"/>
      <c r="AK76" s="439"/>
      <c r="AL76" s="439"/>
      <c r="AM76" s="439"/>
      <c r="AN76" s="439"/>
      <c r="AO76" s="439"/>
      <c r="AP76" s="439"/>
      <c r="AQ76" s="439"/>
      <c r="AR76" s="439"/>
      <c r="AS76" s="439"/>
      <c r="AT76" s="439"/>
      <c r="AU76" s="439"/>
      <c r="AV76" s="439"/>
      <c r="AW76" s="439"/>
      <c r="AX76" s="439"/>
      <c r="AY76" s="439"/>
      <c r="AZ76" s="439"/>
      <c r="BA76" s="439"/>
      <c r="BB76" s="439"/>
      <c r="BC76" s="439"/>
      <c r="BD76" s="440"/>
      <c r="BE76" s="440"/>
      <c r="BF76" s="441"/>
      <c r="BG76" s="441"/>
      <c r="BH76" s="441"/>
      <c r="BI76" s="441"/>
      <c r="BK76" s="279"/>
    </row>
    <row r="77" spans="1:63" s="181" customFormat="1" ht="186.6" customHeight="1" x14ac:dyDescent="0.55000000000000004">
      <c r="A77" s="317"/>
      <c r="B77" s="529"/>
      <c r="C77" s="529"/>
      <c r="D77" s="529"/>
      <c r="E77" s="529"/>
      <c r="F77" s="529"/>
      <c r="G77" s="529"/>
      <c r="H77" s="529"/>
      <c r="I77" s="529"/>
      <c r="J77" s="529"/>
      <c r="K77" s="529"/>
      <c r="L77" s="529"/>
      <c r="M77" s="529"/>
      <c r="N77" s="529"/>
      <c r="O77" s="529"/>
      <c r="P77" s="439"/>
      <c r="Q77" s="439"/>
      <c r="R77" s="439"/>
      <c r="S77" s="439"/>
      <c r="T77" s="439"/>
      <c r="U77" s="439"/>
      <c r="V77" s="439"/>
      <c r="W77" s="439"/>
      <c r="X77" s="439"/>
      <c r="Y77" s="439"/>
      <c r="Z77" s="439"/>
      <c r="AA77" s="439"/>
      <c r="AB77" s="439"/>
      <c r="AC77" s="439"/>
      <c r="AD77" s="439"/>
      <c r="AE77" s="439"/>
      <c r="AF77" s="439"/>
      <c r="AG77" s="439"/>
      <c r="AH77" s="439"/>
      <c r="AI77" s="439"/>
      <c r="AJ77" s="439"/>
      <c r="AK77" s="439"/>
      <c r="AL77" s="439"/>
      <c r="AM77" s="439"/>
      <c r="AN77" s="439"/>
      <c r="AO77" s="439"/>
      <c r="AP77" s="439"/>
      <c r="AQ77" s="439"/>
      <c r="AR77" s="439"/>
      <c r="AS77" s="439"/>
      <c r="AT77" s="439"/>
      <c r="AU77" s="439"/>
      <c r="AV77" s="439"/>
      <c r="AW77" s="439"/>
      <c r="AX77" s="439"/>
      <c r="AY77" s="439"/>
      <c r="AZ77" s="439"/>
      <c r="BA77" s="439"/>
      <c r="BB77" s="439"/>
      <c r="BC77" s="439"/>
      <c r="BD77" s="440"/>
      <c r="BE77" s="440"/>
      <c r="BF77" s="441"/>
      <c r="BG77" s="441"/>
      <c r="BH77" s="441"/>
      <c r="BI77" s="441"/>
      <c r="BK77" s="279"/>
    </row>
    <row r="78" spans="1:63" s="181" customFormat="1" ht="253.95" customHeight="1" thickBot="1" x14ac:dyDescent="0.6">
      <c r="A78" s="317"/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9"/>
      <c r="Q78" s="439"/>
      <c r="R78" s="439"/>
      <c r="S78" s="439"/>
      <c r="T78" s="439"/>
      <c r="U78" s="439"/>
      <c r="V78" s="439"/>
      <c r="W78" s="439"/>
      <c r="X78" s="439"/>
      <c r="Y78" s="439"/>
      <c r="Z78" s="439"/>
      <c r="AA78" s="439"/>
      <c r="AB78" s="439"/>
      <c r="AC78" s="439"/>
      <c r="AD78" s="439"/>
      <c r="AE78" s="439"/>
      <c r="AF78" s="439"/>
      <c r="AG78" s="439"/>
      <c r="AH78" s="439"/>
      <c r="AI78" s="439"/>
      <c r="AJ78" s="439"/>
      <c r="AK78" s="439"/>
      <c r="AL78" s="439"/>
      <c r="AM78" s="439"/>
      <c r="AN78" s="439"/>
      <c r="AO78" s="439"/>
      <c r="AP78" s="439"/>
      <c r="AQ78" s="439"/>
      <c r="AR78" s="439"/>
      <c r="AS78" s="439"/>
      <c r="AT78" s="439"/>
      <c r="AU78" s="439"/>
      <c r="AV78" s="439"/>
      <c r="AW78" s="439"/>
      <c r="AX78" s="439"/>
      <c r="AY78" s="439"/>
      <c r="AZ78" s="439"/>
      <c r="BA78" s="439"/>
      <c r="BB78" s="439"/>
      <c r="BC78" s="439"/>
      <c r="BD78" s="440"/>
      <c r="BE78" s="440"/>
      <c r="BF78" s="441"/>
      <c r="BG78" s="441"/>
      <c r="BH78" s="441"/>
      <c r="BI78" s="441"/>
      <c r="BK78" s="279"/>
    </row>
    <row r="79" spans="1:63" s="181" customFormat="1" ht="138" customHeight="1" x14ac:dyDescent="0.55000000000000004">
      <c r="A79" s="1438" t="s">
        <v>99</v>
      </c>
      <c r="B79" s="1441" t="s">
        <v>114</v>
      </c>
      <c r="C79" s="1442"/>
      <c r="D79" s="1442"/>
      <c r="E79" s="1442"/>
      <c r="F79" s="1442"/>
      <c r="G79" s="1442"/>
      <c r="H79" s="1442"/>
      <c r="I79" s="1442"/>
      <c r="J79" s="1442"/>
      <c r="K79" s="1442"/>
      <c r="L79" s="1442"/>
      <c r="M79" s="1442"/>
      <c r="N79" s="1442"/>
      <c r="O79" s="1443"/>
      <c r="P79" s="1450" t="s">
        <v>7</v>
      </c>
      <c r="Q79" s="1451"/>
      <c r="R79" s="1450" t="s">
        <v>8</v>
      </c>
      <c r="S79" s="1451"/>
      <c r="T79" s="1456" t="s">
        <v>9</v>
      </c>
      <c r="U79" s="1457"/>
      <c r="V79" s="1457"/>
      <c r="W79" s="1457"/>
      <c r="X79" s="1457"/>
      <c r="Y79" s="1457"/>
      <c r="Z79" s="1457"/>
      <c r="AA79" s="1457"/>
      <c r="AB79" s="1457"/>
      <c r="AC79" s="1457"/>
      <c r="AD79" s="1457"/>
      <c r="AE79" s="1458"/>
      <c r="AF79" s="1511" t="s">
        <v>35</v>
      </c>
      <c r="AG79" s="1207"/>
      <c r="AH79" s="1207"/>
      <c r="AI79" s="1207"/>
      <c r="AJ79" s="1207"/>
      <c r="AK79" s="1207"/>
      <c r="AL79" s="1207"/>
      <c r="AM79" s="1207"/>
      <c r="AN79" s="1207"/>
      <c r="AO79" s="1207"/>
      <c r="AP79" s="1207"/>
      <c r="AQ79" s="1207"/>
      <c r="AR79" s="1207"/>
      <c r="AS79" s="1207"/>
      <c r="AT79" s="1207"/>
      <c r="AU79" s="1207"/>
      <c r="AV79" s="1207"/>
      <c r="AW79" s="1207"/>
      <c r="AX79" s="1207"/>
      <c r="AY79" s="1207"/>
      <c r="AZ79" s="1207"/>
      <c r="BA79" s="1207"/>
      <c r="BB79" s="1207"/>
      <c r="BC79" s="1207"/>
      <c r="BD79" s="1494" t="s">
        <v>23</v>
      </c>
      <c r="BE79" s="1495"/>
      <c r="BF79" s="1559" t="s">
        <v>100</v>
      </c>
      <c r="BG79" s="1559"/>
      <c r="BH79" s="1559"/>
      <c r="BI79" s="1560"/>
      <c r="BK79" s="279"/>
    </row>
    <row r="80" spans="1:63" s="181" customFormat="1" ht="72" customHeight="1" x14ac:dyDescent="0.55000000000000004">
      <c r="A80" s="1439"/>
      <c r="B80" s="1444"/>
      <c r="C80" s="1445"/>
      <c r="D80" s="1445"/>
      <c r="E80" s="1445"/>
      <c r="F80" s="1445"/>
      <c r="G80" s="1445"/>
      <c r="H80" s="1445"/>
      <c r="I80" s="1445"/>
      <c r="J80" s="1445"/>
      <c r="K80" s="1445"/>
      <c r="L80" s="1445"/>
      <c r="M80" s="1445"/>
      <c r="N80" s="1445"/>
      <c r="O80" s="1446"/>
      <c r="P80" s="1452"/>
      <c r="Q80" s="1453"/>
      <c r="R80" s="1452"/>
      <c r="S80" s="1453"/>
      <c r="T80" s="1487" t="s">
        <v>5</v>
      </c>
      <c r="U80" s="1486"/>
      <c r="V80" s="1487" t="s">
        <v>10</v>
      </c>
      <c r="W80" s="1486"/>
      <c r="X80" s="1489" t="s">
        <v>11</v>
      </c>
      <c r="Y80" s="1490"/>
      <c r="Z80" s="1490"/>
      <c r="AA80" s="1490"/>
      <c r="AB80" s="1490"/>
      <c r="AC80" s="1490"/>
      <c r="AD80" s="1490"/>
      <c r="AE80" s="1491"/>
      <c r="AF80" s="1512" t="s">
        <v>13</v>
      </c>
      <c r="AG80" s="1512"/>
      <c r="AH80" s="1512"/>
      <c r="AI80" s="1512"/>
      <c r="AJ80" s="1512"/>
      <c r="AK80" s="1512"/>
      <c r="AL80" s="1512" t="s">
        <v>14</v>
      </c>
      <c r="AM80" s="1512"/>
      <c r="AN80" s="1512"/>
      <c r="AO80" s="1512"/>
      <c r="AP80" s="1512"/>
      <c r="AQ80" s="1512"/>
      <c r="AR80" s="1512" t="s">
        <v>15</v>
      </c>
      <c r="AS80" s="1512"/>
      <c r="AT80" s="1512"/>
      <c r="AU80" s="1460"/>
      <c r="AV80" s="1460"/>
      <c r="AW80" s="1460"/>
      <c r="AX80" s="1512" t="s">
        <v>155</v>
      </c>
      <c r="AY80" s="1512"/>
      <c r="AZ80" s="1512"/>
      <c r="BA80" s="1512"/>
      <c r="BB80" s="1512"/>
      <c r="BC80" s="1565"/>
      <c r="BD80" s="1496"/>
      <c r="BE80" s="1497"/>
      <c r="BF80" s="1561"/>
      <c r="BG80" s="1561"/>
      <c r="BH80" s="1561"/>
      <c r="BI80" s="1562"/>
      <c r="BK80" s="279"/>
    </row>
    <row r="81" spans="1:63" s="181" customFormat="1" ht="138" customHeight="1" thickBot="1" x14ac:dyDescent="0.6">
      <c r="A81" s="1439"/>
      <c r="B81" s="1444"/>
      <c r="C81" s="1445"/>
      <c r="D81" s="1445"/>
      <c r="E81" s="1445"/>
      <c r="F81" s="1445"/>
      <c r="G81" s="1445"/>
      <c r="H81" s="1445"/>
      <c r="I81" s="1445"/>
      <c r="J81" s="1445"/>
      <c r="K81" s="1445"/>
      <c r="L81" s="1445"/>
      <c r="M81" s="1445"/>
      <c r="N81" s="1445"/>
      <c r="O81" s="1446"/>
      <c r="P81" s="1452"/>
      <c r="Q81" s="1453"/>
      <c r="R81" s="1452"/>
      <c r="S81" s="1453"/>
      <c r="T81" s="1452"/>
      <c r="U81" s="1453"/>
      <c r="V81" s="1452"/>
      <c r="W81" s="1453"/>
      <c r="X81" s="1485" t="s">
        <v>12</v>
      </c>
      <c r="Y81" s="1486"/>
      <c r="Z81" s="1485" t="s">
        <v>101</v>
      </c>
      <c r="AA81" s="1486"/>
      <c r="AB81" s="1485" t="s">
        <v>102</v>
      </c>
      <c r="AC81" s="1486"/>
      <c r="AD81" s="1487" t="s">
        <v>73</v>
      </c>
      <c r="AE81" s="1486"/>
      <c r="AF81" s="1459" t="s">
        <v>485</v>
      </c>
      <c r="AG81" s="1460"/>
      <c r="AH81" s="1460"/>
      <c r="AI81" s="1459" t="s">
        <v>486</v>
      </c>
      <c r="AJ81" s="1460"/>
      <c r="AK81" s="1460"/>
      <c r="AL81" s="1459" t="s">
        <v>180</v>
      </c>
      <c r="AM81" s="1460"/>
      <c r="AN81" s="1460"/>
      <c r="AO81" s="1459" t="s">
        <v>487</v>
      </c>
      <c r="AP81" s="1460"/>
      <c r="AQ81" s="1460"/>
      <c r="AR81" s="1459" t="s">
        <v>182</v>
      </c>
      <c r="AS81" s="1460"/>
      <c r="AT81" s="1461"/>
      <c r="AU81" s="1462" t="s">
        <v>183</v>
      </c>
      <c r="AV81" s="1463"/>
      <c r="AW81" s="1463"/>
      <c r="AX81" s="1492" t="s">
        <v>488</v>
      </c>
      <c r="AY81" s="1493"/>
      <c r="AZ81" s="1493"/>
      <c r="BA81" s="1459" t="s">
        <v>591</v>
      </c>
      <c r="BB81" s="1460"/>
      <c r="BC81" s="1461"/>
      <c r="BD81" s="1496"/>
      <c r="BE81" s="1497"/>
      <c r="BF81" s="1561"/>
      <c r="BG81" s="1561"/>
      <c r="BH81" s="1561"/>
      <c r="BI81" s="1562"/>
      <c r="BK81" s="279"/>
    </row>
    <row r="82" spans="1:63" s="181" customFormat="1" ht="321" customHeight="1" thickBot="1" x14ac:dyDescent="0.6">
      <c r="A82" s="1440"/>
      <c r="B82" s="1447"/>
      <c r="C82" s="1448"/>
      <c r="D82" s="1448"/>
      <c r="E82" s="1448"/>
      <c r="F82" s="1448"/>
      <c r="G82" s="1448"/>
      <c r="H82" s="1448"/>
      <c r="I82" s="1448"/>
      <c r="J82" s="1448"/>
      <c r="K82" s="1448"/>
      <c r="L82" s="1448"/>
      <c r="M82" s="1448"/>
      <c r="N82" s="1448"/>
      <c r="O82" s="1449"/>
      <c r="P82" s="1454"/>
      <c r="Q82" s="1455"/>
      <c r="R82" s="1454"/>
      <c r="S82" s="1455"/>
      <c r="T82" s="1454"/>
      <c r="U82" s="1455"/>
      <c r="V82" s="1454"/>
      <c r="W82" s="1455"/>
      <c r="X82" s="1454"/>
      <c r="Y82" s="1455"/>
      <c r="Z82" s="1454"/>
      <c r="AA82" s="1455"/>
      <c r="AB82" s="1454"/>
      <c r="AC82" s="1455"/>
      <c r="AD82" s="1454"/>
      <c r="AE82" s="1488"/>
      <c r="AF82" s="325" t="s">
        <v>3</v>
      </c>
      <c r="AG82" s="326" t="s">
        <v>16</v>
      </c>
      <c r="AH82" s="327" t="s">
        <v>17</v>
      </c>
      <c r="AI82" s="325" t="s">
        <v>3</v>
      </c>
      <c r="AJ82" s="326" t="s">
        <v>16</v>
      </c>
      <c r="AK82" s="327" t="s">
        <v>17</v>
      </c>
      <c r="AL82" s="325" t="s">
        <v>3</v>
      </c>
      <c r="AM82" s="326" t="s">
        <v>16</v>
      </c>
      <c r="AN82" s="327" t="s">
        <v>17</v>
      </c>
      <c r="AO82" s="325" t="s">
        <v>3</v>
      </c>
      <c r="AP82" s="326" t="s">
        <v>16</v>
      </c>
      <c r="AQ82" s="327" t="s">
        <v>17</v>
      </c>
      <c r="AR82" s="325" t="s">
        <v>3</v>
      </c>
      <c r="AS82" s="326" t="s">
        <v>16</v>
      </c>
      <c r="AT82" s="328" t="s">
        <v>17</v>
      </c>
      <c r="AU82" s="329" t="s">
        <v>3</v>
      </c>
      <c r="AV82" s="330" t="s">
        <v>16</v>
      </c>
      <c r="AW82" s="331" t="s">
        <v>17</v>
      </c>
      <c r="AX82" s="325" t="s">
        <v>3</v>
      </c>
      <c r="AY82" s="326" t="s">
        <v>16</v>
      </c>
      <c r="AZ82" s="327" t="s">
        <v>17</v>
      </c>
      <c r="BA82" s="325" t="s">
        <v>3</v>
      </c>
      <c r="BB82" s="326" t="s">
        <v>16</v>
      </c>
      <c r="BC82" s="328" t="s">
        <v>17</v>
      </c>
      <c r="BD82" s="1498"/>
      <c r="BE82" s="1499"/>
      <c r="BF82" s="1563"/>
      <c r="BG82" s="1563"/>
      <c r="BH82" s="1563"/>
      <c r="BI82" s="1564"/>
      <c r="BK82" s="279"/>
    </row>
    <row r="83" spans="1:63" s="181" customFormat="1" ht="135" customHeight="1" x14ac:dyDescent="0.55000000000000004">
      <c r="A83" s="300" t="s">
        <v>163</v>
      </c>
      <c r="B83" s="1233" t="s">
        <v>463</v>
      </c>
      <c r="C83" s="1390"/>
      <c r="D83" s="1390"/>
      <c r="E83" s="1390"/>
      <c r="F83" s="1390"/>
      <c r="G83" s="1390"/>
      <c r="H83" s="1390"/>
      <c r="I83" s="1390"/>
      <c r="J83" s="1390"/>
      <c r="K83" s="1390"/>
      <c r="L83" s="1390"/>
      <c r="M83" s="1390"/>
      <c r="N83" s="1390"/>
      <c r="O83" s="1391"/>
      <c r="P83" s="1373"/>
      <c r="Q83" s="1373"/>
      <c r="R83" s="1374"/>
      <c r="S83" s="1375"/>
      <c r="T83" s="1353">
        <f>AF83+AI83+AL83+AO83+AR83+AU83+AX83+BA83</f>
        <v>724</v>
      </c>
      <c r="U83" s="1332"/>
      <c r="V83" s="1331">
        <f>SUM(X83:AE83)</f>
        <v>352</v>
      </c>
      <c r="W83" s="1345"/>
      <c r="X83" s="1376">
        <f>SUM(X84:Y89)</f>
        <v>176</v>
      </c>
      <c r="Y83" s="1377"/>
      <c r="Z83" s="1378">
        <f>SUM(Z84:AA89)</f>
        <v>176</v>
      </c>
      <c r="AA83" s="1377"/>
      <c r="AB83" s="1331">
        <f>SUM(AB84:AC89)</f>
        <v>0</v>
      </c>
      <c r="AC83" s="1332"/>
      <c r="AD83" s="1378">
        <f>SUM(AD84:AE89)</f>
        <v>0</v>
      </c>
      <c r="AE83" s="1592"/>
      <c r="AF83" s="435">
        <f t="shared" ref="AF83:BE83" si="107">SUM(AF84:AF89)</f>
        <v>0</v>
      </c>
      <c r="AG83" s="436">
        <f t="shared" si="107"/>
        <v>0</v>
      </c>
      <c r="AH83" s="376">
        <f t="shared" si="107"/>
        <v>0</v>
      </c>
      <c r="AI83" s="372">
        <f t="shared" si="107"/>
        <v>0</v>
      </c>
      <c r="AJ83" s="436">
        <f t="shared" si="107"/>
        <v>0</v>
      </c>
      <c r="AK83" s="437">
        <f t="shared" si="107"/>
        <v>0</v>
      </c>
      <c r="AL83" s="372">
        <f t="shared" si="107"/>
        <v>0</v>
      </c>
      <c r="AM83" s="436">
        <f t="shared" si="107"/>
        <v>0</v>
      </c>
      <c r="AN83" s="437">
        <f t="shared" si="107"/>
        <v>0</v>
      </c>
      <c r="AO83" s="372">
        <f t="shared" si="107"/>
        <v>110</v>
      </c>
      <c r="AP83" s="373">
        <f t="shared" si="107"/>
        <v>68</v>
      </c>
      <c r="AQ83" s="437">
        <f t="shared" si="107"/>
        <v>3</v>
      </c>
      <c r="AR83" s="372">
        <f t="shared" si="107"/>
        <v>214</v>
      </c>
      <c r="AS83" s="373">
        <f t="shared" si="107"/>
        <v>108</v>
      </c>
      <c r="AT83" s="374">
        <f t="shared" si="107"/>
        <v>6</v>
      </c>
      <c r="AU83" s="372">
        <f t="shared" si="107"/>
        <v>110</v>
      </c>
      <c r="AV83" s="436">
        <f t="shared" si="107"/>
        <v>68</v>
      </c>
      <c r="AW83" s="374">
        <f t="shared" si="107"/>
        <v>3</v>
      </c>
      <c r="AX83" s="435">
        <f t="shared" si="107"/>
        <v>290</v>
      </c>
      <c r="AY83" s="373">
        <f t="shared" si="107"/>
        <v>108</v>
      </c>
      <c r="AZ83" s="465">
        <f t="shared" si="107"/>
        <v>9</v>
      </c>
      <c r="BA83" s="435">
        <f t="shared" si="107"/>
        <v>0</v>
      </c>
      <c r="BB83" s="436">
        <f t="shared" si="107"/>
        <v>0</v>
      </c>
      <c r="BC83" s="374">
        <f t="shared" si="107"/>
        <v>0</v>
      </c>
      <c r="BD83" s="1353">
        <f t="shared" si="107"/>
        <v>21</v>
      </c>
      <c r="BE83" s="1345">
        <f t="shared" si="107"/>
        <v>0</v>
      </c>
      <c r="BF83" s="1600" t="s">
        <v>570</v>
      </c>
      <c r="BG83" s="1347"/>
      <c r="BH83" s="1347"/>
      <c r="BI83" s="1348"/>
      <c r="BK83" s="279"/>
    </row>
    <row r="84" spans="1:63" s="181" customFormat="1" ht="144" customHeight="1" x14ac:dyDescent="0.55000000000000004">
      <c r="A84" s="301" t="s">
        <v>167</v>
      </c>
      <c r="B84" s="1168" t="s">
        <v>464</v>
      </c>
      <c r="C84" s="1074"/>
      <c r="D84" s="1074"/>
      <c r="E84" s="1074"/>
      <c r="F84" s="1074"/>
      <c r="G84" s="1074"/>
      <c r="H84" s="1074"/>
      <c r="I84" s="1074"/>
      <c r="J84" s="1074"/>
      <c r="K84" s="1074"/>
      <c r="L84" s="1074"/>
      <c r="M84" s="1074"/>
      <c r="N84" s="1074"/>
      <c r="O84" s="1074"/>
      <c r="P84" s="1383">
        <v>5</v>
      </c>
      <c r="Q84" s="1383"/>
      <c r="R84" s="1319">
        <v>4</v>
      </c>
      <c r="S84" s="1320"/>
      <c r="T84" s="1166">
        <f>AF84+AI84+AL84+AO84+AR84+AU84+AX84+BA84</f>
        <v>204</v>
      </c>
      <c r="U84" s="1167"/>
      <c r="V84" s="1327">
        <f>AG84+AJ84+AM84+AP84+AS84+AV84+AY84+BB84</f>
        <v>104</v>
      </c>
      <c r="W84" s="1328"/>
      <c r="X84" s="1166">
        <f t="shared" ref="X84:X88" si="108">V84/2</f>
        <v>52</v>
      </c>
      <c r="Y84" s="1167"/>
      <c r="Z84" s="1327">
        <f>V84/2</f>
        <v>52</v>
      </c>
      <c r="AA84" s="1167"/>
      <c r="AB84" s="1327"/>
      <c r="AC84" s="1167"/>
      <c r="AD84" s="1327"/>
      <c r="AE84" s="1329"/>
      <c r="AF84" s="363"/>
      <c r="AG84" s="364"/>
      <c r="AH84" s="365"/>
      <c r="AI84" s="363"/>
      <c r="AJ84" s="364"/>
      <c r="AK84" s="365"/>
      <c r="AL84" s="363"/>
      <c r="AM84" s="364"/>
      <c r="AN84" s="365"/>
      <c r="AO84" s="363">
        <v>110</v>
      </c>
      <c r="AP84" s="364">
        <f>4*17</f>
        <v>68</v>
      </c>
      <c r="AQ84" s="365">
        <v>3</v>
      </c>
      <c r="AR84" s="363">
        <v>94</v>
      </c>
      <c r="AS84" s="364">
        <f>2*18</f>
        <v>36</v>
      </c>
      <c r="AT84" s="427">
        <v>3</v>
      </c>
      <c r="AU84" s="363"/>
      <c r="AV84" s="364"/>
      <c r="AW84" s="365"/>
      <c r="AX84" s="363"/>
      <c r="AY84" s="364"/>
      <c r="AZ84" s="365"/>
      <c r="BA84" s="363"/>
      <c r="BB84" s="364"/>
      <c r="BC84" s="427"/>
      <c r="BD84" s="1339">
        <f t="shared" ref="BD84:BD88" si="109">AH84+AK84+AN84+AQ84+AT84+AW84+BC84+AZ84</f>
        <v>6</v>
      </c>
      <c r="BE84" s="1340"/>
      <c r="BF84" s="1314"/>
      <c r="BG84" s="1314"/>
      <c r="BH84" s="1314"/>
      <c r="BI84" s="1315"/>
      <c r="BK84" s="279"/>
    </row>
    <row r="85" spans="1:63" s="181" customFormat="1" ht="67.2" x14ac:dyDescent="0.55000000000000004">
      <c r="A85" s="301" t="s">
        <v>542</v>
      </c>
      <c r="B85" s="1361" t="s">
        <v>495</v>
      </c>
      <c r="C85" s="1362"/>
      <c r="D85" s="1362"/>
      <c r="E85" s="1362"/>
      <c r="F85" s="1362"/>
      <c r="G85" s="1362"/>
      <c r="H85" s="1362"/>
      <c r="I85" s="1362"/>
      <c r="J85" s="1362"/>
      <c r="K85" s="1362"/>
      <c r="L85" s="1362"/>
      <c r="M85" s="1362"/>
      <c r="N85" s="1362"/>
      <c r="O85" s="1362"/>
      <c r="P85" s="1112"/>
      <c r="Q85" s="1112"/>
      <c r="R85" s="1071"/>
      <c r="S85" s="1070"/>
      <c r="T85" s="1068"/>
      <c r="U85" s="1072"/>
      <c r="V85" s="1071"/>
      <c r="W85" s="1070"/>
      <c r="X85" s="507"/>
      <c r="Y85" s="501"/>
      <c r="Z85" s="498"/>
      <c r="AA85" s="501"/>
      <c r="AB85" s="498"/>
      <c r="AC85" s="501"/>
      <c r="AD85" s="498"/>
      <c r="AE85" s="507"/>
      <c r="AF85" s="306"/>
      <c r="AG85" s="496"/>
      <c r="AH85" s="308"/>
      <c r="AI85" s="306"/>
      <c r="AJ85" s="496"/>
      <c r="AK85" s="308"/>
      <c r="AL85" s="306"/>
      <c r="AM85" s="496"/>
      <c r="AN85" s="308"/>
      <c r="AO85" s="306"/>
      <c r="AP85" s="496"/>
      <c r="AQ85" s="308"/>
      <c r="AR85" s="306"/>
      <c r="AS85" s="496"/>
      <c r="AT85" s="498"/>
      <c r="AU85" s="306"/>
      <c r="AV85" s="496"/>
      <c r="AW85" s="308"/>
      <c r="AX85" s="306"/>
      <c r="AY85" s="496"/>
      <c r="AZ85" s="308"/>
      <c r="BA85" s="495"/>
      <c r="BB85" s="496"/>
      <c r="BC85" s="498"/>
      <c r="BD85" s="500"/>
      <c r="BE85" s="499"/>
      <c r="BF85" s="1313"/>
      <c r="BG85" s="1314"/>
      <c r="BH85" s="1314"/>
      <c r="BI85" s="1315"/>
      <c r="BK85" s="279"/>
    </row>
    <row r="86" spans="1:63" s="181" customFormat="1" ht="84" customHeight="1" x14ac:dyDescent="0.55000000000000004">
      <c r="A86" s="311" t="s">
        <v>563</v>
      </c>
      <c r="B86" s="1168" t="s">
        <v>526</v>
      </c>
      <c r="C86" s="1074"/>
      <c r="D86" s="1074"/>
      <c r="E86" s="1074"/>
      <c r="F86" s="1074"/>
      <c r="G86" s="1074"/>
      <c r="H86" s="1074"/>
      <c r="I86" s="1074"/>
      <c r="J86" s="1074"/>
      <c r="K86" s="1074"/>
      <c r="L86" s="1074"/>
      <c r="M86" s="1074"/>
      <c r="N86" s="1074"/>
      <c r="O86" s="1074"/>
      <c r="P86" s="1112">
        <v>5</v>
      </c>
      <c r="Q86" s="1112"/>
      <c r="R86" s="1064"/>
      <c r="S86" s="1306"/>
      <c r="T86" s="1085">
        <f t="shared" ref="T86:T87" si="110">AF86+AI86+AL86+AO86+AR86+AU86+AX86+BA86</f>
        <v>120</v>
      </c>
      <c r="U86" s="1065"/>
      <c r="V86" s="1064">
        <f t="shared" ref="V86:V87" si="111">AG86+AJ86+AM86+AP86+AS86+AV86+AY86+BB86</f>
        <v>72</v>
      </c>
      <c r="W86" s="1306"/>
      <c r="X86" s="1604">
        <f t="shared" ref="X86" si="112">V86/2</f>
        <v>36</v>
      </c>
      <c r="Y86" s="1599"/>
      <c r="Z86" s="1357">
        <f t="shared" ref="Z86" si="113">V86/2</f>
        <v>36</v>
      </c>
      <c r="AA86" s="1599"/>
      <c r="AB86" s="1064"/>
      <c r="AC86" s="1065"/>
      <c r="AD86" s="1064"/>
      <c r="AE86" s="1065"/>
      <c r="AF86" s="1107"/>
      <c r="AG86" s="1322"/>
      <c r="AH86" s="1064"/>
      <c r="AI86" s="1107"/>
      <c r="AJ86" s="1064"/>
      <c r="AK86" s="1064"/>
      <c r="AL86" s="1107"/>
      <c r="AM86" s="1064"/>
      <c r="AN86" s="1064"/>
      <c r="AO86" s="1107"/>
      <c r="AP86" s="1064"/>
      <c r="AQ86" s="1064"/>
      <c r="AR86" s="1107">
        <v>120</v>
      </c>
      <c r="AS86" s="1322">
        <v>72</v>
      </c>
      <c r="AT86" s="1324">
        <v>3</v>
      </c>
      <c r="AU86" s="1107"/>
      <c r="AV86" s="1064"/>
      <c r="AW86" s="1064"/>
      <c r="AX86" s="1107"/>
      <c r="AY86" s="1322"/>
      <c r="AZ86" s="1324"/>
      <c r="BA86" s="1064"/>
      <c r="BB86" s="1064"/>
      <c r="BC86" s="1064"/>
      <c r="BD86" s="1085">
        <f t="shared" ref="BD86:BD87" si="114">AH86+AK86+AN86+AQ86+AT86+AW86+BC86+AZ86</f>
        <v>3</v>
      </c>
      <c r="BE86" s="1086"/>
      <c r="BF86" s="1333"/>
      <c r="BG86" s="1334"/>
      <c r="BH86" s="1334"/>
      <c r="BI86" s="1335"/>
      <c r="BK86" s="279"/>
    </row>
    <row r="87" spans="1:63" s="181" customFormat="1" ht="87" customHeight="1" x14ac:dyDescent="0.55000000000000004">
      <c r="A87" s="311" t="s">
        <v>564</v>
      </c>
      <c r="B87" s="1168" t="s">
        <v>593</v>
      </c>
      <c r="C87" s="1074"/>
      <c r="D87" s="1074"/>
      <c r="E87" s="1074"/>
      <c r="F87" s="1074"/>
      <c r="G87" s="1074"/>
      <c r="H87" s="1074"/>
      <c r="I87" s="1074"/>
      <c r="J87" s="1074"/>
      <c r="K87" s="1074"/>
      <c r="L87" s="1074"/>
      <c r="M87" s="1074"/>
      <c r="N87" s="1074"/>
      <c r="O87" s="1074"/>
      <c r="P87" s="1318"/>
      <c r="Q87" s="1318"/>
      <c r="R87" s="1066"/>
      <c r="S87" s="1101"/>
      <c r="T87" s="1099">
        <f t="shared" si="110"/>
        <v>0</v>
      </c>
      <c r="U87" s="1067"/>
      <c r="V87" s="1066">
        <f t="shared" si="111"/>
        <v>0</v>
      </c>
      <c r="W87" s="1101"/>
      <c r="X87" s="1605"/>
      <c r="Y87" s="1606"/>
      <c r="Z87" s="1607"/>
      <c r="AA87" s="1606"/>
      <c r="AB87" s="1066"/>
      <c r="AC87" s="1067"/>
      <c r="AD87" s="1084"/>
      <c r="AE87" s="1326"/>
      <c r="AF87" s="1109"/>
      <c r="AG87" s="1323"/>
      <c r="AH87" s="1084"/>
      <c r="AI87" s="1109"/>
      <c r="AJ87" s="1084"/>
      <c r="AK87" s="1084"/>
      <c r="AL87" s="1109"/>
      <c r="AM87" s="1084"/>
      <c r="AN87" s="1084"/>
      <c r="AO87" s="1109"/>
      <c r="AP87" s="1084"/>
      <c r="AQ87" s="1084"/>
      <c r="AR87" s="1109"/>
      <c r="AS87" s="1323"/>
      <c r="AT87" s="1325"/>
      <c r="AU87" s="1109"/>
      <c r="AV87" s="1084"/>
      <c r="AW87" s="1084"/>
      <c r="AX87" s="1109"/>
      <c r="AY87" s="1323"/>
      <c r="AZ87" s="1325"/>
      <c r="BA87" s="1084"/>
      <c r="BB87" s="1084"/>
      <c r="BC87" s="1084"/>
      <c r="BD87" s="1087">
        <f t="shared" si="114"/>
        <v>0</v>
      </c>
      <c r="BE87" s="1088"/>
      <c r="BF87" s="1336"/>
      <c r="BG87" s="1337"/>
      <c r="BH87" s="1337"/>
      <c r="BI87" s="1338"/>
      <c r="BK87" s="279"/>
    </row>
    <row r="88" spans="1:63" s="181" customFormat="1" ht="93" customHeight="1" x14ac:dyDescent="0.55000000000000004">
      <c r="A88" s="311" t="s">
        <v>543</v>
      </c>
      <c r="B88" s="1163" t="s">
        <v>465</v>
      </c>
      <c r="C88" s="1164"/>
      <c r="D88" s="1164"/>
      <c r="E88" s="1164"/>
      <c r="F88" s="1164"/>
      <c r="G88" s="1164"/>
      <c r="H88" s="1164"/>
      <c r="I88" s="1164"/>
      <c r="J88" s="1164"/>
      <c r="K88" s="1164"/>
      <c r="L88" s="1164"/>
      <c r="M88" s="1164"/>
      <c r="N88" s="1164"/>
      <c r="O88" s="1164"/>
      <c r="P88" s="1383"/>
      <c r="Q88" s="1383"/>
      <c r="R88" s="1319" t="s">
        <v>599</v>
      </c>
      <c r="S88" s="1320"/>
      <c r="T88" s="1166">
        <f t="shared" ref="T88" si="115">AF88+AI88+AL88+AO88+AR88+AU88+AX88+BA88</f>
        <v>200</v>
      </c>
      <c r="U88" s="1167"/>
      <c r="V88" s="1327">
        <f t="shared" ref="V88" si="116">AG88+AJ88+AM88+AP88+AS88+AV88+AY88+BB88</f>
        <v>104</v>
      </c>
      <c r="W88" s="1328"/>
      <c r="X88" s="1166">
        <f t="shared" si="108"/>
        <v>52</v>
      </c>
      <c r="Y88" s="1167"/>
      <c r="Z88" s="1327">
        <f t="shared" ref="Z88" si="117">V88/2</f>
        <v>52</v>
      </c>
      <c r="AA88" s="1167"/>
      <c r="AB88" s="1327"/>
      <c r="AC88" s="1167"/>
      <c r="AD88" s="1327"/>
      <c r="AE88" s="1329"/>
      <c r="AF88" s="363"/>
      <c r="AG88" s="364"/>
      <c r="AH88" s="365"/>
      <c r="AI88" s="363"/>
      <c r="AJ88" s="364"/>
      <c r="AK88" s="365"/>
      <c r="AL88" s="363"/>
      <c r="AM88" s="364"/>
      <c r="AN88" s="365"/>
      <c r="AO88" s="363"/>
      <c r="AP88" s="364"/>
      <c r="AQ88" s="365"/>
      <c r="AR88" s="363"/>
      <c r="AS88" s="364"/>
      <c r="AT88" s="427"/>
      <c r="AU88" s="363">
        <v>110</v>
      </c>
      <c r="AV88" s="364">
        <f t="shared" ref="AV88" si="118">4*17</f>
        <v>68</v>
      </c>
      <c r="AW88" s="365">
        <v>3</v>
      </c>
      <c r="AX88" s="363">
        <v>90</v>
      </c>
      <c r="AY88" s="364">
        <f>2*18</f>
        <v>36</v>
      </c>
      <c r="AZ88" s="365">
        <v>3</v>
      </c>
      <c r="BA88" s="363"/>
      <c r="BB88" s="364"/>
      <c r="BC88" s="427"/>
      <c r="BD88" s="1339">
        <f t="shared" si="109"/>
        <v>6</v>
      </c>
      <c r="BE88" s="1340"/>
      <c r="BF88" s="1314"/>
      <c r="BG88" s="1314"/>
      <c r="BH88" s="1314"/>
      <c r="BI88" s="1315"/>
      <c r="BK88" s="279"/>
    </row>
    <row r="89" spans="1:63" s="181" customFormat="1" ht="90" customHeight="1" x14ac:dyDescent="0.55000000000000004">
      <c r="A89" s="311" t="s">
        <v>544</v>
      </c>
      <c r="B89" s="1163" t="s">
        <v>466</v>
      </c>
      <c r="C89" s="1164"/>
      <c r="D89" s="1164"/>
      <c r="E89" s="1164"/>
      <c r="F89" s="1164"/>
      <c r="G89" s="1164"/>
      <c r="H89" s="1164"/>
      <c r="I89" s="1164"/>
      <c r="J89" s="1164"/>
      <c r="K89" s="1164"/>
      <c r="L89" s="1164"/>
      <c r="M89" s="1164"/>
      <c r="N89" s="1164"/>
      <c r="O89" s="1164"/>
      <c r="P89" s="1383">
        <v>7</v>
      </c>
      <c r="Q89" s="1383"/>
      <c r="R89" s="1319">
        <v>7</v>
      </c>
      <c r="S89" s="1320"/>
      <c r="T89" s="1166">
        <f t="shared" ref="T89" si="119">AF89+AI89+AL89+AO89+AR89+AU89+AX89+BA89</f>
        <v>200</v>
      </c>
      <c r="U89" s="1167"/>
      <c r="V89" s="1327">
        <f t="shared" ref="V89" si="120">AG89+AJ89+AM89+AP89+AS89+AV89+AY89+BB89</f>
        <v>72</v>
      </c>
      <c r="W89" s="1328"/>
      <c r="X89" s="1166">
        <f t="shared" ref="X89" si="121">V89/2</f>
        <v>36</v>
      </c>
      <c r="Y89" s="1167"/>
      <c r="Z89" s="1327">
        <f>V89/2</f>
        <v>36</v>
      </c>
      <c r="AA89" s="1167"/>
      <c r="AB89" s="1327"/>
      <c r="AC89" s="1167"/>
      <c r="AD89" s="1327"/>
      <c r="AE89" s="1329"/>
      <c r="AF89" s="363"/>
      <c r="AG89" s="364"/>
      <c r="AH89" s="365"/>
      <c r="AI89" s="363"/>
      <c r="AJ89" s="364"/>
      <c r="AK89" s="365"/>
      <c r="AL89" s="363"/>
      <c r="AM89" s="364"/>
      <c r="AN89" s="365"/>
      <c r="AO89" s="363"/>
      <c r="AP89" s="364"/>
      <c r="AQ89" s="365"/>
      <c r="AR89" s="363"/>
      <c r="AS89" s="364"/>
      <c r="AT89" s="519"/>
      <c r="AU89" s="363"/>
      <c r="AV89" s="364"/>
      <c r="AW89" s="365"/>
      <c r="AX89" s="363">
        <v>200</v>
      </c>
      <c r="AY89" s="364">
        <f>4*18</f>
        <v>72</v>
      </c>
      <c r="AZ89" s="365">
        <v>6</v>
      </c>
      <c r="BA89" s="363"/>
      <c r="BB89" s="364"/>
      <c r="BC89" s="519"/>
      <c r="BD89" s="1339">
        <f t="shared" ref="BD89" si="122">AH89+AK89+AN89+AQ89+AT89+AW89+BC89+AZ89</f>
        <v>6</v>
      </c>
      <c r="BE89" s="1340"/>
      <c r="BF89" s="1314"/>
      <c r="BG89" s="1314"/>
      <c r="BH89" s="1314"/>
      <c r="BI89" s="1315"/>
      <c r="BK89" s="279"/>
    </row>
    <row r="90" spans="1:63" s="181" customFormat="1" ht="120" customHeight="1" x14ac:dyDescent="0.55000000000000004">
      <c r="A90" s="309" t="s">
        <v>285</v>
      </c>
      <c r="B90" s="1233" t="s">
        <v>467</v>
      </c>
      <c r="C90" s="1390"/>
      <c r="D90" s="1390"/>
      <c r="E90" s="1390"/>
      <c r="F90" s="1390"/>
      <c r="G90" s="1390"/>
      <c r="H90" s="1390"/>
      <c r="I90" s="1390"/>
      <c r="J90" s="1390"/>
      <c r="K90" s="1390"/>
      <c r="L90" s="1390"/>
      <c r="M90" s="1390"/>
      <c r="N90" s="1390"/>
      <c r="O90" s="1390"/>
      <c r="P90" s="1385"/>
      <c r="Q90" s="1408"/>
      <c r="R90" s="1385"/>
      <c r="S90" s="1386"/>
      <c r="T90" s="1353">
        <f t="shared" ref="T90:T91" si="123">AF90+AI90+AL90+AO90+AR90+AU90+AX90+BA90</f>
        <v>220</v>
      </c>
      <c r="U90" s="1332"/>
      <c r="V90" s="1331">
        <f>SUM(X90:AE90)</f>
        <v>140</v>
      </c>
      <c r="W90" s="1345"/>
      <c r="X90" s="1353">
        <f>SUM(X91:Y91)</f>
        <v>70</v>
      </c>
      <c r="Y90" s="1332"/>
      <c r="Z90" s="1331">
        <f>SUM(Z91:AA91)</f>
        <v>0</v>
      </c>
      <c r="AA90" s="1332"/>
      <c r="AB90" s="1331">
        <f>SUM(AB91:AC91)</f>
        <v>70</v>
      </c>
      <c r="AC90" s="1332"/>
      <c r="AD90" s="1331">
        <f>SUM(AD91:AE91)</f>
        <v>0</v>
      </c>
      <c r="AE90" s="1345"/>
      <c r="AF90" s="372">
        <f t="shared" ref="AF90:BE90" si="124">SUM(AF91:AF91)</f>
        <v>0</v>
      </c>
      <c r="AG90" s="373">
        <f t="shared" si="124"/>
        <v>0</v>
      </c>
      <c r="AH90" s="376">
        <f t="shared" si="124"/>
        <v>0</v>
      </c>
      <c r="AI90" s="372">
        <f t="shared" si="124"/>
        <v>0</v>
      </c>
      <c r="AJ90" s="373">
        <f t="shared" si="124"/>
        <v>0</v>
      </c>
      <c r="AK90" s="374">
        <f t="shared" si="124"/>
        <v>0</v>
      </c>
      <c r="AL90" s="372">
        <f t="shared" si="124"/>
        <v>0</v>
      </c>
      <c r="AM90" s="373">
        <f t="shared" si="124"/>
        <v>0</v>
      </c>
      <c r="AN90" s="374">
        <f t="shared" si="124"/>
        <v>0</v>
      </c>
      <c r="AO90" s="372">
        <f t="shared" si="124"/>
        <v>0</v>
      </c>
      <c r="AP90" s="373">
        <f t="shared" si="124"/>
        <v>0</v>
      </c>
      <c r="AQ90" s="374">
        <f t="shared" si="124"/>
        <v>0</v>
      </c>
      <c r="AR90" s="372">
        <f t="shared" si="124"/>
        <v>110</v>
      </c>
      <c r="AS90" s="373">
        <f t="shared" si="124"/>
        <v>72</v>
      </c>
      <c r="AT90" s="428">
        <f t="shared" si="124"/>
        <v>3</v>
      </c>
      <c r="AU90" s="372">
        <f t="shared" si="124"/>
        <v>110</v>
      </c>
      <c r="AV90" s="373">
        <f t="shared" si="124"/>
        <v>68</v>
      </c>
      <c r="AW90" s="374">
        <f t="shared" si="124"/>
        <v>3</v>
      </c>
      <c r="AX90" s="372">
        <f t="shared" si="124"/>
        <v>0</v>
      </c>
      <c r="AY90" s="373">
        <f t="shared" si="124"/>
        <v>0</v>
      </c>
      <c r="AZ90" s="374">
        <f t="shared" si="124"/>
        <v>0</v>
      </c>
      <c r="BA90" s="372">
        <f t="shared" si="124"/>
        <v>0</v>
      </c>
      <c r="BB90" s="373">
        <f t="shared" si="124"/>
        <v>0</v>
      </c>
      <c r="BC90" s="428">
        <f t="shared" si="124"/>
        <v>0</v>
      </c>
      <c r="BD90" s="1353">
        <f t="shared" si="124"/>
        <v>6</v>
      </c>
      <c r="BE90" s="1345">
        <f t="shared" si="124"/>
        <v>0</v>
      </c>
      <c r="BF90" s="1346" t="s">
        <v>194</v>
      </c>
      <c r="BG90" s="1347"/>
      <c r="BH90" s="1347"/>
      <c r="BI90" s="1348"/>
      <c r="BK90" s="279"/>
    </row>
    <row r="91" spans="1:63" s="181" customFormat="1" ht="153" customHeight="1" x14ac:dyDescent="0.55000000000000004">
      <c r="A91" s="447" t="s">
        <v>164</v>
      </c>
      <c r="B91" s="1359" t="s">
        <v>468</v>
      </c>
      <c r="C91" s="1360"/>
      <c r="D91" s="1360"/>
      <c r="E91" s="1360"/>
      <c r="F91" s="1360"/>
      <c r="G91" s="1360"/>
      <c r="H91" s="1360"/>
      <c r="I91" s="1360"/>
      <c r="J91" s="1360"/>
      <c r="K91" s="1360"/>
      <c r="L91" s="1360"/>
      <c r="M91" s="1360"/>
      <c r="N91" s="1360"/>
      <c r="O91" s="1360"/>
      <c r="P91" s="1327">
        <v>6</v>
      </c>
      <c r="Q91" s="1167"/>
      <c r="R91" s="1357">
        <v>5</v>
      </c>
      <c r="S91" s="1358"/>
      <c r="T91" s="1166">
        <f t="shared" si="123"/>
        <v>220</v>
      </c>
      <c r="U91" s="1167"/>
      <c r="V91" s="1357">
        <f>AG91+AJ91+AM91+AP91+AS91+AV91+AY91+BB91</f>
        <v>140</v>
      </c>
      <c r="W91" s="1382"/>
      <c r="X91" s="1166">
        <f t="shared" ref="X91" si="125">V91/2</f>
        <v>70</v>
      </c>
      <c r="Y91" s="1167"/>
      <c r="Z91" s="1327"/>
      <c r="AA91" s="1167"/>
      <c r="AB91" s="1357">
        <f>V91/2</f>
        <v>70</v>
      </c>
      <c r="AC91" s="1599"/>
      <c r="AD91" s="1327"/>
      <c r="AE91" s="1328"/>
      <c r="AF91" s="363"/>
      <c r="AG91" s="364"/>
      <c r="AH91" s="450"/>
      <c r="AI91" s="363"/>
      <c r="AJ91" s="364"/>
      <c r="AK91" s="450"/>
      <c r="AL91" s="363"/>
      <c r="AM91" s="449"/>
      <c r="AN91" s="365"/>
      <c r="AO91" s="448"/>
      <c r="AP91" s="449"/>
      <c r="AQ91" s="450"/>
      <c r="AR91" s="448">
        <v>110</v>
      </c>
      <c r="AS91" s="449">
        <f>4*18</f>
        <v>72</v>
      </c>
      <c r="AT91" s="365">
        <v>3</v>
      </c>
      <c r="AU91" s="363">
        <v>110</v>
      </c>
      <c r="AV91" s="449">
        <f>4*17</f>
        <v>68</v>
      </c>
      <c r="AW91" s="450">
        <v>3</v>
      </c>
      <c r="AX91" s="448"/>
      <c r="AY91" s="449"/>
      <c r="AZ91" s="450"/>
      <c r="BA91" s="448"/>
      <c r="BB91" s="449"/>
      <c r="BC91" s="451"/>
      <c r="BD91" s="1545">
        <f t="shared" ref="BD91" si="126">AH91+AK91+AN91+AQ91+AT91+AW91+BC91+AZ91</f>
        <v>6</v>
      </c>
      <c r="BE91" s="1546"/>
      <c r="BF91" s="1313"/>
      <c r="BG91" s="1314"/>
      <c r="BH91" s="1314"/>
      <c r="BI91" s="1315"/>
      <c r="BK91" s="279"/>
    </row>
    <row r="92" spans="1:63" s="181" customFormat="1" ht="143.25" customHeight="1" x14ac:dyDescent="0.55000000000000004">
      <c r="A92" s="309" t="s">
        <v>311</v>
      </c>
      <c r="B92" s="1233" t="s">
        <v>500</v>
      </c>
      <c r="C92" s="1390"/>
      <c r="D92" s="1390"/>
      <c r="E92" s="1390"/>
      <c r="F92" s="1390"/>
      <c r="G92" s="1390"/>
      <c r="H92" s="1390"/>
      <c r="I92" s="1390"/>
      <c r="J92" s="1390"/>
      <c r="K92" s="1390"/>
      <c r="L92" s="1390"/>
      <c r="M92" s="1390"/>
      <c r="N92" s="1390"/>
      <c r="O92" s="1391"/>
      <c r="P92" s="1595"/>
      <c r="Q92" s="1596"/>
      <c r="R92" s="1385"/>
      <c r="S92" s="1597"/>
      <c r="T92" s="1376">
        <f t="shared" ref="T92" si="127">AF92+AI92+AL92+AO92+AR92+AU92+AX92+BA92</f>
        <v>210</v>
      </c>
      <c r="U92" s="1377"/>
      <c r="V92" s="1331">
        <f>SUM(X92:AE92)</f>
        <v>140</v>
      </c>
      <c r="W92" s="1345"/>
      <c r="X92" s="1376">
        <f t="shared" ref="X92" si="128">SUM(X93:Y94)</f>
        <v>70</v>
      </c>
      <c r="Y92" s="1377"/>
      <c r="Z92" s="1378">
        <f t="shared" ref="Z92" si="129">SUM(Z93:AA94)</f>
        <v>0</v>
      </c>
      <c r="AA92" s="1377"/>
      <c r="AB92" s="1331">
        <f t="shared" ref="AB92" si="130">SUM(AB93:AC94)</f>
        <v>70</v>
      </c>
      <c r="AC92" s="1332"/>
      <c r="AD92" s="1378">
        <f t="shared" ref="AD92" si="131">SUM(AD93:AE94)</f>
        <v>0</v>
      </c>
      <c r="AE92" s="1592"/>
      <c r="AF92" s="435">
        <f t="shared" ref="AF92:AY92" si="132">SUM(AF93:AF94)</f>
        <v>0</v>
      </c>
      <c r="AG92" s="436">
        <f t="shared" si="132"/>
        <v>0</v>
      </c>
      <c r="AH92" s="376">
        <f t="shared" si="132"/>
        <v>0</v>
      </c>
      <c r="AI92" s="435">
        <f t="shared" si="132"/>
        <v>0</v>
      </c>
      <c r="AJ92" s="436">
        <f t="shared" si="132"/>
        <v>0</v>
      </c>
      <c r="AK92" s="374">
        <f t="shared" si="132"/>
        <v>0</v>
      </c>
      <c r="AL92" s="435">
        <f t="shared" si="132"/>
        <v>0</v>
      </c>
      <c r="AM92" s="373">
        <f t="shared" si="132"/>
        <v>0</v>
      </c>
      <c r="AN92" s="437">
        <f t="shared" si="132"/>
        <v>0</v>
      </c>
      <c r="AO92" s="372">
        <f t="shared" si="132"/>
        <v>0</v>
      </c>
      <c r="AP92" s="373">
        <f t="shared" si="132"/>
        <v>0</v>
      </c>
      <c r="AQ92" s="374">
        <f t="shared" si="132"/>
        <v>0</v>
      </c>
      <c r="AR92" s="372">
        <f t="shared" si="132"/>
        <v>0</v>
      </c>
      <c r="AS92" s="373">
        <f t="shared" si="132"/>
        <v>0</v>
      </c>
      <c r="AT92" s="438">
        <f t="shared" si="132"/>
        <v>0</v>
      </c>
      <c r="AU92" s="435">
        <f t="shared" si="132"/>
        <v>102</v>
      </c>
      <c r="AV92" s="373">
        <f t="shared" si="132"/>
        <v>68</v>
      </c>
      <c r="AW92" s="374">
        <f t="shared" si="132"/>
        <v>3</v>
      </c>
      <c r="AX92" s="372">
        <f t="shared" si="132"/>
        <v>108</v>
      </c>
      <c r="AY92" s="373">
        <f t="shared" si="132"/>
        <v>72</v>
      </c>
      <c r="AZ92" s="374">
        <f>SUM(AZ93:AZ94)</f>
        <v>3</v>
      </c>
      <c r="BA92" s="372">
        <f t="shared" ref="BA92:BE92" si="133">SUM(BA94:BA94)</f>
        <v>0</v>
      </c>
      <c r="BB92" s="373">
        <f t="shared" si="133"/>
        <v>0</v>
      </c>
      <c r="BC92" s="374">
        <f t="shared" si="133"/>
        <v>0</v>
      </c>
      <c r="BD92" s="1353">
        <f>SUM(BD93:BD94)</f>
        <v>6</v>
      </c>
      <c r="BE92" s="1345">
        <f t="shared" si="133"/>
        <v>0</v>
      </c>
      <c r="BF92" s="1586" t="s">
        <v>195</v>
      </c>
      <c r="BG92" s="1587"/>
      <c r="BH92" s="1587"/>
      <c r="BI92" s="1588"/>
      <c r="BK92" s="279"/>
    </row>
    <row r="93" spans="1:63" s="181" customFormat="1" ht="143.25" customHeight="1" x14ac:dyDescent="0.55000000000000004">
      <c r="A93" s="301" t="s">
        <v>436</v>
      </c>
      <c r="B93" s="1163" t="s">
        <v>469</v>
      </c>
      <c r="C93" s="1164"/>
      <c r="D93" s="1164"/>
      <c r="E93" s="1164"/>
      <c r="F93" s="1164"/>
      <c r="G93" s="1164"/>
      <c r="H93" s="1164"/>
      <c r="I93" s="1164"/>
      <c r="J93" s="1164"/>
      <c r="K93" s="1164"/>
      <c r="L93" s="1164"/>
      <c r="M93" s="1164"/>
      <c r="N93" s="1164"/>
      <c r="O93" s="1164"/>
      <c r="P93" s="1327">
        <v>6</v>
      </c>
      <c r="Q93" s="1167"/>
      <c r="R93" s="1327"/>
      <c r="S93" s="1329"/>
      <c r="T93" s="1166">
        <f t="shared" ref="T93:T94" si="134">AF93+AI93+AL93+AO93+AR93+AU93+AX93+BA93</f>
        <v>102</v>
      </c>
      <c r="U93" s="1167"/>
      <c r="V93" s="1327">
        <f>AG93+AJ93+AM93+AP93+AS93+AV93+AY93+BB93</f>
        <v>68</v>
      </c>
      <c r="W93" s="1328"/>
      <c r="X93" s="1166">
        <f t="shared" ref="X93:X94" si="135">V93/2</f>
        <v>34</v>
      </c>
      <c r="Y93" s="1167"/>
      <c r="Z93" s="1327"/>
      <c r="AA93" s="1167"/>
      <c r="AB93" s="1327">
        <f>V93/2</f>
        <v>34</v>
      </c>
      <c r="AC93" s="1167"/>
      <c r="AD93" s="1327"/>
      <c r="AE93" s="1329"/>
      <c r="AF93" s="363"/>
      <c r="AG93" s="364"/>
      <c r="AH93" s="365"/>
      <c r="AI93" s="363"/>
      <c r="AJ93" s="364"/>
      <c r="AK93" s="365"/>
      <c r="AL93" s="363"/>
      <c r="AM93" s="364"/>
      <c r="AN93" s="365"/>
      <c r="AO93" s="363"/>
      <c r="AP93" s="364"/>
      <c r="AQ93" s="365"/>
      <c r="AR93" s="363"/>
      <c r="AS93" s="364"/>
      <c r="AT93" s="365"/>
      <c r="AU93" s="363">
        <v>102</v>
      </c>
      <c r="AV93" s="449">
        <f>4*17</f>
        <v>68</v>
      </c>
      <c r="AW93" s="450">
        <v>3</v>
      </c>
      <c r="AX93" s="363"/>
      <c r="AY93" s="364"/>
      <c r="AZ93" s="365"/>
      <c r="BA93" s="363"/>
      <c r="BB93" s="364"/>
      <c r="BC93" s="418"/>
      <c r="BD93" s="1339">
        <f t="shared" ref="BD93:BD94" si="136">AH93+AK93+AN93+AQ93+AT93+AW93+BC93+AZ93</f>
        <v>3</v>
      </c>
      <c r="BE93" s="1340"/>
      <c r="BF93" s="1314"/>
      <c r="BG93" s="1314"/>
      <c r="BH93" s="1314"/>
      <c r="BI93" s="1315"/>
      <c r="BK93" s="279"/>
    </row>
    <row r="94" spans="1:63" s="181" customFormat="1" ht="93" customHeight="1" x14ac:dyDescent="0.55000000000000004">
      <c r="A94" s="301" t="s">
        <v>545</v>
      </c>
      <c r="B94" s="1163" t="s">
        <v>471</v>
      </c>
      <c r="C94" s="1164"/>
      <c r="D94" s="1164"/>
      <c r="E94" s="1164"/>
      <c r="F94" s="1164"/>
      <c r="G94" s="1164"/>
      <c r="H94" s="1164"/>
      <c r="I94" s="1164"/>
      <c r="J94" s="1164"/>
      <c r="K94" s="1164"/>
      <c r="L94" s="1164"/>
      <c r="M94" s="1164"/>
      <c r="N94" s="1164"/>
      <c r="O94" s="1164"/>
      <c r="P94" s="1383">
        <v>7</v>
      </c>
      <c r="Q94" s="1383"/>
      <c r="R94" s="1319"/>
      <c r="S94" s="1320"/>
      <c r="T94" s="1166">
        <f t="shared" si="134"/>
        <v>108</v>
      </c>
      <c r="U94" s="1167"/>
      <c r="V94" s="1327">
        <f t="shared" ref="V94" si="137">AG94+AJ94+AM94+AP94+AS94+AV94+AY94+BB94</f>
        <v>72</v>
      </c>
      <c r="W94" s="1328"/>
      <c r="X94" s="1166">
        <f t="shared" si="135"/>
        <v>36</v>
      </c>
      <c r="Y94" s="1167"/>
      <c r="Z94" s="1327"/>
      <c r="AA94" s="1167"/>
      <c r="AB94" s="1327">
        <f t="shared" ref="AB94" si="138">V94/2</f>
        <v>36</v>
      </c>
      <c r="AC94" s="1167"/>
      <c r="AD94" s="1327"/>
      <c r="AE94" s="1329"/>
      <c r="AF94" s="363"/>
      <c r="AG94" s="364"/>
      <c r="AH94" s="365"/>
      <c r="AI94" s="363"/>
      <c r="AJ94" s="364"/>
      <c r="AK94" s="365"/>
      <c r="AL94" s="363"/>
      <c r="AM94" s="364"/>
      <c r="AN94" s="365"/>
      <c r="AO94" s="363"/>
      <c r="AP94" s="364"/>
      <c r="AQ94" s="365"/>
      <c r="AR94" s="363"/>
      <c r="AS94" s="364"/>
      <c r="AT94" s="418"/>
      <c r="AU94" s="363"/>
      <c r="AV94" s="364"/>
      <c r="AW94" s="365"/>
      <c r="AX94" s="363">
        <v>108</v>
      </c>
      <c r="AY94" s="364">
        <f>4*18</f>
        <v>72</v>
      </c>
      <c r="AZ94" s="365">
        <v>3</v>
      </c>
      <c r="BA94" s="363"/>
      <c r="BB94" s="364"/>
      <c r="BC94" s="418"/>
      <c r="BD94" s="1339">
        <f t="shared" si="136"/>
        <v>3</v>
      </c>
      <c r="BE94" s="1340"/>
      <c r="BF94" s="1314"/>
      <c r="BG94" s="1314"/>
      <c r="BH94" s="1314"/>
      <c r="BI94" s="1315"/>
      <c r="BK94" s="279"/>
    </row>
    <row r="95" spans="1:63" s="264" customFormat="1" ht="94.2" customHeight="1" x14ac:dyDescent="0.25">
      <c r="A95" s="300" t="s">
        <v>171</v>
      </c>
      <c r="B95" s="1233" t="s">
        <v>509</v>
      </c>
      <c r="C95" s="1390"/>
      <c r="D95" s="1390"/>
      <c r="E95" s="1390"/>
      <c r="F95" s="1390"/>
      <c r="G95" s="1390"/>
      <c r="H95" s="1390"/>
      <c r="I95" s="1390"/>
      <c r="J95" s="1390"/>
      <c r="K95" s="1390"/>
      <c r="L95" s="1390"/>
      <c r="M95" s="1390"/>
      <c r="N95" s="1390"/>
      <c r="O95" s="1390"/>
      <c r="P95" s="1594"/>
      <c r="Q95" s="1594"/>
      <c r="R95" s="1363"/>
      <c r="S95" s="1364"/>
      <c r="T95" s="1353">
        <f>AF95+AI95+AL95+AO95+AR95+AU95+AX95+BA95</f>
        <v>270</v>
      </c>
      <c r="U95" s="1332"/>
      <c r="V95" s="1331">
        <f>SUM(X95:AE95)</f>
        <v>140</v>
      </c>
      <c r="W95" s="1345"/>
      <c r="X95" s="1353">
        <f t="shared" ref="X95:AZ95" si="139">SUM(X96:X96)</f>
        <v>52</v>
      </c>
      <c r="Y95" s="1332">
        <f t="shared" si="139"/>
        <v>0</v>
      </c>
      <c r="Z95" s="1331">
        <f t="shared" si="139"/>
        <v>88</v>
      </c>
      <c r="AA95" s="1332">
        <f t="shared" si="139"/>
        <v>0</v>
      </c>
      <c r="AB95" s="1331">
        <f t="shared" si="139"/>
        <v>0</v>
      </c>
      <c r="AC95" s="1332">
        <f t="shared" si="139"/>
        <v>0</v>
      </c>
      <c r="AD95" s="1331">
        <f t="shared" si="139"/>
        <v>0</v>
      </c>
      <c r="AE95" s="1345">
        <f t="shared" si="139"/>
        <v>0</v>
      </c>
      <c r="AF95" s="372">
        <f t="shared" si="139"/>
        <v>0</v>
      </c>
      <c r="AG95" s="373">
        <f t="shared" si="139"/>
        <v>0</v>
      </c>
      <c r="AH95" s="376">
        <f t="shared" si="139"/>
        <v>0</v>
      </c>
      <c r="AI95" s="372">
        <f t="shared" si="139"/>
        <v>0</v>
      </c>
      <c r="AJ95" s="373">
        <f t="shared" si="139"/>
        <v>0</v>
      </c>
      <c r="AK95" s="374">
        <f t="shared" si="139"/>
        <v>0</v>
      </c>
      <c r="AL95" s="372">
        <f t="shared" si="139"/>
        <v>0</v>
      </c>
      <c r="AM95" s="373">
        <f t="shared" si="139"/>
        <v>0</v>
      </c>
      <c r="AN95" s="374">
        <f t="shared" si="139"/>
        <v>0</v>
      </c>
      <c r="AO95" s="372">
        <f t="shared" si="139"/>
        <v>0</v>
      </c>
      <c r="AP95" s="373">
        <f t="shared" si="139"/>
        <v>0</v>
      </c>
      <c r="AQ95" s="374">
        <f t="shared" si="139"/>
        <v>0</v>
      </c>
      <c r="AR95" s="372">
        <f t="shared" si="139"/>
        <v>90</v>
      </c>
      <c r="AS95" s="373">
        <f t="shared" si="139"/>
        <v>54</v>
      </c>
      <c r="AT95" s="371">
        <f t="shared" si="139"/>
        <v>3</v>
      </c>
      <c r="AU95" s="372">
        <f t="shared" si="139"/>
        <v>90</v>
      </c>
      <c r="AV95" s="373">
        <f t="shared" si="139"/>
        <v>50</v>
      </c>
      <c r="AW95" s="374">
        <f t="shared" si="139"/>
        <v>3</v>
      </c>
      <c r="AX95" s="372">
        <f t="shared" si="139"/>
        <v>90</v>
      </c>
      <c r="AY95" s="373">
        <f t="shared" si="139"/>
        <v>36</v>
      </c>
      <c r="AZ95" s="374">
        <f t="shared" si="139"/>
        <v>3</v>
      </c>
      <c r="BA95" s="372">
        <f>SUM(BA96:BA97)</f>
        <v>0</v>
      </c>
      <c r="BB95" s="373">
        <f>SUM(BB96:BB97)</f>
        <v>0</v>
      </c>
      <c r="BC95" s="371">
        <f>SUM(BC96:BC97)</f>
        <v>0</v>
      </c>
      <c r="BD95" s="1353">
        <f>SUM(BD96:BD96)</f>
        <v>9</v>
      </c>
      <c r="BE95" s="1345">
        <f>SUM(BE96:BE97)</f>
        <v>0</v>
      </c>
      <c r="BF95" s="1346" t="s">
        <v>196</v>
      </c>
      <c r="BG95" s="1347"/>
      <c r="BH95" s="1347"/>
      <c r="BI95" s="1348"/>
      <c r="BJ95" s="263"/>
    </row>
    <row r="96" spans="1:63" s="263" customFormat="1" ht="90" customHeight="1" x14ac:dyDescent="0.25">
      <c r="A96" s="301" t="s">
        <v>172</v>
      </c>
      <c r="B96" s="1168" t="s">
        <v>473</v>
      </c>
      <c r="C96" s="1074"/>
      <c r="D96" s="1074"/>
      <c r="E96" s="1074"/>
      <c r="F96" s="1074"/>
      <c r="G96" s="1074"/>
      <c r="H96" s="1074"/>
      <c r="I96" s="1074"/>
      <c r="J96" s="1074"/>
      <c r="K96" s="1074"/>
      <c r="L96" s="1074"/>
      <c r="M96" s="1074"/>
      <c r="N96" s="1074"/>
      <c r="O96" s="1074"/>
      <c r="P96" s="1383">
        <v>7</v>
      </c>
      <c r="Q96" s="1383"/>
      <c r="R96" s="1319" t="s">
        <v>505</v>
      </c>
      <c r="S96" s="1320"/>
      <c r="T96" s="1166">
        <f>AF96+AI96+AL96+AO96+AR96+AU96+AX96+BA96</f>
        <v>270</v>
      </c>
      <c r="U96" s="1167"/>
      <c r="V96" s="1327">
        <f>AG96+AJ96+AM96+AP96+AS96+AV96+AY96+BB96</f>
        <v>140</v>
      </c>
      <c r="W96" s="1328"/>
      <c r="X96" s="1166">
        <f>18+16+18</f>
        <v>52</v>
      </c>
      <c r="Y96" s="1167"/>
      <c r="Z96" s="1327">
        <f>36+34+18</f>
        <v>88</v>
      </c>
      <c r="AA96" s="1167"/>
      <c r="AB96" s="1327"/>
      <c r="AC96" s="1167"/>
      <c r="AD96" s="1327"/>
      <c r="AE96" s="1329"/>
      <c r="AF96" s="363"/>
      <c r="AG96" s="364"/>
      <c r="AH96" s="365"/>
      <c r="AI96" s="363"/>
      <c r="AJ96" s="364"/>
      <c r="AK96" s="365"/>
      <c r="AL96" s="363"/>
      <c r="AM96" s="364"/>
      <c r="AN96" s="365"/>
      <c r="AO96" s="363"/>
      <c r="AP96" s="364"/>
      <c r="AQ96" s="365"/>
      <c r="AR96" s="363">
        <v>90</v>
      </c>
      <c r="AS96" s="364">
        <f>3*18</f>
        <v>54</v>
      </c>
      <c r="AT96" s="365">
        <v>3</v>
      </c>
      <c r="AU96" s="363">
        <v>90</v>
      </c>
      <c r="AV96" s="364">
        <v>50</v>
      </c>
      <c r="AW96" s="365">
        <v>3</v>
      </c>
      <c r="AX96" s="363">
        <v>90</v>
      </c>
      <c r="AY96" s="364">
        <f>2*18</f>
        <v>36</v>
      </c>
      <c r="AZ96" s="365">
        <v>3</v>
      </c>
      <c r="BA96" s="363"/>
      <c r="BB96" s="364"/>
      <c r="BC96" s="369"/>
      <c r="BD96" s="1339">
        <f t="shared" ref="BD96" si="140">AH96+AK96+AN96+AQ96+AT96+AW96+BC96+AZ96</f>
        <v>9</v>
      </c>
      <c r="BE96" s="1340"/>
      <c r="BF96" s="1314"/>
      <c r="BG96" s="1314"/>
      <c r="BH96" s="1314"/>
      <c r="BI96" s="1315"/>
      <c r="BK96" s="264"/>
    </row>
    <row r="97" spans="1:63" s="181" customFormat="1" ht="97.2" customHeight="1" x14ac:dyDescent="0.55000000000000004">
      <c r="A97" s="309" t="s">
        <v>234</v>
      </c>
      <c r="B97" s="1232" t="s">
        <v>565</v>
      </c>
      <c r="C97" s="1232"/>
      <c r="D97" s="1232"/>
      <c r="E97" s="1232"/>
      <c r="F97" s="1232"/>
      <c r="G97" s="1232"/>
      <c r="H97" s="1232"/>
      <c r="I97" s="1232"/>
      <c r="J97" s="1232"/>
      <c r="K97" s="1232"/>
      <c r="L97" s="1232"/>
      <c r="M97" s="1232"/>
      <c r="N97" s="1232"/>
      <c r="O97" s="1233"/>
      <c r="P97" s="1350"/>
      <c r="Q97" s="1350"/>
      <c r="R97" s="1351"/>
      <c r="S97" s="1352"/>
      <c r="T97" s="1353">
        <f>AF97+AI97+AL97+AO97+AR97+AU97+AX97+BA97</f>
        <v>238</v>
      </c>
      <c r="U97" s="1332"/>
      <c r="V97" s="1331">
        <f>SUM(X97:AE97)</f>
        <v>140</v>
      </c>
      <c r="W97" s="1345"/>
      <c r="X97" s="1353">
        <f t="shared" ref="X97" si="141">SUM(X98:X104)</f>
        <v>64</v>
      </c>
      <c r="Y97" s="1332"/>
      <c r="Z97" s="1331">
        <f t="shared" ref="Z97" si="142">SUM(Z98:Z104)</f>
        <v>20</v>
      </c>
      <c r="AA97" s="1332">
        <f t="shared" ref="AA97" si="143">SUM(AA98:AA104)</f>
        <v>0</v>
      </c>
      <c r="AB97" s="1331">
        <f t="shared" ref="AB97" si="144">SUM(AB98:AB104)</f>
        <v>56</v>
      </c>
      <c r="AC97" s="1332">
        <f t="shared" ref="AC97" si="145">SUM(AC98:AC104)</f>
        <v>0</v>
      </c>
      <c r="AD97" s="1331">
        <f t="shared" ref="AD97" si="146">SUM(AD98:AD104)</f>
        <v>0</v>
      </c>
      <c r="AE97" s="1345"/>
      <c r="AF97" s="372">
        <f t="shared" ref="AF97" si="147">SUM(AF98:AF104)</f>
        <v>0</v>
      </c>
      <c r="AG97" s="373">
        <f t="shared" ref="AG97" si="148">SUM(AG98:AG104)</f>
        <v>0</v>
      </c>
      <c r="AH97" s="374">
        <f t="shared" ref="AH97" si="149">SUM(AH98:AH104)</f>
        <v>0</v>
      </c>
      <c r="AI97" s="372">
        <f t="shared" ref="AI97" si="150">SUM(AI98:AI104)</f>
        <v>0</v>
      </c>
      <c r="AJ97" s="373">
        <f t="shared" ref="AJ97" si="151">SUM(AJ98:AJ104)</f>
        <v>0</v>
      </c>
      <c r="AK97" s="374">
        <f t="shared" ref="AK97" si="152">SUM(AK98:AK104)</f>
        <v>0</v>
      </c>
      <c r="AL97" s="372">
        <f t="shared" ref="AL97" si="153">SUM(AL98:AL104)</f>
        <v>0</v>
      </c>
      <c r="AM97" s="373">
        <f t="shared" ref="AM97" si="154">SUM(AM98:AM104)</f>
        <v>0</v>
      </c>
      <c r="AN97" s="374">
        <f t="shared" ref="AN97" si="155">SUM(AN98:AN104)</f>
        <v>0</v>
      </c>
      <c r="AO97" s="372">
        <f t="shared" ref="AO97" si="156">SUM(AO98:AO104)</f>
        <v>0</v>
      </c>
      <c r="AP97" s="373">
        <f t="shared" ref="AP97" si="157">SUM(AP98:AP104)</f>
        <v>0</v>
      </c>
      <c r="AQ97" s="374">
        <f t="shared" ref="AQ97" si="158">SUM(AQ98:AQ104)</f>
        <v>0</v>
      </c>
      <c r="AR97" s="372">
        <f t="shared" ref="AR97" si="159">SUM(AR98:AR104)</f>
        <v>0</v>
      </c>
      <c r="AS97" s="373">
        <f t="shared" ref="AS97" si="160">SUM(AS98:AS104)</f>
        <v>0</v>
      </c>
      <c r="AT97" s="371">
        <f t="shared" ref="AT97" si="161">SUM(AT98:AT104)</f>
        <v>0</v>
      </c>
      <c r="AU97" s="372">
        <f t="shared" ref="AU97" si="162">SUM(AU98:AU104)</f>
        <v>118</v>
      </c>
      <c r="AV97" s="373">
        <f t="shared" ref="AV97" si="163">SUM(AV98:AV104)</f>
        <v>68</v>
      </c>
      <c r="AW97" s="374">
        <f t="shared" ref="AW97" si="164">SUM(AW98:AW104)</f>
        <v>3</v>
      </c>
      <c r="AX97" s="372">
        <f t="shared" ref="AX97" si="165">SUM(AX98:AX104)</f>
        <v>120</v>
      </c>
      <c r="AY97" s="373">
        <f t="shared" ref="AY97" si="166">SUM(AY98:AY104)</f>
        <v>72</v>
      </c>
      <c r="AZ97" s="374">
        <f>SUM(AZ98:AZ104)</f>
        <v>3</v>
      </c>
      <c r="BA97" s="372">
        <f t="shared" ref="BA97" si="167">SUM(BA98:BA99)</f>
        <v>0</v>
      </c>
      <c r="BB97" s="373">
        <f t="shared" ref="BB97" si="168">SUM(BB98:BC104)</f>
        <v>0</v>
      </c>
      <c r="BC97" s="371">
        <f t="shared" ref="BC97" si="169">SUM(BC98:BC99)</f>
        <v>0</v>
      </c>
      <c r="BD97" s="1353">
        <f>SUM(BD98:BE104)</f>
        <v>6</v>
      </c>
      <c r="BE97" s="1345">
        <f>SUM(BE98:BE99)</f>
        <v>0</v>
      </c>
      <c r="BF97" s="1346" t="s">
        <v>577</v>
      </c>
      <c r="BG97" s="1347"/>
      <c r="BH97" s="1347"/>
      <c r="BI97" s="1348"/>
      <c r="BK97" s="279"/>
    </row>
    <row r="98" spans="1:63" s="285" customFormat="1" ht="67.2" x14ac:dyDescent="0.55000000000000004">
      <c r="A98" s="301" t="s">
        <v>221</v>
      </c>
      <c r="B98" s="1361" t="s">
        <v>495</v>
      </c>
      <c r="C98" s="1362"/>
      <c r="D98" s="1362"/>
      <c r="E98" s="1362"/>
      <c r="F98" s="1362"/>
      <c r="G98" s="1362"/>
      <c r="H98" s="1362"/>
      <c r="I98" s="1362"/>
      <c r="J98" s="1362"/>
      <c r="K98" s="1362"/>
      <c r="L98" s="1362"/>
      <c r="M98" s="1362"/>
      <c r="N98" s="1362"/>
      <c r="O98" s="1362"/>
      <c r="P98" s="1112"/>
      <c r="Q98" s="1112"/>
      <c r="R98" s="1071"/>
      <c r="S98" s="1070"/>
      <c r="T98" s="1068"/>
      <c r="U98" s="1072"/>
      <c r="V98" s="1071"/>
      <c r="W98" s="1070"/>
      <c r="X98" s="357"/>
      <c r="Y98" s="356"/>
      <c r="Z98" s="355"/>
      <c r="AA98" s="356"/>
      <c r="AB98" s="355"/>
      <c r="AC98" s="356"/>
      <c r="AD98" s="355"/>
      <c r="AE98" s="357"/>
      <c r="AF98" s="306"/>
      <c r="AG98" s="307"/>
      <c r="AH98" s="308"/>
      <c r="AI98" s="306"/>
      <c r="AJ98" s="307"/>
      <c r="AK98" s="308"/>
      <c r="AL98" s="306"/>
      <c r="AM98" s="307"/>
      <c r="AN98" s="308"/>
      <c r="AO98" s="306"/>
      <c r="AP98" s="307"/>
      <c r="AQ98" s="308"/>
      <c r="AR98" s="306"/>
      <c r="AS98" s="307"/>
      <c r="AT98" s="355"/>
      <c r="AU98" s="306"/>
      <c r="AV98" s="307"/>
      <c r="AW98" s="308"/>
      <c r="AX98" s="306"/>
      <c r="AY98" s="307"/>
      <c r="AZ98" s="308"/>
      <c r="BA98" s="360"/>
      <c r="BB98" s="307"/>
      <c r="BC98" s="355"/>
      <c r="BD98" s="353"/>
      <c r="BE98" s="354"/>
      <c r="BF98" s="1313"/>
      <c r="BG98" s="1314"/>
      <c r="BH98" s="1314"/>
      <c r="BI98" s="1315"/>
      <c r="BJ98" s="181"/>
      <c r="BK98" s="279"/>
    </row>
    <row r="99" spans="1:63" s="181" customFormat="1" ht="69" x14ac:dyDescent="0.55000000000000004">
      <c r="A99" s="311" t="s">
        <v>546</v>
      </c>
      <c r="B99" s="1168" t="s">
        <v>474</v>
      </c>
      <c r="C99" s="1074"/>
      <c r="D99" s="1074"/>
      <c r="E99" s="1074"/>
      <c r="F99" s="1074"/>
      <c r="G99" s="1074"/>
      <c r="H99" s="1074"/>
      <c r="I99" s="1074"/>
      <c r="J99" s="1074"/>
      <c r="K99" s="1074"/>
      <c r="L99" s="1074"/>
      <c r="M99" s="1074"/>
      <c r="N99" s="1074"/>
      <c r="O99" s="1074"/>
      <c r="P99" s="1112">
        <v>6</v>
      </c>
      <c r="Q99" s="1112"/>
      <c r="R99" s="1064"/>
      <c r="S99" s="1306"/>
      <c r="T99" s="1085">
        <f t="shared" ref="T99:T100" si="170">AF99+AI99+AL99+AO99+AR99+AU99+AX99+BA99</f>
        <v>118</v>
      </c>
      <c r="U99" s="1065"/>
      <c r="V99" s="1064">
        <f t="shared" ref="V99:V100" si="171">AG99+AJ99+AM99+AP99+AS99+AV99+AY99+BB99</f>
        <v>68</v>
      </c>
      <c r="W99" s="1306"/>
      <c r="X99" s="1085">
        <f>V99/2</f>
        <v>34</v>
      </c>
      <c r="Y99" s="1065"/>
      <c r="Z99" s="1064"/>
      <c r="AA99" s="1065"/>
      <c r="AB99" s="1064">
        <f>V99/2</f>
        <v>34</v>
      </c>
      <c r="AC99" s="1065"/>
      <c r="AD99" s="1064"/>
      <c r="AE99" s="1065"/>
      <c r="AF99" s="1107"/>
      <c r="AG99" s="1322"/>
      <c r="AH99" s="1064"/>
      <c r="AI99" s="1107"/>
      <c r="AJ99" s="1064"/>
      <c r="AK99" s="1064"/>
      <c r="AL99" s="1107"/>
      <c r="AM99" s="1064"/>
      <c r="AN99" s="1064"/>
      <c r="AO99" s="1107"/>
      <c r="AP99" s="1064"/>
      <c r="AQ99" s="1064"/>
      <c r="AR99" s="1107"/>
      <c r="AS99" s="1064"/>
      <c r="AT99" s="1064"/>
      <c r="AU99" s="1107">
        <v>118</v>
      </c>
      <c r="AV99" s="1064">
        <f>4*17</f>
        <v>68</v>
      </c>
      <c r="AW99" s="1064">
        <v>3</v>
      </c>
      <c r="AX99" s="1107"/>
      <c r="AY99" s="1322"/>
      <c r="AZ99" s="1324"/>
      <c r="BA99" s="1064"/>
      <c r="BB99" s="1064"/>
      <c r="BC99" s="1064"/>
      <c r="BD99" s="1085">
        <f t="shared" ref="BD99:BD100" si="172">AH99+AK99+AN99+AQ99+AT99+AW99+BC99+AZ99</f>
        <v>3</v>
      </c>
      <c r="BE99" s="1086"/>
      <c r="BF99" s="1333"/>
      <c r="BG99" s="1334"/>
      <c r="BH99" s="1334"/>
      <c r="BI99" s="1335"/>
      <c r="BK99" s="279"/>
    </row>
    <row r="100" spans="1:63" s="285" customFormat="1" ht="69" x14ac:dyDescent="0.55000000000000004">
      <c r="A100" s="311" t="s">
        <v>547</v>
      </c>
      <c r="B100" s="1168" t="s">
        <v>475</v>
      </c>
      <c r="C100" s="1074"/>
      <c r="D100" s="1074"/>
      <c r="E100" s="1074"/>
      <c r="F100" s="1074"/>
      <c r="G100" s="1074"/>
      <c r="H100" s="1074"/>
      <c r="I100" s="1074"/>
      <c r="J100" s="1074"/>
      <c r="K100" s="1074"/>
      <c r="L100" s="1074"/>
      <c r="M100" s="1074"/>
      <c r="N100" s="1074"/>
      <c r="O100" s="1074"/>
      <c r="P100" s="1318"/>
      <c r="Q100" s="1318"/>
      <c r="R100" s="1066"/>
      <c r="S100" s="1101"/>
      <c r="T100" s="1099">
        <f t="shared" si="170"/>
        <v>0</v>
      </c>
      <c r="U100" s="1067"/>
      <c r="V100" s="1066">
        <f t="shared" si="171"/>
        <v>0</v>
      </c>
      <c r="W100" s="1101"/>
      <c r="X100" s="1099"/>
      <c r="Y100" s="1067"/>
      <c r="Z100" s="1066"/>
      <c r="AA100" s="1067"/>
      <c r="AB100" s="1066"/>
      <c r="AC100" s="1067"/>
      <c r="AD100" s="1084"/>
      <c r="AE100" s="1326"/>
      <c r="AF100" s="1109"/>
      <c r="AG100" s="1323"/>
      <c r="AH100" s="1084"/>
      <c r="AI100" s="1109"/>
      <c r="AJ100" s="1084"/>
      <c r="AK100" s="1084"/>
      <c r="AL100" s="1109"/>
      <c r="AM100" s="1084"/>
      <c r="AN100" s="1084"/>
      <c r="AO100" s="1109"/>
      <c r="AP100" s="1084"/>
      <c r="AQ100" s="1084"/>
      <c r="AR100" s="1109"/>
      <c r="AS100" s="1084"/>
      <c r="AT100" s="1084"/>
      <c r="AU100" s="1109"/>
      <c r="AV100" s="1084"/>
      <c r="AW100" s="1084"/>
      <c r="AX100" s="1109"/>
      <c r="AY100" s="1323"/>
      <c r="AZ100" s="1325"/>
      <c r="BA100" s="1084"/>
      <c r="BB100" s="1084"/>
      <c r="BC100" s="1084"/>
      <c r="BD100" s="1087">
        <f t="shared" si="172"/>
        <v>0</v>
      </c>
      <c r="BE100" s="1088"/>
      <c r="BF100" s="1336"/>
      <c r="BG100" s="1337"/>
      <c r="BH100" s="1337"/>
      <c r="BI100" s="1338"/>
      <c r="BJ100" s="181"/>
      <c r="BK100" s="279"/>
    </row>
    <row r="101" spans="1:63" s="285" customFormat="1" ht="67.2" x14ac:dyDescent="0.55000000000000004">
      <c r="A101" s="301" t="s">
        <v>222</v>
      </c>
      <c r="B101" s="1361" t="s">
        <v>502</v>
      </c>
      <c r="C101" s="1362"/>
      <c r="D101" s="1362"/>
      <c r="E101" s="1362"/>
      <c r="F101" s="1362"/>
      <c r="G101" s="1362"/>
      <c r="H101" s="1362"/>
      <c r="I101" s="1362"/>
      <c r="J101" s="1362"/>
      <c r="K101" s="1362"/>
      <c r="L101" s="1362"/>
      <c r="M101" s="1362"/>
      <c r="N101" s="1362"/>
      <c r="O101" s="1362"/>
      <c r="P101" s="1112"/>
      <c r="Q101" s="1112"/>
      <c r="R101" s="1071"/>
      <c r="S101" s="1070"/>
      <c r="T101" s="1068"/>
      <c r="U101" s="1072"/>
      <c r="V101" s="1071"/>
      <c r="W101" s="1070"/>
      <c r="X101" s="357"/>
      <c r="Y101" s="356"/>
      <c r="Z101" s="355"/>
      <c r="AA101" s="356"/>
      <c r="AB101" s="355"/>
      <c r="AC101" s="356"/>
      <c r="AD101" s="355"/>
      <c r="AE101" s="357"/>
      <c r="AF101" s="306"/>
      <c r="AG101" s="307"/>
      <c r="AH101" s="308"/>
      <c r="AI101" s="306"/>
      <c r="AJ101" s="307"/>
      <c r="AK101" s="308"/>
      <c r="AL101" s="306"/>
      <c r="AM101" s="307"/>
      <c r="AN101" s="308"/>
      <c r="AO101" s="306"/>
      <c r="AP101" s="307"/>
      <c r="AQ101" s="308"/>
      <c r="AR101" s="306"/>
      <c r="AS101" s="307"/>
      <c r="AT101" s="355"/>
      <c r="AU101" s="306"/>
      <c r="AV101" s="307"/>
      <c r="AW101" s="308"/>
      <c r="AX101" s="306"/>
      <c r="AY101" s="307"/>
      <c r="AZ101" s="308"/>
      <c r="BA101" s="360"/>
      <c r="BB101" s="307"/>
      <c r="BC101" s="355"/>
      <c r="BD101" s="353"/>
      <c r="BE101" s="354"/>
      <c r="BF101" s="1313"/>
      <c r="BG101" s="1314"/>
      <c r="BH101" s="1314"/>
      <c r="BI101" s="1315"/>
      <c r="BJ101" s="181"/>
      <c r="BK101" s="279"/>
    </row>
    <row r="102" spans="1:63" s="285" customFormat="1" ht="148.19999999999999" customHeight="1" x14ac:dyDescent="0.55000000000000004">
      <c r="A102" s="311" t="s">
        <v>548</v>
      </c>
      <c r="B102" s="1168" t="s">
        <v>540</v>
      </c>
      <c r="C102" s="1074"/>
      <c r="D102" s="1074"/>
      <c r="E102" s="1074"/>
      <c r="F102" s="1074"/>
      <c r="G102" s="1074"/>
      <c r="H102" s="1074"/>
      <c r="I102" s="1074"/>
      <c r="J102" s="1074"/>
      <c r="K102" s="1074"/>
      <c r="L102" s="1074"/>
      <c r="M102" s="1074"/>
      <c r="N102" s="1074"/>
      <c r="O102" s="1074"/>
      <c r="P102" s="1112"/>
      <c r="Q102" s="1112"/>
      <c r="R102" s="1064">
        <v>7</v>
      </c>
      <c r="S102" s="1306"/>
      <c r="T102" s="1085">
        <f t="shared" ref="T102:T104" si="173">AF102+AI102+AL102+AO102+AR102+AU102+AX102+BA102</f>
        <v>120</v>
      </c>
      <c r="U102" s="1065"/>
      <c r="V102" s="1064">
        <f t="shared" ref="V102:V104" si="174">AG102+AJ102+AM102+AP102+AS102+AV102+AY102+BB102</f>
        <v>72</v>
      </c>
      <c r="W102" s="1306"/>
      <c r="X102" s="1085">
        <v>30</v>
      </c>
      <c r="Y102" s="1065"/>
      <c r="Z102" s="1064">
        <v>20</v>
      </c>
      <c r="AA102" s="1065"/>
      <c r="AB102" s="1064">
        <v>22</v>
      </c>
      <c r="AC102" s="1065"/>
      <c r="AD102" s="1064"/>
      <c r="AE102" s="1065"/>
      <c r="AF102" s="1107"/>
      <c r="AG102" s="1322"/>
      <c r="AH102" s="1064"/>
      <c r="AI102" s="1107"/>
      <c r="AJ102" s="1064"/>
      <c r="AK102" s="1064"/>
      <c r="AL102" s="1107"/>
      <c r="AM102" s="1064"/>
      <c r="AN102" s="1064"/>
      <c r="AO102" s="1107"/>
      <c r="AP102" s="1064"/>
      <c r="AQ102" s="1064"/>
      <c r="AR102" s="1107"/>
      <c r="AS102" s="1064"/>
      <c r="AT102" s="1064"/>
      <c r="AU102" s="1107"/>
      <c r="AV102" s="1064"/>
      <c r="AW102" s="1064"/>
      <c r="AX102" s="1107">
        <v>120</v>
      </c>
      <c r="AY102" s="1322">
        <f>4*18</f>
        <v>72</v>
      </c>
      <c r="AZ102" s="1324">
        <v>3</v>
      </c>
      <c r="BA102" s="1064"/>
      <c r="BB102" s="1064"/>
      <c r="BC102" s="1064"/>
      <c r="BD102" s="1085">
        <f t="shared" ref="BD102:BD104" si="175">AH102+AK102+AN102+AQ102+AT102+AW102+BC102+AZ102</f>
        <v>3</v>
      </c>
      <c r="BE102" s="1086"/>
      <c r="BF102" s="1341"/>
      <c r="BG102" s="1334"/>
      <c r="BH102" s="1334"/>
      <c r="BI102" s="1335"/>
      <c r="BJ102" s="181"/>
      <c r="BK102" s="279"/>
    </row>
    <row r="103" spans="1:63" s="285" customFormat="1" ht="69" x14ac:dyDescent="0.55000000000000004">
      <c r="A103" s="311" t="s">
        <v>549</v>
      </c>
      <c r="B103" s="1168" t="s">
        <v>501</v>
      </c>
      <c r="C103" s="1074"/>
      <c r="D103" s="1074"/>
      <c r="E103" s="1074"/>
      <c r="F103" s="1074"/>
      <c r="G103" s="1074"/>
      <c r="H103" s="1074"/>
      <c r="I103" s="1074"/>
      <c r="J103" s="1074"/>
      <c r="K103" s="1074"/>
      <c r="L103" s="1074"/>
      <c r="M103" s="1074"/>
      <c r="N103" s="1074"/>
      <c r="O103" s="1074"/>
      <c r="P103" s="1112"/>
      <c r="Q103" s="1112"/>
      <c r="R103" s="1106"/>
      <c r="S103" s="1312"/>
      <c r="T103" s="1310"/>
      <c r="U103" s="1311"/>
      <c r="V103" s="1106"/>
      <c r="W103" s="1312"/>
      <c r="X103" s="1310"/>
      <c r="Y103" s="1311"/>
      <c r="Z103" s="1106"/>
      <c r="AA103" s="1311"/>
      <c r="AB103" s="1106"/>
      <c r="AC103" s="1311"/>
      <c r="AD103" s="1106"/>
      <c r="AE103" s="1311"/>
      <c r="AF103" s="1108"/>
      <c r="AG103" s="1354"/>
      <c r="AH103" s="1106"/>
      <c r="AI103" s="1108"/>
      <c r="AJ103" s="1106"/>
      <c r="AK103" s="1106"/>
      <c r="AL103" s="1108"/>
      <c r="AM103" s="1106"/>
      <c r="AN103" s="1106"/>
      <c r="AO103" s="1108"/>
      <c r="AP103" s="1106"/>
      <c r="AQ103" s="1106"/>
      <c r="AR103" s="1108"/>
      <c r="AS103" s="1106"/>
      <c r="AT103" s="1106"/>
      <c r="AU103" s="1108"/>
      <c r="AV103" s="1106"/>
      <c r="AW103" s="1106"/>
      <c r="AX103" s="1108"/>
      <c r="AY103" s="1354"/>
      <c r="AZ103" s="1330"/>
      <c r="BA103" s="1106"/>
      <c r="BB103" s="1106"/>
      <c r="BC103" s="1106"/>
      <c r="BD103" s="1310"/>
      <c r="BE103" s="1349"/>
      <c r="BF103" s="1342"/>
      <c r="BG103" s="1343"/>
      <c r="BH103" s="1343"/>
      <c r="BI103" s="1344"/>
      <c r="BJ103" s="181"/>
      <c r="BK103" s="279"/>
    </row>
    <row r="104" spans="1:63" s="285" customFormat="1" ht="69" x14ac:dyDescent="0.55000000000000004">
      <c r="A104" s="311" t="s">
        <v>550</v>
      </c>
      <c r="B104" s="1168" t="s">
        <v>541</v>
      </c>
      <c r="C104" s="1074"/>
      <c r="D104" s="1074"/>
      <c r="E104" s="1074"/>
      <c r="F104" s="1074"/>
      <c r="G104" s="1074"/>
      <c r="H104" s="1074"/>
      <c r="I104" s="1074"/>
      <c r="J104" s="1074"/>
      <c r="K104" s="1074"/>
      <c r="L104" s="1074"/>
      <c r="M104" s="1074"/>
      <c r="N104" s="1074"/>
      <c r="O104" s="1074"/>
      <c r="P104" s="1318"/>
      <c r="Q104" s="1318"/>
      <c r="R104" s="1066"/>
      <c r="S104" s="1101"/>
      <c r="T104" s="1099">
        <f t="shared" si="173"/>
        <v>0</v>
      </c>
      <c r="U104" s="1067"/>
      <c r="V104" s="1066">
        <f t="shared" si="174"/>
        <v>0</v>
      </c>
      <c r="W104" s="1101"/>
      <c r="X104" s="1099"/>
      <c r="Y104" s="1067"/>
      <c r="Z104" s="1066"/>
      <c r="AA104" s="1067"/>
      <c r="AB104" s="1066"/>
      <c r="AC104" s="1067"/>
      <c r="AD104" s="1084"/>
      <c r="AE104" s="1326"/>
      <c r="AF104" s="1109"/>
      <c r="AG104" s="1323"/>
      <c r="AH104" s="1084"/>
      <c r="AI104" s="1109"/>
      <c r="AJ104" s="1084"/>
      <c r="AK104" s="1084"/>
      <c r="AL104" s="1109"/>
      <c r="AM104" s="1084"/>
      <c r="AN104" s="1084"/>
      <c r="AO104" s="1109"/>
      <c r="AP104" s="1084"/>
      <c r="AQ104" s="1084"/>
      <c r="AR104" s="1109"/>
      <c r="AS104" s="1084"/>
      <c r="AT104" s="1084"/>
      <c r="AU104" s="1109"/>
      <c r="AV104" s="1084"/>
      <c r="AW104" s="1084"/>
      <c r="AX104" s="1109"/>
      <c r="AY104" s="1323"/>
      <c r="AZ104" s="1325"/>
      <c r="BA104" s="1084"/>
      <c r="BB104" s="1084"/>
      <c r="BC104" s="1084"/>
      <c r="BD104" s="1087">
        <f t="shared" si="175"/>
        <v>0</v>
      </c>
      <c r="BE104" s="1088"/>
      <c r="BF104" s="1336"/>
      <c r="BG104" s="1337"/>
      <c r="BH104" s="1337"/>
      <c r="BI104" s="1338"/>
      <c r="BJ104" s="181"/>
      <c r="BK104" s="279"/>
    </row>
    <row r="105" spans="1:63" s="181" customFormat="1" ht="165" customHeight="1" x14ac:dyDescent="0.55000000000000004">
      <c r="A105" s="309" t="s">
        <v>260</v>
      </c>
      <c r="B105" s="1232" t="s">
        <v>480</v>
      </c>
      <c r="C105" s="1232"/>
      <c r="D105" s="1232"/>
      <c r="E105" s="1232"/>
      <c r="F105" s="1232"/>
      <c r="G105" s="1232"/>
      <c r="H105" s="1232"/>
      <c r="I105" s="1232"/>
      <c r="J105" s="1232"/>
      <c r="K105" s="1232"/>
      <c r="L105" s="1232"/>
      <c r="M105" s="1232"/>
      <c r="N105" s="1232"/>
      <c r="O105" s="1233"/>
      <c r="P105" s="1350"/>
      <c r="Q105" s="1350"/>
      <c r="R105" s="1351"/>
      <c r="S105" s="1352"/>
      <c r="T105" s="1353">
        <f>AF105+AI105+AL105+AO105+AR105+AU105+AX105+BA105</f>
        <v>570</v>
      </c>
      <c r="U105" s="1332"/>
      <c r="V105" s="1331">
        <f>SUM(X105:AE105)</f>
        <v>300</v>
      </c>
      <c r="W105" s="1345"/>
      <c r="X105" s="1331">
        <f>SUM(X106:X116)</f>
        <v>148</v>
      </c>
      <c r="Y105" s="1332"/>
      <c r="Z105" s="1331">
        <f>SUM(Z106:Z116)</f>
        <v>152</v>
      </c>
      <c r="AA105" s="1332"/>
      <c r="AB105" s="1331">
        <f>SUM(AB107:AB116)</f>
        <v>0</v>
      </c>
      <c r="AC105" s="1332"/>
      <c r="AD105" s="1331">
        <f>SUM(AD107:AD116)</f>
        <v>0</v>
      </c>
      <c r="AE105" s="1345"/>
      <c r="AF105" s="372">
        <f t="shared" ref="AF105:AY105" si="176">AF107+AF109+AF112+AF115+AF106</f>
        <v>0</v>
      </c>
      <c r="AG105" s="373">
        <f t="shared" si="176"/>
        <v>0</v>
      </c>
      <c r="AH105" s="374">
        <f t="shared" si="176"/>
        <v>0</v>
      </c>
      <c r="AI105" s="372">
        <f t="shared" si="176"/>
        <v>0</v>
      </c>
      <c r="AJ105" s="373">
        <f t="shared" si="176"/>
        <v>0</v>
      </c>
      <c r="AK105" s="374">
        <f t="shared" si="176"/>
        <v>0</v>
      </c>
      <c r="AL105" s="372">
        <f t="shared" si="176"/>
        <v>60</v>
      </c>
      <c r="AM105" s="373">
        <f t="shared" si="176"/>
        <v>36</v>
      </c>
      <c r="AN105" s="374">
        <f t="shared" si="176"/>
        <v>0</v>
      </c>
      <c r="AO105" s="372">
        <f t="shared" si="176"/>
        <v>150</v>
      </c>
      <c r="AP105" s="373">
        <f t="shared" si="176"/>
        <v>68</v>
      </c>
      <c r="AQ105" s="374">
        <f t="shared" si="176"/>
        <v>6</v>
      </c>
      <c r="AR105" s="372">
        <f t="shared" si="176"/>
        <v>120</v>
      </c>
      <c r="AS105" s="373">
        <f t="shared" si="176"/>
        <v>72</v>
      </c>
      <c r="AT105" s="371">
        <f t="shared" si="176"/>
        <v>3</v>
      </c>
      <c r="AU105" s="372">
        <f t="shared" si="176"/>
        <v>120</v>
      </c>
      <c r="AV105" s="373">
        <f t="shared" si="176"/>
        <v>52</v>
      </c>
      <c r="AW105" s="374">
        <f t="shared" si="176"/>
        <v>3</v>
      </c>
      <c r="AX105" s="372">
        <f t="shared" si="176"/>
        <v>120</v>
      </c>
      <c r="AY105" s="373">
        <f t="shared" si="176"/>
        <v>72</v>
      </c>
      <c r="AZ105" s="374">
        <f>AZ107+AZ109+AZ112+AZ115+AZ106</f>
        <v>3</v>
      </c>
      <c r="BA105" s="372">
        <f t="shared" ref="BA105" si="177">SUM(BA108:BA109)</f>
        <v>0</v>
      </c>
      <c r="BB105" s="373">
        <f>SUM(BB108:BC116)</f>
        <v>0</v>
      </c>
      <c r="BC105" s="371">
        <f t="shared" ref="BC105" si="178">SUM(BC108:BC109)</f>
        <v>0</v>
      </c>
      <c r="BD105" s="1353">
        <f>BD107+BD109+BD112+BD115+BD106</f>
        <v>15</v>
      </c>
      <c r="BE105" s="1345">
        <f>SUM(BE108:BE109)</f>
        <v>0</v>
      </c>
      <c r="BF105" s="1346" t="s">
        <v>198</v>
      </c>
      <c r="BG105" s="1347"/>
      <c r="BH105" s="1347"/>
      <c r="BI105" s="1348"/>
      <c r="BK105" s="279"/>
    </row>
    <row r="106" spans="1:63" s="181" customFormat="1" ht="165" customHeight="1" x14ac:dyDescent="0.55000000000000004">
      <c r="A106" s="301" t="s">
        <v>266</v>
      </c>
      <c r="B106" s="1168" t="s">
        <v>607</v>
      </c>
      <c r="C106" s="1074"/>
      <c r="D106" s="1074"/>
      <c r="E106" s="1074"/>
      <c r="F106" s="1074"/>
      <c r="G106" s="1074"/>
      <c r="H106" s="1074"/>
      <c r="I106" s="1074"/>
      <c r="J106" s="1074"/>
      <c r="K106" s="1074"/>
      <c r="L106" s="1074"/>
      <c r="M106" s="1074"/>
      <c r="N106" s="1074"/>
      <c r="O106" s="1075"/>
      <c r="P106" s="1319">
        <v>4</v>
      </c>
      <c r="Q106" s="1321"/>
      <c r="R106" s="1319"/>
      <c r="S106" s="1320"/>
      <c r="T106" s="1166">
        <f t="shared" ref="T106" si="179">AF106+AI106+AL106+AO106+AR106+AU106+AX106+BA106</f>
        <v>120</v>
      </c>
      <c r="U106" s="1167"/>
      <c r="V106" s="1327">
        <f t="shared" ref="V106" si="180">AG106+AJ106+AM106+AP106+AS106+AV106+AY106+BB106</f>
        <v>70</v>
      </c>
      <c r="W106" s="1328"/>
      <c r="X106" s="1166">
        <f>V106/2-1</f>
        <v>34</v>
      </c>
      <c r="Y106" s="1167"/>
      <c r="Z106" s="1327">
        <f>V106/2+1</f>
        <v>36</v>
      </c>
      <c r="AA106" s="1167"/>
      <c r="AB106" s="1327"/>
      <c r="AC106" s="1167"/>
      <c r="AD106" s="1327"/>
      <c r="AE106" s="1329"/>
      <c r="AF106" s="363"/>
      <c r="AG106" s="364"/>
      <c r="AH106" s="365"/>
      <c r="AI106" s="363"/>
      <c r="AJ106" s="364"/>
      <c r="AK106" s="365"/>
      <c r="AL106" s="363">
        <v>60</v>
      </c>
      <c r="AM106" s="364">
        <f>2*18</f>
        <v>36</v>
      </c>
      <c r="AN106" s="365"/>
      <c r="AO106" s="363">
        <v>60</v>
      </c>
      <c r="AP106" s="364">
        <f>2*17</f>
        <v>34</v>
      </c>
      <c r="AQ106" s="365">
        <v>3</v>
      </c>
      <c r="AR106" s="363"/>
      <c r="AS106" s="364"/>
      <c r="AT106" s="539"/>
      <c r="AU106" s="363"/>
      <c r="AV106" s="364"/>
      <c r="AW106" s="365"/>
      <c r="AX106" s="363"/>
      <c r="AY106" s="364"/>
      <c r="AZ106" s="365"/>
      <c r="BA106" s="363"/>
      <c r="BB106" s="364"/>
      <c r="BC106" s="539"/>
      <c r="BD106" s="1339">
        <f t="shared" ref="BD106" si="181">AH106+AK106+AN106+AQ106+AT106+AW106+BC106+AZ106</f>
        <v>3</v>
      </c>
      <c r="BE106" s="1340"/>
      <c r="BF106" s="1314"/>
      <c r="BG106" s="1314"/>
      <c r="BH106" s="1314"/>
      <c r="BI106" s="1315"/>
      <c r="BK106" s="279"/>
    </row>
    <row r="107" spans="1:63" s="181" customFormat="1" ht="138" customHeight="1" x14ac:dyDescent="0.55000000000000004">
      <c r="A107" s="301" t="s">
        <v>265</v>
      </c>
      <c r="B107" s="1168" t="s">
        <v>608</v>
      </c>
      <c r="C107" s="1074"/>
      <c r="D107" s="1074"/>
      <c r="E107" s="1074"/>
      <c r="F107" s="1074"/>
      <c r="G107" s="1074"/>
      <c r="H107" s="1074"/>
      <c r="I107" s="1074"/>
      <c r="J107" s="1074"/>
      <c r="K107" s="1074"/>
      <c r="L107" s="1074"/>
      <c r="M107" s="1074"/>
      <c r="N107" s="1074"/>
      <c r="O107" s="1075"/>
      <c r="P107" s="1319"/>
      <c r="Q107" s="1321"/>
      <c r="R107" s="1319">
        <v>4</v>
      </c>
      <c r="S107" s="1320"/>
      <c r="T107" s="1166">
        <f t="shared" ref="T107" si="182">AF107+AI107+AL107+AO107+AR107+AU107+AX107+BA107</f>
        <v>90</v>
      </c>
      <c r="U107" s="1167"/>
      <c r="V107" s="1327">
        <f t="shared" ref="V107" si="183">AG107+AJ107+AM107+AP107+AS107+AV107+AY107+BB107</f>
        <v>34</v>
      </c>
      <c r="W107" s="1328"/>
      <c r="X107" s="1166">
        <v>16</v>
      </c>
      <c r="Y107" s="1167"/>
      <c r="Z107" s="1327">
        <v>18</v>
      </c>
      <c r="AA107" s="1167"/>
      <c r="AB107" s="1327"/>
      <c r="AC107" s="1167"/>
      <c r="AD107" s="1327"/>
      <c r="AE107" s="1329"/>
      <c r="AF107" s="363"/>
      <c r="AG107" s="364"/>
      <c r="AH107" s="365"/>
      <c r="AI107" s="363"/>
      <c r="AJ107" s="364"/>
      <c r="AK107" s="365"/>
      <c r="AL107" s="363"/>
      <c r="AM107" s="364"/>
      <c r="AN107" s="365"/>
      <c r="AO107" s="363">
        <v>90</v>
      </c>
      <c r="AP107" s="364">
        <f>2*17</f>
        <v>34</v>
      </c>
      <c r="AQ107" s="365">
        <v>3</v>
      </c>
      <c r="AR107" s="363"/>
      <c r="AS107" s="364"/>
      <c r="AT107" s="491"/>
      <c r="AU107" s="363"/>
      <c r="AV107" s="364"/>
      <c r="AW107" s="365"/>
      <c r="AX107" s="363"/>
      <c r="AY107" s="364"/>
      <c r="AZ107" s="365"/>
      <c r="BA107" s="363"/>
      <c r="BB107" s="364"/>
      <c r="BC107" s="491"/>
      <c r="BD107" s="1339">
        <f t="shared" ref="BD107" si="184">AH107+AK107+AN107+AQ107+AT107+AW107+BC107+AZ107</f>
        <v>3</v>
      </c>
      <c r="BE107" s="1340"/>
      <c r="BF107" s="1314"/>
      <c r="BG107" s="1314"/>
      <c r="BH107" s="1314"/>
      <c r="BI107" s="1315"/>
      <c r="BK107" s="279"/>
    </row>
    <row r="108" spans="1:63" s="181" customFormat="1" ht="67.2" x14ac:dyDescent="0.55000000000000004">
      <c r="A108" s="301" t="s">
        <v>264</v>
      </c>
      <c r="B108" s="1316" t="s">
        <v>496</v>
      </c>
      <c r="C108" s="1317"/>
      <c r="D108" s="1317"/>
      <c r="E108" s="1317"/>
      <c r="F108" s="1317"/>
      <c r="G108" s="1317"/>
      <c r="H108" s="1317"/>
      <c r="I108" s="1317"/>
      <c r="J108" s="1317"/>
      <c r="K108" s="1317"/>
      <c r="L108" s="1317"/>
      <c r="M108" s="1317"/>
      <c r="N108" s="1317"/>
      <c r="O108" s="1317"/>
      <c r="P108" s="1112"/>
      <c r="Q108" s="1112"/>
      <c r="R108" s="1071"/>
      <c r="S108" s="1070"/>
      <c r="T108" s="1068"/>
      <c r="U108" s="1072"/>
      <c r="V108" s="1071"/>
      <c r="W108" s="1070"/>
      <c r="X108" s="357"/>
      <c r="Y108" s="356"/>
      <c r="Z108" s="355"/>
      <c r="AA108" s="356"/>
      <c r="AB108" s="355"/>
      <c r="AC108" s="356"/>
      <c r="AD108" s="355"/>
      <c r="AE108" s="357"/>
      <c r="AF108" s="306"/>
      <c r="AG108" s="307"/>
      <c r="AH108" s="308"/>
      <c r="AI108" s="306"/>
      <c r="AJ108" s="307"/>
      <c r="AK108" s="308"/>
      <c r="AL108" s="306"/>
      <c r="AM108" s="307"/>
      <c r="AN108" s="308"/>
      <c r="AO108" s="306"/>
      <c r="AP108" s="307"/>
      <c r="AQ108" s="308"/>
      <c r="AR108" s="306"/>
      <c r="AS108" s="307"/>
      <c r="AT108" s="355"/>
      <c r="AU108" s="306"/>
      <c r="AV108" s="307"/>
      <c r="AW108" s="308"/>
      <c r="AX108" s="306"/>
      <c r="AY108" s="307"/>
      <c r="AZ108" s="308"/>
      <c r="BA108" s="360"/>
      <c r="BB108" s="307"/>
      <c r="BC108" s="355"/>
      <c r="BD108" s="353"/>
      <c r="BE108" s="354"/>
      <c r="BF108" s="1313"/>
      <c r="BG108" s="1314"/>
      <c r="BH108" s="1314"/>
      <c r="BI108" s="1315"/>
      <c r="BK108" s="279"/>
    </row>
    <row r="109" spans="1:63" s="279" customFormat="1" ht="138" customHeight="1" x14ac:dyDescent="0.55000000000000004">
      <c r="A109" s="311" t="s">
        <v>551</v>
      </c>
      <c r="B109" s="1168" t="s">
        <v>476</v>
      </c>
      <c r="C109" s="1074"/>
      <c r="D109" s="1074"/>
      <c r="E109" s="1074"/>
      <c r="F109" s="1074"/>
      <c r="G109" s="1074"/>
      <c r="H109" s="1074"/>
      <c r="I109" s="1074"/>
      <c r="J109" s="1074"/>
      <c r="K109" s="1074"/>
      <c r="L109" s="1074"/>
      <c r="M109" s="1074"/>
      <c r="N109" s="1074"/>
      <c r="O109" s="1074"/>
      <c r="P109" s="1112"/>
      <c r="Q109" s="1112"/>
      <c r="R109" s="1064">
        <v>5</v>
      </c>
      <c r="S109" s="1306"/>
      <c r="T109" s="1085">
        <f t="shared" ref="T109:T110" si="185">AF109+AI109+AL109+AO109+AR109+AU109+AX109+BA109</f>
        <v>120</v>
      </c>
      <c r="U109" s="1065"/>
      <c r="V109" s="1064">
        <f t="shared" ref="V109:V110" si="186">AG109+AJ109+AM109+AP109+AS109+AV109+AY109+BB109</f>
        <v>72</v>
      </c>
      <c r="W109" s="1306"/>
      <c r="X109" s="1085">
        <f>V109/2</f>
        <v>36</v>
      </c>
      <c r="Y109" s="1065"/>
      <c r="Z109" s="1064">
        <f>V109/2</f>
        <v>36</v>
      </c>
      <c r="AA109" s="1065"/>
      <c r="AB109" s="1064"/>
      <c r="AC109" s="1065"/>
      <c r="AD109" s="1064"/>
      <c r="AE109" s="1065"/>
      <c r="AF109" s="1107"/>
      <c r="AG109" s="1322"/>
      <c r="AH109" s="1064"/>
      <c r="AI109" s="1107"/>
      <c r="AJ109" s="1064"/>
      <c r="AK109" s="1064"/>
      <c r="AL109" s="1107"/>
      <c r="AM109" s="1064"/>
      <c r="AN109" s="1064"/>
      <c r="AO109" s="1107"/>
      <c r="AP109" s="1064"/>
      <c r="AQ109" s="1064"/>
      <c r="AR109" s="1107">
        <v>120</v>
      </c>
      <c r="AS109" s="1064">
        <f>4*18</f>
        <v>72</v>
      </c>
      <c r="AT109" s="1064">
        <v>3</v>
      </c>
      <c r="AU109" s="1107"/>
      <c r="AV109" s="1064"/>
      <c r="AW109" s="1064"/>
      <c r="AX109" s="1107"/>
      <c r="AY109" s="1322"/>
      <c r="AZ109" s="1324"/>
      <c r="BA109" s="1064"/>
      <c r="BB109" s="1064"/>
      <c r="BC109" s="1064"/>
      <c r="BD109" s="1085">
        <f t="shared" ref="BD109:BD110" si="187">AH109+AK109+AN109+AQ109+AT109+AW109+BC109+AZ109</f>
        <v>3</v>
      </c>
      <c r="BE109" s="1086"/>
      <c r="BF109" s="1333"/>
      <c r="BG109" s="1334"/>
      <c r="BH109" s="1334"/>
      <c r="BI109" s="1335"/>
      <c r="BJ109" s="181"/>
    </row>
    <row r="110" spans="1:63" s="181" customFormat="1" ht="138" customHeight="1" x14ac:dyDescent="0.55000000000000004">
      <c r="A110" s="311" t="s">
        <v>552</v>
      </c>
      <c r="B110" s="1168" t="s">
        <v>477</v>
      </c>
      <c r="C110" s="1074"/>
      <c r="D110" s="1074"/>
      <c r="E110" s="1074"/>
      <c r="F110" s="1074"/>
      <c r="G110" s="1074"/>
      <c r="H110" s="1074"/>
      <c r="I110" s="1074"/>
      <c r="J110" s="1074"/>
      <c r="K110" s="1074"/>
      <c r="L110" s="1074"/>
      <c r="M110" s="1074"/>
      <c r="N110" s="1074"/>
      <c r="O110" s="1074"/>
      <c r="P110" s="1318"/>
      <c r="Q110" s="1318"/>
      <c r="R110" s="1066"/>
      <c r="S110" s="1101"/>
      <c r="T110" s="1099">
        <f t="shared" si="185"/>
        <v>0</v>
      </c>
      <c r="U110" s="1067"/>
      <c r="V110" s="1066">
        <f t="shared" si="186"/>
        <v>0</v>
      </c>
      <c r="W110" s="1101"/>
      <c r="X110" s="1099"/>
      <c r="Y110" s="1067"/>
      <c r="Z110" s="1066"/>
      <c r="AA110" s="1067"/>
      <c r="AB110" s="1066"/>
      <c r="AC110" s="1067"/>
      <c r="AD110" s="1084"/>
      <c r="AE110" s="1326"/>
      <c r="AF110" s="1109"/>
      <c r="AG110" s="1323"/>
      <c r="AH110" s="1084"/>
      <c r="AI110" s="1109"/>
      <c r="AJ110" s="1084"/>
      <c r="AK110" s="1084"/>
      <c r="AL110" s="1109"/>
      <c r="AM110" s="1084"/>
      <c r="AN110" s="1084"/>
      <c r="AO110" s="1109"/>
      <c r="AP110" s="1084"/>
      <c r="AQ110" s="1084"/>
      <c r="AR110" s="1109"/>
      <c r="AS110" s="1084"/>
      <c r="AT110" s="1084"/>
      <c r="AU110" s="1109"/>
      <c r="AV110" s="1084"/>
      <c r="AW110" s="1084"/>
      <c r="AX110" s="1109"/>
      <c r="AY110" s="1323"/>
      <c r="AZ110" s="1325"/>
      <c r="BA110" s="1084"/>
      <c r="BB110" s="1084"/>
      <c r="BC110" s="1084"/>
      <c r="BD110" s="1087">
        <f t="shared" si="187"/>
        <v>0</v>
      </c>
      <c r="BE110" s="1088"/>
      <c r="BF110" s="1336"/>
      <c r="BG110" s="1337"/>
      <c r="BH110" s="1337"/>
      <c r="BI110" s="1338"/>
      <c r="BK110" s="279"/>
    </row>
    <row r="111" spans="1:63" s="181" customFormat="1" ht="67.2" x14ac:dyDescent="0.55000000000000004">
      <c r="A111" s="301" t="s">
        <v>553</v>
      </c>
      <c r="B111" s="1361" t="s">
        <v>495</v>
      </c>
      <c r="C111" s="1362"/>
      <c r="D111" s="1362"/>
      <c r="E111" s="1362"/>
      <c r="F111" s="1362"/>
      <c r="G111" s="1362"/>
      <c r="H111" s="1362"/>
      <c r="I111" s="1362"/>
      <c r="J111" s="1362"/>
      <c r="K111" s="1362"/>
      <c r="L111" s="1362"/>
      <c r="M111" s="1362"/>
      <c r="N111" s="1362"/>
      <c r="O111" s="1362"/>
      <c r="P111" s="1112"/>
      <c r="Q111" s="1112"/>
      <c r="R111" s="1071"/>
      <c r="S111" s="1070"/>
      <c r="T111" s="1068"/>
      <c r="U111" s="1072"/>
      <c r="V111" s="1071"/>
      <c r="W111" s="1070"/>
      <c r="X111" s="357"/>
      <c r="Y111" s="356"/>
      <c r="Z111" s="355"/>
      <c r="AA111" s="356"/>
      <c r="AB111" s="355"/>
      <c r="AC111" s="356"/>
      <c r="AD111" s="355"/>
      <c r="AE111" s="357"/>
      <c r="AF111" s="306"/>
      <c r="AG111" s="307"/>
      <c r="AH111" s="308"/>
      <c r="AI111" s="306"/>
      <c r="AJ111" s="307"/>
      <c r="AK111" s="308"/>
      <c r="AL111" s="306"/>
      <c r="AM111" s="307"/>
      <c r="AN111" s="308"/>
      <c r="AO111" s="306"/>
      <c r="AP111" s="307"/>
      <c r="AQ111" s="308"/>
      <c r="AR111" s="306"/>
      <c r="AS111" s="307"/>
      <c r="AT111" s="355"/>
      <c r="AU111" s="306"/>
      <c r="AV111" s="307"/>
      <c r="AW111" s="308"/>
      <c r="AX111" s="306"/>
      <c r="AY111" s="307"/>
      <c r="AZ111" s="308"/>
      <c r="BA111" s="360"/>
      <c r="BB111" s="307"/>
      <c r="BC111" s="355"/>
      <c r="BD111" s="353"/>
      <c r="BE111" s="354"/>
      <c r="BF111" s="1313"/>
      <c r="BG111" s="1314"/>
      <c r="BH111" s="1314"/>
      <c r="BI111" s="1315"/>
      <c r="BK111" s="279"/>
    </row>
    <row r="112" spans="1:63" s="181" customFormat="1" ht="69" x14ac:dyDescent="0.55000000000000004">
      <c r="A112" s="311" t="s">
        <v>554</v>
      </c>
      <c r="B112" s="1168" t="s">
        <v>479</v>
      </c>
      <c r="C112" s="1074"/>
      <c r="D112" s="1074"/>
      <c r="E112" s="1074"/>
      <c r="F112" s="1074"/>
      <c r="G112" s="1074"/>
      <c r="H112" s="1074"/>
      <c r="I112" s="1074"/>
      <c r="J112" s="1074"/>
      <c r="K112" s="1074"/>
      <c r="L112" s="1074"/>
      <c r="M112" s="1074"/>
      <c r="N112" s="1074"/>
      <c r="O112" s="1074"/>
      <c r="P112" s="1112">
        <v>6</v>
      </c>
      <c r="Q112" s="1112"/>
      <c r="R112" s="1064"/>
      <c r="S112" s="1306"/>
      <c r="T112" s="1085">
        <f t="shared" ref="T112:T113" si="188">AF112+AI112+AL112+AO112+AR112+AU112+AX112+BA112</f>
        <v>120</v>
      </c>
      <c r="U112" s="1065"/>
      <c r="V112" s="1064">
        <f t="shared" ref="V112:V113" si="189">AG112+AJ112+AM112+AP112+AS112+AV112+AY112+BB112</f>
        <v>52</v>
      </c>
      <c r="W112" s="1306"/>
      <c r="X112" s="1085">
        <f>V112/2</f>
        <v>26</v>
      </c>
      <c r="Y112" s="1065"/>
      <c r="Z112" s="1064">
        <f>V112/2</f>
        <v>26</v>
      </c>
      <c r="AA112" s="1065"/>
      <c r="AB112" s="1064"/>
      <c r="AC112" s="1065"/>
      <c r="AD112" s="1064"/>
      <c r="AE112" s="1065"/>
      <c r="AF112" s="1107"/>
      <c r="AG112" s="1322"/>
      <c r="AH112" s="1064"/>
      <c r="AI112" s="1107"/>
      <c r="AJ112" s="1064"/>
      <c r="AK112" s="1064"/>
      <c r="AL112" s="1107"/>
      <c r="AM112" s="1064"/>
      <c r="AN112" s="1064"/>
      <c r="AO112" s="1107"/>
      <c r="AP112" s="1064"/>
      <c r="AQ112" s="1064"/>
      <c r="AR112" s="1107"/>
      <c r="AS112" s="1064"/>
      <c r="AT112" s="1064"/>
      <c r="AU112" s="1107">
        <v>120</v>
      </c>
      <c r="AV112" s="1064">
        <v>52</v>
      </c>
      <c r="AW112" s="1064">
        <v>3</v>
      </c>
      <c r="AX112" s="1107"/>
      <c r="AY112" s="1322"/>
      <c r="AZ112" s="1324"/>
      <c r="BA112" s="1064"/>
      <c r="BB112" s="1064"/>
      <c r="BC112" s="1064"/>
      <c r="BD112" s="1085">
        <f t="shared" ref="BD112:BD113" si="190">AH112+AK112+AN112+AQ112+AT112+AW112+BC112+AZ112</f>
        <v>3</v>
      </c>
      <c r="BE112" s="1086"/>
      <c r="BF112" s="1333"/>
      <c r="BG112" s="1334"/>
      <c r="BH112" s="1334"/>
      <c r="BI112" s="1335"/>
      <c r="BK112" s="279"/>
    </row>
    <row r="113" spans="1:76" s="181" customFormat="1" ht="135" customHeight="1" x14ac:dyDescent="0.55000000000000004">
      <c r="A113" s="311" t="s">
        <v>555</v>
      </c>
      <c r="B113" s="1168" t="s">
        <v>478</v>
      </c>
      <c r="C113" s="1074"/>
      <c r="D113" s="1074"/>
      <c r="E113" s="1074"/>
      <c r="F113" s="1074"/>
      <c r="G113" s="1074"/>
      <c r="H113" s="1074"/>
      <c r="I113" s="1074"/>
      <c r="J113" s="1074"/>
      <c r="K113" s="1074"/>
      <c r="L113" s="1074"/>
      <c r="M113" s="1074"/>
      <c r="N113" s="1074"/>
      <c r="O113" s="1074"/>
      <c r="P113" s="1318"/>
      <c r="Q113" s="1318"/>
      <c r="R113" s="1066"/>
      <c r="S113" s="1101"/>
      <c r="T113" s="1099">
        <f t="shared" si="188"/>
        <v>0</v>
      </c>
      <c r="U113" s="1067"/>
      <c r="V113" s="1066">
        <f t="shared" si="189"/>
        <v>0</v>
      </c>
      <c r="W113" s="1101"/>
      <c r="X113" s="1099"/>
      <c r="Y113" s="1067"/>
      <c r="Z113" s="1066"/>
      <c r="AA113" s="1067"/>
      <c r="AB113" s="1066"/>
      <c r="AC113" s="1067"/>
      <c r="AD113" s="1084"/>
      <c r="AE113" s="1326"/>
      <c r="AF113" s="1109"/>
      <c r="AG113" s="1323"/>
      <c r="AH113" s="1084"/>
      <c r="AI113" s="1109"/>
      <c r="AJ113" s="1084"/>
      <c r="AK113" s="1084"/>
      <c r="AL113" s="1109"/>
      <c r="AM113" s="1084"/>
      <c r="AN113" s="1084"/>
      <c r="AO113" s="1109"/>
      <c r="AP113" s="1084"/>
      <c r="AQ113" s="1084"/>
      <c r="AR113" s="1109"/>
      <c r="AS113" s="1084"/>
      <c r="AT113" s="1084"/>
      <c r="AU113" s="1109"/>
      <c r="AV113" s="1084"/>
      <c r="AW113" s="1084"/>
      <c r="AX113" s="1109"/>
      <c r="AY113" s="1323"/>
      <c r="AZ113" s="1325"/>
      <c r="BA113" s="1084"/>
      <c r="BB113" s="1084"/>
      <c r="BC113" s="1084"/>
      <c r="BD113" s="1087">
        <f t="shared" si="190"/>
        <v>0</v>
      </c>
      <c r="BE113" s="1088"/>
      <c r="BF113" s="1336"/>
      <c r="BG113" s="1337"/>
      <c r="BH113" s="1337"/>
      <c r="BI113" s="1338"/>
      <c r="BK113" s="279"/>
    </row>
    <row r="114" spans="1:76" s="181" customFormat="1" ht="67.2" x14ac:dyDescent="0.55000000000000004">
      <c r="A114" s="301" t="s">
        <v>604</v>
      </c>
      <c r="B114" s="1361" t="s">
        <v>495</v>
      </c>
      <c r="C114" s="1362"/>
      <c r="D114" s="1362"/>
      <c r="E114" s="1362"/>
      <c r="F114" s="1362"/>
      <c r="G114" s="1362"/>
      <c r="H114" s="1362"/>
      <c r="I114" s="1362"/>
      <c r="J114" s="1362"/>
      <c r="K114" s="1362"/>
      <c r="L114" s="1362"/>
      <c r="M114" s="1362"/>
      <c r="N114" s="1362"/>
      <c r="O114" s="1362"/>
      <c r="P114" s="1112"/>
      <c r="Q114" s="1112"/>
      <c r="R114" s="1071"/>
      <c r="S114" s="1070"/>
      <c r="T114" s="1068"/>
      <c r="U114" s="1072"/>
      <c r="V114" s="1071"/>
      <c r="W114" s="1070"/>
      <c r="X114" s="357"/>
      <c r="Y114" s="356"/>
      <c r="Z114" s="355"/>
      <c r="AA114" s="356"/>
      <c r="AB114" s="355"/>
      <c r="AC114" s="356"/>
      <c r="AD114" s="355"/>
      <c r="AE114" s="357"/>
      <c r="AF114" s="306"/>
      <c r="AG114" s="307"/>
      <c r="AH114" s="308"/>
      <c r="AI114" s="306"/>
      <c r="AJ114" s="307"/>
      <c r="AK114" s="308"/>
      <c r="AL114" s="306"/>
      <c r="AM114" s="307"/>
      <c r="AN114" s="308"/>
      <c r="AO114" s="306"/>
      <c r="AP114" s="307"/>
      <c r="AQ114" s="308"/>
      <c r="AR114" s="306"/>
      <c r="AS114" s="307"/>
      <c r="AT114" s="355"/>
      <c r="AU114" s="306"/>
      <c r="AV114" s="307"/>
      <c r="AW114" s="308"/>
      <c r="AX114" s="306"/>
      <c r="AY114" s="307"/>
      <c r="AZ114" s="308"/>
      <c r="BA114" s="360"/>
      <c r="BB114" s="307"/>
      <c r="BC114" s="355"/>
      <c r="BD114" s="353"/>
      <c r="BE114" s="354"/>
      <c r="BF114" s="1313"/>
      <c r="BG114" s="1314"/>
      <c r="BH114" s="1314"/>
      <c r="BI114" s="1315"/>
      <c r="BK114" s="279"/>
    </row>
    <row r="115" spans="1:76" s="279" customFormat="1" ht="135" customHeight="1" x14ac:dyDescent="0.55000000000000004">
      <c r="A115" s="311" t="s">
        <v>605</v>
      </c>
      <c r="B115" s="1168" t="s">
        <v>481</v>
      </c>
      <c r="C115" s="1074"/>
      <c r="D115" s="1074"/>
      <c r="E115" s="1074"/>
      <c r="F115" s="1074"/>
      <c r="G115" s="1074"/>
      <c r="H115" s="1074"/>
      <c r="I115" s="1074"/>
      <c r="J115" s="1074"/>
      <c r="K115" s="1074"/>
      <c r="L115" s="1074"/>
      <c r="M115" s="1074"/>
      <c r="N115" s="1074"/>
      <c r="O115" s="1074"/>
      <c r="P115" s="1112"/>
      <c r="Q115" s="1112"/>
      <c r="R115" s="1064">
        <v>7</v>
      </c>
      <c r="S115" s="1306"/>
      <c r="T115" s="1085">
        <f t="shared" ref="T115:T116" si="191">AF115+AI115+AL115+AO115+AR115+AU115+AX115+BA115</f>
        <v>120</v>
      </c>
      <c r="U115" s="1065"/>
      <c r="V115" s="1064">
        <f t="shared" ref="V115:V116" si="192">AG115+AJ115+AM115+AP115+AS115+AV115+AY115+BB115</f>
        <v>72</v>
      </c>
      <c r="W115" s="1306"/>
      <c r="X115" s="1085">
        <f>V115/2</f>
        <v>36</v>
      </c>
      <c r="Y115" s="1065"/>
      <c r="Z115" s="1064">
        <f>V115/2</f>
        <v>36</v>
      </c>
      <c r="AA115" s="1065"/>
      <c r="AB115" s="1064"/>
      <c r="AC115" s="1065"/>
      <c r="AD115" s="1064"/>
      <c r="AE115" s="1065"/>
      <c r="AF115" s="1107"/>
      <c r="AG115" s="1322"/>
      <c r="AH115" s="1064"/>
      <c r="AI115" s="1107"/>
      <c r="AJ115" s="1064"/>
      <c r="AK115" s="1064"/>
      <c r="AL115" s="1107"/>
      <c r="AM115" s="1064"/>
      <c r="AN115" s="1064"/>
      <c r="AO115" s="1107"/>
      <c r="AP115" s="1064"/>
      <c r="AQ115" s="1064"/>
      <c r="AR115" s="1107"/>
      <c r="AS115" s="1064"/>
      <c r="AT115" s="1064"/>
      <c r="AU115" s="1107"/>
      <c r="AV115" s="1064"/>
      <c r="AW115" s="1064"/>
      <c r="AX115" s="1107">
        <v>120</v>
      </c>
      <c r="AY115" s="1322">
        <f>4*18</f>
        <v>72</v>
      </c>
      <c r="AZ115" s="1324">
        <v>3</v>
      </c>
      <c r="BA115" s="1064"/>
      <c r="BB115" s="1064"/>
      <c r="BC115" s="1064"/>
      <c r="BD115" s="1085">
        <f t="shared" ref="BD115:BD116" si="193">AH115+AK115+AN115+AQ115+AT115+AW115+BC115+AZ115</f>
        <v>3</v>
      </c>
      <c r="BE115" s="1086"/>
      <c r="BF115" s="1333"/>
      <c r="BG115" s="1334"/>
      <c r="BH115" s="1334"/>
      <c r="BI115" s="1335"/>
      <c r="BJ115" s="181"/>
    </row>
    <row r="116" spans="1:76" s="279" customFormat="1" ht="69.599999999999994" thickBot="1" x14ac:dyDescent="0.6">
      <c r="A116" s="543" t="s">
        <v>606</v>
      </c>
      <c r="B116" s="1169" t="s">
        <v>482</v>
      </c>
      <c r="C116" s="1170"/>
      <c r="D116" s="1170"/>
      <c r="E116" s="1170"/>
      <c r="F116" s="1170"/>
      <c r="G116" s="1170"/>
      <c r="H116" s="1170"/>
      <c r="I116" s="1170"/>
      <c r="J116" s="1170"/>
      <c r="K116" s="1170"/>
      <c r="L116" s="1170"/>
      <c r="M116" s="1170"/>
      <c r="N116" s="1170"/>
      <c r="O116" s="1170"/>
      <c r="P116" s="1612"/>
      <c r="Q116" s="1612"/>
      <c r="R116" s="1106"/>
      <c r="S116" s="1312"/>
      <c r="T116" s="1310">
        <f t="shared" si="191"/>
        <v>0</v>
      </c>
      <c r="U116" s="1311"/>
      <c r="V116" s="1106">
        <f t="shared" si="192"/>
        <v>0</v>
      </c>
      <c r="W116" s="1312"/>
      <c r="X116" s="1310"/>
      <c r="Y116" s="1311"/>
      <c r="Z116" s="1106"/>
      <c r="AA116" s="1311"/>
      <c r="AB116" s="1106"/>
      <c r="AC116" s="1311"/>
      <c r="AD116" s="1171"/>
      <c r="AE116" s="1602"/>
      <c r="AF116" s="1108"/>
      <c r="AG116" s="1354"/>
      <c r="AH116" s="1171"/>
      <c r="AI116" s="1108"/>
      <c r="AJ116" s="1171"/>
      <c r="AK116" s="1171"/>
      <c r="AL116" s="1108"/>
      <c r="AM116" s="1171"/>
      <c r="AN116" s="1171"/>
      <c r="AO116" s="1108"/>
      <c r="AP116" s="1171"/>
      <c r="AQ116" s="1171"/>
      <c r="AR116" s="1108"/>
      <c r="AS116" s="1171"/>
      <c r="AT116" s="1171"/>
      <c r="AU116" s="1108"/>
      <c r="AV116" s="1171"/>
      <c r="AW116" s="1171"/>
      <c r="AX116" s="1108"/>
      <c r="AY116" s="1354"/>
      <c r="AZ116" s="1330"/>
      <c r="BA116" s="1171"/>
      <c r="BB116" s="1171"/>
      <c r="BC116" s="1171"/>
      <c r="BD116" s="1603">
        <f t="shared" si="193"/>
        <v>0</v>
      </c>
      <c r="BE116" s="1349"/>
      <c r="BF116" s="1591"/>
      <c r="BG116" s="1343"/>
      <c r="BH116" s="1343"/>
      <c r="BI116" s="1344"/>
      <c r="BJ116" s="181"/>
    </row>
    <row r="117" spans="1:76" s="256" customFormat="1" ht="157.94999999999999" customHeight="1" thickBot="1" x14ac:dyDescent="1.1000000000000001">
      <c r="A117" s="579" t="s">
        <v>371</v>
      </c>
      <c r="B117" s="1300" t="s">
        <v>110</v>
      </c>
      <c r="C117" s="1301"/>
      <c r="D117" s="1301"/>
      <c r="E117" s="1301"/>
      <c r="F117" s="1301"/>
      <c r="G117" s="1301"/>
      <c r="H117" s="1301"/>
      <c r="I117" s="1301"/>
      <c r="J117" s="1301"/>
      <c r="K117" s="1301"/>
      <c r="L117" s="1301"/>
      <c r="M117" s="1301"/>
      <c r="N117" s="1301"/>
      <c r="O117" s="1302"/>
      <c r="P117" s="1076"/>
      <c r="Q117" s="1077"/>
      <c r="R117" s="1076"/>
      <c r="S117" s="1077"/>
      <c r="T117" s="1076"/>
      <c r="U117" s="1077"/>
      <c r="V117" s="1076"/>
      <c r="W117" s="1077"/>
      <c r="X117" s="1076"/>
      <c r="Y117" s="1077"/>
      <c r="Z117" s="1076"/>
      <c r="AA117" s="1077"/>
      <c r="AB117" s="1076"/>
      <c r="AC117" s="1077"/>
      <c r="AD117" s="1076"/>
      <c r="AE117" s="1303"/>
      <c r="AF117" s="314"/>
      <c r="AG117" s="315"/>
      <c r="AH117" s="316"/>
      <c r="AI117" s="314"/>
      <c r="AJ117" s="315"/>
      <c r="AK117" s="316"/>
      <c r="AL117" s="314"/>
      <c r="AM117" s="315"/>
      <c r="AN117" s="316"/>
      <c r="AO117" s="314"/>
      <c r="AP117" s="315"/>
      <c r="AQ117" s="316"/>
      <c r="AR117" s="314"/>
      <c r="AS117" s="315"/>
      <c r="AT117" s="542"/>
      <c r="AU117" s="314"/>
      <c r="AV117" s="315"/>
      <c r="AW117" s="316"/>
      <c r="AX117" s="314"/>
      <c r="AY117" s="315"/>
      <c r="AZ117" s="316"/>
      <c r="BA117" s="314"/>
      <c r="BB117" s="315"/>
      <c r="BC117" s="542"/>
      <c r="BD117" s="1159"/>
      <c r="BE117" s="1160"/>
      <c r="BF117" s="1307"/>
      <c r="BG117" s="1308"/>
      <c r="BH117" s="1308"/>
      <c r="BI117" s="1309"/>
    </row>
    <row r="118" spans="1:76" s="256" customFormat="1" ht="87" customHeight="1" x14ac:dyDescent="1.05">
      <c r="A118" s="310" t="s">
        <v>261</v>
      </c>
      <c r="B118" s="1163" t="s">
        <v>158</v>
      </c>
      <c r="C118" s="1164"/>
      <c r="D118" s="1164"/>
      <c r="E118" s="1164"/>
      <c r="F118" s="1164"/>
      <c r="G118" s="1164"/>
      <c r="H118" s="1164"/>
      <c r="I118" s="1164"/>
      <c r="J118" s="1164"/>
      <c r="K118" s="1164"/>
      <c r="L118" s="1164"/>
      <c r="M118" s="1164"/>
      <c r="N118" s="1164"/>
      <c r="O118" s="1165"/>
      <c r="P118" s="1102"/>
      <c r="Q118" s="1103"/>
      <c r="R118" s="1102"/>
      <c r="S118" s="1090"/>
      <c r="T118" s="1161" t="s">
        <v>348</v>
      </c>
      <c r="U118" s="1162"/>
      <c r="V118" s="1118" t="s">
        <v>348</v>
      </c>
      <c r="W118" s="1119"/>
      <c r="X118" s="1090"/>
      <c r="Y118" s="1103"/>
      <c r="Z118" s="1102"/>
      <c r="AA118" s="1103"/>
      <c r="AB118" s="1102" t="s">
        <v>348</v>
      </c>
      <c r="AC118" s="1103"/>
      <c r="AD118" s="1102"/>
      <c r="AE118" s="1090"/>
      <c r="AF118" s="302"/>
      <c r="AG118" s="303"/>
      <c r="AH118" s="304"/>
      <c r="AI118" s="302"/>
      <c r="AJ118" s="303"/>
      <c r="AK118" s="304"/>
      <c r="AL118" s="302"/>
      <c r="AM118" s="303"/>
      <c r="AN118" s="304"/>
      <c r="AO118" s="302"/>
      <c r="AP118" s="303"/>
      <c r="AQ118" s="304"/>
      <c r="AR118" s="302" t="s">
        <v>346</v>
      </c>
      <c r="AS118" s="303" t="s">
        <v>346</v>
      </c>
      <c r="AT118" s="305"/>
      <c r="AU118" s="302" t="s">
        <v>203</v>
      </c>
      <c r="AV118" s="303" t="s">
        <v>203</v>
      </c>
      <c r="AW118" s="304"/>
      <c r="AX118" s="302"/>
      <c r="AY118" s="303"/>
      <c r="AZ118" s="304"/>
      <c r="BA118" s="302"/>
      <c r="BB118" s="303"/>
      <c r="BC118" s="305"/>
      <c r="BD118" s="1104"/>
      <c r="BE118" s="1105"/>
      <c r="BF118" s="1115"/>
      <c r="BG118" s="1116"/>
      <c r="BH118" s="1116"/>
      <c r="BI118" s="1117"/>
    </row>
    <row r="119" spans="1:76" s="256" customFormat="1" ht="150.6" customHeight="1" thickBot="1" x14ac:dyDescent="0.3">
      <c r="A119" s="313" t="s">
        <v>262</v>
      </c>
      <c r="B119" s="1110" t="s">
        <v>562</v>
      </c>
      <c r="C119" s="1111"/>
      <c r="D119" s="1111"/>
      <c r="E119" s="1111"/>
      <c r="F119" s="1111"/>
      <c r="G119" s="1111"/>
      <c r="H119" s="1111"/>
      <c r="I119" s="1111"/>
      <c r="J119" s="1111"/>
      <c r="K119" s="1111"/>
      <c r="L119" s="1111"/>
      <c r="M119" s="1111"/>
      <c r="N119" s="1111"/>
      <c r="O119" s="1111"/>
      <c r="P119" s="1112"/>
      <c r="Q119" s="1112"/>
      <c r="R119" s="1071"/>
      <c r="S119" s="1070"/>
      <c r="T119" s="1068" t="s">
        <v>592</v>
      </c>
      <c r="U119" s="1072"/>
      <c r="V119" s="1071" t="s">
        <v>559</v>
      </c>
      <c r="W119" s="1070"/>
      <c r="X119" s="421"/>
      <c r="Y119" s="420"/>
      <c r="Z119" s="419"/>
      <c r="AA119" s="420"/>
      <c r="AB119" s="1071" t="s">
        <v>559</v>
      </c>
      <c r="AC119" s="1072"/>
      <c r="AD119" s="419"/>
      <c r="AE119" s="421"/>
      <c r="AF119" s="306" t="s">
        <v>556</v>
      </c>
      <c r="AG119" s="424" t="s">
        <v>490</v>
      </c>
      <c r="AH119" s="308"/>
      <c r="AI119" s="306" t="s">
        <v>556</v>
      </c>
      <c r="AJ119" s="493" t="s">
        <v>490</v>
      </c>
      <c r="AK119" s="308"/>
      <c r="AL119" s="306" t="s">
        <v>556</v>
      </c>
      <c r="AM119" s="493" t="s">
        <v>490</v>
      </c>
      <c r="AN119" s="308"/>
      <c r="AO119" s="483" t="s">
        <v>538</v>
      </c>
      <c r="AP119" s="516" t="s">
        <v>490</v>
      </c>
      <c r="AQ119" s="486"/>
      <c r="AR119" s="306"/>
      <c r="AS119" s="424"/>
      <c r="AT119" s="419"/>
      <c r="AU119" s="306"/>
      <c r="AV119" s="424"/>
      <c r="AW119" s="308"/>
      <c r="AX119" s="306"/>
      <c r="AY119" s="424"/>
      <c r="AZ119" s="308"/>
      <c r="BA119" s="425"/>
      <c r="BB119" s="424"/>
      <c r="BC119" s="419"/>
      <c r="BD119" s="422"/>
      <c r="BE119" s="423"/>
      <c r="BF119" s="1313"/>
      <c r="BG119" s="1314"/>
      <c r="BH119" s="1314"/>
      <c r="BI119" s="1315"/>
    </row>
    <row r="120" spans="1:76" s="256" customFormat="1" ht="150" customHeight="1" thickBot="1" x14ac:dyDescent="1.1000000000000001">
      <c r="A120" s="579" t="s">
        <v>643</v>
      </c>
      <c r="B120" s="1300" t="s">
        <v>111</v>
      </c>
      <c r="C120" s="1301"/>
      <c r="D120" s="1301"/>
      <c r="E120" s="1301"/>
      <c r="F120" s="1301"/>
      <c r="G120" s="1301"/>
      <c r="H120" s="1301"/>
      <c r="I120" s="1301"/>
      <c r="J120" s="1301"/>
      <c r="K120" s="1301"/>
      <c r="L120" s="1301"/>
      <c r="M120" s="1301"/>
      <c r="N120" s="1301"/>
      <c r="O120" s="1302"/>
      <c r="P120" s="1076"/>
      <c r="Q120" s="1077"/>
      <c r="R120" s="1076"/>
      <c r="S120" s="1303"/>
      <c r="T120" s="1155"/>
      <c r="U120" s="1077"/>
      <c r="V120" s="1076"/>
      <c r="W120" s="1527"/>
      <c r="X120" s="1303"/>
      <c r="Y120" s="1077"/>
      <c r="Z120" s="1076"/>
      <c r="AA120" s="1077"/>
      <c r="AB120" s="1076"/>
      <c r="AC120" s="1077"/>
      <c r="AD120" s="1076"/>
      <c r="AE120" s="1303"/>
      <c r="AF120" s="314"/>
      <c r="AG120" s="315"/>
      <c r="AH120" s="316"/>
      <c r="AI120" s="314"/>
      <c r="AJ120" s="315"/>
      <c r="AK120" s="316"/>
      <c r="AL120" s="314"/>
      <c r="AM120" s="315"/>
      <c r="AN120" s="316"/>
      <c r="AO120" s="314"/>
      <c r="AP120" s="315"/>
      <c r="AQ120" s="316"/>
      <c r="AR120" s="314"/>
      <c r="AS120" s="315"/>
      <c r="AT120" s="375"/>
      <c r="AU120" s="314"/>
      <c r="AV120" s="315"/>
      <c r="AW120" s="316"/>
      <c r="AX120" s="314"/>
      <c r="AY120" s="315"/>
      <c r="AZ120" s="316"/>
      <c r="BA120" s="314"/>
      <c r="BB120" s="315"/>
      <c r="BC120" s="375"/>
      <c r="BD120" s="1159"/>
      <c r="BE120" s="1160"/>
      <c r="BF120" s="1307"/>
      <c r="BG120" s="1308"/>
      <c r="BH120" s="1308"/>
      <c r="BI120" s="1309"/>
    </row>
    <row r="121" spans="1:76" s="255" customFormat="1" ht="93" customHeight="1" x14ac:dyDescent="0.25">
      <c r="A121" s="578" t="s">
        <v>644</v>
      </c>
      <c r="B121" s="1513" t="s">
        <v>158</v>
      </c>
      <c r="C121" s="1514"/>
      <c r="D121" s="1514"/>
      <c r="E121" s="1514"/>
      <c r="F121" s="1514"/>
      <c r="G121" s="1514"/>
      <c r="H121" s="1514"/>
      <c r="I121" s="1514"/>
      <c r="J121" s="1514"/>
      <c r="K121" s="1514"/>
      <c r="L121" s="1514"/>
      <c r="M121" s="1514"/>
      <c r="N121" s="1514"/>
      <c r="O121" s="1515"/>
      <c r="P121" s="1516"/>
      <c r="Q121" s="1517"/>
      <c r="R121" s="1518" t="s">
        <v>350</v>
      </c>
      <c r="S121" s="1299"/>
      <c r="T121" s="1519" t="s">
        <v>537</v>
      </c>
      <c r="U121" s="1298"/>
      <c r="V121" s="1297" t="s">
        <v>537</v>
      </c>
      <c r="W121" s="1520"/>
      <c r="X121" s="1299" t="s">
        <v>610</v>
      </c>
      <c r="Y121" s="1298"/>
      <c r="Z121" s="1297"/>
      <c r="AA121" s="1298"/>
      <c r="AB121" s="1297" t="s">
        <v>611</v>
      </c>
      <c r="AC121" s="1298"/>
      <c r="AD121" s="1297"/>
      <c r="AE121" s="1299"/>
      <c r="AF121" s="480" t="s">
        <v>191</v>
      </c>
      <c r="AG121" s="481" t="s">
        <v>191</v>
      </c>
      <c r="AH121" s="482"/>
      <c r="AI121" s="480" t="s">
        <v>379</v>
      </c>
      <c r="AJ121" s="481" t="s">
        <v>379</v>
      </c>
      <c r="AK121" s="482"/>
      <c r="AL121" s="480" t="s">
        <v>191</v>
      </c>
      <c r="AM121" s="481" t="s">
        <v>191</v>
      </c>
      <c r="AN121" s="482"/>
      <c r="AO121" s="480" t="s">
        <v>379</v>
      </c>
      <c r="AP121" s="481" t="s">
        <v>379</v>
      </c>
      <c r="AQ121" s="482"/>
      <c r="AR121" s="483" t="s">
        <v>346</v>
      </c>
      <c r="AS121" s="484" t="s">
        <v>346</v>
      </c>
      <c r="AT121" s="485"/>
      <c r="AU121" s="483" t="s">
        <v>203</v>
      </c>
      <c r="AV121" s="484" t="s">
        <v>203</v>
      </c>
      <c r="AW121" s="486"/>
      <c r="AX121" s="411"/>
      <c r="AY121" s="408"/>
      <c r="AZ121" s="410"/>
      <c r="BA121" s="411"/>
      <c r="BB121" s="408"/>
      <c r="BC121" s="409"/>
      <c r="BD121" s="1161"/>
      <c r="BE121" s="1119"/>
      <c r="BF121" s="1528" t="s">
        <v>534</v>
      </c>
      <c r="BG121" s="1529"/>
      <c r="BH121" s="1529"/>
      <c r="BI121" s="1530"/>
      <c r="BK121" s="256"/>
    </row>
    <row r="122" spans="1:76" s="255" customFormat="1" ht="84" customHeight="1" x14ac:dyDescent="0.25">
      <c r="A122" s="313" t="s">
        <v>645</v>
      </c>
      <c r="B122" s="1156" t="s">
        <v>472</v>
      </c>
      <c r="C122" s="1157"/>
      <c r="D122" s="1157"/>
      <c r="E122" s="1157"/>
      <c r="F122" s="1157"/>
      <c r="G122" s="1157"/>
      <c r="H122" s="1157"/>
      <c r="I122" s="1157"/>
      <c r="J122" s="1157"/>
      <c r="K122" s="1157"/>
      <c r="L122" s="1157"/>
      <c r="M122" s="1157"/>
      <c r="N122" s="1157"/>
      <c r="O122" s="1158"/>
      <c r="P122" s="1061"/>
      <c r="Q122" s="1062"/>
      <c r="R122" s="1061" t="s">
        <v>347</v>
      </c>
      <c r="S122" s="1063"/>
      <c r="T122" s="1113" t="s">
        <v>559</v>
      </c>
      <c r="U122" s="1062"/>
      <c r="V122" s="1061" t="s">
        <v>348</v>
      </c>
      <c r="W122" s="1114"/>
      <c r="X122" s="1063" t="s">
        <v>203</v>
      </c>
      <c r="Y122" s="1062"/>
      <c r="Z122" s="1061" t="s">
        <v>346</v>
      </c>
      <c r="AA122" s="1062"/>
      <c r="AB122" s="1061"/>
      <c r="AC122" s="1062"/>
      <c r="AD122" s="1061"/>
      <c r="AE122" s="1063"/>
      <c r="AF122" s="397"/>
      <c r="AG122" s="398"/>
      <c r="AH122" s="399"/>
      <c r="AI122" s="521"/>
      <c r="AJ122" s="522"/>
      <c r="AK122" s="523"/>
      <c r="AL122" s="521"/>
      <c r="AM122" s="522"/>
      <c r="AN122" s="523"/>
      <c r="AO122" s="521"/>
      <c r="AP122" s="522"/>
      <c r="AQ122" s="523"/>
      <c r="AR122" s="536" t="s">
        <v>558</v>
      </c>
      <c r="AS122" s="537" t="s">
        <v>346</v>
      </c>
      <c r="AT122" s="538"/>
      <c r="AU122" s="536" t="s">
        <v>558</v>
      </c>
      <c r="AV122" s="537" t="s">
        <v>203</v>
      </c>
      <c r="AW122" s="538"/>
      <c r="AX122" s="521"/>
      <c r="AY122" s="522"/>
      <c r="AZ122" s="523"/>
      <c r="BA122" s="521"/>
      <c r="BB122" s="522"/>
      <c r="BC122" s="520"/>
      <c r="BD122" s="1059"/>
      <c r="BE122" s="1060"/>
      <c r="BF122" s="1524" t="s">
        <v>185</v>
      </c>
      <c r="BG122" s="1525"/>
      <c r="BH122" s="1525"/>
      <c r="BI122" s="1526"/>
      <c r="BK122" s="256"/>
    </row>
    <row r="123" spans="1:76" s="255" customFormat="1" ht="142.94999999999999" customHeight="1" x14ac:dyDescent="0.25">
      <c r="A123" s="313" t="s">
        <v>660</v>
      </c>
      <c r="B123" s="1156" t="s">
        <v>503</v>
      </c>
      <c r="C123" s="1157"/>
      <c r="D123" s="1157"/>
      <c r="E123" s="1157"/>
      <c r="F123" s="1157"/>
      <c r="G123" s="1157"/>
      <c r="H123" s="1157"/>
      <c r="I123" s="1157"/>
      <c r="J123" s="1157"/>
      <c r="K123" s="1157"/>
      <c r="L123" s="1157"/>
      <c r="M123" s="1157"/>
      <c r="N123" s="1157"/>
      <c r="O123" s="1158"/>
      <c r="P123" s="1061"/>
      <c r="Q123" s="1062"/>
      <c r="R123" s="1061" t="s">
        <v>527</v>
      </c>
      <c r="S123" s="1063"/>
      <c r="T123" s="1113" t="s">
        <v>404</v>
      </c>
      <c r="U123" s="1062"/>
      <c r="V123" s="1061" t="s">
        <v>379</v>
      </c>
      <c r="W123" s="1114"/>
      <c r="X123" s="1063" t="s">
        <v>490</v>
      </c>
      <c r="Y123" s="1062"/>
      <c r="Z123" s="1061"/>
      <c r="AA123" s="1062"/>
      <c r="AB123" s="1061" t="s">
        <v>493</v>
      </c>
      <c r="AC123" s="1062"/>
      <c r="AD123" s="1061" t="s">
        <v>494</v>
      </c>
      <c r="AE123" s="1063"/>
      <c r="AF123" s="397"/>
      <c r="AG123" s="398"/>
      <c r="AH123" s="399"/>
      <c r="AI123" s="460"/>
      <c r="AJ123" s="462"/>
      <c r="AK123" s="463"/>
      <c r="AL123" s="460"/>
      <c r="AM123" s="462"/>
      <c r="AN123" s="463"/>
      <c r="AO123" s="460"/>
      <c r="AP123" s="462"/>
      <c r="AQ123" s="463"/>
      <c r="AR123" s="460" t="s">
        <v>404</v>
      </c>
      <c r="AS123" s="462" t="s">
        <v>379</v>
      </c>
      <c r="AT123" s="461"/>
      <c r="AU123" s="460"/>
      <c r="AV123" s="462"/>
      <c r="AW123" s="463"/>
      <c r="AX123" s="460"/>
      <c r="AY123" s="462"/>
      <c r="AZ123" s="463"/>
      <c r="BA123" s="460"/>
      <c r="BB123" s="462"/>
      <c r="BC123" s="461"/>
      <c r="BD123" s="1059"/>
      <c r="BE123" s="1060"/>
      <c r="BF123" s="1524" t="s">
        <v>269</v>
      </c>
      <c r="BG123" s="1525"/>
      <c r="BH123" s="1525"/>
      <c r="BI123" s="1526"/>
      <c r="BK123" s="256"/>
    </row>
    <row r="124" spans="1:76" s="406" customFormat="1" ht="135.6" customHeight="1" thickBot="1" x14ac:dyDescent="0.3">
      <c r="A124" s="581" t="s">
        <v>661</v>
      </c>
      <c r="B124" s="1531" t="s">
        <v>508</v>
      </c>
      <c r="C124" s="1532"/>
      <c r="D124" s="1532"/>
      <c r="E124" s="1532"/>
      <c r="F124" s="1532"/>
      <c r="G124" s="1532"/>
      <c r="H124" s="1532"/>
      <c r="I124" s="1532"/>
      <c r="J124" s="1532"/>
      <c r="K124" s="1532"/>
      <c r="L124" s="1532"/>
      <c r="M124" s="1532"/>
      <c r="N124" s="1532"/>
      <c r="O124" s="1533"/>
      <c r="P124" s="1282"/>
      <c r="Q124" s="1534"/>
      <c r="R124" s="1282" t="s">
        <v>491</v>
      </c>
      <c r="S124" s="1283"/>
      <c r="T124" s="1287" t="s">
        <v>489</v>
      </c>
      <c r="U124" s="1534"/>
      <c r="V124" s="1282" t="s">
        <v>203</v>
      </c>
      <c r="W124" s="1283"/>
      <c r="X124" s="1287" t="s">
        <v>491</v>
      </c>
      <c r="Y124" s="1534"/>
      <c r="Z124" s="1282"/>
      <c r="AA124" s="1534"/>
      <c r="AB124" s="1282" t="s">
        <v>492</v>
      </c>
      <c r="AC124" s="1534"/>
      <c r="AD124" s="1282"/>
      <c r="AE124" s="1283"/>
      <c r="AF124" s="582"/>
      <c r="AG124" s="580"/>
      <c r="AH124" s="583"/>
      <c r="AI124" s="582"/>
      <c r="AJ124" s="580"/>
      <c r="AK124" s="583"/>
      <c r="AL124" s="582"/>
      <c r="AM124" s="580"/>
      <c r="AN124" s="583"/>
      <c r="AO124" s="582"/>
      <c r="AP124" s="580"/>
      <c r="AQ124" s="583"/>
      <c r="AR124" s="582"/>
      <c r="AS124" s="580"/>
      <c r="AT124" s="583"/>
      <c r="AU124" s="582" t="s">
        <v>489</v>
      </c>
      <c r="AV124" s="580" t="s">
        <v>203</v>
      </c>
      <c r="AW124" s="583"/>
      <c r="AX124" s="582"/>
      <c r="AY124" s="580"/>
      <c r="AZ124" s="583"/>
      <c r="BA124" s="582"/>
      <c r="BB124" s="580"/>
      <c r="BC124" s="583"/>
      <c r="BD124" s="1287"/>
      <c r="BE124" s="1283"/>
      <c r="BF124" s="1120" t="s">
        <v>533</v>
      </c>
      <c r="BG124" s="1121"/>
      <c r="BH124" s="1121"/>
      <c r="BI124" s="1122"/>
      <c r="BJ124" s="322"/>
      <c r="BK124" s="405"/>
      <c r="BX124" s="407" t="s">
        <v>432</v>
      </c>
    </row>
    <row r="125" spans="1:76" s="255" customFormat="1" ht="69.599999999999994" thickBot="1" x14ac:dyDescent="0.3">
      <c r="A125" s="1145" t="s">
        <v>202</v>
      </c>
      <c r="B125" s="1146"/>
      <c r="C125" s="1146"/>
      <c r="D125" s="1146"/>
      <c r="E125" s="1146"/>
      <c r="F125" s="1146"/>
      <c r="G125" s="1146"/>
      <c r="H125" s="1146"/>
      <c r="I125" s="1146"/>
      <c r="J125" s="1146"/>
      <c r="K125" s="1146"/>
      <c r="L125" s="1146"/>
      <c r="M125" s="1146"/>
      <c r="N125" s="1146"/>
      <c r="O125" s="1146"/>
      <c r="P125" s="1146"/>
      <c r="Q125" s="1146"/>
      <c r="R125" s="1146"/>
      <c r="S125" s="1146"/>
      <c r="T125" s="1147">
        <f t="shared" ref="T125:AZ125" si="194">T35+T60</f>
        <v>7050</v>
      </c>
      <c r="U125" s="1148">
        <f t="shared" si="194"/>
        <v>0</v>
      </c>
      <c r="V125" s="1149">
        <f t="shared" si="194"/>
        <v>3826</v>
      </c>
      <c r="W125" s="1098">
        <f t="shared" si="194"/>
        <v>0</v>
      </c>
      <c r="X125" s="1150">
        <f t="shared" si="194"/>
        <v>1810</v>
      </c>
      <c r="Y125" s="1148">
        <f t="shared" si="194"/>
        <v>0</v>
      </c>
      <c r="Z125" s="1149">
        <f t="shared" si="194"/>
        <v>860</v>
      </c>
      <c r="AA125" s="1148">
        <f t="shared" si="194"/>
        <v>0</v>
      </c>
      <c r="AB125" s="1151">
        <f t="shared" si="194"/>
        <v>1038</v>
      </c>
      <c r="AC125" s="1152">
        <f t="shared" si="194"/>
        <v>0</v>
      </c>
      <c r="AD125" s="1153">
        <f t="shared" si="194"/>
        <v>118</v>
      </c>
      <c r="AE125" s="1154">
        <f t="shared" si="194"/>
        <v>0</v>
      </c>
      <c r="AF125" s="400">
        <f t="shared" si="194"/>
        <v>996</v>
      </c>
      <c r="AG125" s="401">
        <f t="shared" si="194"/>
        <v>556</v>
      </c>
      <c r="AH125" s="402">
        <f t="shared" si="194"/>
        <v>28</v>
      </c>
      <c r="AI125" s="517">
        <f t="shared" si="194"/>
        <v>986</v>
      </c>
      <c r="AJ125" s="401">
        <f t="shared" si="194"/>
        <v>544</v>
      </c>
      <c r="AK125" s="403">
        <f t="shared" si="194"/>
        <v>29</v>
      </c>
      <c r="AL125" s="400">
        <f t="shared" si="194"/>
        <v>1038</v>
      </c>
      <c r="AM125" s="401">
        <f t="shared" si="194"/>
        <v>574</v>
      </c>
      <c r="AN125" s="402">
        <f t="shared" si="194"/>
        <v>28</v>
      </c>
      <c r="AO125" s="494">
        <f t="shared" si="194"/>
        <v>986</v>
      </c>
      <c r="AP125" s="401">
        <f t="shared" si="194"/>
        <v>544</v>
      </c>
      <c r="AQ125" s="402">
        <f t="shared" si="194"/>
        <v>29</v>
      </c>
      <c r="AR125" s="400">
        <f t="shared" si="194"/>
        <v>932</v>
      </c>
      <c r="AS125" s="401">
        <f t="shared" si="194"/>
        <v>540</v>
      </c>
      <c r="AT125" s="403">
        <f t="shared" si="194"/>
        <v>27</v>
      </c>
      <c r="AU125" s="550">
        <f t="shared" si="194"/>
        <v>988</v>
      </c>
      <c r="AV125" s="401">
        <f t="shared" si="194"/>
        <v>528</v>
      </c>
      <c r="AW125" s="402">
        <f t="shared" si="194"/>
        <v>28</v>
      </c>
      <c r="AX125" s="400">
        <f t="shared" si="194"/>
        <v>1124</v>
      </c>
      <c r="AY125" s="401">
        <f t="shared" si="194"/>
        <v>540</v>
      </c>
      <c r="AZ125" s="404">
        <f t="shared" si="194"/>
        <v>33</v>
      </c>
      <c r="BA125" s="400"/>
      <c r="BB125" s="401"/>
      <c r="BC125" s="402"/>
      <c r="BD125" s="1097">
        <f>BD35+BD60</f>
        <v>202</v>
      </c>
      <c r="BE125" s="1098"/>
      <c r="BF125" s="1521"/>
      <c r="BG125" s="1521"/>
      <c r="BH125" s="1521"/>
      <c r="BI125" s="1522"/>
      <c r="BK125" s="256"/>
    </row>
    <row r="126" spans="1:76" s="255" customFormat="1" ht="69" x14ac:dyDescent="0.25">
      <c r="A126" s="1535" t="s">
        <v>19</v>
      </c>
      <c r="B126" s="1514"/>
      <c r="C126" s="1514"/>
      <c r="D126" s="1514"/>
      <c r="E126" s="1514"/>
      <c r="F126" s="1514"/>
      <c r="G126" s="1514"/>
      <c r="H126" s="1514"/>
      <c r="I126" s="1514"/>
      <c r="J126" s="1514"/>
      <c r="K126" s="1514"/>
      <c r="L126" s="1514"/>
      <c r="M126" s="1514"/>
      <c r="N126" s="1514"/>
      <c r="O126" s="1514"/>
      <c r="P126" s="1514"/>
      <c r="Q126" s="1514"/>
      <c r="R126" s="1514"/>
      <c r="S126" s="1515"/>
      <c r="T126" s="1066"/>
      <c r="U126" s="1067"/>
      <c r="V126" s="1066"/>
      <c r="W126" s="1067"/>
      <c r="X126" s="1066"/>
      <c r="Y126" s="1067"/>
      <c r="Z126" s="1066"/>
      <c r="AA126" s="1067"/>
      <c r="AB126" s="1066"/>
      <c r="AC126" s="1067"/>
      <c r="AD126" s="1066"/>
      <c r="AE126" s="1100"/>
      <c r="AF126" s="1099">
        <f>ROUND(AG125/18,0)</f>
        <v>31</v>
      </c>
      <c r="AG126" s="1100"/>
      <c r="AH126" s="1101"/>
      <c r="AI126" s="1099">
        <v>32</v>
      </c>
      <c r="AJ126" s="1100"/>
      <c r="AK126" s="1101"/>
      <c r="AL126" s="1099">
        <v>32</v>
      </c>
      <c r="AM126" s="1100"/>
      <c r="AN126" s="1101"/>
      <c r="AO126" s="1092">
        <v>32</v>
      </c>
      <c r="AP126" s="1093"/>
      <c r="AQ126" s="1094"/>
      <c r="AR126" s="1099">
        <f>ROUND(AS125/18,0)</f>
        <v>30</v>
      </c>
      <c r="AS126" s="1100"/>
      <c r="AT126" s="1101"/>
      <c r="AU126" s="1099">
        <f>ROUND(AV125/17,0)</f>
        <v>31</v>
      </c>
      <c r="AV126" s="1100"/>
      <c r="AW126" s="1101"/>
      <c r="AX126" s="1099">
        <f>ROUND(AY125/18,0)</f>
        <v>30</v>
      </c>
      <c r="AY126" s="1100"/>
      <c r="AZ126" s="1101"/>
      <c r="BA126" s="1099"/>
      <c r="BB126" s="1100"/>
      <c r="BC126" s="1101"/>
      <c r="BD126" s="1095"/>
      <c r="BE126" s="1096"/>
      <c r="BF126" s="1523"/>
      <c r="BG126" s="1523"/>
      <c r="BH126" s="1523"/>
      <c r="BI126" s="1096"/>
      <c r="BK126" s="256"/>
    </row>
    <row r="127" spans="1:76" s="262" customFormat="1" ht="69" x14ac:dyDescent="0.25">
      <c r="A127" s="1073" t="s">
        <v>2</v>
      </c>
      <c r="B127" s="1074"/>
      <c r="C127" s="1074"/>
      <c r="D127" s="1074"/>
      <c r="E127" s="1074"/>
      <c r="F127" s="1074"/>
      <c r="G127" s="1074"/>
      <c r="H127" s="1074"/>
      <c r="I127" s="1074"/>
      <c r="J127" s="1074"/>
      <c r="K127" s="1074"/>
      <c r="L127" s="1074"/>
      <c r="M127" s="1074"/>
      <c r="N127" s="1074"/>
      <c r="O127" s="1074"/>
      <c r="P127" s="1074"/>
      <c r="Q127" s="1074"/>
      <c r="R127" s="1074"/>
      <c r="S127" s="1075"/>
      <c r="T127" s="1071"/>
      <c r="U127" s="1072"/>
      <c r="V127" s="1071">
        <v>2</v>
      </c>
      <c r="W127" s="1072"/>
      <c r="X127" s="1071"/>
      <c r="Y127" s="1072"/>
      <c r="Z127" s="1071"/>
      <c r="AA127" s="1072"/>
      <c r="AB127" s="1071"/>
      <c r="AC127" s="1072"/>
      <c r="AD127" s="1071"/>
      <c r="AE127" s="1069"/>
      <c r="AF127" s="1068"/>
      <c r="AG127" s="1069"/>
      <c r="AH127" s="1070"/>
      <c r="AI127" s="1068"/>
      <c r="AJ127" s="1069"/>
      <c r="AK127" s="1070"/>
      <c r="AL127" s="1068"/>
      <c r="AM127" s="1069"/>
      <c r="AN127" s="1070"/>
      <c r="AO127" s="1068">
        <v>1</v>
      </c>
      <c r="AP127" s="1069"/>
      <c r="AQ127" s="1070"/>
      <c r="AR127" s="1068"/>
      <c r="AS127" s="1069"/>
      <c r="AT127" s="1070"/>
      <c r="AU127" s="1068">
        <v>1</v>
      </c>
      <c r="AV127" s="1069"/>
      <c r="AW127" s="1070"/>
      <c r="AX127" s="1068"/>
      <c r="AY127" s="1069"/>
      <c r="AZ127" s="1070"/>
      <c r="BA127" s="1068"/>
      <c r="BB127" s="1069"/>
      <c r="BC127" s="1070"/>
      <c r="BD127" s="1294"/>
      <c r="BE127" s="1193"/>
      <c r="BF127" s="1192"/>
      <c r="BG127" s="1192"/>
      <c r="BH127" s="1192"/>
      <c r="BI127" s="1193"/>
      <c r="BJ127" s="255"/>
      <c r="BK127" s="256"/>
    </row>
    <row r="128" spans="1:76" s="262" customFormat="1" ht="69" x14ac:dyDescent="0.25">
      <c r="A128" s="1073" t="s">
        <v>21</v>
      </c>
      <c r="B128" s="1074"/>
      <c r="C128" s="1074"/>
      <c r="D128" s="1074"/>
      <c r="E128" s="1074"/>
      <c r="F128" s="1074"/>
      <c r="G128" s="1074"/>
      <c r="H128" s="1074"/>
      <c r="I128" s="1074"/>
      <c r="J128" s="1074"/>
      <c r="K128" s="1074"/>
      <c r="L128" s="1074"/>
      <c r="M128" s="1074"/>
      <c r="N128" s="1074"/>
      <c r="O128" s="1074"/>
      <c r="P128" s="1074"/>
      <c r="Q128" s="1074"/>
      <c r="R128" s="1074"/>
      <c r="S128" s="1075"/>
      <c r="T128" s="1071"/>
      <c r="U128" s="1072"/>
      <c r="V128" s="1071">
        <f>SUM(AF128:AZ128)</f>
        <v>35</v>
      </c>
      <c r="W128" s="1072"/>
      <c r="X128" s="1071"/>
      <c r="Y128" s="1072"/>
      <c r="Z128" s="1071"/>
      <c r="AA128" s="1072"/>
      <c r="AB128" s="1071"/>
      <c r="AC128" s="1072"/>
      <c r="AD128" s="1071"/>
      <c r="AE128" s="1069"/>
      <c r="AF128" s="1068">
        <v>5</v>
      </c>
      <c r="AG128" s="1069"/>
      <c r="AH128" s="1070"/>
      <c r="AI128" s="1068">
        <v>5</v>
      </c>
      <c r="AJ128" s="1069"/>
      <c r="AK128" s="1070"/>
      <c r="AL128" s="1291">
        <v>5</v>
      </c>
      <c r="AM128" s="1292"/>
      <c r="AN128" s="1293"/>
      <c r="AO128" s="1068">
        <v>5</v>
      </c>
      <c r="AP128" s="1069"/>
      <c r="AQ128" s="1070"/>
      <c r="AR128" s="1068">
        <v>5</v>
      </c>
      <c r="AS128" s="1069"/>
      <c r="AT128" s="1070"/>
      <c r="AU128" s="1068">
        <v>5</v>
      </c>
      <c r="AV128" s="1069"/>
      <c r="AW128" s="1070"/>
      <c r="AX128" s="1089">
        <v>5</v>
      </c>
      <c r="AY128" s="1090"/>
      <c r="AZ128" s="1091"/>
      <c r="BA128" s="1089"/>
      <c r="BB128" s="1090"/>
      <c r="BC128" s="1091"/>
      <c r="BD128" s="1294"/>
      <c r="BE128" s="1193"/>
      <c r="BF128" s="1192"/>
      <c r="BG128" s="1192"/>
      <c r="BH128" s="1192"/>
      <c r="BI128" s="1193"/>
      <c r="BJ128" s="255"/>
      <c r="BK128" s="256"/>
    </row>
    <row r="129" spans="1:63" s="255" customFormat="1" ht="79.2" customHeight="1" thickBot="1" x14ac:dyDescent="0.3">
      <c r="A129" s="1138" t="s">
        <v>22</v>
      </c>
      <c r="B129" s="1139"/>
      <c r="C129" s="1139"/>
      <c r="D129" s="1139"/>
      <c r="E129" s="1139"/>
      <c r="F129" s="1139"/>
      <c r="G129" s="1139"/>
      <c r="H129" s="1139"/>
      <c r="I129" s="1139"/>
      <c r="J129" s="1139"/>
      <c r="K129" s="1139"/>
      <c r="L129" s="1139"/>
      <c r="M129" s="1139"/>
      <c r="N129" s="1139"/>
      <c r="O129" s="1139"/>
      <c r="P129" s="1139"/>
      <c r="Q129" s="1139"/>
      <c r="R129" s="1139"/>
      <c r="S129" s="1140"/>
      <c r="T129" s="1141"/>
      <c r="U129" s="1142"/>
      <c r="V129" s="1143">
        <f>SUM(AF129:AZ129)</f>
        <v>36</v>
      </c>
      <c r="W129" s="1144"/>
      <c r="X129" s="1616"/>
      <c r="Y129" s="1630"/>
      <c r="Z129" s="1616"/>
      <c r="AA129" s="1630"/>
      <c r="AB129" s="1616"/>
      <c r="AC129" s="1630"/>
      <c r="AD129" s="1616"/>
      <c r="AE129" s="1617"/>
      <c r="AF129" s="1601">
        <v>5</v>
      </c>
      <c r="AG129" s="1589"/>
      <c r="AH129" s="1608"/>
      <c r="AI129" s="1189">
        <v>6</v>
      </c>
      <c r="AJ129" s="1190"/>
      <c r="AK129" s="1191"/>
      <c r="AL129" s="1189">
        <v>5</v>
      </c>
      <c r="AM129" s="1190"/>
      <c r="AN129" s="1191"/>
      <c r="AO129" s="1189">
        <v>6</v>
      </c>
      <c r="AP129" s="1190"/>
      <c r="AQ129" s="1191"/>
      <c r="AR129" s="1189">
        <v>4</v>
      </c>
      <c r="AS129" s="1190"/>
      <c r="AT129" s="1191"/>
      <c r="AU129" s="1189">
        <v>4</v>
      </c>
      <c r="AV129" s="1190"/>
      <c r="AW129" s="1191"/>
      <c r="AX129" s="1135">
        <v>6</v>
      </c>
      <c r="AY129" s="1136"/>
      <c r="AZ129" s="1137"/>
      <c r="BA129" s="1229"/>
      <c r="BB129" s="1230"/>
      <c r="BC129" s="1231"/>
      <c r="BD129" s="1295"/>
      <c r="BE129" s="1296"/>
      <c r="BF129" s="1629"/>
      <c r="BG129" s="1629"/>
      <c r="BH129" s="1629"/>
      <c r="BI129" s="1296"/>
      <c r="BK129" s="256"/>
    </row>
    <row r="130" spans="1:63" ht="88.8" customHeight="1" x14ac:dyDescent="0.25">
      <c r="O130"/>
      <c r="R130"/>
      <c r="S130"/>
      <c r="BF130"/>
      <c r="BG130"/>
      <c r="BH130"/>
      <c r="BI130"/>
    </row>
    <row r="131" spans="1:63" s="255" customFormat="1" ht="60.6" customHeight="1" thickBot="1" x14ac:dyDescent="0.65">
      <c r="A131" s="272"/>
      <c r="B131" s="273"/>
      <c r="C131" s="273"/>
      <c r="D131" s="273"/>
      <c r="E131" s="267"/>
      <c r="F131" s="274"/>
      <c r="G131" s="274"/>
      <c r="H131" s="274"/>
      <c r="I131" s="274"/>
      <c r="J131" s="274"/>
      <c r="K131" s="274"/>
      <c r="L131" s="274"/>
      <c r="M131" s="274"/>
      <c r="N131" s="267"/>
      <c r="O131" s="274"/>
      <c r="P131" s="274"/>
      <c r="Q131" s="274"/>
      <c r="R131" s="274"/>
      <c r="S131" s="274"/>
      <c r="T131" s="274"/>
      <c r="U131" s="274"/>
      <c r="V131" s="274"/>
      <c r="W131" s="274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75"/>
      <c r="AH131" s="267"/>
      <c r="AI131" s="267"/>
      <c r="AJ131" s="267"/>
      <c r="AK131" s="267"/>
      <c r="AL131" s="267"/>
      <c r="AM131" s="267"/>
      <c r="AN131" s="267"/>
      <c r="AO131" s="267"/>
      <c r="AP131" s="267"/>
      <c r="AQ131" s="267"/>
      <c r="AR131" s="267"/>
      <c r="AS131" s="267"/>
      <c r="AT131" s="257"/>
      <c r="AU131" s="257"/>
      <c r="AV131" s="257"/>
      <c r="AW131" s="258"/>
      <c r="AX131" s="258"/>
      <c r="AY131" s="317"/>
      <c r="AZ131" s="317"/>
      <c r="BA131" s="317"/>
      <c r="BB131" s="317"/>
      <c r="BC131" s="317"/>
      <c r="BD131" s="318"/>
      <c r="BE131" s="318"/>
      <c r="BF131" s="318"/>
      <c r="BG131" s="318"/>
      <c r="BH131" s="318"/>
      <c r="BI131" s="318"/>
      <c r="BK131" s="256"/>
    </row>
    <row r="132" spans="1:63" s="255" customFormat="1" ht="75" customHeight="1" thickBot="1" x14ac:dyDescent="0.3">
      <c r="A132" s="1206" t="s">
        <v>71</v>
      </c>
      <c r="B132" s="1207"/>
      <c r="C132" s="1207"/>
      <c r="D132" s="1207"/>
      <c r="E132" s="1207"/>
      <c r="F132" s="1207"/>
      <c r="G132" s="1207"/>
      <c r="H132" s="1207"/>
      <c r="I132" s="1207"/>
      <c r="J132" s="1207"/>
      <c r="K132" s="1207"/>
      <c r="L132" s="1207"/>
      <c r="M132" s="1207"/>
      <c r="N132" s="1207"/>
      <c r="O132" s="1207"/>
      <c r="P132" s="1207"/>
      <c r="Q132" s="1207"/>
      <c r="R132" s="1207"/>
      <c r="S132" s="1207"/>
      <c r="T132" s="1207"/>
      <c r="U132" s="1208"/>
      <c r="V132" s="1132" t="s">
        <v>107</v>
      </c>
      <c r="W132" s="1133"/>
      <c r="X132" s="1133"/>
      <c r="Y132" s="1133"/>
      <c r="Z132" s="1133"/>
      <c r="AA132" s="1133"/>
      <c r="AB132" s="1133"/>
      <c r="AC132" s="1133"/>
      <c r="AD132" s="1133"/>
      <c r="AE132" s="1133"/>
      <c r="AF132" s="1133"/>
      <c r="AG132" s="1133"/>
      <c r="AH132" s="1133"/>
      <c r="AI132" s="1133"/>
      <c r="AJ132" s="1133"/>
      <c r="AK132" s="1133"/>
      <c r="AL132" s="1133"/>
      <c r="AM132" s="1133"/>
      <c r="AN132" s="1133"/>
      <c r="AO132" s="1134"/>
      <c r="AP132" s="1132" t="s">
        <v>70</v>
      </c>
      <c r="AQ132" s="1133"/>
      <c r="AR132" s="1133"/>
      <c r="AS132" s="1133"/>
      <c r="AT132" s="1133"/>
      <c r="AU132" s="1133"/>
      <c r="AV132" s="1133"/>
      <c r="AW132" s="1133"/>
      <c r="AX132" s="1134"/>
      <c r="AY132" s="1203" t="s">
        <v>69</v>
      </c>
      <c r="AZ132" s="1204"/>
      <c r="BA132" s="1204"/>
      <c r="BB132" s="1204"/>
      <c r="BC132" s="1204"/>
      <c r="BD132" s="1204"/>
      <c r="BE132" s="1204"/>
      <c r="BF132" s="1204"/>
      <c r="BG132" s="1204"/>
      <c r="BH132" s="1204"/>
      <c r="BI132" s="1205"/>
      <c r="BK132" s="256"/>
    </row>
    <row r="133" spans="1:63" s="255" customFormat="1" ht="151.94999999999999" customHeight="1" x14ac:dyDescent="0.25">
      <c r="A133" s="1188" t="s">
        <v>30</v>
      </c>
      <c r="B133" s="1130"/>
      <c r="C133" s="1130"/>
      <c r="D133" s="1130"/>
      <c r="E133" s="1130"/>
      <c r="F133" s="1130"/>
      <c r="G133" s="1130"/>
      <c r="H133" s="1186"/>
      <c r="I133" s="1187"/>
      <c r="J133" s="1129" t="s">
        <v>29</v>
      </c>
      <c r="K133" s="1186"/>
      <c r="L133" s="1186"/>
      <c r="M133" s="1187"/>
      <c r="N133" s="1129" t="s">
        <v>31</v>
      </c>
      <c r="O133" s="1130"/>
      <c r="P133" s="1130"/>
      <c r="Q133" s="1124" t="s">
        <v>108</v>
      </c>
      <c r="R133" s="1125"/>
      <c r="S133" s="1125"/>
      <c r="T133" s="1125"/>
      <c r="U133" s="1126"/>
      <c r="V133" s="1188" t="s">
        <v>30</v>
      </c>
      <c r="W133" s="1130"/>
      <c r="X133" s="1130"/>
      <c r="Y133" s="1130"/>
      <c r="Z133" s="1130"/>
      <c r="AA133" s="1130"/>
      <c r="AB133" s="1130"/>
      <c r="AC133" s="1130"/>
      <c r="AD133" s="1130"/>
      <c r="AE133" s="1130"/>
      <c r="AF133" s="1131"/>
      <c r="AG133" s="1217" t="s">
        <v>29</v>
      </c>
      <c r="AH133" s="1218"/>
      <c r="AI133" s="1219"/>
      <c r="AJ133" s="1129" t="s">
        <v>31</v>
      </c>
      <c r="AK133" s="1130"/>
      <c r="AL133" s="1131"/>
      <c r="AM133" s="1124" t="s">
        <v>108</v>
      </c>
      <c r="AN133" s="1125"/>
      <c r="AO133" s="1126"/>
      <c r="AP133" s="1188" t="s">
        <v>29</v>
      </c>
      <c r="AQ133" s="1130"/>
      <c r="AR133" s="1131"/>
      <c r="AS133" s="1129" t="s">
        <v>31</v>
      </c>
      <c r="AT133" s="1130"/>
      <c r="AU133" s="1131"/>
      <c r="AV133" s="1124" t="s">
        <v>108</v>
      </c>
      <c r="AW133" s="1125"/>
      <c r="AX133" s="1126"/>
      <c r="AY133" s="1194" t="s">
        <v>442</v>
      </c>
      <c r="AZ133" s="1195"/>
      <c r="BA133" s="1195"/>
      <c r="BB133" s="1195"/>
      <c r="BC133" s="1195"/>
      <c r="BD133" s="1195"/>
      <c r="BE133" s="1195"/>
      <c r="BF133" s="1195"/>
      <c r="BG133" s="1195"/>
      <c r="BH133" s="1195"/>
      <c r="BI133" s="1196"/>
      <c r="BK133" s="256"/>
    </row>
    <row r="134" spans="1:63" s="255" customFormat="1" ht="93.6" customHeight="1" x14ac:dyDescent="0.25">
      <c r="A134" s="1288" t="s">
        <v>560</v>
      </c>
      <c r="B134" s="1289"/>
      <c r="C134" s="1289"/>
      <c r="D134" s="1289"/>
      <c r="E134" s="1289"/>
      <c r="F134" s="1289"/>
      <c r="G134" s="1289"/>
      <c r="H134" s="1289"/>
      <c r="I134" s="1290"/>
      <c r="J134" s="1129">
        <v>2</v>
      </c>
      <c r="K134" s="1130"/>
      <c r="L134" s="1130"/>
      <c r="M134" s="1131"/>
      <c r="N134" s="1129">
        <v>2</v>
      </c>
      <c r="O134" s="1130"/>
      <c r="P134" s="1131"/>
      <c r="Q134" s="1124">
        <v>3</v>
      </c>
      <c r="R134" s="1125"/>
      <c r="S134" s="1125"/>
      <c r="T134" s="1125"/>
      <c r="U134" s="1126"/>
      <c r="V134" s="1222" t="s">
        <v>483</v>
      </c>
      <c r="W134" s="1223"/>
      <c r="X134" s="1223"/>
      <c r="Y134" s="1223"/>
      <c r="Z134" s="1223"/>
      <c r="AA134" s="1223"/>
      <c r="AB134" s="1223"/>
      <c r="AC134" s="1223"/>
      <c r="AD134" s="1223"/>
      <c r="AE134" s="1223"/>
      <c r="AF134" s="1224"/>
      <c r="AG134" s="1220">
        <v>6</v>
      </c>
      <c r="AH134" s="1220"/>
      <c r="AI134" s="1221"/>
      <c r="AJ134" s="1129">
        <v>4</v>
      </c>
      <c r="AK134" s="1130"/>
      <c r="AL134" s="1131"/>
      <c r="AM134" s="1129">
        <v>5</v>
      </c>
      <c r="AN134" s="1130"/>
      <c r="AO134" s="1259"/>
      <c r="AP134" s="1267">
        <v>8</v>
      </c>
      <c r="AQ134" s="1268"/>
      <c r="AR134" s="1269"/>
      <c r="AS134" s="1618">
        <v>10</v>
      </c>
      <c r="AT134" s="1619"/>
      <c r="AU134" s="1622"/>
      <c r="AV134" s="1618">
        <v>15</v>
      </c>
      <c r="AW134" s="1619"/>
      <c r="AX134" s="1620"/>
      <c r="AY134" s="1197"/>
      <c r="AZ134" s="1198"/>
      <c r="BA134" s="1198"/>
      <c r="BB134" s="1198"/>
      <c r="BC134" s="1198"/>
      <c r="BD134" s="1198"/>
      <c r="BE134" s="1198"/>
      <c r="BF134" s="1198"/>
      <c r="BG134" s="1198"/>
      <c r="BH134" s="1198"/>
      <c r="BI134" s="1199"/>
    </row>
    <row r="135" spans="1:63" s="255" customFormat="1" ht="94.2" customHeight="1" thickBot="1" x14ac:dyDescent="0.3">
      <c r="A135" s="1225" t="s">
        <v>561</v>
      </c>
      <c r="B135" s="1226"/>
      <c r="C135" s="1226"/>
      <c r="D135" s="1226"/>
      <c r="E135" s="1226"/>
      <c r="F135" s="1226"/>
      <c r="G135" s="1226"/>
      <c r="H135" s="1227"/>
      <c r="I135" s="1228"/>
      <c r="J135" s="1081">
        <v>4</v>
      </c>
      <c r="K135" s="1211"/>
      <c r="L135" s="1211"/>
      <c r="M135" s="1212"/>
      <c r="N135" s="1261">
        <v>2</v>
      </c>
      <c r="O135" s="1262"/>
      <c r="P135" s="1263"/>
      <c r="Q135" s="1251">
        <v>3</v>
      </c>
      <c r="R135" s="1252"/>
      <c r="S135" s="1252"/>
      <c r="T135" s="1252"/>
      <c r="U135" s="1253"/>
      <c r="V135" s="1225" t="s">
        <v>484</v>
      </c>
      <c r="W135" s="1226"/>
      <c r="X135" s="1226"/>
      <c r="Y135" s="1226"/>
      <c r="Z135" s="1226"/>
      <c r="AA135" s="1226"/>
      <c r="AB135" s="1226"/>
      <c r="AC135" s="1226"/>
      <c r="AD135" s="1226"/>
      <c r="AE135" s="1226"/>
      <c r="AF135" s="1254"/>
      <c r="AG135" s="1234">
        <v>8</v>
      </c>
      <c r="AH135" s="1235"/>
      <c r="AI135" s="1236"/>
      <c r="AJ135" s="1081">
        <v>8</v>
      </c>
      <c r="AK135" s="1082"/>
      <c r="AL135" s="1083"/>
      <c r="AM135" s="1081">
        <v>12</v>
      </c>
      <c r="AN135" s="1082"/>
      <c r="AO135" s="1264"/>
      <c r="AP135" s="1270"/>
      <c r="AQ135" s="1271"/>
      <c r="AR135" s="1272"/>
      <c r="AS135" s="1621"/>
      <c r="AT135" s="1201"/>
      <c r="AU135" s="1623"/>
      <c r="AV135" s="1621"/>
      <c r="AW135" s="1201"/>
      <c r="AX135" s="1202"/>
      <c r="AY135" s="1200"/>
      <c r="AZ135" s="1201"/>
      <c r="BA135" s="1201"/>
      <c r="BB135" s="1201"/>
      <c r="BC135" s="1201"/>
      <c r="BD135" s="1201"/>
      <c r="BE135" s="1201"/>
      <c r="BF135" s="1201"/>
      <c r="BG135" s="1201"/>
      <c r="BH135" s="1201"/>
      <c r="BI135" s="1202"/>
    </row>
    <row r="136" spans="1:63" s="278" customFormat="1" ht="319.8" customHeight="1" x14ac:dyDescent="0.6">
      <c r="A136" s="552"/>
      <c r="B136" s="273"/>
      <c r="C136" s="273"/>
      <c r="D136" s="273"/>
      <c r="E136" s="267"/>
      <c r="F136" s="274"/>
      <c r="G136" s="274"/>
      <c r="H136" s="274"/>
      <c r="I136" s="274"/>
      <c r="J136" s="274"/>
      <c r="K136" s="274"/>
      <c r="L136" s="274"/>
      <c r="M136" s="274"/>
      <c r="N136" s="267"/>
      <c r="O136" s="274"/>
      <c r="P136" s="274"/>
      <c r="Q136" s="274"/>
      <c r="R136" s="274"/>
      <c r="S136" s="274"/>
      <c r="T136" s="274"/>
      <c r="U136" s="274"/>
      <c r="V136" s="274"/>
      <c r="W136" s="274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75"/>
      <c r="AH136" s="267"/>
      <c r="AI136" s="267"/>
      <c r="AJ136" s="267"/>
      <c r="AK136" s="267"/>
      <c r="AL136" s="267"/>
      <c r="AM136" s="267"/>
      <c r="AN136" s="267"/>
      <c r="AO136" s="267"/>
      <c r="AP136" s="267"/>
      <c r="AQ136" s="267"/>
      <c r="AR136" s="267"/>
      <c r="AS136" s="267"/>
      <c r="AT136" s="257"/>
      <c r="AU136" s="257"/>
      <c r="AV136" s="257"/>
      <c r="AW136" s="258"/>
      <c r="AX136" s="258"/>
      <c r="AY136" s="258"/>
      <c r="AZ136" s="258"/>
      <c r="BA136" s="258"/>
      <c r="BB136" s="258"/>
      <c r="BC136" s="258"/>
      <c r="BD136" s="258"/>
      <c r="BE136" s="258"/>
      <c r="BF136" s="259"/>
      <c r="BG136" s="260"/>
      <c r="BH136" s="260"/>
      <c r="BI136" s="260"/>
      <c r="BJ136" s="277"/>
    </row>
    <row r="137" spans="1:63" s="278" customFormat="1" ht="236.25" customHeight="1" x14ac:dyDescent="0.25">
      <c r="A137" s="584" t="s">
        <v>132</v>
      </c>
      <c r="B137" s="585"/>
      <c r="C137" s="585"/>
      <c r="D137" s="585"/>
      <c r="E137" s="585"/>
      <c r="F137" s="585"/>
      <c r="G137" s="585"/>
      <c r="H137" s="585"/>
      <c r="I137" s="585"/>
      <c r="J137" s="585"/>
      <c r="K137" s="585"/>
      <c r="L137" s="585"/>
      <c r="M137" s="585"/>
      <c r="N137" s="585"/>
      <c r="O137" s="585"/>
      <c r="P137" s="586"/>
      <c r="Q137" s="586"/>
      <c r="R137" s="586"/>
      <c r="S137" s="586"/>
      <c r="T137" s="586"/>
      <c r="U137" s="586"/>
      <c r="V137" s="586"/>
      <c r="W137" s="586"/>
      <c r="X137" s="586"/>
      <c r="Y137" s="586"/>
      <c r="Z137" s="586"/>
      <c r="AA137" s="586"/>
      <c r="AB137" s="586"/>
      <c r="AC137" s="586"/>
      <c r="AD137" s="586"/>
      <c r="AE137" s="586"/>
      <c r="AF137" s="587"/>
      <c r="AG137" s="587"/>
      <c r="AH137" s="586"/>
      <c r="AI137" s="586"/>
      <c r="AJ137" s="586"/>
      <c r="AK137" s="586"/>
      <c r="AL137" s="1624" t="s">
        <v>132</v>
      </c>
      <c r="AM137" s="1625"/>
      <c r="AN137" s="1625"/>
      <c r="AO137" s="1625"/>
      <c r="AP137" s="1625"/>
      <c r="AQ137" s="1625"/>
      <c r="AR137" s="586"/>
      <c r="AS137" s="586"/>
      <c r="AT137" s="586"/>
      <c r="AU137" s="586"/>
      <c r="AV137" s="586"/>
      <c r="AW137" s="586"/>
      <c r="AX137" s="586"/>
      <c r="AY137" s="586"/>
      <c r="AZ137" s="586"/>
      <c r="BA137" s="586"/>
      <c r="BB137" s="586"/>
      <c r="BC137" s="586"/>
      <c r="BD137" s="586"/>
      <c r="BE137" s="586"/>
      <c r="BF137" s="588"/>
      <c r="BG137" s="588"/>
      <c r="BH137" s="588"/>
      <c r="BI137" s="588"/>
      <c r="BJ137" s="277"/>
    </row>
    <row r="138" spans="1:63" s="278" customFormat="1" ht="236.25" customHeight="1" x14ac:dyDescent="1.25">
      <c r="A138" s="1286" t="s">
        <v>418</v>
      </c>
      <c r="B138" s="1286"/>
      <c r="C138" s="1286"/>
      <c r="D138" s="1286"/>
      <c r="E138" s="1286"/>
      <c r="F138" s="1286"/>
      <c r="G138" s="1286"/>
      <c r="H138" s="1286"/>
      <c r="I138" s="1286"/>
      <c r="J138" s="1286"/>
      <c r="K138" s="1286"/>
      <c r="L138" s="1286"/>
      <c r="M138" s="1286"/>
      <c r="N138" s="1286"/>
      <c r="O138" s="1286"/>
      <c r="P138" s="1286"/>
      <c r="Q138" s="1286"/>
      <c r="R138" s="1286"/>
      <c r="S138" s="1286"/>
      <c r="T138" s="1286"/>
      <c r="U138" s="1286"/>
      <c r="V138" s="1286"/>
      <c r="W138" s="1286"/>
      <c r="X138" s="1286"/>
      <c r="Y138" s="1286"/>
      <c r="Z138" s="1286"/>
      <c r="AA138" s="1286"/>
      <c r="AB138" s="1544"/>
      <c r="AC138" s="1544"/>
      <c r="AD138" s="1544"/>
      <c r="AE138" s="1544"/>
      <c r="AF138" s="587"/>
      <c r="AG138" s="587"/>
      <c r="AH138" s="586"/>
      <c r="AI138" s="586"/>
      <c r="AJ138" s="586"/>
      <c r="AK138" s="586"/>
      <c r="AL138" s="1286" t="s">
        <v>651</v>
      </c>
      <c r="AM138" s="1286"/>
      <c r="AN138" s="1286"/>
      <c r="AO138" s="1286"/>
      <c r="AP138" s="1286"/>
      <c r="AQ138" s="1286"/>
      <c r="AR138" s="1286"/>
      <c r="AS138" s="1286"/>
      <c r="AT138" s="1286"/>
      <c r="AU138" s="1286"/>
      <c r="AV138" s="1286"/>
      <c r="AW138" s="1286"/>
      <c r="AX138" s="1286"/>
      <c r="AY138" s="1286"/>
      <c r="AZ138" s="1286"/>
      <c r="BA138" s="1286"/>
      <c r="BB138" s="1286"/>
      <c r="BC138" s="1286"/>
      <c r="BD138" s="1286"/>
      <c r="BE138" s="1286"/>
      <c r="BF138" s="1286"/>
      <c r="BG138" s="1286"/>
      <c r="BH138" s="1286"/>
      <c r="BI138" s="1286"/>
      <c r="BJ138" s="277"/>
    </row>
    <row r="139" spans="1:63" s="278" customFormat="1" ht="181.8" customHeight="1" x14ac:dyDescent="0.25">
      <c r="A139" s="1626" t="s">
        <v>652</v>
      </c>
      <c r="B139" s="1627"/>
      <c r="C139" s="1627"/>
      <c r="D139" s="1627"/>
      <c r="E139" s="1627"/>
      <c r="F139" s="1627"/>
      <c r="G139" s="1627"/>
      <c r="H139" s="1627"/>
      <c r="I139" s="1627"/>
      <c r="J139" s="1627"/>
      <c r="K139" s="1627"/>
      <c r="L139" s="1627"/>
      <c r="M139" s="1627"/>
      <c r="N139" s="1627"/>
      <c r="O139" s="1627"/>
      <c r="P139" s="1627"/>
      <c r="Q139" s="1627"/>
      <c r="R139" s="1627"/>
      <c r="S139" s="1627"/>
      <c r="T139" s="1627"/>
      <c r="U139" s="1627"/>
      <c r="V139" s="1628"/>
      <c r="W139" s="1628"/>
      <c r="X139" s="586"/>
      <c r="Y139" s="586"/>
      <c r="Z139" s="586"/>
      <c r="AA139" s="586"/>
      <c r="AB139" s="586"/>
      <c r="AC139" s="586"/>
      <c r="AD139" s="586"/>
      <c r="AE139" s="586"/>
      <c r="AF139" s="587"/>
      <c r="AG139" s="587"/>
      <c r="AH139" s="586"/>
      <c r="AI139" s="586"/>
      <c r="AJ139" s="586"/>
      <c r="AK139" s="586"/>
      <c r="AL139" s="1631" t="s">
        <v>653</v>
      </c>
      <c r="AM139" s="1632"/>
      <c r="AN139" s="1632"/>
      <c r="AO139" s="1632"/>
      <c r="AP139" s="1632"/>
      <c r="AQ139" s="1632"/>
      <c r="AR139" s="1632"/>
      <c r="AS139" s="1632"/>
      <c r="AT139" s="1631" t="s">
        <v>637</v>
      </c>
      <c r="AU139" s="1632"/>
      <c r="AV139" s="1632"/>
      <c r="AW139" s="1632"/>
      <c r="AX139" s="1633"/>
      <c r="AY139" s="1633"/>
      <c r="AZ139" s="586"/>
      <c r="BA139" s="586"/>
      <c r="BB139" s="586"/>
      <c r="BC139" s="586"/>
      <c r="BD139" s="586"/>
      <c r="BE139" s="586"/>
      <c r="BF139" s="588"/>
      <c r="BG139" s="588"/>
      <c r="BH139" s="588"/>
      <c r="BI139" s="588"/>
      <c r="BJ139" s="277"/>
    </row>
    <row r="140" spans="1:63" s="278" customFormat="1" ht="103.2" customHeight="1" x14ac:dyDescent="0.25">
      <c r="A140" s="1613" t="s">
        <v>528</v>
      </c>
      <c r="B140" s="1613"/>
      <c r="C140" s="589"/>
      <c r="D140" s="589"/>
      <c r="E140" s="589"/>
      <c r="F140" s="589"/>
      <c r="G140" s="589"/>
      <c r="H140" s="589"/>
      <c r="I140" s="589"/>
      <c r="J140" s="589"/>
      <c r="K140" s="589"/>
      <c r="L140" s="589"/>
      <c r="M140" s="590"/>
      <c r="N140" s="1613" t="s">
        <v>655</v>
      </c>
      <c r="O140" s="1613"/>
      <c r="P140" s="1613"/>
      <c r="Q140" s="591"/>
      <c r="R140" s="591"/>
      <c r="S140" s="591"/>
      <c r="T140" s="591"/>
      <c r="U140" s="591"/>
      <c r="V140" s="591"/>
      <c r="W140" s="592"/>
      <c r="X140" s="592"/>
      <c r="Y140" s="592"/>
      <c r="Z140" s="592"/>
      <c r="AA140" s="592"/>
      <c r="AB140" s="592"/>
      <c r="AC140" s="592"/>
      <c r="AD140" s="592"/>
      <c r="AE140" s="592"/>
      <c r="AF140" s="593"/>
      <c r="AG140" s="593"/>
      <c r="AH140" s="592"/>
      <c r="AI140" s="592"/>
      <c r="AJ140" s="592"/>
      <c r="AK140" s="592"/>
      <c r="AL140" s="1613" t="s">
        <v>528</v>
      </c>
      <c r="AM140" s="1613"/>
      <c r="AN140" s="1614"/>
      <c r="AO140" s="1614"/>
      <c r="AP140" s="1614"/>
      <c r="AQ140" s="1614"/>
      <c r="AR140" s="1614"/>
      <c r="AS140" s="1614"/>
      <c r="AT140" s="594"/>
      <c r="AU140" s="1615" t="s">
        <v>655</v>
      </c>
      <c r="AV140" s="1615"/>
      <c r="AW140" s="1615"/>
      <c r="AX140" s="595"/>
      <c r="AY140" s="1613"/>
      <c r="AZ140" s="1613"/>
      <c r="BA140" s="1613"/>
      <c r="BB140" s="592"/>
      <c r="BC140" s="592"/>
      <c r="BD140" s="592"/>
      <c r="BE140" s="592"/>
      <c r="BF140" s="596"/>
      <c r="BG140" s="588"/>
      <c r="BH140" s="588"/>
      <c r="BI140" s="588"/>
      <c r="BJ140" s="277"/>
    </row>
    <row r="141" spans="1:63" s="278" customFormat="1" ht="205.8" customHeight="1" x14ac:dyDescent="1.25">
      <c r="A141" s="597"/>
      <c r="B141" s="598"/>
      <c r="C141" s="598"/>
      <c r="D141" s="598"/>
      <c r="E141" s="575"/>
      <c r="F141" s="557"/>
      <c r="G141" s="557"/>
      <c r="H141" s="557"/>
      <c r="I141" s="557"/>
      <c r="J141" s="557"/>
      <c r="K141" s="557"/>
      <c r="L141" s="557"/>
      <c r="M141" s="557"/>
      <c r="N141" s="575"/>
      <c r="O141" s="557"/>
      <c r="P141" s="557"/>
      <c r="Q141" s="557"/>
      <c r="R141" s="557"/>
      <c r="S141" s="557"/>
      <c r="T141" s="557"/>
      <c r="U141" s="557"/>
      <c r="V141" s="557"/>
      <c r="W141" s="599"/>
      <c r="X141" s="600"/>
      <c r="Y141" s="600"/>
      <c r="Z141" s="600"/>
      <c r="AA141" s="600"/>
      <c r="AB141" s="600"/>
      <c r="AC141" s="600"/>
      <c r="AD141" s="600"/>
      <c r="AE141" s="600"/>
      <c r="AF141" s="600"/>
      <c r="AG141" s="601"/>
      <c r="AH141" s="600"/>
      <c r="AI141" s="600"/>
      <c r="AJ141" s="600"/>
      <c r="AK141" s="600"/>
      <c r="AL141" s="600"/>
      <c r="AM141" s="600"/>
      <c r="AN141" s="600"/>
      <c r="AO141" s="600"/>
      <c r="AP141" s="600"/>
      <c r="AQ141" s="600"/>
      <c r="AR141" s="600"/>
      <c r="AS141" s="600"/>
      <c r="AT141" s="602"/>
      <c r="AU141" s="602"/>
      <c r="AV141" s="602"/>
      <c r="AW141" s="603"/>
      <c r="AX141" s="603"/>
      <c r="AY141" s="603"/>
      <c r="AZ141" s="603"/>
      <c r="BA141" s="603"/>
      <c r="BB141" s="603"/>
      <c r="BC141" s="603"/>
      <c r="BD141" s="603"/>
      <c r="BE141" s="603"/>
      <c r="BF141" s="604"/>
      <c r="BG141" s="605"/>
      <c r="BH141" s="605"/>
      <c r="BI141" s="605"/>
      <c r="BJ141" s="277"/>
    </row>
    <row r="142" spans="1:63" s="278" customFormat="1" ht="235.2" customHeight="1" x14ac:dyDescent="0.6">
      <c r="A142" s="552"/>
      <c r="B142" s="273"/>
      <c r="C142" s="273"/>
      <c r="D142" s="273"/>
      <c r="E142" s="267"/>
      <c r="F142" s="274"/>
      <c r="G142" s="274"/>
      <c r="H142" s="274"/>
      <c r="I142" s="274"/>
      <c r="J142" s="274"/>
      <c r="K142" s="274"/>
      <c r="L142" s="274"/>
      <c r="M142" s="274"/>
      <c r="N142" s="267"/>
      <c r="O142" s="274"/>
      <c r="P142" s="274"/>
      <c r="Q142" s="274"/>
      <c r="R142" s="274"/>
      <c r="S142" s="274"/>
      <c r="T142" s="274"/>
      <c r="U142" s="274"/>
      <c r="V142" s="274"/>
      <c r="W142" s="274"/>
      <c r="X142" s="267"/>
      <c r="Y142" s="267"/>
      <c r="Z142" s="267"/>
      <c r="AA142" s="267"/>
      <c r="AB142" s="267"/>
      <c r="AC142" s="267"/>
      <c r="AD142" s="267"/>
      <c r="AE142" s="267"/>
      <c r="AF142" s="267"/>
      <c r="AG142" s="275"/>
      <c r="AH142" s="267"/>
      <c r="AI142" s="267"/>
      <c r="AJ142" s="267"/>
      <c r="AK142" s="267"/>
      <c r="AL142" s="267"/>
      <c r="AM142" s="267"/>
      <c r="AN142" s="267"/>
      <c r="AO142" s="267"/>
      <c r="AP142" s="267"/>
      <c r="AQ142" s="267"/>
      <c r="AR142" s="267"/>
      <c r="AS142" s="267"/>
      <c r="AT142" s="257"/>
      <c r="AU142" s="257"/>
      <c r="AV142" s="257"/>
      <c r="AW142" s="258"/>
      <c r="AX142" s="258"/>
      <c r="AY142" s="258"/>
      <c r="AZ142" s="258"/>
      <c r="BA142" s="258"/>
      <c r="BB142" s="258"/>
      <c r="BC142" s="258"/>
      <c r="BD142" s="258"/>
      <c r="BE142" s="258"/>
      <c r="BF142" s="259"/>
      <c r="BG142" s="260"/>
      <c r="BH142" s="260"/>
      <c r="BI142" s="260"/>
      <c r="BJ142" s="277"/>
    </row>
    <row r="143" spans="1:63" s="278" customFormat="1" ht="74.400000000000006" customHeight="1" x14ac:dyDescent="1.2">
      <c r="A143" s="343" t="s">
        <v>654</v>
      </c>
      <c r="B143" s="430"/>
      <c r="C143" s="430"/>
      <c r="D143" s="430"/>
      <c r="E143" s="430"/>
      <c r="F143" s="430"/>
      <c r="G143" s="430"/>
      <c r="H143" s="430"/>
      <c r="I143" s="430"/>
      <c r="J143" s="430"/>
      <c r="K143" s="430"/>
      <c r="L143" s="430"/>
      <c r="M143" s="341"/>
      <c r="N143" s="341"/>
      <c r="O143" s="341"/>
      <c r="P143" s="319"/>
      <c r="Q143" s="319"/>
      <c r="R143" s="319"/>
      <c r="S143" s="319"/>
      <c r="T143" s="319"/>
      <c r="U143" s="319"/>
      <c r="V143" s="319"/>
      <c r="W143" s="319"/>
      <c r="X143" s="319"/>
      <c r="Y143" s="319"/>
      <c r="Z143" s="319"/>
      <c r="AA143" s="319"/>
      <c r="AB143" s="319"/>
      <c r="AC143" s="319"/>
      <c r="AD143" s="319"/>
      <c r="AE143" s="319"/>
      <c r="AF143" s="342"/>
      <c r="AG143" s="342"/>
      <c r="AH143" s="319"/>
      <c r="AI143" s="319"/>
      <c r="AJ143" s="344"/>
      <c r="AK143" s="319"/>
      <c r="AL143" s="432"/>
      <c r="AM143" s="433"/>
      <c r="AN143" s="433"/>
      <c r="AO143" s="433"/>
      <c r="AP143" s="344"/>
      <c r="AQ143" s="433"/>
      <c r="AR143" s="344"/>
      <c r="AS143" s="433"/>
      <c r="AT143" s="344"/>
      <c r="AU143" s="319"/>
      <c r="AV143" s="319"/>
      <c r="AW143" s="319"/>
      <c r="AX143" s="319"/>
      <c r="AY143" s="319"/>
      <c r="AZ143" s="319"/>
      <c r="BA143" s="319"/>
      <c r="BB143" s="319"/>
      <c r="BC143" s="319"/>
      <c r="BD143" s="319"/>
      <c r="BE143" s="319"/>
      <c r="BF143" s="429"/>
      <c r="BG143" s="429"/>
      <c r="BH143" s="429"/>
      <c r="BI143" s="429"/>
      <c r="BJ143" s="277"/>
    </row>
    <row r="144" spans="1:63" s="278" customFormat="1" ht="81" customHeight="1" x14ac:dyDescent="1.2">
      <c r="A144" s="343"/>
      <c r="B144" s="430"/>
      <c r="C144" s="430"/>
      <c r="D144" s="430"/>
      <c r="E144" s="430"/>
      <c r="F144" s="430"/>
      <c r="G144" s="430"/>
      <c r="H144" s="430"/>
      <c r="I144" s="430"/>
      <c r="J144" s="430"/>
      <c r="K144" s="430"/>
      <c r="L144" s="430"/>
      <c r="M144" s="341"/>
      <c r="N144" s="341"/>
      <c r="O144" s="341"/>
      <c r="P144" s="319"/>
      <c r="Q144" s="319"/>
      <c r="R144" s="319"/>
      <c r="S144" s="319"/>
      <c r="T144" s="319"/>
      <c r="U144" s="319"/>
      <c r="V144" s="319"/>
      <c r="W144" s="319"/>
      <c r="X144" s="319"/>
      <c r="Y144" s="319"/>
      <c r="Z144" s="319"/>
      <c r="AA144" s="319"/>
      <c r="AB144" s="319"/>
      <c r="AC144" s="319"/>
      <c r="AD144" s="319"/>
      <c r="AE144" s="319"/>
      <c r="AF144" s="342"/>
      <c r="AG144" s="342"/>
      <c r="AH144" s="319"/>
      <c r="AI144" s="319"/>
      <c r="AJ144" s="344"/>
      <c r="AK144" s="319"/>
      <c r="AL144" s="432"/>
      <c r="AM144" s="433"/>
      <c r="AN144" s="433"/>
      <c r="AO144" s="433"/>
      <c r="AP144" s="433"/>
      <c r="AQ144" s="433"/>
      <c r="AR144" s="433"/>
      <c r="AS144" s="433"/>
      <c r="AT144" s="319"/>
      <c r="AU144" s="319"/>
      <c r="AV144" s="319"/>
      <c r="AW144" s="319"/>
      <c r="AX144" s="319"/>
      <c r="AY144" s="319"/>
      <c r="AZ144" s="319"/>
      <c r="BA144" s="319"/>
      <c r="BB144" s="319"/>
      <c r="BC144" s="319"/>
      <c r="BD144" s="319"/>
      <c r="BE144" s="319"/>
      <c r="BF144" s="429"/>
      <c r="BG144" s="429"/>
      <c r="BH144" s="429"/>
      <c r="BI144" s="429"/>
      <c r="BJ144" s="277"/>
    </row>
    <row r="145" spans="1:62" s="350" customFormat="1" ht="81.599999999999994" customHeight="1" thickBot="1" x14ac:dyDescent="0.3">
      <c r="A145" s="345"/>
      <c r="B145" s="346"/>
      <c r="C145" s="346"/>
      <c r="D145" s="346"/>
      <c r="E145" s="346"/>
      <c r="F145" s="346"/>
      <c r="G145" s="346"/>
      <c r="H145" s="346"/>
      <c r="I145" s="346"/>
      <c r="J145" s="346"/>
      <c r="K145" s="210"/>
      <c r="L145" s="210"/>
      <c r="M145" s="210"/>
      <c r="N145" s="347"/>
      <c r="O145" s="347"/>
      <c r="P145" s="347"/>
      <c r="Q145" s="347"/>
      <c r="R145" s="347"/>
      <c r="S145" s="347"/>
      <c r="T145" s="347"/>
      <c r="U145" s="347"/>
      <c r="V145" s="347"/>
      <c r="W145" s="347"/>
      <c r="X145" s="347"/>
      <c r="Y145" s="347"/>
      <c r="Z145" s="348"/>
      <c r="AA145" s="348"/>
      <c r="AB145" s="348"/>
      <c r="AC145" s="348"/>
      <c r="AD145" s="348"/>
      <c r="AE145" s="348"/>
      <c r="AF145" s="1284" t="s">
        <v>127</v>
      </c>
      <c r="AG145" s="1285"/>
      <c r="AH145" s="1285"/>
      <c r="AI145" s="1285"/>
      <c r="AJ145" s="1285"/>
      <c r="AK145" s="1285"/>
      <c r="AL145" s="1285"/>
      <c r="AM145" s="1285"/>
      <c r="AN145" s="1285"/>
      <c r="AO145" s="1285"/>
      <c r="AP145" s="346"/>
      <c r="AQ145" s="346"/>
      <c r="AR145" s="346"/>
      <c r="AS145" s="346"/>
      <c r="AT145" s="210"/>
      <c r="AU145" s="210"/>
      <c r="AV145" s="210"/>
      <c r="AW145" s="347"/>
      <c r="AX145" s="347"/>
      <c r="AY145" s="347"/>
      <c r="AZ145" s="347"/>
      <c r="BA145" s="347"/>
      <c r="BB145" s="347"/>
      <c r="BC145" s="347"/>
      <c r="BD145" s="347"/>
      <c r="BE145" s="347"/>
      <c r="BF145" s="347"/>
      <c r="BG145" s="347"/>
      <c r="BH145" s="347"/>
      <c r="BI145" s="347"/>
      <c r="BJ145" s="349"/>
    </row>
    <row r="146" spans="1:62" s="263" customFormat="1" ht="87" hidden="1" customHeight="1" thickBot="1" x14ac:dyDescent="0.85">
      <c r="A146" s="180"/>
      <c r="B146" s="188"/>
      <c r="C146" s="188"/>
      <c r="D146" s="188"/>
      <c r="E146" s="188"/>
      <c r="F146" s="188"/>
      <c r="G146" s="188"/>
      <c r="H146" s="188"/>
      <c r="I146" s="188"/>
      <c r="J146" s="188"/>
      <c r="K146" s="209"/>
      <c r="L146" s="209"/>
      <c r="M146" s="209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261"/>
      <c r="AG146" s="125"/>
      <c r="AH146" s="125"/>
      <c r="AI146" s="125"/>
      <c r="AJ146" s="180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209"/>
      <c r="AU146" s="209"/>
      <c r="AV146" s="209"/>
      <c r="AW146" s="125"/>
      <c r="AX146" s="125"/>
      <c r="AY146" s="125"/>
      <c r="AZ146" s="125"/>
      <c r="BA146" s="125"/>
      <c r="BB146" s="125"/>
      <c r="BC146" s="125"/>
      <c r="BD146" s="125"/>
      <c r="BE146" s="125"/>
      <c r="BF146" s="126"/>
      <c r="BG146" s="126"/>
      <c r="BH146" s="126"/>
      <c r="BI146" s="126"/>
      <c r="BJ146" s="268"/>
    </row>
    <row r="147" spans="1:62" s="270" customFormat="1" ht="208.5" customHeight="1" x14ac:dyDescent="0.6">
      <c r="A147" s="1273" t="s">
        <v>413</v>
      </c>
      <c r="B147" s="1274"/>
      <c r="C147" s="1274"/>
      <c r="D147" s="1275"/>
      <c r="E147" s="1276" t="s">
        <v>112</v>
      </c>
      <c r="F147" s="1277"/>
      <c r="G147" s="1277"/>
      <c r="H147" s="1277"/>
      <c r="I147" s="1277"/>
      <c r="J147" s="1277"/>
      <c r="K147" s="1277"/>
      <c r="L147" s="1277"/>
      <c r="M147" s="1277"/>
      <c r="N147" s="1277"/>
      <c r="O147" s="1277"/>
      <c r="P147" s="1277"/>
      <c r="Q147" s="1277"/>
      <c r="R147" s="1277"/>
      <c r="S147" s="1277"/>
      <c r="T147" s="1277"/>
      <c r="U147" s="1277"/>
      <c r="V147" s="1277"/>
      <c r="W147" s="1277"/>
      <c r="X147" s="1277"/>
      <c r="Y147" s="1277"/>
      <c r="Z147" s="1277"/>
      <c r="AA147" s="1277"/>
      <c r="AB147" s="1277"/>
      <c r="AC147" s="1277"/>
      <c r="AD147" s="1277"/>
      <c r="AE147" s="1277"/>
      <c r="AF147" s="1277"/>
      <c r="AG147" s="1277"/>
      <c r="AH147" s="1277"/>
      <c r="AI147" s="1277"/>
      <c r="AJ147" s="1277"/>
      <c r="AK147" s="1277"/>
      <c r="AL147" s="1277"/>
      <c r="AM147" s="1277"/>
      <c r="AN147" s="1277"/>
      <c r="AO147" s="1277"/>
      <c r="AP147" s="1277"/>
      <c r="AQ147" s="1277"/>
      <c r="AR147" s="1277"/>
      <c r="AS147" s="1277"/>
      <c r="AT147" s="1277"/>
      <c r="AU147" s="1277"/>
      <c r="AV147" s="1277"/>
      <c r="AW147" s="1277"/>
      <c r="AX147" s="1277"/>
      <c r="AY147" s="1277"/>
      <c r="AZ147" s="1277"/>
      <c r="BA147" s="1277"/>
      <c r="BB147" s="1277"/>
      <c r="BC147" s="1277"/>
      <c r="BD147" s="1277"/>
      <c r="BE147" s="1278"/>
      <c r="BF147" s="1279" t="s">
        <v>441</v>
      </c>
      <c r="BG147" s="1280"/>
      <c r="BH147" s="1280"/>
      <c r="BI147" s="1281"/>
      <c r="BJ147" s="269"/>
    </row>
    <row r="148" spans="1:62" s="270" customFormat="1" ht="73.8" x14ac:dyDescent="0.6">
      <c r="A148" s="1078" t="s">
        <v>128</v>
      </c>
      <c r="B148" s="1079"/>
      <c r="C148" s="1079"/>
      <c r="D148" s="1079"/>
      <c r="E148" s="1214" t="s">
        <v>513</v>
      </c>
      <c r="F148" s="1215"/>
      <c r="G148" s="1215"/>
      <c r="H148" s="1215"/>
      <c r="I148" s="1215"/>
      <c r="J148" s="1215"/>
      <c r="K148" s="1215"/>
      <c r="L148" s="1215"/>
      <c r="M148" s="1215"/>
      <c r="N148" s="1215"/>
      <c r="O148" s="1215"/>
      <c r="P148" s="1215"/>
      <c r="Q148" s="1215"/>
      <c r="R148" s="1215"/>
      <c r="S148" s="1215"/>
      <c r="T148" s="1215"/>
      <c r="U148" s="1215"/>
      <c r="V148" s="1215"/>
      <c r="W148" s="1215"/>
      <c r="X148" s="1215"/>
      <c r="Y148" s="1215"/>
      <c r="Z148" s="1215"/>
      <c r="AA148" s="1215"/>
      <c r="AB148" s="1215"/>
      <c r="AC148" s="1215"/>
      <c r="AD148" s="1215"/>
      <c r="AE148" s="1215"/>
      <c r="AF148" s="1215"/>
      <c r="AG148" s="1215"/>
      <c r="AH148" s="1215"/>
      <c r="AI148" s="1215"/>
      <c r="AJ148" s="1215"/>
      <c r="AK148" s="1215"/>
      <c r="AL148" s="1215"/>
      <c r="AM148" s="1215"/>
      <c r="AN148" s="1215"/>
      <c r="AO148" s="1215"/>
      <c r="AP148" s="1215"/>
      <c r="AQ148" s="1215"/>
      <c r="AR148" s="1215"/>
      <c r="AS148" s="1215"/>
      <c r="AT148" s="1215"/>
      <c r="AU148" s="1215"/>
      <c r="AV148" s="1215"/>
      <c r="AW148" s="1215"/>
      <c r="AX148" s="1215"/>
      <c r="AY148" s="1215"/>
      <c r="AZ148" s="1215"/>
      <c r="BA148" s="1215"/>
      <c r="BB148" s="1215"/>
      <c r="BC148" s="1215"/>
      <c r="BD148" s="1215"/>
      <c r="BE148" s="1216"/>
      <c r="BF148" s="1209" t="s">
        <v>573</v>
      </c>
      <c r="BG148" s="1209"/>
      <c r="BH148" s="1209"/>
      <c r="BI148" s="1210"/>
      <c r="BJ148" s="269"/>
    </row>
    <row r="149" spans="1:62" s="264" customFormat="1" ht="73.8" x14ac:dyDescent="0.25">
      <c r="A149" s="1078" t="s">
        <v>129</v>
      </c>
      <c r="B149" s="1079"/>
      <c r="C149" s="1079"/>
      <c r="D149" s="1079"/>
      <c r="E149" s="1123" t="s">
        <v>529</v>
      </c>
      <c r="F149" s="1123"/>
      <c r="G149" s="1123"/>
      <c r="H149" s="1123"/>
      <c r="I149" s="1123"/>
      <c r="J149" s="1123"/>
      <c r="K149" s="1123"/>
      <c r="L149" s="1123"/>
      <c r="M149" s="1123"/>
      <c r="N149" s="1123"/>
      <c r="O149" s="1123"/>
      <c r="P149" s="1123"/>
      <c r="Q149" s="1123"/>
      <c r="R149" s="1123"/>
      <c r="S149" s="1123"/>
      <c r="T149" s="1123"/>
      <c r="U149" s="1123"/>
      <c r="V149" s="1123"/>
      <c r="W149" s="1123"/>
      <c r="X149" s="1123"/>
      <c r="Y149" s="1123"/>
      <c r="Z149" s="1123"/>
      <c r="AA149" s="1123"/>
      <c r="AB149" s="1123"/>
      <c r="AC149" s="1123"/>
      <c r="AD149" s="1123"/>
      <c r="AE149" s="1123"/>
      <c r="AF149" s="1123"/>
      <c r="AG149" s="1123"/>
      <c r="AH149" s="1123"/>
      <c r="AI149" s="1123"/>
      <c r="AJ149" s="1123"/>
      <c r="AK149" s="1123"/>
      <c r="AL149" s="1123"/>
      <c r="AM149" s="1123"/>
      <c r="AN149" s="1123"/>
      <c r="AO149" s="1123"/>
      <c r="AP149" s="1123"/>
      <c r="AQ149" s="1123"/>
      <c r="AR149" s="1123"/>
      <c r="AS149" s="1123"/>
      <c r="AT149" s="1123"/>
      <c r="AU149" s="1123"/>
      <c r="AV149" s="1123"/>
      <c r="AW149" s="1123"/>
      <c r="AX149" s="1123"/>
      <c r="AY149" s="1123"/>
      <c r="AZ149" s="1123"/>
      <c r="BA149" s="1123"/>
      <c r="BB149" s="1123"/>
      <c r="BC149" s="1123"/>
      <c r="BD149" s="1123"/>
      <c r="BE149" s="1123"/>
      <c r="BF149" s="1209" t="s">
        <v>571</v>
      </c>
      <c r="BG149" s="1209"/>
      <c r="BH149" s="1209"/>
      <c r="BI149" s="1210"/>
      <c r="BJ149" s="263"/>
    </row>
    <row r="150" spans="1:62" s="264" customFormat="1" ht="73.8" x14ac:dyDescent="0.25">
      <c r="A150" s="1078" t="s">
        <v>139</v>
      </c>
      <c r="B150" s="1079"/>
      <c r="C150" s="1079"/>
      <c r="D150" s="1079"/>
      <c r="E150" s="1213" t="s">
        <v>512</v>
      </c>
      <c r="F150" s="1213"/>
      <c r="G150" s="1213"/>
      <c r="H150" s="1213"/>
      <c r="I150" s="1213"/>
      <c r="J150" s="1213"/>
      <c r="K150" s="1213"/>
      <c r="L150" s="1213"/>
      <c r="M150" s="1213"/>
      <c r="N150" s="1213"/>
      <c r="O150" s="1213"/>
      <c r="P150" s="1213"/>
      <c r="Q150" s="1213"/>
      <c r="R150" s="1213"/>
      <c r="S150" s="1213"/>
      <c r="T150" s="1213"/>
      <c r="U150" s="1213"/>
      <c r="V150" s="1213"/>
      <c r="W150" s="1213"/>
      <c r="X150" s="1213"/>
      <c r="Y150" s="1213"/>
      <c r="Z150" s="1213"/>
      <c r="AA150" s="1213"/>
      <c r="AB150" s="1213"/>
      <c r="AC150" s="1213"/>
      <c r="AD150" s="1213"/>
      <c r="AE150" s="1213"/>
      <c r="AF150" s="1213"/>
      <c r="AG150" s="1213"/>
      <c r="AH150" s="1213"/>
      <c r="AI150" s="1213"/>
      <c r="AJ150" s="1213"/>
      <c r="AK150" s="1213"/>
      <c r="AL150" s="1213"/>
      <c r="AM150" s="1213"/>
      <c r="AN150" s="1213"/>
      <c r="AO150" s="1213"/>
      <c r="AP150" s="1213"/>
      <c r="AQ150" s="1213"/>
      <c r="AR150" s="1213"/>
      <c r="AS150" s="1213"/>
      <c r="AT150" s="1213"/>
      <c r="AU150" s="1213"/>
      <c r="AV150" s="1213"/>
      <c r="AW150" s="1213"/>
      <c r="AX150" s="1213"/>
      <c r="AY150" s="1213"/>
      <c r="AZ150" s="1213"/>
      <c r="BA150" s="1213"/>
      <c r="BB150" s="1213"/>
      <c r="BC150" s="1213"/>
      <c r="BD150" s="1213"/>
      <c r="BE150" s="1213"/>
      <c r="BF150" s="1209" t="s">
        <v>116</v>
      </c>
      <c r="BG150" s="1209"/>
      <c r="BH150" s="1209"/>
      <c r="BI150" s="1210"/>
      <c r="BJ150" s="263"/>
    </row>
    <row r="151" spans="1:62" s="264" customFormat="1" ht="74.25" customHeight="1" x14ac:dyDescent="0.25">
      <c r="A151" s="1078" t="s">
        <v>140</v>
      </c>
      <c r="B151" s="1079"/>
      <c r="C151" s="1079"/>
      <c r="D151" s="1079"/>
      <c r="E151" s="1213" t="s">
        <v>530</v>
      </c>
      <c r="F151" s="1213"/>
      <c r="G151" s="1213"/>
      <c r="H151" s="1213"/>
      <c r="I151" s="1213"/>
      <c r="J151" s="1213"/>
      <c r="K151" s="1213"/>
      <c r="L151" s="1213"/>
      <c r="M151" s="1213"/>
      <c r="N151" s="1213"/>
      <c r="O151" s="1213"/>
      <c r="P151" s="1213"/>
      <c r="Q151" s="1213"/>
      <c r="R151" s="1213"/>
      <c r="S151" s="1213"/>
      <c r="T151" s="1213"/>
      <c r="U151" s="1213"/>
      <c r="V151" s="1213"/>
      <c r="W151" s="1213"/>
      <c r="X151" s="1213"/>
      <c r="Y151" s="1213"/>
      <c r="Z151" s="1213"/>
      <c r="AA151" s="1213"/>
      <c r="AB151" s="1213"/>
      <c r="AC151" s="1213"/>
      <c r="AD151" s="1213"/>
      <c r="AE151" s="1213"/>
      <c r="AF151" s="1213"/>
      <c r="AG151" s="1213"/>
      <c r="AH151" s="1213"/>
      <c r="AI151" s="1213"/>
      <c r="AJ151" s="1213"/>
      <c r="AK151" s="1213"/>
      <c r="AL151" s="1213"/>
      <c r="AM151" s="1213"/>
      <c r="AN151" s="1213"/>
      <c r="AO151" s="1213"/>
      <c r="AP151" s="1213"/>
      <c r="AQ151" s="1213"/>
      <c r="AR151" s="1213"/>
      <c r="AS151" s="1213"/>
      <c r="AT151" s="1213"/>
      <c r="AU151" s="1213"/>
      <c r="AV151" s="1213"/>
      <c r="AW151" s="1213"/>
      <c r="AX151" s="1213"/>
      <c r="AY151" s="1213"/>
      <c r="AZ151" s="1213"/>
      <c r="BA151" s="1213"/>
      <c r="BB151" s="1213"/>
      <c r="BC151" s="1213"/>
      <c r="BD151" s="1213"/>
      <c r="BE151" s="1213"/>
      <c r="BF151" s="1209" t="s">
        <v>103</v>
      </c>
      <c r="BG151" s="1209"/>
      <c r="BH151" s="1209"/>
      <c r="BI151" s="1210"/>
      <c r="BJ151" s="263"/>
    </row>
    <row r="152" spans="1:62" s="256" customFormat="1" ht="73.8" x14ac:dyDescent="0.25">
      <c r="A152" s="1078" t="s">
        <v>165</v>
      </c>
      <c r="B152" s="1079"/>
      <c r="C152" s="1079"/>
      <c r="D152" s="1079"/>
      <c r="E152" s="1213" t="s">
        <v>531</v>
      </c>
      <c r="F152" s="1213"/>
      <c r="G152" s="1213"/>
      <c r="H152" s="1213"/>
      <c r="I152" s="1213"/>
      <c r="J152" s="1213"/>
      <c r="K152" s="1213"/>
      <c r="L152" s="1213"/>
      <c r="M152" s="1213"/>
      <c r="N152" s="1213"/>
      <c r="O152" s="1213"/>
      <c r="P152" s="1213"/>
      <c r="Q152" s="1213"/>
      <c r="R152" s="1213"/>
      <c r="S152" s="1213"/>
      <c r="T152" s="1213"/>
      <c r="U152" s="1213"/>
      <c r="V152" s="1213"/>
      <c r="W152" s="1213"/>
      <c r="X152" s="1213"/>
      <c r="Y152" s="1213"/>
      <c r="Z152" s="1213"/>
      <c r="AA152" s="1213"/>
      <c r="AB152" s="1213"/>
      <c r="AC152" s="1213"/>
      <c r="AD152" s="1213"/>
      <c r="AE152" s="1213"/>
      <c r="AF152" s="1213"/>
      <c r="AG152" s="1213"/>
      <c r="AH152" s="1213"/>
      <c r="AI152" s="1213"/>
      <c r="AJ152" s="1213"/>
      <c r="AK152" s="1213"/>
      <c r="AL152" s="1213"/>
      <c r="AM152" s="1213"/>
      <c r="AN152" s="1213"/>
      <c r="AO152" s="1213"/>
      <c r="AP152" s="1213"/>
      <c r="AQ152" s="1213"/>
      <c r="AR152" s="1213"/>
      <c r="AS152" s="1213"/>
      <c r="AT152" s="1213"/>
      <c r="AU152" s="1213"/>
      <c r="AV152" s="1213"/>
      <c r="AW152" s="1213"/>
      <c r="AX152" s="1213"/>
      <c r="AY152" s="1213"/>
      <c r="AZ152" s="1213"/>
      <c r="BA152" s="1213"/>
      <c r="BB152" s="1213"/>
      <c r="BC152" s="1213"/>
      <c r="BD152" s="1213"/>
      <c r="BE152" s="1213"/>
      <c r="BF152" s="1209" t="s">
        <v>618</v>
      </c>
      <c r="BG152" s="1209"/>
      <c r="BH152" s="1209"/>
      <c r="BI152" s="1210"/>
      <c r="BJ152" s="255"/>
    </row>
    <row r="153" spans="1:62" s="256" customFormat="1" ht="73.8" x14ac:dyDescent="0.25">
      <c r="A153" s="1078" t="s">
        <v>166</v>
      </c>
      <c r="B153" s="1079"/>
      <c r="C153" s="1079"/>
      <c r="D153" s="1079"/>
      <c r="E153" s="1213" t="s">
        <v>532</v>
      </c>
      <c r="F153" s="1213"/>
      <c r="G153" s="1213"/>
      <c r="H153" s="1213"/>
      <c r="I153" s="1213"/>
      <c r="J153" s="1213"/>
      <c r="K153" s="1213"/>
      <c r="L153" s="1213"/>
      <c r="M153" s="1213"/>
      <c r="N153" s="1213"/>
      <c r="O153" s="1213"/>
      <c r="P153" s="1213"/>
      <c r="Q153" s="1213"/>
      <c r="R153" s="1213"/>
      <c r="S153" s="1213"/>
      <c r="T153" s="1213"/>
      <c r="U153" s="1213"/>
      <c r="V153" s="1213"/>
      <c r="W153" s="1213"/>
      <c r="X153" s="1213"/>
      <c r="Y153" s="1213"/>
      <c r="Z153" s="1213"/>
      <c r="AA153" s="1213"/>
      <c r="AB153" s="1213"/>
      <c r="AC153" s="1213"/>
      <c r="AD153" s="1213"/>
      <c r="AE153" s="1213"/>
      <c r="AF153" s="1213"/>
      <c r="AG153" s="1213"/>
      <c r="AH153" s="1213"/>
      <c r="AI153" s="1213"/>
      <c r="AJ153" s="1213"/>
      <c r="AK153" s="1213"/>
      <c r="AL153" s="1213"/>
      <c r="AM153" s="1213"/>
      <c r="AN153" s="1213"/>
      <c r="AO153" s="1213"/>
      <c r="AP153" s="1213"/>
      <c r="AQ153" s="1213"/>
      <c r="AR153" s="1213"/>
      <c r="AS153" s="1213"/>
      <c r="AT153" s="1213"/>
      <c r="AU153" s="1213"/>
      <c r="AV153" s="1213"/>
      <c r="AW153" s="1213"/>
      <c r="AX153" s="1213"/>
      <c r="AY153" s="1213"/>
      <c r="AZ153" s="1213"/>
      <c r="BA153" s="1213"/>
      <c r="BB153" s="1213"/>
      <c r="BC153" s="1213"/>
      <c r="BD153" s="1213"/>
      <c r="BE153" s="1213"/>
      <c r="BF153" s="1209" t="s">
        <v>618</v>
      </c>
      <c r="BG153" s="1209"/>
      <c r="BH153" s="1209"/>
      <c r="BI153" s="1210"/>
      <c r="BJ153" s="255"/>
    </row>
    <row r="154" spans="1:62" s="256" customFormat="1" ht="220.95" customHeight="1" x14ac:dyDescent="0.25">
      <c r="A154" s="1078" t="s">
        <v>364</v>
      </c>
      <c r="B154" s="1079"/>
      <c r="C154" s="1079"/>
      <c r="D154" s="1079"/>
      <c r="E154" s="1080" t="s">
        <v>663</v>
      </c>
      <c r="F154" s="1080"/>
      <c r="G154" s="1080"/>
      <c r="H154" s="1080"/>
      <c r="I154" s="1080"/>
      <c r="J154" s="1080"/>
      <c r="K154" s="1080"/>
      <c r="L154" s="1080"/>
      <c r="M154" s="1080"/>
      <c r="N154" s="1080"/>
      <c r="O154" s="1080"/>
      <c r="P154" s="1080"/>
      <c r="Q154" s="1080"/>
      <c r="R154" s="1080"/>
      <c r="S154" s="1080"/>
      <c r="T154" s="1080"/>
      <c r="U154" s="1080"/>
      <c r="V154" s="1080"/>
      <c r="W154" s="1080"/>
      <c r="X154" s="1080"/>
      <c r="Y154" s="1080"/>
      <c r="Z154" s="1080"/>
      <c r="AA154" s="1080"/>
      <c r="AB154" s="1080"/>
      <c r="AC154" s="1080"/>
      <c r="AD154" s="1080"/>
      <c r="AE154" s="1080"/>
      <c r="AF154" s="1080"/>
      <c r="AG154" s="1080"/>
      <c r="AH154" s="1080"/>
      <c r="AI154" s="1080"/>
      <c r="AJ154" s="1080"/>
      <c r="AK154" s="1080"/>
      <c r="AL154" s="1080"/>
      <c r="AM154" s="1080"/>
      <c r="AN154" s="1080"/>
      <c r="AO154" s="1080"/>
      <c r="AP154" s="1080"/>
      <c r="AQ154" s="1080"/>
      <c r="AR154" s="1080"/>
      <c r="AS154" s="1080"/>
      <c r="AT154" s="1080"/>
      <c r="AU154" s="1080"/>
      <c r="AV154" s="1080"/>
      <c r="AW154" s="1080"/>
      <c r="AX154" s="1080"/>
      <c r="AY154" s="1080"/>
      <c r="AZ154" s="1080"/>
      <c r="BA154" s="1080"/>
      <c r="BB154" s="1080"/>
      <c r="BC154" s="1080"/>
      <c r="BD154" s="1080"/>
      <c r="BE154" s="1080"/>
      <c r="BF154" s="1209" t="s">
        <v>121</v>
      </c>
      <c r="BG154" s="1209"/>
      <c r="BH154" s="1209"/>
      <c r="BI154" s="1210"/>
      <c r="BJ154" s="255"/>
    </row>
    <row r="155" spans="1:62" ht="235.95" customHeight="1" x14ac:dyDescent="0.25">
      <c r="A155" s="1078" t="s">
        <v>497</v>
      </c>
      <c r="B155" s="1079"/>
      <c r="C155" s="1079"/>
      <c r="D155" s="1079"/>
      <c r="E155" s="1080" t="s">
        <v>664</v>
      </c>
      <c r="F155" s="1080"/>
      <c r="G155" s="1080"/>
      <c r="H155" s="1080"/>
      <c r="I155" s="1080"/>
      <c r="J155" s="1080"/>
      <c r="K155" s="1080"/>
      <c r="L155" s="1080"/>
      <c r="M155" s="1080"/>
      <c r="N155" s="1080"/>
      <c r="O155" s="1080"/>
      <c r="P155" s="1080"/>
      <c r="Q155" s="1080"/>
      <c r="R155" s="1080"/>
      <c r="S155" s="1080"/>
      <c r="T155" s="1080"/>
      <c r="U155" s="1080"/>
      <c r="V155" s="1080"/>
      <c r="W155" s="1080"/>
      <c r="X155" s="1080"/>
      <c r="Y155" s="1080"/>
      <c r="Z155" s="1080"/>
      <c r="AA155" s="1080"/>
      <c r="AB155" s="1080"/>
      <c r="AC155" s="1080"/>
      <c r="AD155" s="1080"/>
      <c r="AE155" s="1080"/>
      <c r="AF155" s="1080"/>
      <c r="AG155" s="1080"/>
      <c r="AH155" s="1080"/>
      <c r="AI155" s="1080"/>
      <c r="AJ155" s="1080"/>
      <c r="AK155" s="1080"/>
      <c r="AL155" s="1080"/>
      <c r="AM155" s="1080"/>
      <c r="AN155" s="1080"/>
      <c r="AO155" s="1080"/>
      <c r="AP155" s="1080"/>
      <c r="AQ155" s="1080"/>
      <c r="AR155" s="1080"/>
      <c r="AS155" s="1080"/>
      <c r="AT155" s="1080"/>
      <c r="AU155" s="1080"/>
      <c r="AV155" s="1080"/>
      <c r="AW155" s="1080"/>
      <c r="AX155" s="1080"/>
      <c r="AY155" s="1080"/>
      <c r="AZ155" s="1080"/>
      <c r="BA155" s="1080"/>
      <c r="BB155" s="1080"/>
      <c r="BC155" s="1080"/>
      <c r="BD155" s="1080"/>
      <c r="BE155" s="1080"/>
      <c r="BF155" s="1209" t="s">
        <v>134</v>
      </c>
      <c r="BG155" s="1209"/>
      <c r="BH155" s="1209"/>
      <c r="BI155" s="1210"/>
    </row>
    <row r="156" spans="1:62" ht="307.95" customHeight="1" x14ac:dyDescent="0.25">
      <c r="A156" s="1078" t="s">
        <v>498</v>
      </c>
      <c r="B156" s="1079"/>
      <c r="C156" s="1079"/>
      <c r="D156" s="1079"/>
      <c r="E156" s="1213" t="s">
        <v>665</v>
      </c>
      <c r="F156" s="1213"/>
      <c r="G156" s="1213"/>
      <c r="H156" s="1213"/>
      <c r="I156" s="1213"/>
      <c r="J156" s="1213"/>
      <c r="K156" s="1213"/>
      <c r="L156" s="1213"/>
      <c r="M156" s="1213"/>
      <c r="N156" s="1213"/>
      <c r="O156" s="1213"/>
      <c r="P156" s="1213"/>
      <c r="Q156" s="1213"/>
      <c r="R156" s="1213"/>
      <c r="S156" s="1213"/>
      <c r="T156" s="1213"/>
      <c r="U156" s="1213"/>
      <c r="V156" s="1213"/>
      <c r="W156" s="1213"/>
      <c r="X156" s="1213"/>
      <c r="Y156" s="1213"/>
      <c r="Z156" s="1213"/>
      <c r="AA156" s="1213"/>
      <c r="AB156" s="1213"/>
      <c r="AC156" s="1213"/>
      <c r="AD156" s="1213"/>
      <c r="AE156" s="1213"/>
      <c r="AF156" s="1213"/>
      <c r="AG156" s="1213"/>
      <c r="AH156" s="1213"/>
      <c r="AI156" s="1213"/>
      <c r="AJ156" s="1213"/>
      <c r="AK156" s="1213"/>
      <c r="AL156" s="1213"/>
      <c r="AM156" s="1213"/>
      <c r="AN156" s="1213"/>
      <c r="AO156" s="1213"/>
      <c r="AP156" s="1213"/>
      <c r="AQ156" s="1213"/>
      <c r="AR156" s="1213"/>
      <c r="AS156" s="1213"/>
      <c r="AT156" s="1213"/>
      <c r="AU156" s="1213"/>
      <c r="AV156" s="1213"/>
      <c r="AW156" s="1213"/>
      <c r="AX156" s="1213"/>
      <c r="AY156" s="1213"/>
      <c r="AZ156" s="1213"/>
      <c r="BA156" s="1213"/>
      <c r="BB156" s="1213"/>
      <c r="BC156" s="1213"/>
      <c r="BD156" s="1213"/>
      <c r="BE156" s="1213"/>
      <c r="BF156" s="1209" t="s">
        <v>122</v>
      </c>
      <c r="BG156" s="1209"/>
      <c r="BH156" s="1209"/>
      <c r="BI156" s="1210"/>
    </row>
    <row r="157" spans="1:62" ht="73.8" x14ac:dyDescent="0.25">
      <c r="A157" s="1078" t="s">
        <v>533</v>
      </c>
      <c r="B157" s="1079"/>
      <c r="C157" s="1079"/>
      <c r="D157" s="1079"/>
      <c r="E157" s="1213" t="s">
        <v>567</v>
      </c>
      <c r="F157" s="1213"/>
      <c r="G157" s="1213"/>
      <c r="H157" s="1213"/>
      <c r="I157" s="1213"/>
      <c r="J157" s="1213"/>
      <c r="K157" s="1213"/>
      <c r="L157" s="1213"/>
      <c r="M157" s="1213"/>
      <c r="N157" s="1213"/>
      <c r="O157" s="1213"/>
      <c r="P157" s="1213"/>
      <c r="Q157" s="1213"/>
      <c r="R157" s="1213"/>
      <c r="S157" s="1213"/>
      <c r="T157" s="1213"/>
      <c r="U157" s="1213"/>
      <c r="V157" s="1213"/>
      <c r="W157" s="1213"/>
      <c r="X157" s="1213"/>
      <c r="Y157" s="1213"/>
      <c r="Z157" s="1213"/>
      <c r="AA157" s="1213"/>
      <c r="AB157" s="1213"/>
      <c r="AC157" s="1213"/>
      <c r="AD157" s="1213"/>
      <c r="AE157" s="1213"/>
      <c r="AF157" s="1213"/>
      <c r="AG157" s="1213"/>
      <c r="AH157" s="1213"/>
      <c r="AI157" s="1213"/>
      <c r="AJ157" s="1213"/>
      <c r="AK157" s="1213"/>
      <c r="AL157" s="1213"/>
      <c r="AM157" s="1213"/>
      <c r="AN157" s="1213"/>
      <c r="AO157" s="1213"/>
      <c r="AP157" s="1213"/>
      <c r="AQ157" s="1213"/>
      <c r="AR157" s="1213"/>
      <c r="AS157" s="1213"/>
      <c r="AT157" s="1213"/>
      <c r="AU157" s="1213"/>
      <c r="AV157" s="1213"/>
      <c r="AW157" s="1213"/>
      <c r="AX157" s="1213"/>
      <c r="AY157" s="1213"/>
      <c r="AZ157" s="1213"/>
      <c r="BA157" s="1213"/>
      <c r="BB157" s="1213"/>
      <c r="BC157" s="1213"/>
      <c r="BD157" s="1213"/>
      <c r="BE157" s="1213"/>
      <c r="BF157" s="1209" t="s">
        <v>661</v>
      </c>
      <c r="BG157" s="1209"/>
      <c r="BH157" s="1209"/>
      <c r="BI157" s="1210"/>
    </row>
    <row r="158" spans="1:62" ht="97.2" customHeight="1" x14ac:dyDescent="0.25">
      <c r="A158" s="1078" t="s">
        <v>534</v>
      </c>
      <c r="B158" s="1079"/>
      <c r="C158" s="1079"/>
      <c r="D158" s="1079"/>
      <c r="E158" s="1080" t="s">
        <v>583</v>
      </c>
      <c r="F158" s="1080"/>
      <c r="G158" s="1080"/>
      <c r="H158" s="1080"/>
      <c r="I158" s="1080"/>
      <c r="J158" s="1080"/>
      <c r="K158" s="1080"/>
      <c r="L158" s="1080"/>
      <c r="M158" s="1080"/>
      <c r="N158" s="1080"/>
      <c r="O158" s="1080"/>
      <c r="P158" s="1080"/>
      <c r="Q158" s="1080"/>
      <c r="R158" s="1080"/>
      <c r="S158" s="1080"/>
      <c r="T158" s="1080"/>
      <c r="U158" s="1080"/>
      <c r="V158" s="1080"/>
      <c r="W158" s="1080"/>
      <c r="X158" s="1080"/>
      <c r="Y158" s="1080"/>
      <c r="Z158" s="1080"/>
      <c r="AA158" s="1080"/>
      <c r="AB158" s="1080"/>
      <c r="AC158" s="1080"/>
      <c r="AD158" s="1080"/>
      <c r="AE158" s="1080"/>
      <c r="AF158" s="1080"/>
      <c r="AG158" s="1080"/>
      <c r="AH158" s="1080"/>
      <c r="AI158" s="1080"/>
      <c r="AJ158" s="1080"/>
      <c r="AK158" s="1080"/>
      <c r="AL158" s="1080"/>
      <c r="AM158" s="1080"/>
      <c r="AN158" s="1080"/>
      <c r="AO158" s="1080"/>
      <c r="AP158" s="1080"/>
      <c r="AQ158" s="1080"/>
      <c r="AR158" s="1080"/>
      <c r="AS158" s="1080"/>
      <c r="AT158" s="1080"/>
      <c r="AU158" s="1080"/>
      <c r="AV158" s="1080"/>
      <c r="AW158" s="1080"/>
      <c r="AX158" s="1080"/>
      <c r="AY158" s="1080"/>
      <c r="AZ158" s="1080"/>
      <c r="BA158" s="1080"/>
      <c r="BB158" s="1080"/>
      <c r="BC158" s="1080"/>
      <c r="BD158" s="1080"/>
      <c r="BE158" s="1080"/>
      <c r="BF158" s="1209" t="s">
        <v>644</v>
      </c>
      <c r="BG158" s="1209"/>
      <c r="BH158" s="1209"/>
      <c r="BI158" s="1210"/>
    </row>
    <row r="159" spans="1:62" ht="322.8" customHeight="1" x14ac:dyDescent="0.25">
      <c r="A159" s="1078" t="s">
        <v>535</v>
      </c>
      <c r="B159" s="1079"/>
      <c r="C159" s="1079"/>
      <c r="D159" s="1079"/>
      <c r="E159" s="1080" t="s">
        <v>668</v>
      </c>
      <c r="F159" s="1080"/>
      <c r="G159" s="1080"/>
      <c r="H159" s="1080"/>
      <c r="I159" s="1080"/>
      <c r="J159" s="1080"/>
      <c r="K159" s="1080"/>
      <c r="L159" s="1080"/>
      <c r="M159" s="1080"/>
      <c r="N159" s="1080"/>
      <c r="O159" s="1080"/>
      <c r="P159" s="1080"/>
      <c r="Q159" s="1080"/>
      <c r="R159" s="1080"/>
      <c r="S159" s="1080"/>
      <c r="T159" s="1080"/>
      <c r="U159" s="1080"/>
      <c r="V159" s="1080"/>
      <c r="W159" s="1080"/>
      <c r="X159" s="1080"/>
      <c r="Y159" s="1080"/>
      <c r="Z159" s="1080"/>
      <c r="AA159" s="1080"/>
      <c r="AB159" s="1080"/>
      <c r="AC159" s="1080"/>
      <c r="AD159" s="1080"/>
      <c r="AE159" s="1080"/>
      <c r="AF159" s="1080"/>
      <c r="AG159" s="1080"/>
      <c r="AH159" s="1080"/>
      <c r="AI159" s="1080"/>
      <c r="AJ159" s="1080"/>
      <c r="AK159" s="1080"/>
      <c r="AL159" s="1080"/>
      <c r="AM159" s="1080"/>
      <c r="AN159" s="1080"/>
      <c r="AO159" s="1080"/>
      <c r="AP159" s="1080"/>
      <c r="AQ159" s="1080"/>
      <c r="AR159" s="1080"/>
      <c r="AS159" s="1080"/>
      <c r="AT159" s="1080"/>
      <c r="AU159" s="1080"/>
      <c r="AV159" s="1080"/>
      <c r="AW159" s="1080"/>
      <c r="AX159" s="1080"/>
      <c r="AY159" s="1080"/>
      <c r="AZ159" s="1080"/>
      <c r="BA159" s="1080"/>
      <c r="BB159" s="1080"/>
      <c r="BC159" s="1080"/>
      <c r="BD159" s="1080"/>
      <c r="BE159" s="1080"/>
      <c r="BF159" s="1209" t="s">
        <v>437</v>
      </c>
      <c r="BG159" s="1209"/>
      <c r="BH159" s="1209"/>
      <c r="BI159" s="1210"/>
    </row>
    <row r="160" spans="1:62" ht="148.94999999999999" customHeight="1" x14ac:dyDescent="0.25">
      <c r="A160" s="1237" t="s">
        <v>566</v>
      </c>
      <c r="B160" s="1238"/>
      <c r="C160" s="1238"/>
      <c r="D160" s="1239"/>
      <c r="E160" s="1240" t="s">
        <v>619</v>
      </c>
      <c r="F160" s="1241"/>
      <c r="G160" s="1241"/>
      <c r="H160" s="1241"/>
      <c r="I160" s="1241"/>
      <c r="J160" s="1241"/>
      <c r="K160" s="1241"/>
      <c r="L160" s="1241"/>
      <c r="M160" s="1241"/>
      <c r="N160" s="1241"/>
      <c r="O160" s="1241"/>
      <c r="P160" s="1241"/>
      <c r="Q160" s="1241"/>
      <c r="R160" s="1241"/>
      <c r="S160" s="1241"/>
      <c r="T160" s="1241"/>
      <c r="U160" s="1241"/>
      <c r="V160" s="1241"/>
      <c r="W160" s="1241"/>
      <c r="X160" s="1241"/>
      <c r="Y160" s="1241"/>
      <c r="Z160" s="1241"/>
      <c r="AA160" s="1241"/>
      <c r="AB160" s="1241"/>
      <c r="AC160" s="1241"/>
      <c r="AD160" s="1241"/>
      <c r="AE160" s="1241"/>
      <c r="AF160" s="1241"/>
      <c r="AG160" s="1241"/>
      <c r="AH160" s="1241"/>
      <c r="AI160" s="1241"/>
      <c r="AJ160" s="1241"/>
      <c r="AK160" s="1241"/>
      <c r="AL160" s="1241"/>
      <c r="AM160" s="1241"/>
      <c r="AN160" s="1241"/>
      <c r="AO160" s="1241"/>
      <c r="AP160" s="1241"/>
      <c r="AQ160" s="1241"/>
      <c r="AR160" s="1241"/>
      <c r="AS160" s="1241"/>
      <c r="AT160" s="1241"/>
      <c r="AU160" s="1241"/>
      <c r="AV160" s="1241"/>
      <c r="AW160" s="1241"/>
      <c r="AX160" s="1241"/>
      <c r="AY160" s="1241"/>
      <c r="AZ160" s="1241"/>
      <c r="BA160" s="1241"/>
      <c r="BB160" s="1241"/>
      <c r="BC160" s="1241"/>
      <c r="BD160" s="1241"/>
      <c r="BE160" s="1242"/>
      <c r="BF160" s="1243" t="s">
        <v>439</v>
      </c>
      <c r="BG160" s="1244"/>
      <c r="BH160" s="1244"/>
      <c r="BI160" s="1245"/>
    </row>
    <row r="161" spans="1:62" ht="145.94999999999999" customHeight="1" x14ac:dyDescent="0.25">
      <c r="A161" s="1237" t="s">
        <v>603</v>
      </c>
      <c r="B161" s="1238"/>
      <c r="C161" s="1238"/>
      <c r="D161" s="1239"/>
      <c r="E161" s="1240" t="s">
        <v>621</v>
      </c>
      <c r="F161" s="1241"/>
      <c r="G161" s="1241"/>
      <c r="H161" s="1241"/>
      <c r="I161" s="1241"/>
      <c r="J161" s="1241"/>
      <c r="K161" s="1241"/>
      <c r="L161" s="1241"/>
      <c r="M161" s="1241"/>
      <c r="N161" s="1241"/>
      <c r="O161" s="1241"/>
      <c r="P161" s="1241"/>
      <c r="Q161" s="1241"/>
      <c r="R161" s="1241"/>
      <c r="S161" s="1241"/>
      <c r="T161" s="1241"/>
      <c r="U161" s="1241"/>
      <c r="V161" s="1241"/>
      <c r="W161" s="1241"/>
      <c r="X161" s="1241"/>
      <c r="Y161" s="1241"/>
      <c r="Z161" s="1241"/>
      <c r="AA161" s="1241"/>
      <c r="AB161" s="1241"/>
      <c r="AC161" s="1241"/>
      <c r="AD161" s="1241"/>
      <c r="AE161" s="1241"/>
      <c r="AF161" s="1241"/>
      <c r="AG161" s="1241"/>
      <c r="AH161" s="1241"/>
      <c r="AI161" s="1241"/>
      <c r="AJ161" s="1241"/>
      <c r="AK161" s="1241"/>
      <c r="AL161" s="1241"/>
      <c r="AM161" s="1241"/>
      <c r="AN161" s="1241"/>
      <c r="AO161" s="1241"/>
      <c r="AP161" s="1241"/>
      <c r="AQ161" s="1241"/>
      <c r="AR161" s="1241"/>
      <c r="AS161" s="1241"/>
      <c r="AT161" s="1241"/>
      <c r="AU161" s="1241"/>
      <c r="AV161" s="1241"/>
      <c r="AW161" s="1241"/>
      <c r="AX161" s="1241"/>
      <c r="AY161" s="1241"/>
      <c r="AZ161" s="1241"/>
      <c r="BA161" s="1241"/>
      <c r="BB161" s="1241"/>
      <c r="BC161" s="1241"/>
      <c r="BD161" s="1241"/>
      <c r="BE161" s="1242"/>
      <c r="BF161" s="1243" t="s">
        <v>440</v>
      </c>
      <c r="BG161" s="1244"/>
      <c r="BH161" s="1244"/>
      <c r="BI161" s="1245"/>
    </row>
    <row r="162" spans="1:62" ht="142.94999999999999" customHeight="1" x14ac:dyDescent="0.25">
      <c r="A162" s="1237" t="s">
        <v>620</v>
      </c>
      <c r="B162" s="1238"/>
      <c r="C162" s="1238"/>
      <c r="D162" s="1239"/>
      <c r="E162" s="1240" t="s">
        <v>623</v>
      </c>
      <c r="F162" s="1241"/>
      <c r="G162" s="1241"/>
      <c r="H162" s="1241"/>
      <c r="I162" s="1241"/>
      <c r="J162" s="1241"/>
      <c r="K162" s="1241"/>
      <c r="L162" s="1241"/>
      <c r="M162" s="1241"/>
      <c r="N162" s="1241"/>
      <c r="O162" s="1241"/>
      <c r="P162" s="1241"/>
      <c r="Q162" s="1241"/>
      <c r="R162" s="1241"/>
      <c r="S162" s="1241"/>
      <c r="T162" s="1241"/>
      <c r="U162" s="1241"/>
      <c r="V162" s="1241"/>
      <c r="W162" s="1241"/>
      <c r="X162" s="1241"/>
      <c r="Y162" s="1241"/>
      <c r="Z162" s="1241"/>
      <c r="AA162" s="1241"/>
      <c r="AB162" s="1241"/>
      <c r="AC162" s="1241"/>
      <c r="AD162" s="1241"/>
      <c r="AE162" s="1241"/>
      <c r="AF162" s="1241"/>
      <c r="AG162" s="1241"/>
      <c r="AH162" s="1241"/>
      <c r="AI162" s="1241"/>
      <c r="AJ162" s="1241"/>
      <c r="AK162" s="1241"/>
      <c r="AL162" s="1241"/>
      <c r="AM162" s="1241"/>
      <c r="AN162" s="1241"/>
      <c r="AO162" s="1241"/>
      <c r="AP162" s="1241"/>
      <c r="AQ162" s="1241"/>
      <c r="AR162" s="1241"/>
      <c r="AS162" s="1241"/>
      <c r="AT162" s="1241"/>
      <c r="AU162" s="1241"/>
      <c r="AV162" s="1241"/>
      <c r="AW162" s="1241"/>
      <c r="AX162" s="1241"/>
      <c r="AY162" s="1241"/>
      <c r="AZ162" s="1241"/>
      <c r="BA162" s="1241"/>
      <c r="BB162" s="1241"/>
      <c r="BC162" s="1241"/>
      <c r="BD162" s="1241"/>
      <c r="BE162" s="1242"/>
      <c r="BF162" s="1243" t="s">
        <v>438</v>
      </c>
      <c r="BG162" s="1244"/>
      <c r="BH162" s="1244"/>
      <c r="BI162" s="1245"/>
    </row>
    <row r="163" spans="1:62" ht="148.94999999999999" customHeight="1" x14ac:dyDescent="0.25">
      <c r="A163" s="1246" t="s">
        <v>622</v>
      </c>
      <c r="B163" s="1247"/>
      <c r="C163" s="1247"/>
      <c r="D163" s="1247"/>
      <c r="E163" s="1248" t="s">
        <v>624</v>
      </c>
      <c r="F163" s="1248"/>
      <c r="G163" s="1248"/>
      <c r="H163" s="1248"/>
      <c r="I163" s="1248"/>
      <c r="J163" s="1248"/>
      <c r="K163" s="1248"/>
      <c r="L163" s="1248"/>
      <c r="M163" s="1248"/>
      <c r="N163" s="1248"/>
      <c r="O163" s="1248"/>
      <c r="P163" s="1248"/>
      <c r="Q163" s="1248"/>
      <c r="R163" s="1248"/>
      <c r="S163" s="1248"/>
      <c r="T163" s="1248"/>
      <c r="U163" s="1248"/>
      <c r="V163" s="1248"/>
      <c r="W163" s="1248"/>
      <c r="X163" s="1248"/>
      <c r="Y163" s="1248"/>
      <c r="Z163" s="1248"/>
      <c r="AA163" s="1248"/>
      <c r="AB163" s="1248"/>
      <c r="AC163" s="1248"/>
      <c r="AD163" s="1248"/>
      <c r="AE163" s="1248"/>
      <c r="AF163" s="1248"/>
      <c r="AG163" s="1248"/>
      <c r="AH163" s="1248"/>
      <c r="AI163" s="1248"/>
      <c r="AJ163" s="1248"/>
      <c r="AK163" s="1248"/>
      <c r="AL163" s="1248"/>
      <c r="AM163" s="1248"/>
      <c r="AN163" s="1248"/>
      <c r="AO163" s="1248"/>
      <c r="AP163" s="1248"/>
      <c r="AQ163" s="1248"/>
      <c r="AR163" s="1248"/>
      <c r="AS163" s="1248"/>
      <c r="AT163" s="1248"/>
      <c r="AU163" s="1248"/>
      <c r="AV163" s="1248"/>
      <c r="AW163" s="1248"/>
      <c r="AX163" s="1248"/>
      <c r="AY163" s="1248"/>
      <c r="AZ163" s="1248"/>
      <c r="BA163" s="1248"/>
      <c r="BB163" s="1248"/>
      <c r="BC163" s="1248"/>
      <c r="BD163" s="1248"/>
      <c r="BE163" s="1248"/>
      <c r="BF163" s="1249" t="s">
        <v>617</v>
      </c>
      <c r="BG163" s="1249"/>
      <c r="BH163" s="1249"/>
      <c r="BI163" s="1250"/>
    </row>
    <row r="164" spans="1:62" ht="73.95" customHeight="1" x14ac:dyDescent="0.25">
      <c r="A164" s="1078" t="s">
        <v>130</v>
      </c>
      <c r="B164" s="1079"/>
      <c r="C164" s="1079"/>
      <c r="D164" s="1079"/>
      <c r="E164" s="1213" t="s">
        <v>568</v>
      </c>
      <c r="F164" s="1213"/>
      <c r="G164" s="1213"/>
      <c r="H164" s="1213"/>
      <c r="I164" s="1213"/>
      <c r="J164" s="1213"/>
      <c r="K164" s="1213"/>
      <c r="L164" s="1213"/>
      <c r="M164" s="1213"/>
      <c r="N164" s="1213"/>
      <c r="O164" s="1213"/>
      <c r="P164" s="1213"/>
      <c r="Q164" s="1213"/>
      <c r="R164" s="1213"/>
      <c r="S164" s="1213"/>
      <c r="T164" s="1213"/>
      <c r="U164" s="1213"/>
      <c r="V164" s="1213"/>
      <c r="W164" s="1213"/>
      <c r="X164" s="1213"/>
      <c r="Y164" s="1213"/>
      <c r="Z164" s="1213"/>
      <c r="AA164" s="1213"/>
      <c r="AB164" s="1213"/>
      <c r="AC164" s="1213"/>
      <c r="AD164" s="1213"/>
      <c r="AE164" s="1213"/>
      <c r="AF164" s="1213"/>
      <c r="AG164" s="1213"/>
      <c r="AH164" s="1213"/>
      <c r="AI164" s="1213"/>
      <c r="AJ164" s="1213"/>
      <c r="AK164" s="1213"/>
      <c r="AL164" s="1213"/>
      <c r="AM164" s="1213"/>
      <c r="AN164" s="1213"/>
      <c r="AO164" s="1213"/>
      <c r="AP164" s="1213"/>
      <c r="AQ164" s="1213"/>
      <c r="AR164" s="1213"/>
      <c r="AS164" s="1213"/>
      <c r="AT164" s="1213"/>
      <c r="AU164" s="1213"/>
      <c r="AV164" s="1213"/>
      <c r="AW164" s="1213"/>
      <c r="AX164" s="1213"/>
      <c r="AY164" s="1213"/>
      <c r="AZ164" s="1213"/>
      <c r="BA164" s="1213"/>
      <c r="BB164" s="1213"/>
      <c r="BC164" s="1213"/>
      <c r="BD164" s="1213"/>
      <c r="BE164" s="1213"/>
      <c r="BF164" s="1209" t="s">
        <v>119</v>
      </c>
      <c r="BG164" s="1209"/>
      <c r="BH164" s="1209"/>
      <c r="BI164" s="1210"/>
    </row>
    <row r="165" spans="1:62" ht="73.8" x14ac:dyDescent="0.25">
      <c r="A165" s="1078" t="s">
        <v>131</v>
      </c>
      <c r="B165" s="1079"/>
      <c r="C165" s="1079"/>
      <c r="D165" s="1079"/>
      <c r="E165" s="1265" t="s">
        <v>584</v>
      </c>
      <c r="F165" s="1265"/>
      <c r="G165" s="1265"/>
      <c r="H165" s="1265"/>
      <c r="I165" s="1265"/>
      <c r="J165" s="1265"/>
      <c r="K165" s="1265"/>
      <c r="L165" s="1265"/>
      <c r="M165" s="1265"/>
      <c r="N165" s="1265"/>
      <c r="O165" s="1265"/>
      <c r="P165" s="1265"/>
      <c r="Q165" s="1265"/>
      <c r="R165" s="1265"/>
      <c r="S165" s="1265"/>
      <c r="T165" s="1265"/>
      <c r="U165" s="1265"/>
      <c r="V165" s="1265"/>
      <c r="W165" s="1265"/>
      <c r="X165" s="1265"/>
      <c r="Y165" s="1265"/>
      <c r="Z165" s="1265"/>
      <c r="AA165" s="1265"/>
      <c r="AB165" s="1265"/>
      <c r="AC165" s="1265"/>
      <c r="AD165" s="1265"/>
      <c r="AE165" s="1265"/>
      <c r="AF165" s="1265"/>
      <c r="AG165" s="1265"/>
      <c r="AH165" s="1265"/>
      <c r="AI165" s="1265"/>
      <c r="AJ165" s="1265"/>
      <c r="AK165" s="1265"/>
      <c r="AL165" s="1265"/>
      <c r="AM165" s="1265"/>
      <c r="AN165" s="1265"/>
      <c r="AO165" s="1265"/>
      <c r="AP165" s="1265"/>
      <c r="AQ165" s="1265"/>
      <c r="AR165" s="1265"/>
      <c r="AS165" s="1265"/>
      <c r="AT165" s="1265"/>
      <c r="AU165" s="1265"/>
      <c r="AV165" s="1265"/>
      <c r="AW165" s="1265"/>
      <c r="AX165" s="1265"/>
      <c r="AY165" s="1265"/>
      <c r="AZ165" s="1265"/>
      <c r="BA165" s="1265"/>
      <c r="BB165" s="1265"/>
      <c r="BC165" s="1265"/>
      <c r="BD165" s="1265"/>
      <c r="BE165" s="1265"/>
      <c r="BF165" s="1209" t="s">
        <v>135</v>
      </c>
      <c r="BG165" s="1209"/>
      <c r="BH165" s="1209"/>
      <c r="BI165" s="1210"/>
    </row>
    <row r="166" spans="1:62" s="262" customFormat="1" ht="73.8" x14ac:dyDescent="0.25">
      <c r="A166" s="1078" t="s">
        <v>142</v>
      </c>
      <c r="B166" s="1079"/>
      <c r="C166" s="1079"/>
      <c r="D166" s="1079"/>
      <c r="E166" s="1260" t="s">
        <v>578</v>
      </c>
      <c r="F166" s="1260"/>
      <c r="G166" s="1260"/>
      <c r="H166" s="1260"/>
      <c r="I166" s="1260"/>
      <c r="J166" s="1260"/>
      <c r="K166" s="1260"/>
      <c r="L166" s="1260"/>
      <c r="M166" s="1260"/>
      <c r="N166" s="1260"/>
      <c r="O166" s="1260"/>
      <c r="P166" s="1260"/>
      <c r="Q166" s="1260"/>
      <c r="R166" s="1260"/>
      <c r="S166" s="1260"/>
      <c r="T166" s="1260"/>
      <c r="U166" s="1260"/>
      <c r="V166" s="1260"/>
      <c r="W166" s="1260"/>
      <c r="X166" s="1260"/>
      <c r="Y166" s="1260"/>
      <c r="Z166" s="1260"/>
      <c r="AA166" s="1260"/>
      <c r="AB166" s="1260"/>
      <c r="AC166" s="1260"/>
      <c r="AD166" s="1260"/>
      <c r="AE166" s="1260"/>
      <c r="AF166" s="1260"/>
      <c r="AG166" s="1260"/>
      <c r="AH166" s="1260"/>
      <c r="AI166" s="1260"/>
      <c r="AJ166" s="1260"/>
      <c r="AK166" s="1260"/>
      <c r="AL166" s="1260"/>
      <c r="AM166" s="1260"/>
      <c r="AN166" s="1260"/>
      <c r="AO166" s="1260"/>
      <c r="AP166" s="1260"/>
      <c r="AQ166" s="1260"/>
      <c r="AR166" s="1260"/>
      <c r="AS166" s="1260"/>
      <c r="AT166" s="1260"/>
      <c r="AU166" s="1260"/>
      <c r="AV166" s="1260"/>
      <c r="AW166" s="1260"/>
      <c r="AX166" s="1260"/>
      <c r="AY166" s="1260"/>
      <c r="AZ166" s="1260"/>
      <c r="BA166" s="1260"/>
      <c r="BB166" s="1260"/>
      <c r="BC166" s="1260"/>
      <c r="BD166" s="1260"/>
      <c r="BE166" s="1260"/>
      <c r="BF166" s="1209" t="s">
        <v>147</v>
      </c>
      <c r="BG166" s="1209"/>
      <c r="BH166" s="1209"/>
      <c r="BI166" s="1210"/>
      <c r="BJ166" s="255"/>
    </row>
    <row r="167" spans="1:62" s="262" customFormat="1" ht="73.8" x14ac:dyDescent="0.25">
      <c r="A167" s="1078" t="s">
        <v>143</v>
      </c>
      <c r="B167" s="1079"/>
      <c r="C167" s="1079"/>
      <c r="D167" s="1079"/>
      <c r="E167" s="1080" t="s">
        <v>579</v>
      </c>
      <c r="F167" s="1080"/>
      <c r="G167" s="1080"/>
      <c r="H167" s="1080"/>
      <c r="I167" s="1080"/>
      <c r="J167" s="1080"/>
      <c r="K167" s="1080"/>
      <c r="L167" s="1080"/>
      <c r="M167" s="1080"/>
      <c r="N167" s="1080"/>
      <c r="O167" s="1080"/>
      <c r="P167" s="1080"/>
      <c r="Q167" s="1080"/>
      <c r="R167" s="1080"/>
      <c r="S167" s="1080"/>
      <c r="T167" s="1080"/>
      <c r="U167" s="1080"/>
      <c r="V167" s="1080"/>
      <c r="W167" s="1080"/>
      <c r="X167" s="1080"/>
      <c r="Y167" s="1080"/>
      <c r="Z167" s="1080"/>
      <c r="AA167" s="1080"/>
      <c r="AB167" s="1080"/>
      <c r="AC167" s="1080"/>
      <c r="AD167" s="1080"/>
      <c r="AE167" s="1080"/>
      <c r="AF167" s="1080"/>
      <c r="AG167" s="1080"/>
      <c r="AH167" s="1080"/>
      <c r="AI167" s="1080"/>
      <c r="AJ167" s="1080"/>
      <c r="AK167" s="1080"/>
      <c r="AL167" s="1080"/>
      <c r="AM167" s="1080"/>
      <c r="AN167" s="1080"/>
      <c r="AO167" s="1080"/>
      <c r="AP167" s="1080"/>
      <c r="AQ167" s="1080"/>
      <c r="AR167" s="1080"/>
      <c r="AS167" s="1080"/>
      <c r="AT167" s="1080"/>
      <c r="AU167" s="1080"/>
      <c r="AV167" s="1080"/>
      <c r="AW167" s="1080"/>
      <c r="AX167" s="1080"/>
      <c r="AY167" s="1080"/>
      <c r="AZ167" s="1080"/>
      <c r="BA167" s="1080"/>
      <c r="BB167" s="1080"/>
      <c r="BC167" s="1080"/>
      <c r="BD167" s="1080"/>
      <c r="BE167" s="1080"/>
      <c r="BF167" s="1182" t="s">
        <v>150</v>
      </c>
      <c r="BG167" s="1182"/>
      <c r="BH167" s="1182"/>
      <c r="BI167" s="1183"/>
      <c r="BJ167" s="255"/>
    </row>
    <row r="168" spans="1:62" s="262" customFormat="1" ht="73.8" x14ac:dyDescent="0.25">
      <c r="A168" s="1078" t="s">
        <v>146</v>
      </c>
      <c r="B168" s="1079"/>
      <c r="C168" s="1079"/>
      <c r="D168" s="1079"/>
      <c r="E168" s="1258" t="s">
        <v>600</v>
      </c>
      <c r="F168" s="1258"/>
      <c r="G168" s="1258"/>
      <c r="H168" s="1258"/>
      <c r="I168" s="1258"/>
      <c r="J168" s="1258"/>
      <c r="K168" s="1258"/>
      <c r="L168" s="1258"/>
      <c r="M168" s="1258"/>
      <c r="N168" s="1258"/>
      <c r="O168" s="1258"/>
      <c r="P168" s="1258"/>
      <c r="Q168" s="1258"/>
      <c r="R168" s="1258"/>
      <c r="S168" s="1258"/>
      <c r="T168" s="1258"/>
      <c r="U168" s="1258"/>
      <c r="V168" s="1258"/>
      <c r="W168" s="1258"/>
      <c r="X168" s="1258"/>
      <c r="Y168" s="1258"/>
      <c r="Z168" s="1258"/>
      <c r="AA168" s="1258"/>
      <c r="AB168" s="1258"/>
      <c r="AC168" s="1258"/>
      <c r="AD168" s="1258"/>
      <c r="AE168" s="1258"/>
      <c r="AF168" s="1258"/>
      <c r="AG168" s="1258"/>
      <c r="AH168" s="1258"/>
      <c r="AI168" s="1258"/>
      <c r="AJ168" s="1258"/>
      <c r="AK168" s="1258"/>
      <c r="AL168" s="1258"/>
      <c r="AM168" s="1258"/>
      <c r="AN168" s="1258"/>
      <c r="AO168" s="1258"/>
      <c r="AP168" s="1258"/>
      <c r="AQ168" s="1258"/>
      <c r="AR168" s="1258"/>
      <c r="AS168" s="1258"/>
      <c r="AT168" s="1258"/>
      <c r="AU168" s="1258"/>
      <c r="AV168" s="1258"/>
      <c r="AW168" s="1258"/>
      <c r="AX168" s="1258"/>
      <c r="AY168" s="1258"/>
      <c r="AZ168" s="1258"/>
      <c r="BA168" s="1258"/>
      <c r="BB168" s="1258"/>
      <c r="BC168" s="1258"/>
      <c r="BD168" s="1258"/>
      <c r="BE168" s="1258"/>
      <c r="BF168" s="1182" t="s">
        <v>156</v>
      </c>
      <c r="BG168" s="1182"/>
      <c r="BH168" s="1182"/>
      <c r="BI168" s="1183"/>
      <c r="BJ168" s="255"/>
    </row>
    <row r="169" spans="1:62" s="281" customFormat="1" ht="156.75" customHeight="1" x14ac:dyDescent="0.7">
      <c r="A169" s="1078" t="s">
        <v>149</v>
      </c>
      <c r="B169" s="1079"/>
      <c r="C169" s="1079"/>
      <c r="D169" s="1079"/>
      <c r="E169" s="1213" t="s">
        <v>586</v>
      </c>
      <c r="F169" s="1213"/>
      <c r="G169" s="1213"/>
      <c r="H169" s="1213"/>
      <c r="I169" s="1213"/>
      <c r="J169" s="1213"/>
      <c r="K169" s="1213"/>
      <c r="L169" s="1213"/>
      <c r="M169" s="1213"/>
      <c r="N169" s="1213"/>
      <c r="O169" s="1213"/>
      <c r="P169" s="1213"/>
      <c r="Q169" s="1213"/>
      <c r="R169" s="1213"/>
      <c r="S169" s="1213"/>
      <c r="T169" s="1213"/>
      <c r="U169" s="1213"/>
      <c r="V169" s="1213"/>
      <c r="W169" s="1213"/>
      <c r="X169" s="1213"/>
      <c r="Y169" s="1213"/>
      <c r="Z169" s="1213"/>
      <c r="AA169" s="1213"/>
      <c r="AB169" s="1213"/>
      <c r="AC169" s="1213"/>
      <c r="AD169" s="1213"/>
      <c r="AE169" s="1213"/>
      <c r="AF169" s="1213"/>
      <c r="AG169" s="1213"/>
      <c r="AH169" s="1213"/>
      <c r="AI169" s="1213"/>
      <c r="AJ169" s="1213"/>
      <c r="AK169" s="1213"/>
      <c r="AL169" s="1213"/>
      <c r="AM169" s="1213"/>
      <c r="AN169" s="1213"/>
      <c r="AO169" s="1213"/>
      <c r="AP169" s="1213"/>
      <c r="AQ169" s="1213"/>
      <c r="AR169" s="1213"/>
      <c r="AS169" s="1213"/>
      <c r="AT169" s="1213"/>
      <c r="AU169" s="1213"/>
      <c r="AV169" s="1213"/>
      <c r="AW169" s="1213"/>
      <c r="AX169" s="1213"/>
      <c r="AY169" s="1213"/>
      <c r="AZ169" s="1213"/>
      <c r="BA169" s="1213"/>
      <c r="BB169" s="1213"/>
      <c r="BC169" s="1213"/>
      <c r="BD169" s="1213"/>
      <c r="BE169" s="1213"/>
      <c r="BF169" s="1182" t="s">
        <v>157</v>
      </c>
      <c r="BG169" s="1182"/>
      <c r="BH169" s="1182"/>
      <c r="BI169" s="1183"/>
      <c r="BJ169" s="280"/>
    </row>
    <row r="170" spans="1:62" s="281" customFormat="1" ht="159" customHeight="1" x14ac:dyDescent="0.7">
      <c r="A170" s="1078" t="s">
        <v>269</v>
      </c>
      <c r="B170" s="1079"/>
      <c r="C170" s="1079"/>
      <c r="D170" s="1079"/>
      <c r="E170" s="1080" t="s">
        <v>569</v>
      </c>
      <c r="F170" s="1080"/>
      <c r="G170" s="1080"/>
      <c r="H170" s="1080"/>
      <c r="I170" s="1080"/>
      <c r="J170" s="1080"/>
      <c r="K170" s="1080"/>
      <c r="L170" s="1080"/>
      <c r="M170" s="1080"/>
      <c r="N170" s="1080"/>
      <c r="O170" s="1080"/>
      <c r="P170" s="1080"/>
      <c r="Q170" s="1080"/>
      <c r="R170" s="1080"/>
      <c r="S170" s="1080"/>
      <c r="T170" s="1080"/>
      <c r="U170" s="1080"/>
      <c r="V170" s="1080"/>
      <c r="W170" s="1080"/>
      <c r="X170" s="1080"/>
      <c r="Y170" s="1080"/>
      <c r="Z170" s="1080"/>
      <c r="AA170" s="1080"/>
      <c r="AB170" s="1080"/>
      <c r="AC170" s="1080"/>
      <c r="AD170" s="1080"/>
      <c r="AE170" s="1080"/>
      <c r="AF170" s="1080"/>
      <c r="AG170" s="1080"/>
      <c r="AH170" s="1080"/>
      <c r="AI170" s="1080"/>
      <c r="AJ170" s="1080"/>
      <c r="AK170" s="1080"/>
      <c r="AL170" s="1080"/>
      <c r="AM170" s="1080"/>
      <c r="AN170" s="1080"/>
      <c r="AO170" s="1080"/>
      <c r="AP170" s="1080"/>
      <c r="AQ170" s="1080"/>
      <c r="AR170" s="1080"/>
      <c r="AS170" s="1080"/>
      <c r="AT170" s="1080"/>
      <c r="AU170" s="1080"/>
      <c r="AV170" s="1080"/>
      <c r="AW170" s="1080"/>
      <c r="AX170" s="1080"/>
      <c r="AY170" s="1080"/>
      <c r="AZ170" s="1080"/>
      <c r="BA170" s="1080"/>
      <c r="BB170" s="1080"/>
      <c r="BC170" s="1080"/>
      <c r="BD170" s="1080"/>
      <c r="BE170" s="1080"/>
      <c r="BF170" s="1209" t="s">
        <v>660</v>
      </c>
      <c r="BG170" s="1209"/>
      <c r="BH170" s="1209"/>
      <c r="BI170" s="1210"/>
      <c r="BJ170" s="280"/>
    </row>
    <row r="171" spans="1:62" s="284" customFormat="1" ht="154.19999999999999" customHeight="1" x14ac:dyDescent="0.7">
      <c r="A171" s="1078" t="s">
        <v>184</v>
      </c>
      <c r="B171" s="1079"/>
      <c r="C171" s="1079"/>
      <c r="D171" s="1079"/>
      <c r="E171" s="1213" t="s">
        <v>587</v>
      </c>
      <c r="F171" s="1213"/>
      <c r="G171" s="1213"/>
      <c r="H171" s="1213"/>
      <c r="I171" s="1213"/>
      <c r="J171" s="1213"/>
      <c r="K171" s="1213"/>
      <c r="L171" s="1213"/>
      <c r="M171" s="1213"/>
      <c r="N171" s="1213"/>
      <c r="O171" s="1213"/>
      <c r="P171" s="1213"/>
      <c r="Q171" s="1213"/>
      <c r="R171" s="1213"/>
      <c r="S171" s="1213"/>
      <c r="T171" s="1213"/>
      <c r="U171" s="1213"/>
      <c r="V171" s="1213"/>
      <c r="W171" s="1213"/>
      <c r="X171" s="1213"/>
      <c r="Y171" s="1213"/>
      <c r="Z171" s="1213"/>
      <c r="AA171" s="1213"/>
      <c r="AB171" s="1213"/>
      <c r="AC171" s="1213"/>
      <c r="AD171" s="1213"/>
      <c r="AE171" s="1213"/>
      <c r="AF171" s="1213"/>
      <c r="AG171" s="1213"/>
      <c r="AH171" s="1213"/>
      <c r="AI171" s="1213"/>
      <c r="AJ171" s="1213"/>
      <c r="AK171" s="1213"/>
      <c r="AL171" s="1213"/>
      <c r="AM171" s="1213"/>
      <c r="AN171" s="1213"/>
      <c r="AO171" s="1213"/>
      <c r="AP171" s="1213"/>
      <c r="AQ171" s="1213"/>
      <c r="AR171" s="1213"/>
      <c r="AS171" s="1213"/>
      <c r="AT171" s="1213"/>
      <c r="AU171" s="1213"/>
      <c r="AV171" s="1213"/>
      <c r="AW171" s="1213"/>
      <c r="AX171" s="1213"/>
      <c r="AY171" s="1213"/>
      <c r="AZ171" s="1213"/>
      <c r="BA171" s="1213"/>
      <c r="BB171" s="1213"/>
      <c r="BC171" s="1213"/>
      <c r="BD171" s="1213"/>
      <c r="BE171" s="1213"/>
      <c r="BF171" s="1182" t="s">
        <v>124</v>
      </c>
      <c r="BG171" s="1182"/>
      <c r="BH171" s="1182"/>
      <c r="BI171" s="1183"/>
      <c r="BJ171" s="283"/>
    </row>
    <row r="172" spans="1:62" s="284" customFormat="1" ht="148.94999999999999" customHeight="1" x14ac:dyDescent="0.7">
      <c r="A172" s="1078" t="s">
        <v>185</v>
      </c>
      <c r="B172" s="1079"/>
      <c r="C172" s="1079"/>
      <c r="D172" s="1079"/>
      <c r="E172" s="1213" t="s">
        <v>585</v>
      </c>
      <c r="F172" s="1213"/>
      <c r="G172" s="1213"/>
      <c r="H172" s="1213"/>
      <c r="I172" s="1213"/>
      <c r="J172" s="1213"/>
      <c r="K172" s="1213"/>
      <c r="L172" s="1213"/>
      <c r="M172" s="1213"/>
      <c r="N172" s="1213"/>
      <c r="O172" s="1213"/>
      <c r="P172" s="1213"/>
      <c r="Q172" s="1213"/>
      <c r="R172" s="1213"/>
      <c r="S172" s="1213"/>
      <c r="T172" s="1213"/>
      <c r="U172" s="1213"/>
      <c r="V172" s="1213"/>
      <c r="W172" s="1213"/>
      <c r="X172" s="1213"/>
      <c r="Y172" s="1213"/>
      <c r="Z172" s="1213"/>
      <c r="AA172" s="1213"/>
      <c r="AB172" s="1213"/>
      <c r="AC172" s="1213"/>
      <c r="AD172" s="1213"/>
      <c r="AE172" s="1213"/>
      <c r="AF172" s="1213"/>
      <c r="AG172" s="1213"/>
      <c r="AH172" s="1213"/>
      <c r="AI172" s="1213"/>
      <c r="AJ172" s="1213"/>
      <c r="AK172" s="1213"/>
      <c r="AL172" s="1213"/>
      <c r="AM172" s="1213"/>
      <c r="AN172" s="1213"/>
      <c r="AO172" s="1213"/>
      <c r="AP172" s="1213"/>
      <c r="AQ172" s="1213"/>
      <c r="AR172" s="1213"/>
      <c r="AS172" s="1213"/>
      <c r="AT172" s="1213"/>
      <c r="AU172" s="1213"/>
      <c r="AV172" s="1213"/>
      <c r="AW172" s="1213"/>
      <c r="AX172" s="1213"/>
      <c r="AY172" s="1213"/>
      <c r="AZ172" s="1213"/>
      <c r="BA172" s="1213"/>
      <c r="BB172" s="1213"/>
      <c r="BC172" s="1213"/>
      <c r="BD172" s="1213"/>
      <c r="BE172" s="1213"/>
      <c r="BF172" s="1209" t="s">
        <v>662</v>
      </c>
      <c r="BG172" s="1209"/>
      <c r="BH172" s="1209"/>
      <c r="BI172" s="1210"/>
      <c r="BJ172" s="283"/>
    </row>
    <row r="173" spans="1:62" s="284" customFormat="1" ht="73.8" x14ac:dyDescent="0.7">
      <c r="A173" s="1078" t="s">
        <v>186</v>
      </c>
      <c r="B173" s="1079"/>
      <c r="C173" s="1079"/>
      <c r="D173" s="1079"/>
      <c r="E173" s="1258" t="s">
        <v>580</v>
      </c>
      <c r="F173" s="1258"/>
      <c r="G173" s="1258"/>
      <c r="H173" s="1258"/>
      <c r="I173" s="1258"/>
      <c r="J173" s="1258"/>
      <c r="K173" s="1258"/>
      <c r="L173" s="1258"/>
      <c r="M173" s="1258"/>
      <c r="N173" s="1258"/>
      <c r="O173" s="1258"/>
      <c r="P173" s="1258"/>
      <c r="Q173" s="1258"/>
      <c r="R173" s="1258"/>
      <c r="S173" s="1258"/>
      <c r="T173" s="1258"/>
      <c r="U173" s="1258"/>
      <c r="V173" s="1258"/>
      <c r="W173" s="1258"/>
      <c r="X173" s="1258"/>
      <c r="Y173" s="1258"/>
      <c r="Z173" s="1258"/>
      <c r="AA173" s="1258"/>
      <c r="AB173" s="1258"/>
      <c r="AC173" s="1258"/>
      <c r="AD173" s="1258"/>
      <c r="AE173" s="1258"/>
      <c r="AF173" s="1258"/>
      <c r="AG173" s="1258"/>
      <c r="AH173" s="1258"/>
      <c r="AI173" s="1258"/>
      <c r="AJ173" s="1258"/>
      <c r="AK173" s="1258"/>
      <c r="AL173" s="1258"/>
      <c r="AM173" s="1258"/>
      <c r="AN173" s="1258"/>
      <c r="AO173" s="1258"/>
      <c r="AP173" s="1258"/>
      <c r="AQ173" s="1258"/>
      <c r="AR173" s="1258"/>
      <c r="AS173" s="1258"/>
      <c r="AT173" s="1258"/>
      <c r="AU173" s="1258"/>
      <c r="AV173" s="1258"/>
      <c r="AW173" s="1258"/>
      <c r="AX173" s="1258"/>
      <c r="AY173" s="1258"/>
      <c r="AZ173" s="1258"/>
      <c r="BA173" s="1258"/>
      <c r="BB173" s="1258"/>
      <c r="BC173" s="1258"/>
      <c r="BD173" s="1258"/>
      <c r="BE173" s="1258"/>
      <c r="BF173" s="1182" t="s">
        <v>163</v>
      </c>
      <c r="BG173" s="1182"/>
      <c r="BH173" s="1182"/>
      <c r="BI173" s="1183"/>
      <c r="BJ173" s="283"/>
    </row>
    <row r="174" spans="1:62" s="282" customFormat="1" ht="73.8" x14ac:dyDescent="0.7">
      <c r="A174" s="1078" t="s">
        <v>194</v>
      </c>
      <c r="B174" s="1079"/>
      <c r="C174" s="1079"/>
      <c r="D174" s="1079"/>
      <c r="E174" s="1213" t="s">
        <v>581</v>
      </c>
      <c r="F174" s="1213"/>
      <c r="G174" s="1213"/>
      <c r="H174" s="1213"/>
      <c r="I174" s="1213"/>
      <c r="J174" s="1213"/>
      <c r="K174" s="1213"/>
      <c r="L174" s="1213"/>
      <c r="M174" s="1213"/>
      <c r="N174" s="1213"/>
      <c r="O174" s="1213"/>
      <c r="P174" s="1213"/>
      <c r="Q174" s="1213"/>
      <c r="R174" s="1213"/>
      <c r="S174" s="1213"/>
      <c r="T174" s="1213"/>
      <c r="U174" s="1213"/>
      <c r="V174" s="1213"/>
      <c r="W174" s="1213"/>
      <c r="X174" s="1213"/>
      <c r="Y174" s="1213"/>
      <c r="Z174" s="1213"/>
      <c r="AA174" s="1213"/>
      <c r="AB174" s="1213"/>
      <c r="AC174" s="1213"/>
      <c r="AD174" s="1213"/>
      <c r="AE174" s="1213"/>
      <c r="AF174" s="1213"/>
      <c r="AG174" s="1213"/>
      <c r="AH174" s="1213"/>
      <c r="AI174" s="1213"/>
      <c r="AJ174" s="1213"/>
      <c r="AK174" s="1213"/>
      <c r="AL174" s="1213"/>
      <c r="AM174" s="1213"/>
      <c r="AN174" s="1213"/>
      <c r="AO174" s="1213"/>
      <c r="AP174" s="1213"/>
      <c r="AQ174" s="1213"/>
      <c r="AR174" s="1213"/>
      <c r="AS174" s="1213"/>
      <c r="AT174" s="1213"/>
      <c r="AU174" s="1213"/>
      <c r="AV174" s="1213"/>
      <c r="AW174" s="1213"/>
      <c r="AX174" s="1213"/>
      <c r="AY174" s="1213"/>
      <c r="AZ174" s="1213"/>
      <c r="BA174" s="1213"/>
      <c r="BB174" s="1213"/>
      <c r="BC174" s="1213"/>
      <c r="BD174" s="1213"/>
      <c r="BE174" s="1213"/>
      <c r="BF174" s="1182" t="s">
        <v>285</v>
      </c>
      <c r="BG174" s="1182"/>
      <c r="BH174" s="1182"/>
      <c r="BI174" s="1183"/>
      <c r="BJ174" s="280"/>
    </row>
    <row r="175" spans="1:62" s="282" customFormat="1" ht="73.8" x14ac:dyDescent="0.7">
      <c r="A175" s="1078" t="s">
        <v>195</v>
      </c>
      <c r="B175" s="1079"/>
      <c r="C175" s="1079"/>
      <c r="D175" s="1079"/>
      <c r="E175" s="1123" t="s">
        <v>588</v>
      </c>
      <c r="F175" s="1123"/>
      <c r="G175" s="1123"/>
      <c r="H175" s="1123"/>
      <c r="I175" s="1123"/>
      <c r="J175" s="1123"/>
      <c r="K175" s="1123"/>
      <c r="L175" s="1123"/>
      <c r="M175" s="1123"/>
      <c r="N175" s="1123"/>
      <c r="O175" s="1123"/>
      <c r="P175" s="1123"/>
      <c r="Q175" s="1123"/>
      <c r="R175" s="1123"/>
      <c r="S175" s="1123"/>
      <c r="T175" s="1123"/>
      <c r="U175" s="1123"/>
      <c r="V175" s="1123"/>
      <c r="W175" s="1123"/>
      <c r="X175" s="1123"/>
      <c r="Y175" s="1123"/>
      <c r="Z175" s="1123"/>
      <c r="AA175" s="1123"/>
      <c r="AB175" s="1123"/>
      <c r="AC175" s="1123"/>
      <c r="AD175" s="1123"/>
      <c r="AE175" s="1123"/>
      <c r="AF175" s="1123"/>
      <c r="AG175" s="1123"/>
      <c r="AH175" s="1123"/>
      <c r="AI175" s="1123"/>
      <c r="AJ175" s="1123"/>
      <c r="AK175" s="1123"/>
      <c r="AL175" s="1123"/>
      <c r="AM175" s="1123"/>
      <c r="AN175" s="1123"/>
      <c r="AO175" s="1123"/>
      <c r="AP175" s="1123"/>
      <c r="AQ175" s="1123"/>
      <c r="AR175" s="1123"/>
      <c r="AS175" s="1123"/>
      <c r="AT175" s="1123"/>
      <c r="AU175" s="1123"/>
      <c r="AV175" s="1123"/>
      <c r="AW175" s="1123"/>
      <c r="AX175" s="1123"/>
      <c r="AY175" s="1123"/>
      <c r="AZ175" s="1123"/>
      <c r="BA175" s="1123"/>
      <c r="BB175" s="1123"/>
      <c r="BC175" s="1123"/>
      <c r="BD175" s="1123"/>
      <c r="BE175" s="1123"/>
      <c r="BF175" s="1182" t="s">
        <v>311</v>
      </c>
      <c r="BG175" s="1182"/>
      <c r="BH175" s="1182"/>
      <c r="BI175" s="1183"/>
      <c r="BJ175" s="280"/>
    </row>
    <row r="176" spans="1:62" s="282" customFormat="1" ht="231" customHeight="1" x14ac:dyDescent="0.7">
      <c r="A176" s="1078" t="s">
        <v>196</v>
      </c>
      <c r="B176" s="1079"/>
      <c r="C176" s="1079"/>
      <c r="D176" s="1079"/>
      <c r="E176" s="1123" t="s">
        <v>582</v>
      </c>
      <c r="F176" s="1123"/>
      <c r="G176" s="1123"/>
      <c r="H176" s="1123"/>
      <c r="I176" s="1123"/>
      <c r="J176" s="1123"/>
      <c r="K176" s="1123"/>
      <c r="L176" s="1123"/>
      <c r="M176" s="1123"/>
      <c r="N176" s="1123"/>
      <c r="O176" s="1123"/>
      <c r="P176" s="1123"/>
      <c r="Q176" s="1123"/>
      <c r="R176" s="1123"/>
      <c r="S176" s="1123"/>
      <c r="T176" s="1123"/>
      <c r="U176" s="1123"/>
      <c r="V176" s="1123"/>
      <c r="W176" s="1123"/>
      <c r="X176" s="1123"/>
      <c r="Y176" s="1123"/>
      <c r="Z176" s="1123"/>
      <c r="AA176" s="1123"/>
      <c r="AB176" s="1123"/>
      <c r="AC176" s="1123"/>
      <c r="AD176" s="1123"/>
      <c r="AE176" s="1123"/>
      <c r="AF176" s="1123"/>
      <c r="AG176" s="1123"/>
      <c r="AH176" s="1123"/>
      <c r="AI176" s="1123"/>
      <c r="AJ176" s="1123"/>
      <c r="AK176" s="1123"/>
      <c r="AL176" s="1123"/>
      <c r="AM176" s="1123"/>
      <c r="AN176" s="1123"/>
      <c r="AO176" s="1123"/>
      <c r="AP176" s="1123"/>
      <c r="AQ176" s="1123"/>
      <c r="AR176" s="1123"/>
      <c r="AS176" s="1123"/>
      <c r="AT176" s="1123"/>
      <c r="AU176" s="1123"/>
      <c r="AV176" s="1123"/>
      <c r="AW176" s="1123"/>
      <c r="AX176" s="1123"/>
      <c r="AY176" s="1123"/>
      <c r="AZ176" s="1123"/>
      <c r="BA176" s="1123"/>
      <c r="BB176" s="1123"/>
      <c r="BC176" s="1123"/>
      <c r="BD176" s="1123"/>
      <c r="BE176" s="1123"/>
      <c r="BF176" s="1182" t="s">
        <v>171</v>
      </c>
      <c r="BG176" s="1182"/>
      <c r="BH176" s="1182"/>
      <c r="BI176" s="1183"/>
      <c r="BJ176" s="280"/>
    </row>
    <row r="177" spans="1:62" s="282" customFormat="1" ht="73.8" x14ac:dyDescent="0.7">
      <c r="A177" s="1078" t="s">
        <v>197</v>
      </c>
      <c r="B177" s="1079"/>
      <c r="C177" s="1079"/>
      <c r="D177" s="1079"/>
      <c r="E177" s="1123" t="s">
        <v>589</v>
      </c>
      <c r="F177" s="1123"/>
      <c r="G177" s="1123"/>
      <c r="H177" s="1123"/>
      <c r="I177" s="1123"/>
      <c r="J177" s="1123"/>
      <c r="K177" s="1123"/>
      <c r="L177" s="1123"/>
      <c r="M177" s="1123"/>
      <c r="N177" s="1123"/>
      <c r="O177" s="1123"/>
      <c r="P177" s="1123"/>
      <c r="Q177" s="1123"/>
      <c r="R177" s="1123"/>
      <c r="S177" s="1123"/>
      <c r="T177" s="1123"/>
      <c r="U177" s="1123"/>
      <c r="V177" s="1123"/>
      <c r="W177" s="1123"/>
      <c r="X177" s="1123"/>
      <c r="Y177" s="1123"/>
      <c r="Z177" s="1123"/>
      <c r="AA177" s="1123"/>
      <c r="AB177" s="1123"/>
      <c r="AC177" s="1123"/>
      <c r="AD177" s="1123"/>
      <c r="AE177" s="1123"/>
      <c r="AF177" s="1123"/>
      <c r="AG177" s="1123"/>
      <c r="AH177" s="1123"/>
      <c r="AI177" s="1123"/>
      <c r="AJ177" s="1123"/>
      <c r="AK177" s="1123"/>
      <c r="AL177" s="1123"/>
      <c r="AM177" s="1123"/>
      <c r="AN177" s="1123"/>
      <c r="AO177" s="1123"/>
      <c r="AP177" s="1123"/>
      <c r="AQ177" s="1123"/>
      <c r="AR177" s="1123"/>
      <c r="AS177" s="1123"/>
      <c r="AT177" s="1123"/>
      <c r="AU177" s="1123"/>
      <c r="AV177" s="1123"/>
      <c r="AW177" s="1123"/>
      <c r="AX177" s="1123"/>
      <c r="AY177" s="1123"/>
      <c r="AZ177" s="1123"/>
      <c r="BA177" s="1123"/>
      <c r="BB177" s="1123"/>
      <c r="BC177" s="1123"/>
      <c r="BD177" s="1123"/>
      <c r="BE177" s="1123"/>
      <c r="BF177" s="1182" t="s">
        <v>234</v>
      </c>
      <c r="BG177" s="1182"/>
      <c r="BH177" s="1182"/>
      <c r="BI177" s="1183"/>
      <c r="BJ177" s="280"/>
    </row>
    <row r="178" spans="1:62" s="282" customFormat="1" ht="79.2" customHeight="1" x14ac:dyDescent="0.7">
      <c r="A178" s="1255" t="s">
        <v>198</v>
      </c>
      <c r="B178" s="1256"/>
      <c r="C178" s="1256"/>
      <c r="D178" s="1256"/>
      <c r="E178" s="1257" t="s">
        <v>590</v>
      </c>
      <c r="F178" s="1257"/>
      <c r="G178" s="1257"/>
      <c r="H178" s="1257"/>
      <c r="I178" s="1257"/>
      <c r="J178" s="1257"/>
      <c r="K178" s="1257"/>
      <c r="L178" s="1257"/>
      <c r="M178" s="1257"/>
      <c r="N178" s="1257"/>
      <c r="O178" s="1257"/>
      <c r="P178" s="1257"/>
      <c r="Q178" s="1257"/>
      <c r="R178" s="1257"/>
      <c r="S178" s="1257"/>
      <c r="T178" s="1257"/>
      <c r="U178" s="1257"/>
      <c r="V178" s="1257"/>
      <c r="W178" s="1257"/>
      <c r="X178" s="1257"/>
      <c r="Y178" s="1257"/>
      <c r="Z178" s="1257"/>
      <c r="AA178" s="1257"/>
      <c r="AB178" s="1257"/>
      <c r="AC178" s="1257"/>
      <c r="AD178" s="1257"/>
      <c r="AE178" s="1257"/>
      <c r="AF178" s="1257"/>
      <c r="AG178" s="1257"/>
      <c r="AH178" s="1257"/>
      <c r="AI178" s="1257"/>
      <c r="AJ178" s="1257"/>
      <c r="AK178" s="1257"/>
      <c r="AL178" s="1257"/>
      <c r="AM178" s="1257"/>
      <c r="AN178" s="1257"/>
      <c r="AO178" s="1257"/>
      <c r="AP178" s="1257"/>
      <c r="AQ178" s="1257"/>
      <c r="AR178" s="1257"/>
      <c r="AS178" s="1257"/>
      <c r="AT178" s="1257"/>
      <c r="AU178" s="1257"/>
      <c r="AV178" s="1257"/>
      <c r="AW178" s="1257"/>
      <c r="AX178" s="1257"/>
      <c r="AY178" s="1257"/>
      <c r="AZ178" s="1257"/>
      <c r="BA178" s="1257"/>
      <c r="BB178" s="1257"/>
      <c r="BC178" s="1257"/>
      <c r="BD178" s="1257"/>
      <c r="BE178" s="1257"/>
      <c r="BF178" s="1304" t="s">
        <v>260</v>
      </c>
      <c r="BG178" s="1304"/>
      <c r="BH178" s="1304"/>
      <c r="BI178" s="1305"/>
      <c r="BJ178" s="280"/>
    </row>
    <row r="179" spans="1:62" s="255" customFormat="1" ht="85.95" customHeight="1" x14ac:dyDescent="0.25">
      <c r="A179" s="1266" t="s">
        <v>648</v>
      </c>
      <c r="B179" s="1266"/>
      <c r="C179" s="1266"/>
      <c r="D179" s="1266"/>
      <c r="E179" s="1266"/>
      <c r="F179" s="1266"/>
      <c r="G179" s="1266"/>
      <c r="H179" s="1266"/>
      <c r="I179" s="1266"/>
      <c r="J179" s="1266"/>
      <c r="K179" s="1266"/>
      <c r="L179" s="1266"/>
      <c r="M179" s="1266"/>
      <c r="N179" s="1266"/>
      <c r="O179" s="1266"/>
      <c r="P179" s="1266"/>
      <c r="Q179" s="1266"/>
      <c r="R179" s="1266"/>
      <c r="S179" s="1266"/>
      <c r="T179" s="1266"/>
      <c r="U179" s="1266"/>
      <c r="V179" s="1266"/>
      <c r="W179" s="1266"/>
      <c r="X179" s="1266"/>
      <c r="Y179" s="1266"/>
      <c r="Z179" s="1266"/>
      <c r="AA179" s="1266"/>
      <c r="AB179" s="1266"/>
      <c r="AC179" s="1266"/>
      <c r="AD179" s="1266"/>
      <c r="AE179" s="1266"/>
      <c r="AF179" s="1266"/>
      <c r="AG179" s="1266"/>
      <c r="AH179" s="1266"/>
      <c r="AI179" s="1266"/>
      <c r="AJ179" s="1266"/>
      <c r="AK179" s="1266"/>
      <c r="AL179" s="1266"/>
      <c r="AM179" s="1266"/>
      <c r="AN179" s="1266"/>
      <c r="AO179" s="1266"/>
      <c r="AP179" s="1266"/>
      <c r="AQ179" s="1266"/>
      <c r="AR179" s="1266"/>
      <c r="AS179" s="1266"/>
      <c r="AT179" s="1266"/>
      <c r="AU179" s="1266"/>
      <c r="AV179" s="1266"/>
      <c r="AW179" s="1266"/>
      <c r="AX179" s="1266"/>
      <c r="AY179" s="1266"/>
      <c r="AZ179" s="1266"/>
      <c r="BA179" s="1266"/>
      <c r="BB179" s="1266"/>
      <c r="BC179" s="1266"/>
      <c r="BD179" s="1266"/>
      <c r="BE179" s="1266"/>
      <c r="BF179" s="1266"/>
      <c r="BG179" s="1266"/>
      <c r="BH179" s="1266"/>
      <c r="BI179" s="1266"/>
    </row>
    <row r="180" spans="1:62" s="255" customFormat="1" ht="115.95" customHeight="1" x14ac:dyDescent="0.25">
      <c r="A180" s="524" t="s">
        <v>595</v>
      </c>
      <c r="B180" s="518"/>
      <c r="C180" s="518"/>
      <c r="D180" s="524"/>
      <c r="E180" s="518"/>
      <c r="F180" s="518"/>
      <c r="G180" s="518"/>
      <c r="H180" s="518"/>
      <c r="I180" s="518"/>
      <c r="J180" s="518"/>
      <c r="K180" s="518"/>
      <c r="L180" s="518"/>
      <c r="M180" s="518"/>
      <c r="N180" s="518"/>
      <c r="O180" s="518"/>
      <c r="P180" s="518"/>
      <c r="Q180" s="518"/>
      <c r="R180" s="518"/>
      <c r="S180" s="518"/>
      <c r="T180" s="518"/>
      <c r="U180" s="518"/>
      <c r="V180" s="518"/>
      <c r="W180" s="518"/>
      <c r="X180" s="518"/>
      <c r="Y180" s="518"/>
      <c r="Z180" s="518"/>
      <c r="AA180" s="518"/>
      <c r="AB180" s="518"/>
      <c r="AC180" s="518"/>
      <c r="AD180" s="518"/>
      <c r="AE180" s="518"/>
      <c r="AF180" s="518"/>
      <c r="AG180" s="518"/>
      <c r="AH180" s="518"/>
      <c r="AI180" s="518"/>
      <c r="AJ180" s="518"/>
      <c r="AK180" s="518"/>
      <c r="AL180" s="518"/>
      <c r="AM180" s="518"/>
      <c r="AN180" s="518"/>
      <c r="AO180" s="518"/>
      <c r="AP180" s="518"/>
      <c r="AQ180" s="518"/>
      <c r="AR180" s="518"/>
      <c r="AS180" s="518"/>
      <c r="AT180" s="518"/>
      <c r="AU180" s="518"/>
      <c r="AV180" s="518"/>
      <c r="AW180" s="518"/>
      <c r="AX180" s="518"/>
      <c r="AY180" s="518"/>
      <c r="AZ180" s="518"/>
      <c r="BA180" s="518"/>
      <c r="BB180" s="518"/>
      <c r="BC180" s="518"/>
      <c r="BD180" s="518"/>
      <c r="BE180" s="518"/>
      <c r="BF180" s="518"/>
      <c r="BG180" s="518"/>
      <c r="BH180" s="518"/>
      <c r="BI180" s="518"/>
    </row>
    <row r="181" spans="1:62" s="255" customFormat="1" ht="73.95" customHeight="1" x14ac:dyDescent="0.25">
      <c r="A181" s="524" t="s">
        <v>596</v>
      </c>
      <c r="B181" s="515"/>
      <c r="C181" s="295"/>
      <c r="D181" s="524"/>
      <c r="E181" s="295"/>
      <c r="F181" s="296"/>
      <c r="G181" s="296"/>
      <c r="H181" s="296"/>
      <c r="I181" s="296"/>
      <c r="J181" s="296"/>
      <c r="K181" s="296"/>
      <c r="L181" s="296"/>
      <c r="M181" s="296"/>
      <c r="N181" s="296"/>
      <c r="O181" s="296"/>
      <c r="P181" s="296"/>
      <c r="Q181" s="296"/>
      <c r="R181" s="296"/>
      <c r="S181" s="296"/>
      <c r="T181" s="296"/>
      <c r="U181" s="296"/>
      <c r="V181" s="296"/>
      <c r="W181" s="296"/>
      <c r="X181" s="296"/>
      <c r="Y181" s="296"/>
      <c r="Z181" s="296"/>
      <c r="AA181" s="296"/>
      <c r="AB181" s="296"/>
      <c r="AC181" s="296"/>
      <c r="AD181" s="296"/>
      <c r="AE181" s="296"/>
      <c r="AF181" s="296"/>
      <c r="AG181" s="296"/>
      <c r="AH181" s="296"/>
      <c r="AI181" s="296"/>
      <c r="AJ181" s="296"/>
      <c r="AK181" s="296"/>
      <c r="AL181" s="296"/>
      <c r="AM181" s="296"/>
      <c r="AN181" s="296"/>
      <c r="AO181" s="296"/>
      <c r="AP181" s="296"/>
      <c r="AQ181" s="296"/>
      <c r="AR181" s="296"/>
      <c r="AS181" s="296"/>
      <c r="AT181" s="296"/>
      <c r="AU181" s="296"/>
      <c r="AV181" s="296"/>
      <c r="AW181" s="296"/>
      <c r="AX181" s="296"/>
      <c r="AY181" s="296"/>
      <c r="AZ181" s="296"/>
      <c r="BA181" s="296"/>
      <c r="BB181" s="296"/>
      <c r="BC181" s="296"/>
      <c r="BD181" s="296"/>
      <c r="BE181" s="296"/>
      <c r="BF181" s="296"/>
      <c r="BG181" s="297"/>
      <c r="BH181" s="297"/>
      <c r="BI181" s="297"/>
      <c r="BJ181" s="297"/>
    </row>
    <row r="182" spans="1:62" s="185" customFormat="1" ht="97.5" customHeight="1" x14ac:dyDescent="0.7">
      <c r="A182" s="524" t="s">
        <v>659</v>
      </c>
      <c r="B182" s="541"/>
      <c r="C182" s="541"/>
      <c r="D182" s="541"/>
      <c r="E182" s="541"/>
      <c r="F182" s="541"/>
      <c r="G182" s="541"/>
      <c r="H182" s="541"/>
      <c r="I182" s="541"/>
      <c r="J182" s="541"/>
      <c r="K182" s="541"/>
      <c r="L182" s="541"/>
      <c r="M182" s="541"/>
      <c r="N182" s="541"/>
      <c r="O182" s="541"/>
      <c r="P182" s="541"/>
      <c r="Q182" s="541"/>
      <c r="R182" s="541"/>
      <c r="S182" s="541"/>
      <c r="T182" s="541"/>
      <c r="U182" s="541"/>
      <c r="V182" s="541"/>
      <c r="W182" s="541"/>
      <c r="X182" s="541"/>
      <c r="Y182" s="541"/>
      <c r="Z182" s="541"/>
      <c r="AA182" s="541"/>
      <c r="AB182" s="541"/>
      <c r="AC182" s="541"/>
      <c r="AD182" s="541"/>
      <c r="AE182" s="541"/>
      <c r="AF182" s="541"/>
      <c r="AG182" s="541"/>
      <c r="AH182" s="541"/>
      <c r="AI182" s="541"/>
      <c r="AJ182" s="541"/>
      <c r="AK182" s="541"/>
      <c r="AL182" s="541"/>
      <c r="AM182" s="541"/>
      <c r="AN182" s="541"/>
      <c r="AO182" s="541"/>
      <c r="AP182" s="541"/>
      <c r="AQ182" s="541"/>
      <c r="AR182" s="541"/>
      <c r="AS182" s="541"/>
      <c r="AT182" s="541"/>
      <c r="AU182" s="541"/>
      <c r="AV182" s="541"/>
      <c r="AW182" s="541"/>
      <c r="AX182" s="541"/>
      <c r="AY182" s="541"/>
      <c r="AZ182" s="541"/>
      <c r="BA182" s="541"/>
      <c r="BB182" s="541"/>
      <c r="BC182" s="541"/>
      <c r="BD182" s="541"/>
      <c r="BE182" s="541"/>
      <c r="BF182" s="541"/>
      <c r="BG182" s="541"/>
      <c r="BH182" s="541"/>
      <c r="BI182" s="541"/>
      <c r="BJ182" s="540"/>
    </row>
    <row r="183" spans="1:62" s="185" customFormat="1" ht="97.5" customHeight="1" x14ac:dyDescent="0.7">
      <c r="A183" s="541"/>
      <c r="B183" s="541"/>
      <c r="C183" s="541"/>
      <c r="D183" s="541"/>
      <c r="E183" s="541"/>
      <c r="F183" s="541"/>
      <c r="G183" s="541"/>
      <c r="H183" s="541"/>
      <c r="I183" s="541"/>
      <c r="J183" s="541"/>
      <c r="K183" s="541"/>
      <c r="L183" s="541"/>
      <c r="M183" s="541"/>
      <c r="N183" s="541"/>
      <c r="O183" s="541"/>
      <c r="P183" s="541"/>
      <c r="Q183" s="541"/>
      <c r="R183" s="541"/>
      <c r="S183" s="541"/>
      <c r="T183" s="541"/>
      <c r="U183" s="541"/>
      <c r="V183" s="541"/>
      <c r="W183" s="541"/>
      <c r="X183" s="541"/>
      <c r="Y183" s="541"/>
      <c r="Z183" s="541"/>
      <c r="AA183" s="541"/>
      <c r="AB183" s="541"/>
      <c r="AC183" s="541"/>
      <c r="AD183" s="541"/>
      <c r="AE183" s="541"/>
      <c r="AF183" s="541"/>
      <c r="AG183" s="541"/>
      <c r="AH183" s="541"/>
      <c r="AI183" s="541"/>
      <c r="AJ183" s="541"/>
      <c r="AK183" s="541"/>
      <c r="AL183" s="541"/>
      <c r="AM183" s="541"/>
      <c r="AN183" s="541"/>
      <c r="AO183" s="541"/>
      <c r="AP183" s="541"/>
      <c r="AQ183" s="541"/>
      <c r="AR183" s="541"/>
      <c r="AS183" s="541"/>
      <c r="AT183" s="541"/>
      <c r="AU183" s="541"/>
      <c r="AV183" s="541"/>
      <c r="AW183" s="541"/>
      <c r="AX183" s="541"/>
      <c r="AY183" s="541"/>
      <c r="AZ183" s="541"/>
      <c r="BA183" s="541"/>
      <c r="BB183" s="541"/>
      <c r="BC183" s="541"/>
      <c r="BD183" s="541"/>
      <c r="BE183" s="541"/>
      <c r="BF183" s="541"/>
      <c r="BG183" s="541"/>
      <c r="BH183" s="541"/>
      <c r="BI183" s="541"/>
      <c r="BJ183" s="540"/>
    </row>
    <row r="184" spans="1:62" s="185" customFormat="1" ht="4.2" customHeight="1" x14ac:dyDescent="0.7">
      <c r="A184" s="541"/>
      <c r="B184" s="541"/>
      <c r="C184" s="541"/>
      <c r="D184" s="541"/>
      <c r="E184" s="541"/>
      <c r="F184" s="541"/>
      <c r="G184" s="541"/>
      <c r="H184" s="541"/>
      <c r="I184" s="541"/>
      <c r="J184" s="541"/>
      <c r="K184" s="541"/>
      <c r="L184" s="541"/>
      <c r="M184" s="541"/>
      <c r="N184" s="541"/>
      <c r="O184" s="541"/>
      <c r="P184" s="541"/>
      <c r="Q184" s="541"/>
      <c r="R184" s="541"/>
      <c r="S184" s="541"/>
      <c r="T184" s="541"/>
      <c r="U184" s="541"/>
      <c r="V184" s="541"/>
      <c r="W184" s="541"/>
      <c r="X184" s="541"/>
      <c r="Y184" s="541"/>
      <c r="Z184" s="541"/>
      <c r="AA184" s="541"/>
      <c r="AB184" s="541"/>
      <c r="AC184" s="541"/>
      <c r="AD184" s="541"/>
      <c r="AE184" s="541"/>
      <c r="AF184" s="541"/>
      <c r="AG184" s="541"/>
      <c r="AH184" s="541"/>
      <c r="AI184" s="541"/>
      <c r="AJ184" s="541"/>
      <c r="AK184" s="541"/>
      <c r="AL184" s="541"/>
      <c r="AM184" s="541"/>
      <c r="AN184" s="541"/>
      <c r="AO184" s="541"/>
      <c r="AP184" s="541"/>
      <c r="AQ184" s="541"/>
      <c r="AR184" s="541"/>
      <c r="AS184" s="541"/>
      <c r="AT184" s="541"/>
      <c r="AU184" s="541"/>
      <c r="AV184" s="541"/>
      <c r="AW184" s="541"/>
      <c r="AX184" s="541"/>
      <c r="AY184" s="541"/>
      <c r="AZ184" s="541"/>
      <c r="BA184" s="541"/>
      <c r="BB184" s="541"/>
      <c r="BC184" s="541"/>
      <c r="BD184" s="541"/>
      <c r="BE184" s="541"/>
      <c r="BF184" s="541"/>
      <c r="BG184" s="541"/>
      <c r="BH184" s="541"/>
      <c r="BI184" s="541"/>
      <c r="BJ184" s="540"/>
    </row>
    <row r="185" spans="1:62" s="185" customFormat="1" ht="62.4" customHeight="1" x14ac:dyDescent="0.7">
      <c r="A185" s="1173"/>
      <c r="B185" s="1173"/>
      <c r="C185" s="1173"/>
      <c r="D185" s="1173"/>
      <c r="E185" s="1173"/>
      <c r="F185" s="1173"/>
      <c r="G185" s="1173"/>
      <c r="H185" s="1173"/>
      <c r="I185" s="1173"/>
      <c r="J185" s="1173"/>
      <c r="K185" s="1173"/>
      <c r="L185" s="1173"/>
      <c r="M185" s="1173"/>
      <c r="N185" s="1173"/>
      <c r="O185" s="1173"/>
      <c r="P185" s="1173"/>
      <c r="Q185" s="1173"/>
      <c r="R185" s="1173"/>
      <c r="S185" s="1173"/>
      <c r="T185" s="1173"/>
      <c r="U185" s="1173"/>
      <c r="V185" s="1173"/>
      <c r="W185" s="1173"/>
      <c r="X185" s="1173"/>
      <c r="Y185" s="1173"/>
      <c r="Z185" s="1173"/>
      <c r="AA185" s="1173"/>
      <c r="AB185" s="1173"/>
      <c r="AC185" s="1173"/>
      <c r="AD185" s="1173"/>
      <c r="AE185" s="1173"/>
      <c r="AF185" s="1173"/>
      <c r="AG185" s="1173"/>
      <c r="AH185" s="1173"/>
      <c r="AI185" s="1173"/>
      <c r="AJ185" s="1173"/>
      <c r="AK185" s="1173"/>
      <c r="AL185" s="1173"/>
      <c r="AM185" s="1173"/>
      <c r="AN185" s="1173"/>
      <c r="AO185" s="1173"/>
      <c r="AP185" s="1173"/>
      <c r="AQ185" s="1173"/>
      <c r="AR185" s="1173"/>
      <c r="AS185" s="1173"/>
      <c r="AT185" s="1173"/>
      <c r="AU185" s="1173"/>
      <c r="AV185" s="1173"/>
      <c r="AW185" s="1173"/>
      <c r="AX185" s="1173"/>
      <c r="AY185" s="1173"/>
      <c r="AZ185" s="1173"/>
      <c r="BA185" s="1173"/>
      <c r="BB185" s="1173"/>
      <c r="BC185" s="1173"/>
      <c r="BD185" s="1173"/>
      <c r="BE185" s="1173"/>
      <c r="BF185" s="1173"/>
      <c r="BG185" s="1173"/>
      <c r="BH185" s="1173"/>
      <c r="BI185" s="1173"/>
    </row>
    <row r="186" spans="1:62" s="185" customFormat="1" ht="66" customHeight="1" x14ac:dyDescent="0.7">
      <c r="A186" s="1175"/>
      <c r="B186" s="1176"/>
      <c r="C186" s="1176"/>
      <c r="D186" s="1176"/>
      <c r="E186" s="1176"/>
      <c r="F186" s="1176"/>
      <c r="G186" s="1176"/>
      <c r="H186" s="1176"/>
      <c r="I186" s="1176"/>
      <c r="J186" s="1176"/>
      <c r="K186" s="1176"/>
      <c r="L186" s="1176"/>
      <c r="M186" s="1176"/>
      <c r="N186" s="1176"/>
      <c r="O186" s="1176"/>
      <c r="P186" s="1176"/>
      <c r="Q186" s="1176"/>
      <c r="R186" s="1176"/>
      <c r="S186" s="1176"/>
      <c r="T186" s="1176"/>
      <c r="U186" s="1176"/>
      <c r="V186" s="1176"/>
      <c r="W186" s="1176"/>
      <c r="X186" s="1176"/>
      <c r="Y186" s="1176"/>
      <c r="Z186" s="1176"/>
      <c r="AA186" s="1176"/>
      <c r="AB186" s="1176"/>
      <c r="AC186" s="1176"/>
      <c r="AD186" s="1176"/>
      <c r="AE186" s="1176"/>
      <c r="AF186" s="1176"/>
      <c r="AG186" s="1176"/>
      <c r="AH186" s="1176"/>
      <c r="AI186" s="1176"/>
      <c r="AJ186" s="1176"/>
      <c r="AK186" s="1176"/>
      <c r="AL186" s="1176"/>
      <c r="AM186" s="1176"/>
      <c r="AN186" s="1176"/>
      <c r="AO186" s="1176"/>
      <c r="AP186" s="1176"/>
      <c r="AQ186" s="1176"/>
      <c r="AR186" s="1176"/>
      <c r="AS186" s="1176"/>
      <c r="AT186" s="1176"/>
      <c r="AU186" s="1176"/>
      <c r="AV186" s="1176"/>
      <c r="AW186" s="1176"/>
      <c r="AX186" s="1176"/>
      <c r="AY186" s="1176"/>
      <c r="AZ186" s="1176"/>
      <c r="BA186" s="1176"/>
      <c r="BB186" s="1176"/>
      <c r="BC186" s="1176"/>
      <c r="BD186" s="1176"/>
      <c r="BE186" s="1176"/>
      <c r="BF186" s="1176"/>
      <c r="BG186" s="1176"/>
      <c r="BH186" s="1176"/>
      <c r="BI186" s="1176"/>
    </row>
    <row r="187" spans="1:62" s="255" customFormat="1" ht="109.2" customHeight="1" x14ac:dyDescent="1.3">
      <c r="A187" s="553" t="s">
        <v>132</v>
      </c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58"/>
      <c r="S187" s="558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54"/>
      <c r="AG187" s="573"/>
      <c r="AH187" s="573"/>
      <c r="AI187" s="573"/>
      <c r="AJ187" s="553" t="s">
        <v>132</v>
      </c>
      <c r="AK187" s="573"/>
      <c r="AL187" s="573"/>
      <c r="AM187" s="573"/>
      <c r="AN187" s="573"/>
      <c r="AO187" s="573"/>
      <c r="AP187" s="573"/>
      <c r="AQ187" s="573"/>
      <c r="AR187" s="573"/>
      <c r="AS187" s="573"/>
      <c r="AT187" s="573"/>
      <c r="AU187" s="573"/>
      <c r="AV187" s="573"/>
      <c r="AW187" s="573"/>
      <c r="AX187" s="573"/>
      <c r="AY187" s="573"/>
      <c r="AZ187" s="573"/>
      <c r="BA187" s="573"/>
      <c r="BB187" s="573"/>
      <c r="BC187" s="573"/>
      <c r="BD187" s="573"/>
      <c r="BE187" s="209"/>
      <c r="BF187" s="209"/>
      <c r="BG187" s="209"/>
      <c r="BH187" s="209"/>
      <c r="BI187" s="209"/>
    </row>
    <row r="188" spans="1:62" s="255" customFormat="1" ht="166.2" customHeight="1" x14ac:dyDescent="1.45">
      <c r="A188" s="555" t="s">
        <v>630</v>
      </c>
      <c r="B188" s="262"/>
      <c r="C188" s="262"/>
      <c r="D188" s="262"/>
      <c r="E188" s="262"/>
      <c r="F188" s="262"/>
      <c r="G188" s="262"/>
      <c r="H188" s="262"/>
      <c r="I188" s="262"/>
      <c r="J188" s="262"/>
      <c r="K188" s="556"/>
      <c r="L188" s="606"/>
      <c r="M188" s="606"/>
      <c r="N188" s="606"/>
      <c r="O188" s="606"/>
      <c r="P188" s="606"/>
      <c r="Q188" s="606"/>
      <c r="R188" s="606"/>
      <c r="S188" s="606"/>
      <c r="T188" s="606"/>
      <c r="U188" s="606"/>
      <c r="V188" s="606"/>
      <c r="W188" s="606"/>
      <c r="X188" s="606"/>
      <c r="Y188" s="606"/>
      <c r="Z188" s="606"/>
      <c r="AA188" s="606"/>
      <c r="AB188" s="606"/>
      <c r="AC188" s="606"/>
      <c r="AD188" s="607"/>
      <c r="AE188" s="607"/>
      <c r="AF188" s="607"/>
      <c r="AG188" s="573"/>
      <c r="AH188" s="573"/>
      <c r="AI188" s="573"/>
      <c r="AJ188" s="1052" t="s">
        <v>631</v>
      </c>
      <c r="AK188" s="1052"/>
      <c r="AL188" s="1052"/>
      <c r="AM188" s="1052"/>
      <c r="AN188" s="1052"/>
      <c r="AO188" s="1052"/>
      <c r="AP188" s="1052"/>
      <c r="AQ188" s="1052"/>
      <c r="AR188" s="1052"/>
      <c r="AS188" s="1052"/>
      <c r="AT188" s="1052"/>
      <c r="AU188" s="1052"/>
      <c r="AV188" s="1052"/>
      <c r="AW188" s="1052"/>
      <c r="AX188" s="1052"/>
      <c r="AY188" s="1052"/>
      <c r="AZ188" s="1052"/>
      <c r="BA188" s="1052"/>
      <c r="BB188" s="1052"/>
      <c r="BC188" s="1052"/>
      <c r="BD188" s="1052"/>
      <c r="BE188" s="212"/>
      <c r="BF188" s="209"/>
      <c r="BG188" s="209"/>
      <c r="BH188" s="209"/>
      <c r="BI188" s="209"/>
    </row>
    <row r="189" spans="1:62" s="255" customFormat="1" ht="54.75" customHeight="1" x14ac:dyDescent="1.45">
      <c r="A189" s="555"/>
      <c r="B189" s="573"/>
      <c r="C189" s="573"/>
      <c r="D189" s="573"/>
      <c r="E189" s="573"/>
      <c r="F189" s="573"/>
      <c r="G189" s="573"/>
      <c r="H189" s="573"/>
      <c r="I189" s="1053"/>
      <c r="J189" s="1053"/>
      <c r="K189" s="1053"/>
      <c r="L189" s="1053"/>
      <c r="M189" s="1053"/>
      <c r="N189" s="1053"/>
      <c r="O189" s="1053"/>
      <c r="P189" s="1053"/>
      <c r="Q189" s="1053"/>
      <c r="R189" s="1053"/>
      <c r="S189" s="1053"/>
      <c r="T189" s="1053"/>
      <c r="U189" s="1053"/>
      <c r="V189" s="1053"/>
      <c r="W189" s="1053"/>
      <c r="X189" s="1053"/>
      <c r="Y189" s="1053"/>
      <c r="Z189" s="1053"/>
      <c r="AA189" s="1053"/>
      <c r="AB189" s="1053"/>
      <c r="AC189" s="1053"/>
      <c r="AD189" s="573"/>
      <c r="AE189" s="573"/>
      <c r="AF189" s="573"/>
      <c r="AG189" s="573"/>
      <c r="AH189" s="573"/>
      <c r="AI189" s="573"/>
      <c r="AJ189" s="1052"/>
      <c r="AK189" s="1052"/>
      <c r="AL189" s="1052"/>
      <c r="AM189" s="1052"/>
      <c r="AN189" s="1052"/>
      <c r="AO189" s="1052"/>
      <c r="AP189" s="1052"/>
      <c r="AQ189" s="1052"/>
      <c r="AR189" s="1052"/>
      <c r="AS189" s="1052"/>
      <c r="AT189" s="1052"/>
      <c r="AU189" s="1052"/>
      <c r="AV189" s="1052"/>
      <c r="AW189" s="1052"/>
      <c r="AX189" s="1052"/>
      <c r="AY189" s="1052"/>
      <c r="AZ189" s="1052"/>
      <c r="BA189" s="1052"/>
      <c r="BB189" s="1052"/>
      <c r="BC189" s="1052"/>
      <c r="BD189" s="1052"/>
      <c r="BE189" s="212"/>
      <c r="BF189" s="209"/>
      <c r="BG189" s="209"/>
      <c r="BH189" s="209"/>
      <c r="BI189" s="209"/>
    </row>
    <row r="190" spans="1:62" s="255" customFormat="1" ht="108" customHeight="1" x14ac:dyDescent="1.45">
      <c r="A190" s="559"/>
      <c r="B190" s="559"/>
      <c r="C190" s="559"/>
      <c r="D190" s="1174"/>
      <c r="E190" s="1181"/>
      <c r="F190" s="1181"/>
      <c r="G190" s="1181"/>
      <c r="H190" s="1181"/>
      <c r="I190" s="1181"/>
      <c r="J190" s="558"/>
      <c r="K190" s="1177" t="s">
        <v>632</v>
      </c>
      <c r="L190" s="1180"/>
      <c r="M190" s="1180"/>
      <c r="N190" s="1180"/>
      <c r="O190" s="1180"/>
      <c r="P190" s="1180"/>
      <c r="Q190" s="1180"/>
      <c r="R190" s="1180"/>
      <c r="S190" s="1180"/>
      <c r="T190" s="1180"/>
      <c r="U190" s="1180"/>
      <c r="V190" s="1180"/>
      <c r="W190" s="608"/>
      <c r="X190" s="608"/>
      <c r="Y190" s="608"/>
      <c r="Z190" s="608"/>
      <c r="AA190" s="608"/>
      <c r="AB190" s="608"/>
      <c r="AC190" s="608"/>
      <c r="AD190" s="573"/>
      <c r="AE190" s="573"/>
      <c r="AF190" s="573"/>
      <c r="AG190" s="573"/>
      <c r="AH190" s="573"/>
      <c r="AI190" s="573"/>
      <c r="AJ190" s="1174"/>
      <c r="AK190" s="1174"/>
      <c r="AL190" s="1174"/>
      <c r="AM190" s="1174"/>
      <c r="AN190" s="1174"/>
      <c r="AO190" s="1174"/>
      <c r="AP190" s="560"/>
      <c r="AQ190" s="1177" t="s">
        <v>633</v>
      </c>
      <c r="AR190" s="1177"/>
      <c r="AS190" s="1177"/>
      <c r="AT190" s="1177"/>
      <c r="AU190" s="1177"/>
      <c r="AV190" s="1177"/>
      <c r="AW190" s="560"/>
      <c r="AX190" s="560"/>
      <c r="AY190" s="560"/>
      <c r="AZ190" s="560"/>
      <c r="BA190" s="560"/>
      <c r="BB190" s="560"/>
      <c r="BC190" s="560"/>
      <c r="BD190" s="560"/>
      <c r="BE190" s="212"/>
      <c r="BF190" s="209"/>
      <c r="BG190" s="209"/>
      <c r="BH190" s="209"/>
      <c r="BI190" s="209"/>
    </row>
    <row r="191" spans="1:62" s="255" customFormat="1" ht="117" customHeight="1" x14ac:dyDescent="1.25">
      <c r="A191" s="1056" t="s">
        <v>528</v>
      </c>
      <c r="B191" s="1056"/>
      <c r="C191" s="561"/>
      <c r="D191" s="561"/>
      <c r="E191" s="561"/>
      <c r="F191" s="561"/>
      <c r="G191" s="561"/>
      <c r="H191" s="561"/>
      <c r="I191" s="561"/>
      <c r="J191" s="562"/>
      <c r="K191" s="1052" t="s">
        <v>655</v>
      </c>
      <c r="L191" s="1052"/>
      <c r="M191" s="1052"/>
      <c r="N191" s="1052"/>
      <c r="O191" s="563"/>
      <c r="P191" s="563"/>
      <c r="Q191" s="564"/>
      <c r="R191" s="558"/>
      <c r="S191" s="558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1056" t="s">
        <v>536</v>
      </c>
      <c r="AK191" s="1056"/>
      <c r="AL191" s="561"/>
      <c r="AM191" s="561"/>
      <c r="AN191" s="561"/>
      <c r="AO191" s="561"/>
      <c r="AP191" s="562"/>
      <c r="AQ191" s="1052" t="s">
        <v>655</v>
      </c>
      <c r="AR191" s="1052"/>
      <c r="AS191" s="1052"/>
      <c r="AT191" s="1052"/>
      <c r="AU191" s="1052"/>
      <c r="AV191" s="1052"/>
      <c r="AW191" s="1052"/>
      <c r="AX191" s="554"/>
      <c r="AY191" s="573"/>
      <c r="AZ191" s="573"/>
      <c r="BA191" s="573"/>
      <c r="BB191" s="573"/>
      <c r="BC191" s="573"/>
      <c r="BD191" s="573"/>
      <c r="BE191" s="209"/>
      <c r="BF191" s="209"/>
      <c r="BG191" s="209"/>
      <c r="BH191" s="209"/>
      <c r="BI191" s="209"/>
    </row>
    <row r="192" spans="1:62" s="255" customFormat="1" ht="136.19999999999999" customHeight="1" x14ac:dyDescent="0.25">
      <c r="A192" s="565"/>
      <c r="B192" s="565"/>
      <c r="C192" s="565"/>
      <c r="D192" s="565"/>
      <c r="E192" s="565"/>
      <c r="F192" s="565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58"/>
      <c r="S192" s="558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1178"/>
      <c r="AK192" s="1178"/>
      <c r="AL192" s="1179"/>
      <c r="AM192" s="1179"/>
      <c r="AN192" s="1179"/>
      <c r="AO192" s="1179"/>
      <c r="AP192" s="573"/>
      <c r="AQ192" s="573"/>
      <c r="AR192" s="573"/>
      <c r="AS192" s="573"/>
      <c r="AT192" s="573"/>
      <c r="AU192" s="573"/>
      <c r="AV192" s="573"/>
      <c r="AW192" s="573"/>
      <c r="AX192" s="573"/>
      <c r="AY192" s="573"/>
      <c r="AZ192" s="573"/>
      <c r="BA192" s="573"/>
      <c r="BB192" s="573"/>
      <c r="BC192" s="573"/>
      <c r="BD192" s="573"/>
      <c r="BE192" s="209"/>
      <c r="BF192" s="209"/>
      <c r="BG192" s="209"/>
      <c r="BH192" s="209"/>
      <c r="BI192" s="209"/>
    </row>
    <row r="193" spans="1:61" s="255" customFormat="1" ht="141.6" customHeight="1" x14ac:dyDescent="1.45">
      <c r="A193" s="566" t="s">
        <v>634</v>
      </c>
      <c r="B193" s="609"/>
      <c r="C193" s="609"/>
      <c r="D193" s="609"/>
      <c r="E193" s="609"/>
      <c r="F193" s="609"/>
      <c r="G193" s="609"/>
      <c r="H193" s="609"/>
      <c r="I193" s="609"/>
      <c r="J193" s="609"/>
      <c r="K193" s="609"/>
      <c r="L193" s="609"/>
      <c r="M193" s="609"/>
      <c r="N193" s="609"/>
      <c r="O193" s="609"/>
      <c r="P193" s="609"/>
      <c r="Q193" s="609"/>
      <c r="R193" s="609"/>
      <c r="S193" s="609"/>
      <c r="T193" s="609"/>
      <c r="U193" s="609"/>
      <c r="V193" s="609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1052" t="s">
        <v>635</v>
      </c>
      <c r="AK193" s="1052"/>
      <c r="AL193" s="1052"/>
      <c r="AM193" s="1052"/>
      <c r="AN193" s="1052"/>
      <c r="AO193" s="1052"/>
      <c r="AP193" s="1052"/>
      <c r="AQ193" s="1052"/>
      <c r="AR193" s="1052"/>
      <c r="AS193" s="1052"/>
      <c r="AT193" s="1052"/>
      <c r="AU193" s="1052"/>
      <c r="AV193" s="1052"/>
      <c r="AW193" s="1052"/>
      <c r="AX193" s="1052"/>
      <c r="AY193" s="563"/>
      <c r="AZ193" s="563"/>
      <c r="BA193" s="563"/>
      <c r="BB193" s="567"/>
      <c r="BC193" s="567"/>
      <c r="BD193" s="573"/>
      <c r="BE193" s="209"/>
      <c r="BF193" s="209"/>
      <c r="BG193" s="209"/>
      <c r="BH193" s="209"/>
      <c r="BI193" s="209"/>
    </row>
    <row r="194" spans="1:61" s="255" customFormat="1" ht="102" customHeight="1" x14ac:dyDescent="1.45">
      <c r="A194" s="568"/>
      <c r="B194" s="610"/>
      <c r="C194" s="610"/>
      <c r="D194" s="610"/>
      <c r="E194" s="610"/>
      <c r="F194" s="610"/>
      <c r="G194" s="568"/>
      <c r="H194" s="569"/>
      <c r="I194" s="570"/>
      <c r="J194" s="571"/>
      <c r="K194" s="1055" t="s">
        <v>636</v>
      </c>
      <c r="L194" s="1055"/>
      <c r="M194" s="1055"/>
      <c r="N194" s="1055"/>
      <c r="O194" s="1055"/>
      <c r="P194" s="1055"/>
      <c r="Q194" s="1055"/>
      <c r="R194" s="1055"/>
      <c r="S194" s="1055"/>
      <c r="T194" s="1055"/>
      <c r="U194" s="1055"/>
      <c r="V194" s="558"/>
      <c r="W194" s="558"/>
      <c r="X194" s="558"/>
      <c r="Y194" s="558"/>
      <c r="Z194" s="558"/>
      <c r="AA194" s="558"/>
      <c r="AB194" s="558"/>
      <c r="AC194" s="558"/>
      <c r="AD194" s="573"/>
      <c r="AE194" s="573"/>
      <c r="AF194" s="573"/>
      <c r="AG194" s="573"/>
      <c r="AH194" s="573"/>
      <c r="AI194" s="573"/>
      <c r="AJ194" s="1052"/>
      <c r="AK194" s="1052"/>
      <c r="AL194" s="1052"/>
      <c r="AM194" s="1052"/>
      <c r="AN194" s="1052"/>
      <c r="AO194" s="1052"/>
      <c r="AP194" s="1052"/>
      <c r="AQ194" s="1052"/>
      <c r="AR194" s="1052"/>
      <c r="AS194" s="1052"/>
      <c r="AT194" s="1052"/>
      <c r="AU194" s="1052"/>
      <c r="AV194" s="1052"/>
      <c r="AW194" s="1052"/>
      <c r="AX194" s="1052"/>
      <c r="AY194" s="563"/>
      <c r="AZ194" s="563"/>
      <c r="BA194" s="563"/>
      <c r="BB194" s="567"/>
      <c r="BC194" s="567"/>
      <c r="BD194" s="560"/>
      <c r="BE194" s="212"/>
      <c r="BF194" s="209"/>
      <c r="BG194" s="209"/>
      <c r="BH194" s="209"/>
      <c r="BI194" s="209"/>
    </row>
    <row r="195" spans="1:61" s="255" customFormat="1" ht="108" customHeight="1" x14ac:dyDescent="1.45">
      <c r="A195" s="1056" t="s">
        <v>528</v>
      </c>
      <c r="B195" s="1056"/>
      <c r="C195" s="561"/>
      <c r="D195" s="561"/>
      <c r="E195" s="561"/>
      <c r="F195" s="561"/>
      <c r="G195" s="561"/>
      <c r="H195" s="561"/>
      <c r="I195" s="561"/>
      <c r="J195" s="562"/>
      <c r="K195" s="1052" t="s">
        <v>655</v>
      </c>
      <c r="L195" s="1052"/>
      <c r="M195" s="1052"/>
      <c r="N195" s="1052"/>
      <c r="O195" s="563"/>
      <c r="P195" s="563"/>
      <c r="Q195" s="558"/>
      <c r="R195" s="558"/>
      <c r="S195" s="558"/>
      <c r="T195" s="558"/>
      <c r="U195" s="558"/>
      <c r="V195" s="558"/>
      <c r="W195" s="558"/>
      <c r="X195" s="558"/>
      <c r="Y195" s="558"/>
      <c r="Z195" s="558"/>
      <c r="AA195" s="558"/>
      <c r="AB195" s="558"/>
      <c r="AC195" s="558"/>
      <c r="AD195" s="573"/>
      <c r="AE195" s="573"/>
      <c r="AF195" s="573"/>
      <c r="AG195" s="573"/>
      <c r="AH195" s="573"/>
      <c r="AI195" s="573"/>
      <c r="AJ195" s="1052"/>
      <c r="AK195" s="1052"/>
      <c r="AL195" s="1052"/>
      <c r="AM195" s="1052"/>
      <c r="AN195" s="1052"/>
      <c r="AO195" s="1052"/>
      <c r="AP195" s="1052"/>
      <c r="AQ195" s="1052"/>
      <c r="AR195" s="1052"/>
      <c r="AS195" s="1052"/>
      <c r="AT195" s="1052"/>
      <c r="AU195" s="1052"/>
      <c r="AV195" s="1052"/>
      <c r="AW195" s="1052"/>
      <c r="AX195" s="1052"/>
      <c r="AY195" s="563"/>
      <c r="AZ195" s="563"/>
      <c r="BA195" s="563"/>
      <c r="BB195" s="567"/>
      <c r="BC195" s="567"/>
      <c r="BD195" s="560"/>
      <c r="BE195" s="212"/>
      <c r="BF195" s="209"/>
      <c r="BG195" s="209"/>
      <c r="BH195" s="209"/>
      <c r="BI195" s="209"/>
    </row>
    <row r="196" spans="1:61" s="255" customFormat="1" ht="82.2" customHeight="1" x14ac:dyDescent="1.45">
      <c r="A196" s="565"/>
      <c r="B196" s="565"/>
      <c r="C196" s="565"/>
      <c r="D196" s="565"/>
      <c r="E196" s="565"/>
      <c r="F196" s="565"/>
      <c r="G196" s="573"/>
      <c r="H196" s="572"/>
      <c r="I196" s="573"/>
      <c r="J196" s="573"/>
      <c r="K196" s="573"/>
      <c r="L196" s="573"/>
      <c r="M196" s="573"/>
      <c r="N196" s="558"/>
      <c r="O196" s="558"/>
      <c r="P196" s="558"/>
      <c r="Q196" s="558"/>
      <c r="R196" s="558"/>
      <c r="S196" s="558"/>
      <c r="T196" s="558"/>
      <c r="U196" s="558"/>
      <c r="V196" s="558"/>
      <c r="W196" s="558"/>
      <c r="X196" s="558"/>
      <c r="Y196" s="558"/>
      <c r="Z196" s="558"/>
      <c r="AA196" s="558"/>
      <c r="AB196" s="558"/>
      <c r="AC196" s="558"/>
      <c r="AD196" s="573"/>
      <c r="AE196" s="573"/>
      <c r="AF196" s="573"/>
      <c r="AG196" s="573"/>
      <c r="AH196" s="573"/>
      <c r="AI196" s="573"/>
      <c r="AJ196" s="1057"/>
      <c r="AK196" s="1058"/>
      <c r="AL196" s="1058"/>
      <c r="AM196" s="1058"/>
      <c r="AN196" s="1058"/>
      <c r="AO196" s="1058"/>
      <c r="AP196" s="567"/>
      <c r="AQ196" s="1049" t="s">
        <v>637</v>
      </c>
      <c r="AR196" s="1049"/>
      <c r="AS196" s="1049"/>
      <c r="AT196" s="1049"/>
      <c r="AU196" s="1049"/>
      <c r="AV196" s="1049"/>
      <c r="AW196" s="567"/>
      <c r="AX196" s="567"/>
      <c r="AY196" s="567"/>
      <c r="AZ196" s="567"/>
      <c r="BA196" s="567"/>
      <c r="BB196" s="567"/>
      <c r="BC196" s="567"/>
      <c r="BD196" s="560"/>
      <c r="BE196" s="212"/>
      <c r="BF196" s="209"/>
      <c r="BG196" s="209"/>
      <c r="BH196" s="209"/>
      <c r="BI196" s="209"/>
    </row>
    <row r="197" spans="1:61" s="255" customFormat="1" ht="109.2" customHeight="1" x14ac:dyDescent="1.45">
      <c r="A197" s="565"/>
      <c r="B197" s="565"/>
      <c r="C197" s="565"/>
      <c r="D197" s="565"/>
      <c r="E197" s="565"/>
      <c r="F197" s="565"/>
      <c r="G197" s="573"/>
      <c r="H197" s="572"/>
      <c r="I197" s="573"/>
      <c r="J197" s="573"/>
      <c r="K197" s="573"/>
      <c r="L197" s="573"/>
      <c r="M197" s="573"/>
      <c r="N197" s="558"/>
      <c r="O197" s="558"/>
      <c r="P197" s="558"/>
      <c r="Q197" s="558"/>
      <c r="R197" s="558"/>
      <c r="S197" s="558"/>
      <c r="T197" s="558"/>
      <c r="U197" s="558"/>
      <c r="V197" s="558"/>
      <c r="W197" s="558"/>
      <c r="X197" s="558"/>
      <c r="Y197" s="558"/>
      <c r="Z197" s="558"/>
      <c r="AA197" s="558"/>
      <c r="AB197" s="558"/>
      <c r="AC197" s="558"/>
      <c r="AD197" s="573"/>
      <c r="AE197" s="573"/>
      <c r="AF197" s="573"/>
      <c r="AG197" s="573"/>
      <c r="AH197" s="573"/>
      <c r="AI197" s="573"/>
      <c r="AJ197" s="1056" t="s">
        <v>536</v>
      </c>
      <c r="AK197" s="1056"/>
      <c r="AL197" s="561"/>
      <c r="AM197" s="561"/>
      <c r="AN197" s="561"/>
      <c r="AO197" s="561"/>
      <c r="AP197" s="562"/>
      <c r="AQ197" s="1052" t="s">
        <v>655</v>
      </c>
      <c r="AR197" s="1052"/>
      <c r="AS197" s="1052"/>
      <c r="AT197" s="1052"/>
      <c r="AU197" s="1052"/>
      <c r="AV197" s="1052"/>
      <c r="AW197" s="1052"/>
      <c r="AX197" s="567"/>
      <c r="AY197" s="567"/>
      <c r="AZ197" s="567"/>
      <c r="BA197" s="567"/>
      <c r="BB197" s="567"/>
      <c r="BC197" s="567"/>
      <c r="BD197" s="560"/>
      <c r="BE197" s="212"/>
      <c r="BF197" s="426"/>
      <c r="BG197" s="426"/>
      <c r="BH197" s="426"/>
      <c r="BI197" s="426"/>
    </row>
    <row r="198" spans="1:61" s="255" customFormat="1" ht="61.2" customHeight="1" x14ac:dyDescent="1.45">
      <c r="A198" s="565"/>
      <c r="B198" s="565"/>
      <c r="C198" s="565"/>
      <c r="D198" s="565"/>
      <c r="E198" s="565"/>
      <c r="F198" s="565"/>
      <c r="G198" s="573"/>
      <c r="H198" s="572"/>
      <c r="I198" s="573"/>
      <c r="J198" s="573"/>
      <c r="K198" s="573"/>
      <c r="L198" s="573"/>
      <c r="M198" s="573"/>
      <c r="N198" s="558"/>
      <c r="O198" s="558"/>
      <c r="P198" s="558"/>
      <c r="Q198" s="558"/>
      <c r="R198" s="558"/>
      <c r="S198" s="558"/>
      <c r="T198" s="558"/>
      <c r="U198" s="558"/>
      <c r="V198" s="558"/>
      <c r="W198" s="558"/>
      <c r="X198" s="558"/>
      <c r="Y198" s="558"/>
      <c r="Z198" s="558"/>
      <c r="AA198" s="558"/>
      <c r="AB198" s="558"/>
      <c r="AC198" s="558"/>
      <c r="AD198" s="573"/>
      <c r="AE198" s="573"/>
      <c r="AF198" s="573"/>
      <c r="AG198" s="573"/>
      <c r="AH198" s="573"/>
      <c r="AI198" s="573"/>
      <c r="AJ198" s="567"/>
      <c r="AK198" s="611"/>
      <c r="AL198" s="611"/>
      <c r="AM198" s="611"/>
      <c r="AN198" s="611"/>
      <c r="AO198" s="611"/>
      <c r="AP198" s="567"/>
      <c r="AQ198" s="573"/>
      <c r="AR198" s="573"/>
      <c r="AS198" s="573"/>
      <c r="AT198" s="573"/>
      <c r="AU198" s="573"/>
      <c r="AV198" s="573"/>
      <c r="AW198" s="567"/>
      <c r="AX198" s="567"/>
      <c r="AY198" s="567"/>
      <c r="AZ198" s="567"/>
      <c r="BA198" s="567"/>
      <c r="BB198" s="567"/>
      <c r="BC198" s="567"/>
      <c r="BD198" s="560"/>
      <c r="BE198" s="212"/>
      <c r="BF198" s="426"/>
      <c r="BG198" s="426"/>
      <c r="BH198" s="426"/>
      <c r="BI198" s="426"/>
    </row>
    <row r="199" spans="1:61" s="255" customFormat="1" ht="282" customHeight="1" x14ac:dyDescent="0.25">
      <c r="A199" s="1052" t="s">
        <v>667</v>
      </c>
      <c r="B199" s="1052"/>
      <c r="C199" s="1052"/>
      <c r="D199" s="1052"/>
      <c r="E199" s="1052"/>
      <c r="F199" s="1052"/>
      <c r="G199" s="1052"/>
      <c r="H199" s="1052"/>
      <c r="I199" s="1052"/>
      <c r="J199" s="1052"/>
      <c r="K199" s="1052"/>
      <c r="L199" s="1052"/>
      <c r="M199" s="1052"/>
      <c r="N199" s="1052"/>
      <c r="O199" s="1052"/>
      <c r="P199" s="1052"/>
      <c r="Q199" s="1052"/>
      <c r="R199" s="1052"/>
      <c r="S199" s="1052"/>
      <c r="T199" s="1052"/>
      <c r="U199" s="1052"/>
      <c r="V199" s="1052"/>
      <c r="W199" s="1052"/>
      <c r="X199" s="1052"/>
      <c r="Y199" s="1052"/>
      <c r="Z199" s="1052"/>
      <c r="AA199" s="1052"/>
      <c r="AB199" s="1052"/>
      <c r="AC199" s="1052"/>
      <c r="AD199" s="1052"/>
      <c r="AE199" s="1052"/>
      <c r="AF199" s="573"/>
      <c r="AG199" s="573"/>
      <c r="AH199" s="573"/>
      <c r="AI199" s="573"/>
      <c r="AJ199" s="1052" t="s">
        <v>133</v>
      </c>
      <c r="AK199" s="1052"/>
      <c r="AL199" s="1052"/>
      <c r="AM199" s="1052"/>
      <c r="AN199" s="1052"/>
      <c r="AO199" s="1052"/>
      <c r="AP199" s="1052"/>
      <c r="AQ199" s="1052"/>
      <c r="AR199" s="1052"/>
      <c r="AS199" s="1052"/>
      <c r="AT199" s="1052"/>
      <c r="AU199" s="1052"/>
      <c r="AV199" s="1052"/>
      <c r="AW199" s="1052"/>
      <c r="AX199" s="1052"/>
      <c r="AY199" s="1052"/>
      <c r="AZ199" s="1052"/>
      <c r="BA199" s="1052"/>
      <c r="BB199" s="573"/>
      <c r="BC199" s="573"/>
      <c r="BD199" s="573"/>
      <c r="BE199" s="209"/>
      <c r="BF199" s="209"/>
      <c r="BG199" s="209"/>
      <c r="BH199" s="209"/>
      <c r="BI199" s="209"/>
    </row>
    <row r="200" spans="1:61" s="255" customFormat="1" ht="102.6" customHeight="1" x14ac:dyDescent="1.45">
      <c r="A200" s="568"/>
      <c r="B200" s="617"/>
      <c r="C200" s="617"/>
      <c r="D200" s="617"/>
      <c r="E200" s="617"/>
      <c r="F200" s="617"/>
      <c r="G200" s="568"/>
      <c r="H200" s="569"/>
      <c r="I200" s="570"/>
      <c r="J200" s="571"/>
      <c r="K200" s="1055" t="s">
        <v>666</v>
      </c>
      <c r="L200" s="1055"/>
      <c r="M200" s="1055"/>
      <c r="N200" s="1055"/>
      <c r="O200" s="1055"/>
      <c r="P200" s="1055"/>
      <c r="Q200" s="1055"/>
      <c r="R200" s="1055"/>
      <c r="S200" s="1055"/>
      <c r="T200" s="1055"/>
      <c r="U200" s="1055"/>
      <c r="V200" s="612"/>
      <c r="W200" s="612"/>
      <c r="X200" s="612"/>
      <c r="Y200" s="612"/>
      <c r="Z200" s="612"/>
      <c r="AA200" s="612"/>
      <c r="AB200" s="612"/>
      <c r="AC200" s="612"/>
      <c r="AD200" s="573"/>
      <c r="AE200" s="573"/>
      <c r="AF200" s="573"/>
      <c r="AG200" s="573"/>
      <c r="AH200" s="573"/>
      <c r="AI200" s="573"/>
      <c r="AJ200" s="1057"/>
      <c r="AK200" s="1058"/>
      <c r="AL200" s="1058"/>
      <c r="AM200" s="1058"/>
      <c r="AN200" s="1058"/>
      <c r="AO200" s="1058"/>
      <c r="AP200" s="614"/>
      <c r="AQ200" s="1049" t="s">
        <v>640</v>
      </c>
      <c r="AR200" s="1049"/>
      <c r="AS200" s="1049"/>
      <c r="AT200" s="1049"/>
      <c r="AU200" s="1049"/>
      <c r="AV200" s="1049"/>
      <c r="AW200" s="573"/>
      <c r="AX200" s="573"/>
      <c r="AY200" s="573"/>
      <c r="AZ200" s="573"/>
      <c r="BA200" s="573"/>
      <c r="BB200" s="573"/>
      <c r="BC200" s="573"/>
      <c r="BD200" s="573"/>
      <c r="BE200" s="209"/>
      <c r="BF200" s="209"/>
      <c r="BG200" s="209"/>
      <c r="BH200" s="209"/>
      <c r="BI200" s="209"/>
    </row>
    <row r="201" spans="1:61" s="255" customFormat="1" ht="104.4" customHeight="1" x14ac:dyDescent="1.25">
      <c r="A201" s="1056" t="s">
        <v>528</v>
      </c>
      <c r="B201" s="1056"/>
      <c r="C201" s="561"/>
      <c r="D201" s="561"/>
      <c r="E201" s="561"/>
      <c r="F201" s="561"/>
      <c r="G201" s="561"/>
      <c r="H201" s="561"/>
      <c r="I201" s="561"/>
      <c r="J201" s="562"/>
      <c r="K201" s="1052" t="s">
        <v>655</v>
      </c>
      <c r="L201" s="1052"/>
      <c r="M201" s="1052"/>
      <c r="N201" s="1052"/>
      <c r="O201" s="616"/>
      <c r="P201" s="616"/>
      <c r="Q201" s="612"/>
      <c r="R201" s="612"/>
      <c r="S201" s="612"/>
      <c r="T201" s="612"/>
      <c r="U201" s="612"/>
      <c r="V201" s="612"/>
      <c r="W201" s="612"/>
      <c r="X201" s="612"/>
      <c r="Y201" s="612"/>
      <c r="Z201" s="612"/>
      <c r="AA201" s="612"/>
      <c r="AB201" s="612"/>
      <c r="AC201" s="612"/>
      <c r="AD201" s="573"/>
      <c r="AE201" s="573"/>
      <c r="AF201" s="573"/>
      <c r="AG201" s="573"/>
      <c r="AH201" s="573"/>
      <c r="AI201" s="573"/>
      <c r="AJ201" s="1056" t="s">
        <v>536</v>
      </c>
      <c r="AK201" s="1056"/>
      <c r="AL201" s="561"/>
      <c r="AM201" s="561"/>
      <c r="AN201" s="561"/>
      <c r="AO201" s="561"/>
      <c r="AP201" s="562"/>
      <c r="AQ201" s="1052" t="s">
        <v>655</v>
      </c>
      <c r="AR201" s="1052"/>
      <c r="AS201" s="1052"/>
      <c r="AT201" s="1052"/>
      <c r="AU201" s="1052"/>
      <c r="AV201" s="1052"/>
      <c r="AW201" s="1052"/>
      <c r="AX201" s="554"/>
      <c r="AY201" s="575"/>
      <c r="AZ201" s="575"/>
      <c r="BA201" s="575"/>
      <c r="BB201" s="575"/>
      <c r="BC201" s="575"/>
      <c r="BD201" s="573"/>
      <c r="BE201" s="209"/>
      <c r="BF201" s="209"/>
      <c r="BG201" s="209"/>
      <c r="BH201" s="209"/>
      <c r="BI201" s="209"/>
    </row>
    <row r="202" spans="1:61" s="255" customFormat="1" ht="128.25" customHeight="1" x14ac:dyDescent="1.25">
      <c r="A202" s="615"/>
      <c r="B202" s="615"/>
      <c r="C202" s="615"/>
      <c r="D202" s="615"/>
      <c r="E202" s="615"/>
      <c r="F202" s="615"/>
      <c r="G202" s="613"/>
      <c r="H202" s="572"/>
      <c r="I202" s="613"/>
      <c r="J202" s="613"/>
      <c r="K202" s="613"/>
      <c r="L202" s="613"/>
      <c r="M202" s="613"/>
      <c r="N202" s="612"/>
      <c r="O202" s="612"/>
      <c r="P202" s="612"/>
      <c r="Q202" s="612"/>
      <c r="R202" s="612"/>
      <c r="S202" s="612"/>
      <c r="T202" s="612"/>
      <c r="U202" s="612"/>
      <c r="V202" s="612"/>
      <c r="W202" s="612"/>
      <c r="X202" s="612"/>
      <c r="Y202" s="612"/>
      <c r="Z202" s="612"/>
      <c r="AA202" s="612"/>
      <c r="AB202" s="612"/>
      <c r="AC202" s="612"/>
      <c r="AD202" s="558"/>
      <c r="AE202" s="573"/>
      <c r="AF202" s="573"/>
      <c r="AG202" s="573"/>
      <c r="AH202" s="573"/>
      <c r="AI202" s="573"/>
      <c r="AJ202" s="1056"/>
      <c r="AK202" s="1056"/>
      <c r="AL202" s="621"/>
      <c r="AM202" s="621"/>
      <c r="AN202" s="621"/>
      <c r="AO202" s="621"/>
      <c r="AP202" s="562"/>
      <c r="AQ202" s="1052"/>
      <c r="AR202" s="1052"/>
      <c r="AS202" s="1052"/>
      <c r="AT202" s="1052"/>
      <c r="AU202" s="1052"/>
      <c r="AV202" s="1052"/>
      <c r="AW202" s="1052"/>
      <c r="AX202" s="554"/>
      <c r="AY202" s="554"/>
      <c r="AZ202" s="554"/>
      <c r="BA202" s="554"/>
      <c r="BB202" s="554"/>
      <c r="BC202" s="554"/>
      <c r="BD202" s="573"/>
      <c r="BE202" s="209"/>
      <c r="BF202" s="209"/>
      <c r="BG202" s="209"/>
      <c r="BH202" s="209"/>
      <c r="BI202" s="209"/>
    </row>
    <row r="203" spans="1:61" s="255" customFormat="1" ht="87" hidden="1" customHeight="1" x14ac:dyDescent="0.25">
      <c r="A203" s="615"/>
      <c r="B203" s="615"/>
      <c r="C203" s="615"/>
      <c r="D203" s="615"/>
      <c r="E203" s="615"/>
      <c r="F203" s="615"/>
      <c r="G203" s="613"/>
      <c r="H203" s="572"/>
      <c r="I203" s="613"/>
      <c r="J203" s="613"/>
      <c r="K203" s="613"/>
      <c r="L203" s="613"/>
      <c r="M203" s="613"/>
      <c r="N203" s="612"/>
      <c r="O203" s="612"/>
      <c r="P203" s="612"/>
      <c r="Q203" s="612"/>
      <c r="R203" s="612"/>
      <c r="S203" s="612"/>
      <c r="T203" s="612"/>
      <c r="U203" s="612"/>
      <c r="V203" s="612"/>
      <c r="W203" s="612"/>
      <c r="X203" s="612"/>
      <c r="Y203" s="612"/>
      <c r="Z203" s="612"/>
      <c r="AA203" s="612"/>
      <c r="AB203" s="612"/>
      <c r="AC203" s="612"/>
      <c r="AD203" s="551"/>
      <c r="AE203" s="551"/>
      <c r="AF203" s="551"/>
      <c r="AG203" s="551"/>
      <c r="AH203" s="551"/>
      <c r="AI203" s="551"/>
      <c r="AK203" s="322"/>
      <c r="AL203" s="322"/>
      <c r="AM203" s="322"/>
      <c r="AN203" s="322"/>
      <c r="AO203" s="322"/>
      <c r="AP203" s="322"/>
      <c r="AQ203" s="322"/>
      <c r="BD203" s="551"/>
      <c r="BE203" s="209"/>
      <c r="BF203" s="209"/>
      <c r="BG203" s="209"/>
      <c r="BH203" s="209"/>
      <c r="BI203" s="209"/>
    </row>
    <row r="204" spans="1:61" s="255" customFormat="1" ht="78.599999999999994" customHeight="1" x14ac:dyDescent="0.25">
      <c r="A204" s="1286"/>
      <c r="B204" s="1286"/>
      <c r="C204" s="1286"/>
      <c r="D204" s="1286"/>
      <c r="E204" s="1286"/>
      <c r="F204" s="1286"/>
      <c r="G204" s="1286"/>
      <c r="H204" s="1286"/>
      <c r="I204" s="1286"/>
      <c r="J204" s="1286"/>
      <c r="K204" s="1286"/>
      <c r="L204" s="1286"/>
      <c r="M204" s="1286"/>
      <c r="N204" s="1286"/>
      <c r="O204" s="1286"/>
      <c r="P204" s="1286"/>
      <c r="Q204" s="1286"/>
      <c r="R204" s="1286"/>
      <c r="S204" s="1286"/>
      <c r="T204" s="1286"/>
      <c r="U204" s="1286"/>
      <c r="V204" s="1286"/>
      <c r="W204" s="1286"/>
      <c r="X204" s="1286"/>
      <c r="Y204" s="1286"/>
      <c r="Z204" s="1286"/>
      <c r="AA204" s="1286"/>
      <c r="AB204" s="1286"/>
      <c r="AC204" s="1286"/>
      <c r="AD204" s="551"/>
      <c r="AE204" s="338"/>
      <c r="AF204" s="551"/>
      <c r="AG204" s="551"/>
      <c r="AH204" s="551"/>
      <c r="AI204" s="551"/>
      <c r="AJ204" s="1172"/>
      <c r="AK204" s="1172"/>
      <c r="AL204" s="1172"/>
      <c r="AM204" s="1172"/>
      <c r="AN204" s="1172"/>
      <c r="AO204" s="1172"/>
      <c r="AP204" s="551"/>
      <c r="AQ204" s="551"/>
      <c r="AR204" s="551"/>
      <c r="AS204" s="551"/>
      <c r="AT204" s="551"/>
      <c r="AU204" s="551"/>
      <c r="AV204" s="551"/>
      <c r="AW204" s="551"/>
      <c r="AX204" s="551"/>
      <c r="AY204" s="551"/>
      <c r="AZ204" s="551"/>
      <c r="BA204" s="551"/>
      <c r="BB204" s="551"/>
      <c r="BC204" s="551"/>
      <c r="BD204" s="551"/>
      <c r="BE204" s="209"/>
      <c r="BF204" s="209"/>
      <c r="BG204" s="209"/>
      <c r="BH204" s="209"/>
      <c r="BI204" s="209"/>
    </row>
    <row r="205" spans="1:61" s="255" customFormat="1" ht="224.4" customHeight="1" x14ac:dyDescent="1.25">
      <c r="A205" s="1049" t="s">
        <v>638</v>
      </c>
      <c r="B205" s="1049"/>
      <c r="C205" s="1049"/>
      <c r="D205" s="1049"/>
      <c r="E205" s="1049"/>
      <c r="F205" s="1049"/>
      <c r="G205" s="1049"/>
      <c r="H205" s="1049"/>
      <c r="I205" s="1049"/>
      <c r="J205" s="1049"/>
      <c r="K205" s="1049"/>
      <c r="L205" s="1049"/>
      <c r="M205" s="1049"/>
      <c r="N205" s="1049"/>
      <c r="O205" s="1049"/>
      <c r="P205" s="1049"/>
      <c r="Q205" s="1049"/>
      <c r="R205" s="1049"/>
      <c r="S205" s="1049"/>
      <c r="T205" s="1049"/>
      <c r="U205" s="1049"/>
      <c r="V205" s="1049"/>
      <c r="W205" s="1049"/>
      <c r="X205" s="1049"/>
      <c r="Y205" s="1049"/>
      <c r="Z205" s="1049"/>
      <c r="AA205" s="1049"/>
      <c r="AB205" s="1049"/>
      <c r="AC205" s="1049"/>
      <c r="AD205" s="340"/>
      <c r="AE205" s="340"/>
      <c r="AF205" s="340"/>
      <c r="AG205" s="340"/>
      <c r="AH205" s="340"/>
      <c r="AI205" s="339"/>
      <c r="AJ205" s="339"/>
      <c r="AK205" s="339"/>
      <c r="AL205" s="339"/>
      <c r="AM205" s="339"/>
      <c r="AN205" s="339"/>
      <c r="AO205" s="339"/>
      <c r="AP205" s="323"/>
      <c r="AQ205" s="323"/>
      <c r="AR205" s="323"/>
      <c r="AS205" s="323"/>
      <c r="AT205" s="323"/>
      <c r="AU205" s="323"/>
      <c r="AV205" s="323"/>
      <c r="AW205" s="323"/>
      <c r="AX205" s="323"/>
      <c r="AY205" s="323"/>
      <c r="AZ205" s="323"/>
      <c r="BA205" s="339"/>
      <c r="BB205" s="339"/>
      <c r="BC205" s="339"/>
      <c r="BD205" s="339"/>
      <c r="BE205" s="185"/>
      <c r="BF205" s="189"/>
      <c r="BG205" s="189"/>
      <c r="BH205" s="189"/>
      <c r="BI205" s="189"/>
    </row>
    <row r="206" spans="1:61" s="255" customFormat="1" ht="111.75" customHeight="1" x14ac:dyDescent="1.45">
      <c r="A206" s="1050" t="s">
        <v>656</v>
      </c>
      <c r="B206" s="1050"/>
      <c r="C206" s="1050"/>
      <c r="D206" s="1050"/>
      <c r="E206" s="1050"/>
      <c r="F206" s="1050"/>
      <c r="G206" s="1050"/>
      <c r="H206" s="1050"/>
      <c r="I206" s="1050"/>
      <c r="J206" s="1050"/>
      <c r="K206" s="1050"/>
      <c r="L206" s="1050"/>
      <c r="M206" s="1050"/>
      <c r="N206" s="1050"/>
      <c r="O206" s="1050"/>
      <c r="P206" s="1050"/>
      <c r="Q206" s="1050"/>
      <c r="R206" s="618"/>
      <c r="S206" s="618"/>
      <c r="T206" s="618"/>
      <c r="U206" s="618"/>
      <c r="V206" s="618"/>
      <c r="W206" s="618"/>
      <c r="X206" s="618"/>
      <c r="Y206" s="618"/>
      <c r="Z206" s="618"/>
      <c r="AA206" s="618"/>
      <c r="AB206" s="618"/>
      <c r="AC206" s="572"/>
      <c r="AD206" s="287"/>
      <c r="AE206" s="287"/>
      <c r="AF206" s="287"/>
      <c r="AG206" s="287"/>
      <c r="AH206" s="287"/>
      <c r="AI206" s="287"/>
      <c r="AJ206" s="287"/>
      <c r="AK206" s="287"/>
      <c r="AL206" s="287"/>
      <c r="AM206" s="287"/>
      <c r="AN206" s="287"/>
      <c r="AO206" s="287"/>
      <c r="AP206" s="287"/>
      <c r="AQ206" s="287"/>
      <c r="AR206" s="287"/>
      <c r="AS206" s="287"/>
      <c r="AT206" s="287"/>
      <c r="AU206" s="287"/>
      <c r="AV206" s="287"/>
      <c r="AW206" s="323"/>
      <c r="AX206" s="323"/>
      <c r="AY206" s="323"/>
      <c r="AZ206" s="323"/>
      <c r="BA206" s="339"/>
      <c r="BB206" s="339"/>
      <c r="BC206" s="339"/>
      <c r="BD206" s="339"/>
      <c r="BE206" s="185"/>
      <c r="BF206" s="189"/>
      <c r="BG206" s="189"/>
      <c r="BH206" s="189"/>
      <c r="BI206" s="189"/>
    </row>
    <row r="207" spans="1:61" ht="82.8" x14ac:dyDescent="1.45">
      <c r="A207" s="1051"/>
      <c r="B207" s="1051"/>
      <c r="C207" s="1051"/>
      <c r="D207" s="1051"/>
      <c r="E207" s="1051"/>
      <c r="F207" s="1051"/>
      <c r="G207" s="1051"/>
      <c r="H207" s="619"/>
      <c r="I207" s="574"/>
      <c r="J207" s="574"/>
      <c r="K207" s="1052"/>
      <c r="L207" s="1052"/>
      <c r="M207" s="1052"/>
      <c r="N207" s="1052"/>
      <c r="O207" s="1052"/>
      <c r="P207" s="1052"/>
      <c r="Q207" s="1052"/>
      <c r="R207" s="1052"/>
      <c r="S207" s="1052"/>
      <c r="T207" s="1052"/>
      <c r="U207" s="1052"/>
      <c r="V207" s="619"/>
      <c r="W207" s="619"/>
      <c r="X207" s="619"/>
      <c r="Y207" s="619"/>
      <c r="Z207" s="619"/>
      <c r="AA207" s="619"/>
      <c r="AB207" s="619"/>
      <c r="AC207" s="619"/>
      <c r="AW207" s="287"/>
      <c r="AX207" s="287"/>
      <c r="AY207" s="287"/>
      <c r="AZ207" s="287"/>
      <c r="BA207" s="287"/>
      <c r="BB207" s="287"/>
      <c r="BC207" s="287"/>
      <c r="BD207" s="287"/>
    </row>
    <row r="208" spans="1:61" ht="82.8" x14ac:dyDescent="0.25">
      <c r="A208" s="612"/>
      <c r="B208" s="612"/>
      <c r="C208" s="612"/>
      <c r="D208" s="612"/>
      <c r="E208" s="612"/>
      <c r="F208" s="1053"/>
      <c r="G208" s="1054"/>
      <c r="H208" s="560"/>
      <c r="I208" s="619"/>
      <c r="J208" s="619"/>
      <c r="K208" s="619"/>
      <c r="L208" s="619"/>
      <c r="M208" s="619"/>
      <c r="N208" s="619"/>
      <c r="O208" s="619"/>
      <c r="P208" s="619"/>
      <c r="Q208" s="619"/>
      <c r="R208" s="619"/>
      <c r="S208" s="619"/>
      <c r="T208" s="560"/>
      <c r="U208" s="560"/>
      <c r="V208" s="560"/>
      <c r="W208" s="560"/>
      <c r="X208" s="560"/>
      <c r="Y208" s="612"/>
      <c r="Z208" s="612"/>
      <c r="AA208" s="612"/>
      <c r="AB208" s="612"/>
      <c r="AC208" s="612"/>
    </row>
    <row r="209" spans="1:29" ht="82.8" x14ac:dyDescent="0.25">
      <c r="A209" s="548"/>
      <c r="B209" s="548"/>
      <c r="C209" s="548"/>
      <c r="D209" s="548"/>
      <c r="E209" s="548"/>
      <c r="F209" s="548"/>
      <c r="G209" s="549"/>
      <c r="H209" s="340"/>
      <c r="I209" s="620"/>
      <c r="J209" s="620"/>
      <c r="K209" s="620"/>
      <c r="L209" s="620"/>
      <c r="M209" s="620"/>
      <c r="N209" s="337"/>
      <c r="O209" s="337"/>
      <c r="P209" s="337"/>
      <c r="Q209" s="337"/>
      <c r="R209" s="337"/>
      <c r="S209" s="337"/>
      <c r="T209" s="337"/>
      <c r="U209" s="337"/>
      <c r="V209" s="337"/>
      <c r="W209" s="337"/>
      <c r="X209" s="337"/>
      <c r="Y209" s="337"/>
      <c r="Z209" s="337"/>
      <c r="AA209" s="337"/>
      <c r="AB209" s="337"/>
      <c r="AC209" s="337"/>
    </row>
  </sheetData>
  <mergeCells count="1321">
    <mergeCell ref="AB124:AC124"/>
    <mergeCell ref="Z124:AA124"/>
    <mergeCell ref="X124:Y124"/>
    <mergeCell ref="V124:W124"/>
    <mergeCell ref="T124:U124"/>
    <mergeCell ref="AL137:AQ137"/>
    <mergeCell ref="A138:AE138"/>
    <mergeCell ref="AL138:BI138"/>
    <mergeCell ref="A139:W139"/>
    <mergeCell ref="BF129:BI129"/>
    <mergeCell ref="AB129:AC129"/>
    <mergeCell ref="X129:Y129"/>
    <mergeCell ref="Z129:AA129"/>
    <mergeCell ref="AL139:AS139"/>
    <mergeCell ref="AT139:AY139"/>
    <mergeCell ref="V126:W126"/>
    <mergeCell ref="X126:Y126"/>
    <mergeCell ref="V132:AO132"/>
    <mergeCell ref="AJ133:AL133"/>
    <mergeCell ref="V133:AF133"/>
    <mergeCell ref="Q133:U133"/>
    <mergeCell ref="AD129:AE129"/>
    <mergeCell ref="AV134:AX135"/>
    <mergeCell ref="AS133:AU133"/>
    <mergeCell ref="AS134:AU135"/>
    <mergeCell ref="BA126:BC126"/>
    <mergeCell ref="AB127:AC127"/>
    <mergeCell ref="AF127:AH127"/>
    <mergeCell ref="AL127:AN127"/>
    <mergeCell ref="BD127:BE127"/>
    <mergeCell ref="AF129:AH129"/>
    <mergeCell ref="AI129:AK129"/>
    <mergeCell ref="AL129:AN129"/>
    <mergeCell ref="P107:Q107"/>
    <mergeCell ref="AD109:AE110"/>
    <mergeCell ref="AF109:AF110"/>
    <mergeCell ref="R112:S113"/>
    <mergeCell ref="B115:O115"/>
    <mergeCell ref="P115:Q116"/>
    <mergeCell ref="R115:S116"/>
    <mergeCell ref="T115:U116"/>
    <mergeCell ref="V115:W116"/>
    <mergeCell ref="X115:Y116"/>
    <mergeCell ref="AM115:AM116"/>
    <mergeCell ref="AM109:AM110"/>
    <mergeCell ref="AN109:AN110"/>
    <mergeCell ref="AO109:AO110"/>
    <mergeCell ref="AP109:AP110"/>
    <mergeCell ref="AQ109:AQ110"/>
    <mergeCell ref="P114:Q114"/>
    <mergeCell ref="R114:S114"/>
    <mergeCell ref="B107:O107"/>
    <mergeCell ref="T112:U113"/>
    <mergeCell ref="V112:W113"/>
    <mergeCell ref="X112:Y113"/>
    <mergeCell ref="Z112:AA113"/>
    <mergeCell ref="B111:O111"/>
    <mergeCell ref="P111:Q111"/>
    <mergeCell ref="B1:BI1"/>
    <mergeCell ref="T88:U88"/>
    <mergeCell ref="B75:O75"/>
    <mergeCell ref="R109:S110"/>
    <mergeCell ref="AU112:AU113"/>
    <mergeCell ref="AV112:AV113"/>
    <mergeCell ref="BF86:BI87"/>
    <mergeCell ref="B87:O87"/>
    <mergeCell ref="AM86:AM87"/>
    <mergeCell ref="BF85:BI85"/>
    <mergeCell ref="T73:U73"/>
    <mergeCell ref="V73:W73"/>
    <mergeCell ref="X73:Y73"/>
    <mergeCell ref="Z73:AA73"/>
    <mergeCell ref="AB73:AC73"/>
    <mergeCell ref="AD73:AE73"/>
    <mergeCell ref="AO81:AQ81"/>
    <mergeCell ref="AR81:AT81"/>
    <mergeCell ref="AU81:AW81"/>
    <mergeCell ref="AX81:AZ81"/>
    <mergeCell ref="BA81:BC81"/>
    <mergeCell ref="X58:Y58"/>
    <mergeCell ref="B85:O85"/>
    <mergeCell ref="P85:Q85"/>
    <mergeCell ref="R85:S85"/>
    <mergeCell ref="BD106:BE106"/>
    <mergeCell ref="BF106:BI106"/>
    <mergeCell ref="AP112:AP113"/>
    <mergeCell ref="AQ112:AQ113"/>
    <mergeCell ref="AR112:AR113"/>
    <mergeCell ref="AG86:AG87"/>
    <mergeCell ref="AH86:AH87"/>
    <mergeCell ref="B71:O71"/>
    <mergeCell ref="P71:Q71"/>
    <mergeCell ref="R71:S71"/>
    <mergeCell ref="T71:U71"/>
    <mergeCell ref="V71:W71"/>
    <mergeCell ref="X71:Y71"/>
    <mergeCell ref="Z71:AA71"/>
    <mergeCell ref="AB71:AC71"/>
    <mergeCell ref="V88:W88"/>
    <mergeCell ref="B72:O72"/>
    <mergeCell ref="P72:Q72"/>
    <mergeCell ref="B84:O84"/>
    <mergeCell ref="T75:U75"/>
    <mergeCell ref="V75:W75"/>
    <mergeCell ref="B73:O73"/>
    <mergeCell ref="P73:Q73"/>
    <mergeCell ref="R73:S73"/>
    <mergeCell ref="P88:Q88"/>
    <mergeCell ref="V85:W85"/>
    <mergeCell ref="T85:U85"/>
    <mergeCell ref="AB81:AC82"/>
    <mergeCell ref="B74:O74"/>
    <mergeCell ref="P74:Q74"/>
    <mergeCell ref="B83:O83"/>
    <mergeCell ref="AB83:AC83"/>
    <mergeCell ref="P84:Q84"/>
    <mergeCell ref="R84:S84"/>
    <mergeCell ref="P75:Q75"/>
    <mergeCell ref="BB115:BB116"/>
    <mergeCell ref="BC115:BC116"/>
    <mergeCell ref="BD115:BE116"/>
    <mergeCell ref="AU115:AU116"/>
    <mergeCell ref="BA86:BA87"/>
    <mergeCell ref="B86:O86"/>
    <mergeCell ref="P86:Q87"/>
    <mergeCell ref="B114:O114"/>
    <mergeCell ref="T114:U114"/>
    <mergeCell ref="V114:W114"/>
    <mergeCell ref="X86:Y87"/>
    <mergeCell ref="Z86:AA87"/>
    <mergeCell ref="AR86:AR87"/>
    <mergeCell ref="AS86:AS87"/>
    <mergeCell ref="AT86:AT87"/>
    <mergeCell ref="AU86:AU87"/>
    <mergeCell ref="AV86:AV87"/>
    <mergeCell ref="AW86:AW87"/>
    <mergeCell ref="AX86:AX87"/>
    <mergeCell ref="AY86:AY87"/>
    <mergeCell ref="AI86:AI87"/>
    <mergeCell ref="AJ86:AJ87"/>
    <mergeCell ref="AO86:AO87"/>
    <mergeCell ref="BD96:BE96"/>
    <mergeCell ref="BD95:BE95"/>
    <mergeCell ref="B96:O96"/>
    <mergeCell ref="BD89:BE89"/>
    <mergeCell ref="B90:O90"/>
    <mergeCell ref="P90:Q90"/>
    <mergeCell ref="AN115:AN116"/>
    <mergeCell ref="AR109:AR110"/>
    <mergeCell ref="AB112:AC113"/>
    <mergeCell ref="AQ115:AQ116"/>
    <mergeCell ref="AR115:AR116"/>
    <mergeCell ref="Z115:AA116"/>
    <mergeCell ref="AB115:AC116"/>
    <mergeCell ref="AD115:AE116"/>
    <mergeCell ref="AF115:AF116"/>
    <mergeCell ref="AG115:AG116"/>
    <mergeCell ref="AH115:AH116"/>
    <mergeCell ref="AI115:AI116"/>
    <mergeCell ref="B112:O112"/>
    <mergeCell ref="P112:Q113"/>
    <mergeCell ref="AY112:AY113"/>
    <mergeCell ref="AZ112:AZ113"/>
    <mergeCell ref="BA112:BA113"/>
    <mergeCell ref="B113:O113"/>
    <mergeCell ref="AU109:AU110"/>
    <mergeCell ref="AY115:AY116"/>
    <mergeCell ref="AZ115:AZ116"/>
    <mergeCell ref="BA115:BA116"/>
    <mergeCell ref="AD112:AE113"/>
    <mergeCell ref="AF112:AF113"/>
    <mergeCell ref="AG112:AG113"/>
    <mergeCell ref="B110:O110"/>
    <mergeCell ref="AD88:AE88"/>
    <mergeCell ref="X75:Y75"/>
    <mergeCell ref="AN86:AN87"/>
    <mergeCell ref="AD81:AE82"/>
    <mergeCell ref="AD83:AE83"/>
    <mergeCell ref="A79:A82"/>
    <mergeCell ref="B79:O82"/>
    <mergeCell ref="P79:Q82"/>
    <mergeCell ref="R79:S82"/>
    <mergeCell ref="T79:AE79"/>
    <mergeCell ref="AF79:BC79"/>
    <mergeCell ref="BD79:BE82"/>
    <mergeCell ref="BF79:BI82"/>
    <mergeCell ref="T80:U82"/>
    <mergeCell ref="V80:W82"/>
    <mergeCell ref="X80:AE80"/>
    <mergeCell ref="AF80:AK80"/>
    <mergeCell ref="AL80:AQ80"/>
    <mergeCell ref="AR80:AW80"/>
    <mergeCell ref="AX80:BC80"/>
    <mergeCell ref="X81:Y82"/>
    <mergeCell ref="BF71:BI71"/>
    <mergeCell ref="R72:S72"/>
    <mergeCell ref="BB86:BB87"/>
    <mergeCell ref="BC86:BC87"/>
    <mergeCell ref="BD86:BE87"/>
    <mergeCell ref="BD83:BE83"/>
    <mergeCell ref="T84:U84"/>
    <mergeCell ref="V84:W84"/>
    <mergeCell ref="X84:Y84"/>
    <mergeCell ref="Z84:AA84"/>
    <mergeCell ref="AB84:AC84"/>
    <mergeCell ref="Z81:AA82"/>
    <mergeCell ref="AZ86:AZ87"/>
    <mergeCell ref="AB86:AC87"/>
    <mergeCell ref="AD86:AE87"/>
    <mergeCell ref="AF86:AF87"/>
    <mergeCell ref="BF83:BI83"/>
    <mergeCell ref="T72:U72"/>
    <mergeCell ref="AK86:AK87"/>
    <mergeCell ref="AL86:AL87"/>
    <mergeCell ref="B99:O99"/>
    <mergeCell ref="P99:Q100"/>
    <mergeCell ref="R99:S100"/>
    <mergeCell ref="X99:Y100"/>
    <mergeCell ref="Z99:AA100"/>
    <mergeCell ref="AB99:AC100"/>
    <mergeCell ref="AR99:AR100"/>
    <mergeCell ref="B95:O95"/>
    <mergeCell ref="P95:Q95"/>
    <mergeCell ref="BD91:BE91"/>
    <mergeCell ref="R111:S111"/>
    <mergeCell ref="T111:U111"/>
    <mergeCell ref="V111:W111"/>
    <mergeCell ref="B94:O94"/>
    <mergeCell ref="P94:Q94"/>
    <mergeCell ref="R94:S94"/>
    <mergeCell ref="T94:U94"/>
    <mergeCell ref="V94:W94"/>
    <mergeCell ref="B92:O92"/>
    <mergeCell ref="P92:Q92"/>
    <mergeCell ref="R92:S92"/>
    <mergeCell ref="BB99:BB100"/>
    <mergeCell ref="BC99:BC100"/>
    <mergeCell ref="BD99:BE100"/>
    <mergeCell ref="R96:S96"/>
    <mergeCell ref="AD96:AE96"/>
    <mergeCell ref="AB96:AC96"/>
    <mergeCell ref="X94:Y94"/>
    <mergeCell ref="Z94:AA94"/>
    <mergeCell ref="AS109:AS110"/>
    <mergeCell ref="AB94:AC94"/>
    <mergeCell ref="AD94:AE94"/>
    <mergeCell ref="B93:O93"/>
    <mergeCell ref="P93:Q93"/>
    <mergeCell ref="R93:S93"/>
    <mergeCell ref="T93:U93"/>
    <mergeCell ref="P96:Q96"/>
    <mergeCell ref="T96:U96"/>
    <mergeCell ref="V96:W96"/>
    <mergeCell ref="X96:Y96"/>
    <mergeCell ref="Z96:AA96"/>
    <mergeCell ref="AG109:AG110"/>
    <mergeCell ref="AH109:AH110"/>
    <mergeCell ref="AJ115:AJ116"/>
    <mergeCell ref="AK115:AK116"/>
    <mergeCell ref="AL115:AL116"/>
    <mergeCell ref="AH112:AH113"/>
    <mergeCell ref="AI112:AI113"/>
    <mergeCell ref="AJ112:AJ113"/>
    <mergeCell ref="AK112:AK113"/>
    <mergeCell ref="AL112:AL113"/>
    <mergeCell ref="AJ109:AJ110"/>
    <mergeCell ref="AK109:AK110"/>
    <mergeCell ref="AL109:AL110"/>
    <mergeCell ref="P101:Q101"/>
    <mergeCell ref="R101:S101"/>
    <mergeCell ref="V107:W107"/>
    <mergeCell ref="X107:Y107"/>
    <mergeCell ref="Z107:AA107"/>
    <mergeCell ref="AB107:AC107"/>
    <mergeCell ref="AD107:AE107"/>
    <mergeCell ref="B101:O101"/>
    <mergeCell ref="V93:W93"/>
    <mergeCell ref="Z93:AA93"/>
    <mergeCell ref="AW112:AW113"/>
    <mergeCell ref="AM112:AM113"/>
    <mergeCell ref="AN112:AN113"/>
    <mergeCell ref="BF112:BI113"/>
    <mergeCell ref="AX112:AX113"/>
    <mergeCell ref="AS112:AS113"/>
    <mergeCell ref="AT112:AT113"/>
    <mergeCell ref="BB112:BB113"/>
    <mergeCell ref="BF114:BI114"/>
    <mergeCell ref="AV115:AV116"/>
    <mergeCell ref="AW115:AW116"/>
    <mergeCell ref="AX115:AX116"/>
    <mergeCell ref="BC112:BC113"/>
    <mergeCell ref="BF115:BI116"/>
    <mergeCell ref="AO115:AO116"/>
    <mergeCell ref="AP115:AP116"/>
    <mergeCell ref="P58:Q58"/>
    <mergeCell ref="BD92:BE92"/>
    <mergeCell ref="BD90:BE90"/>
    <mergeCell ref="BD75:BE75"/>
    <mergeCell ref="AB63:AC64"/>
    <mergeCell ref="AD63:AE64"/>
    <mergeCell ref="Z92:AA92"/>
    <mergeCell ref="AB92:AC92"/>
    <mergeCell ref="AD92:AE92"/>
    <mergeCell ref="Z90:AA90"/>
    <mergeCell ref="AB90:AC90"/>
    <mergeCell ref="AQ66:AQ68"/>
    <mergeCell ref="X66:Y68"/>
    <mergeCell ref="BF111:BI111"/>
    <mergeCell ref="AT109:AT110"/>
    <mergeCell ref="AI109:AI110"/>
    <mergeCell ref="BD94:BE94"/>
    <mergeCell ref="BD84:BE84"/>
    <mergeCell ref="BF97:BI97"/>
    <mergeCell ref="BF59:BI59"/>
    <mergeCell ref="P61:Q61"/>
    <mergeCell ref="AI63:AI64"/>
    <mergeCell ref="AJ63:AJ64"/>
    <mergeCell ref="AK63:AK64"/>
    <mergeCell ref="AL63:AL64"/>
    <mergeCell ref="AL66:AL68"/>
    <mergeCell ref="BD65:BE65"/>
    <mergeCell ref="Z63:AA64"/>
    <mergeCell ref="BF88:BI88"/>
    <mergeCell ref="BF92:BI92"/>
    <mergeCell ref="AD75:AE75"/>
    <mergeCell ref="AF81:AH81"/>
    <mergeCell ref="AI81:AK81"/>
    <mergeCell ref="AL81:AN81"/>
    <mergeCell ref="AQ86:AQ87"/>
    <mergeCell ref="AD95:AE95"/>
    <mergeCell ref="BF84:BI84"/>
    <mergeCell ref="AP86:AP87"/>
    <mergeCell ref="BF91:BI91"/>
    <mergeCell ref="AO66:AO68"/>
    <mergeCell ref="R61:S61"/>
    <mergeCell ref="T61:U61"/>
    <mergeCell ref="T92:U92"/>
    <mergeCell ref="BF73:BI73"/>
    <mergeCell ref="R69:S69"/>
    <mergeCell ref="T66:U68"/>
    <mergeCell ref="Z91:AA91"/>
    <mergeCell ref="AB91:AC91"/>
    <mergeCell ref="R70:S70"/>
    <mergeCell ref="T70:U70"/>
    <mergeCell ref="V70:W70"/>
    <mergeCell ref="X70:Y70"/>
    <mergeCell ref="Z70:AA70"/>
    <mergeCell ref="B64:O64"/>
    <mergeCell ref="AD61:AE61"/>
    <mergeCell ref="AP66:AP68"/>
    <mergeCell ref="BF69:BI69"/>
    <mergeCell ref="AB70:AC70"/>
    <mergeCell ref="AD70:AE70"/>
    <mergeCell ref="AB69:AC69"/>
    <mergeCell ref="AD69:AE69"/>
    <mergeCell ref="B70:O70"/>
    <mergeCell ref="P70:Q70"/>
    <mergeCell ref="BB66:BB68"/>
    <mergeCell ref="BC66:BC68"/>
    <mergeCell ref="BD66:BE68"/>
    <mergeCell ref="BD70:BE70"/>
    <mergeCell ref="BF70:BI70"/>
    <mergeCell ref="T69:U69"/>
    <mergeCell ref="V69:W69"/>
    <mergeCell ref="X69:Y69"/>
    <mergeCell ref="P65:Q65"/>
    <mergeCell ref="BD69:BE69"/>
    <mergeCell ref="P69:Q69"/>
    <mergeCell ref="BF67:BI67"/>
    <mergeCell ref="B67:O67"/>
    <mergeCell ref="AW66:AW68"/>
    <mergeCell ref="V63:W64"/>
    <mergeCell ref="X63:Y64"/>
    <mergeCell ref="AG63:AG64"/>
    <mergeCell ref="R45:S45"/>
    <mergeCell ref="T45:U45"/>
    <mergeCell ref="BD61:BE61"/>
    <mergeCell ref="P62:Q62"/>
    <mergeCell ref="R62:S62"/>
    <mergeCell ref="T62:U62"/>
    <mergeCell ref="V62:W62"/>
    <mergeCell ref="X62:Y62"/>
    <mergeCell ref="Z62:AA62"/>
    <mergeCell ref="AB62:AC62"/>
    <mergeCell ref="AD62:AE62"/>
    <mergeCell ref="BD62:BE62"/>
    <mergeCell ref="BA66:BA68"/>
    <mergeCell ref="AD49:AE49"/>
    <mergeCell ref="BD49:BE49"/>
    <mergeCell ref="R65:S65"/>
    <mergeCell ref="AD54:AE54"/>
    <mergeCell ref="BD54:BE54"/>
    <mergeCell ref="R66:S68"/>
    <mergeCell ref="P53:Q53"/>
    <mergeCell ref="AU66:AU68"/>
    <mergeCell ref="R60:S60"/>
    <mergeCell ref="AD53:AE53"/>
    <mergeCell ref="V54:W54"/>
    <mergeCell ref="R54:S54"/>
    <mergeCell ref="T54:U54"/>
    <mergeCell ref="AD55:AE55"/>
    <mergeCell ref="Z53:AA53"/>
    <mergeCell ref="Z57:AA57"/>
    <mergeCell ref="T60:U60"/>
    <mergeCell ref="V60:W60"/>
    <mergeCell ref="X60:Y60"/>
    <mergeCell ref="AA7:AT7"/>
    <mergeCell ref="T8:Z8"/>
    <mergeCell ref="AQ63:AQ64"/>
    <mergeCell ref="AR63:AR64"/>
    <mergeCell ref="AS63:AS64"/>
    <mergeCell ref="AM63:AM64"/>
    <mergeCell ref="BG16:BG17"/>
    <mergeCell ref="Z45:AA45"/>
    <mergeCell ref="AB45:AC45"/>
    <mergeCell ref="AD45:AE45"/>
    <mergeCell ref="BD45:BE45"/>
    <mergeCell ref="BF46:BI46"/>
    <mergeCell ref="AX66:AX68"/>
    <mergeCell ref="AY66:AY68"/>
    <mergeCell ref="AZ66:AZ68"/>
    <mergeCell ref="AG66:AG68"/>
    <mergeCell ref="AH66:AH68"/>
    <mergeCell ref="AI66:AI68"/>
    <mergeCell ref="AM66:AM68"/>
    <mergeCell ref="T53:U53"/>
    <mergeCell ref="V53:W53"/>
    <mergeCell ref="X59:Y59"/>
    <mergeCell ref="BF53:BI53"/>
    <mergeCell ref="T63:U64"/>
    <mergeCell ref="BF63:BI63"/>
    <mergeCell ref="BF64:BI64"/>
    <mergeCell ref="BF66:BI66"/>
    <mergeCell ref="BF68:BI68"/>
    <mergeCell ref="Z47:AA47"/>
    <mergeCell ref="AN66:AN68"/>
    <mergeCell ref="AB47:AC47"/>
    <mergeCell ref="AD47:AE47"/>
    <mergeCell ref="BD47:BE47"/>
    <mergeCell ref="BF47:BI47"/>
    <mergeCell ref="BF49:BI49"/>
    <mergeCell ref="B50:O50"/>
    <mergeCell ref="W2:AU2"/>
    <mergeCell ref="BB63:BB64"/>
    <mergeCell ref="BC63:BC64"/>
    <mergeCell ref="BD63:BE64"/>
    <mergeCell ref="BF65:BI65"/>
    <mergeCell ref="AY63:AY64"/>
    <mergeCell ref="AZ63:AZ64"/>
    <mergeCell ref="AA8:AT8"/>
    <mergeCell ref="AA9:AT9"/>
    <mergeCell ref="AA10:AO10"/>
    <mergeCell ref="BH16:BH17"/>
    <mergeCell ref="BI16:BI17"/>
    <mergeCell ref="BF35:BI35"/>
    <mergeCell ref="BA63:BA64"/>
    <mergeCell ref="AU63:AU64"/>
    <mergeCell ref="AV63:AV64"/>
    <mergeCell ref="AW63:AW64"/>
    <mergeCell ref="BF31:BI34"/>
    <mergeCell ref="AX32:BC32"/>
    <mergeCell ref="T6:Y6"/>
    <mergeCell ref="T7:Y7"/>
    <mergeCell ref="B55:O55"/>
    <mergeCell ref="P55:Q55"/>
    <mergeCell ref="R55:S55"/>
    <mergeCell ref="T55:U55"/>
    <mergeCell ref="BE16:BE17"/>
    <mergeCell ref="BF16:BF17"/>
    <mergeCell ref="AT16:AV16"/>
    <mergeCell ref="R53:S53"/>
    <mergeCell ref="B53:O53"/>
    <mergeCell ref="BD60:BE60"/>
    <mergeCell ref="Z59:AA59"/>
    <mergeCell ref="AB59:AC59"/>
    <mergeCell ref="AD59:AE59"/>
    <mergeCell ref="BD59:BE59"/>
    <mergeCell ref="Z60:AA60"/>
    <mergeCell ref="AB60:AC60"/>
    <mergeCell ref="AD60:AE60"/>
    <mergeCell ref="B54:O54"/>
    <mergeCell ref="P59:Q59"/>
    <mergeCell ref="R59:S59"/>
    <mergeCell ref="T59:U59"/>
    <mergeCell ref="V59:W59"/>
    <mergeCell ref="BD53:BE53"/>
    <mergeCell ref="B56:O56"/>
    <mergeCell ref="P56:Q56"/>
    <mergeCell ref="R56:S56"/>
    <mergeCell ref="B60:O60"/>
    <mergeCell ref="B59:O59"/>
    <mergeCell ref="R58:S58"/>
    <mergeCell ref="T58:U58"/>
    <mergeCell ref="V58:W58"/>
    <mergeCell ref="B58:O58"/>
    <mergeCell ref="T57:U57"/>
    <mergeCell ref="V57:W57"/>
    <mergeCell ref="X57:Y57"/>
    <mergeCell ref="P60:Q60"/>
    <mergeCell ref="BF120:BI120"/>
    <mergeCell ref="B121:O121"/>
    <mergeCell ref="P121:Q121"/>
    <mergeCell ref="R121:S121"/>
    <mergeCell ref="T121:U121"/>
    <mergeCell ref="V121:W121"/>
    <mergeCell ref="X121:Y121"/>
    <mergeCell ref="Z121:AA121"/>
    <mergeCell ref="BF125:BI125"/>
    <mergeCell ref="BF126:BI126"/>
    <mergeCell ref="AD126:AE126"/>
    <mergeCell ref="BF123:BI123"/>
    <mergeCell ref="R117:S117"/>
    <mergeCell ref="T117:U117"/>
    <mergeCell ref="V117:W117"/>
    <mergeCell ref="B123:O123"/>
    <mergeCell ref="X118:Y118"/>
    <mergeCell ref="V120:W120"/>
    <mergeCell ref="X120:Y120"/>
    <mergeCell ref="AD120:AE120"/>
    <mergeCell ref="BF121:BI121"/>
    <mergeCell ref="B124:O124"/>
    <mergeCell ref="P124:Q124"/>
    <mergeCell ref="R124:S124"/>
    <mergeCell ref="BF122:BI122"/>
    <mergeCell ref="V119:W119"/>
    <mergeCell ref="AB119:AC119"/>
    <mergeCell ref="BF119:BI119"/>
    <mergeCell ref="AB122:AC122"/>
    <mergeCell ref="BD117:BE117"/>
    <mergeCell ref="AD117:AE117"/>
    <mergeCell ref="A126:S126"/>
    <mergeCell ref="A16:A17"/>
    <mergeCell ref="B16:E16"/>
    <mergeCell ref="F16:F17"/>
    <mergeCell ref="G16:I16"/>
    <mergeCell ref="J16:J17"/>
    <mergeCell ref="K16:N16"/>
    <mergeCell ref="O16:R16"/>
    <mergeCell ref="B61:O61"/>
    <mergeCell ref="BF61:BI61"/>
    <mergeCell ref="B62:O62"/>
    <mergeCell ref="BF62:BI62"/>
    <mergeCell ref="S16:S17"/>
    <mergeCell ref="T16:V16"/>
    <mergeCell ref="W16:W17"/>
    <mergeCell ref="X16:Z16"/>
    <mergeCell ref="AA16:AA17"/>
    <mergeCell ref="AB16:AE16"/>
    <mergeCell ref="R35:S35"/>
    <mergeCell ref="T35:U35"/>
    <mergeCell ref="V35:W35"/>
    <mergeCell ref="T32:U34"/>
    <mergeCell ref="V32:W34"/>
    <mergeCell ref="AF31:BC31"/>
    <mergeCell ref="AL33:AN33"/>
    <mergeCell ref="AF32:AK32"/>
    <mergeCell ref="BD41:BE41"/>
    <mergeCell ref="BF41:BI41"/>
    <mergeCell ref="AB53:AC53"/>
    <mergeCell ref="AL32:AQ32"/>
    <mergeCell ref="AR32:AW32"/>
    <mergeCell ref="Z33:AA34"/>
    <mergeCell ref="AW16:AW17"/>
    <mergeCell ref="AX16:BA16"/>
    <mergeCell ref="BB16:BB17"/>
    <mergeCell ref="BC16:BC17"/>
    <mergeCell ref="BD16:BD17"/>
    <mergeCell ref="AF16:AF17"/>
    <mergeCell ref="AG16:AI16"/>
    <mergeCell ref="AJ16:AJ17"/>
    <mergeCell ref="AK16:AN16"/>
    <mergeCell ref="AO16:AR16"/>
    <mergeCell ref="AS16:AS17"/>
    <mergeCell ref="X33:Y34"/>
    <mergeCell ref="AB33:AC34"/>
    <mergeCell ref="AD33:AE34"/>
    <mergeCell ref="AF33:AH33"/>
    <mergeCell ref="AI33:AK33"/>
    <mergeCell ref="X32:AE32"/>
    <mergeCell ref="AX33:AZ33"/>
    <mergeCell ref="BA33:BC33"/>
    <mergeCell ref="BD31:BE34"/>
    <mergeCell ref="A31:A34"/>
    <mergeCell ref="B31:O34"/>
    <mergeCell ref="P31:Q34"/>
    <mergeCell ref="R31:S34"/>
    <mergeCell ref="T31:AE31"/>
    <mergeCell ref="AO33:AQ33"/>
    <mergeCell ref="AR33:AT33"/>
    <mergeCell ref="AU33:AW33"/>
    <mergeCell ref="V37:W37"/>
    <mergeCell ref="B39:O39"/>
    <mergeCell ref="P39:Q39"/>
    <mergeCell ref="R39:S39"/>
    <mergeCell ref="R37:S37"/>
    <mergeCell ref="T37:U37"/>
    <mergeCell ref="T39:U39"/>
    <mergeCell ref="V39:W39"/>
    <mergeCell ref="P35:Q35"/>
    <mergeCell ref="B36:O36"/>
    <mergeCell ref="P36:Q36"/>
    <mergeCell ref="R36:S36"/>
    <mergeCell ref="T36:U36"/>
    <mergeCell ref="V36:W36"/>
    <mergeCell ref="B37:O37"/>
    <mergeCell ref="P37:Q37"/>
    <mergeCell ref="X36:Y36"/>
    <mergeCell ref="X35:Y35"/>
    <mergeCell ref="Z35:AA35"/>
    <mergeCell ref="AB35:AC35"/>
    <mergeCell ref="AD35:AE35"/>
    <mergeCell ref="Z36:AA36"/>
    <mergeCell ref="AD36:AE36"/>
    <mergeCell ref="BD36:BE36"/>
    <mergeCell ref="BF36:BI36"/>
    <mergeCell ref="BF37:BI37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BD38:BE38"/>
    <mergeCell ref="BF38:BI38"/>
    <mergeCell ref="BD35:BE35"/>
    <mergeCell ref="AB36:AC36"/>
    <mergeCell ref="B35:O35"/>
    <mergeCell ref="Z40:AA40"/>
    <mergeCell ref="AB40:AC40"/>
    <mergeCell ref="AD40:AE40"/>
    <mergeCell ref="BD40:BE40"/>
    <mergeCell ref="BF40:BI40"/>
    <mergeCell ref="B40:O40"/>
    <mergeCell ref="P40:Q40"/>
    <mergeCell ref="R40:S40"/>
    <mergeCell ref="T40:U40"/>
    <mergeCell ref="V40:W40"/>
    <mergeCell ref="X37:Y37"/>
    <mergeCell ref="Z37:AA37"/>
    <mergeCell ref="AB37:AC37"/>
    <mergeCell ref="AD37:AE37"/>
    <mergeCell ref="BD37:BE37"/>
    <mergeCell ref="X39:Y39"/>
    <mergeCell ref="BF39:BI39"/>
    <mergeCell ref="X40:Y40"/>
    <mergeCell ref="Z39:AA39"/>
    <mergeCell ref="AB39:AC39"/>
    <mergeCell ref="AD39:AE39"/>
    <mergeCell ref="BD39:BE39"/>
    <mergeCell ref="X43:Y43"/>
    <mergeCell ref="Z43:AA43"/>
    <mergeCell ref="AB43:AC43"/>
    <mergeCell ref="AD43:AE43"/>
    <mergeCell ref="BD43:BE43"/>
    <mergeCell ref="BF43:BI43"/>
    <mergeCell ref="B43:O43"/>
    <mergeCell ref="P43:Q43"/>
    <mergeCell ref="R43:S43"/>
    <mergeCell ref="T43:U43"/>
    <mergeCell ref="V43:W43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D42:AE42"/>
    <mergeCell ref="BD42:BE42"/>
    <mergeCell ref="BF42:BI42"/>
    <mergeCell ref="B42:O42"/>
    <mergeCell ref="T42:U42"/>
    <mergeCell ref="V42:W42"/>
    <mergeCell ref="X42:Y42"/>
    <mergeCell ref="Z42:AA42"/>
    <mergeCell ref="AB42:AC42"/>
    <mergeCell ref="P42:Q42"/>
    <mergeCell ref="R42:S42"/>
    <mergeCell ref="Z44:AA44"/>
    <mergeCell ref="AB44:AC44"/>
    <mergeCell ref="AD44:AE44"/>
    <mergeCell ref="BD44:BE44"/>
    <mergeCell ref="BF44:BI44"/>
    <mergeCell ref="B47:O47"/>
    <mergeCell ref="P47:Q47"/>
    <mergeCell ref="R47:S47"/>
    <mergeCell ref="T47:U47"/>
    <mergeCell ref="V47:W47"/>
    <mergeCell ref="B44:O44"/>
    <mergeCell ref="P44:Q44"/>
    <mergeCell ref="R44:S44"/>
    <mergeCell ref="T44:U44"/>
    <mergeCell ref="V44:W44"/>
    <mergeCell ref="X44:Y44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BD46:BE46"/>
    <mergeCell ref="B45:O45"/>
    <mergeCell ref="P45:Q45"/>
    <mergeCell ref="V45:W45"/>
    <mergeCell ref="X45:Y45"/>
    <mergeCell ref="BF45:BI45"/>
    <mergeCell ref="X47:Y47"/>
    <mergeCell ref="AD48:AE48"/>
    <mergeCell ref="BD48:BE48"/>
    <mergeCell ref="BF48:BI48"/>
    <mergeCell ref="B49:O49"/>
    <mergeCell ref="P49:Q49"/>
    <mergeCell ref="R49:S49"/>
    <mergeCell ref="T49:U49"/>
    <mergeCell ref="V49:W49"/>
    <mergeCell ref="X49:Y49"/>
    <mergeCell ref="AB49:AC49"/>
    <mergeCell ref="X48:Y48"/>
    <mergeCell ref="Z48:AA48"/>
    <mergeCell ref="Z49:AA49"/>
    <mergeCell ref="Z50:AA50"/>
    <mergeCell ref="AB48:AC48"/>
    <mergeCell ref="B48:O48"/>
    <mergeCell ref="P48:Q48"/>
    <mergeCell ref="V48:W48"/>
    <mergeCell ref="R48:S48"/>
    <mergeCell ref="T48:U48"/>
    <mergeCell ref="B52:O52"/>
    <mergeCell ref="P52:Q52"/>
    <mergeCell ref="R52:S52"/>
    <mergeCell ref="T52:U52"/>
    <mergeCell ref="V52:W52"/>
    <mergeCell ref="AB50:AC50"/>
    <mergeCell ref="X52:Y52"/>
    <mergeCell ref="BD50:BE50"/>
    <mergeCell ref="BF50:BI50"/>
    <mergeCell ref="B51:O51"/>
    <mergeCell ref="P51:Q51"/>
    <mergeCell ref="R51:S51"/>
    <mergeCell ref="T51:U51"/>
    <mergeCell ref="V51:W51"/>
    <mergeCell ref="X51:Y51"/>
    <mergeCell ref="P50:Q50"/>
    <mergeCell ref="R50:S50"/>
    <mergeCell ref="T50:U50"/>
    <mergeCell ref="V50:W50"/>
    <mergeCell ref="X50:Y50"/>
    <mergeCell ref="AD50:AE50"/>
    <mergeCell ref="X93:Y93"/>
    <mergeCell ref="X88:Y88"/>
    <mergeCell ref="Z88:AA88"/>
    <mergeCell ref="AB88:AC88"/>
    <mergeCell ref="T97:U97"/>
    <mergeCell ref="V97:W97"/>
    <mergeCell ref="BF52:BI52"/>
    <mergeCell ref="Z51:AA51"/>
    <mergeCell ref="AB51:AC51"/>
    <mergeCell ref="AD51:AE51"/>
    <mergeCell ref="BD51:BE51"/>
    <mergeCell ref="BF51:BI51"/>
    <mergeCell ref="Z52:AA52"/>
    <mergeCell ref="AB52:AC52"/>
    <mergeCell ref="AD52:AE52"/>
    <mergeCell ref="BD52:BE52"/>
    <mergeCell ref="BD55:BE55"/>
    <mergeCell ref="X53:Y53"/>
    <mergeCell ref="V55:W55"/>
    <mergeCell ref="X55:Y55"/>
    <mergeCell ref="Z55:AA55"/>
    <mergeCell ref="AB55:AC55"/>
    <mergeCell ref="V92:W92"/>
    <mergeCell ref="X92:Y92"/>
    <mergeCell ref="V66:W68"/>
    <mergeCell ref="AD71:AE71"/>
    <mergeCell ref="BD71:BE71"/>
    <mergeCell ref="BD74:BE74"/>
    <mergeCell ref="BF54:BI54"/>
    <mergeCell ref="AV66:AV68"/>
    <mergeCell ref="BF96:BI96"/>
    <mergeCell ref="BF95:BI95"/>
    <mergeCell ref="X54:Y54"/>
    <mergeCell ref="Z54:AA54"/>
    <mergeCell ref="AB54:AC54"/>
    <mergeCell ref="T56:U56"/>
    <mergeCell ref="V56:W56"/>
    <mergeCell ref="X56:Y56"/>
    <mergeCell ref="Z56:AA56"/>
    <mergeCell ref="AD56:AE56"/>
    <mergeCell ref="BD56:BE56"/>
    <mergeCell ref="P54:Q54"/>
    <mergeCell ref="AB56:AC56"/>
    <mergeCell ref="V61:W61"/>
    <mergeCell ref="X61:Y61"/>
    <mergeCell ref="BF60:BI60"/>
    <mergeCell ref="BF55:BI55"/>
    <mergeCell ref="BF58:BI58"/>
    <mergeCell ref="AP63:AP64"/>
    <mergeCell ref="AT63:AT64"/>
    <mergeCell ref="B69:O69"/>
    <mergeCell ref="AB57:AC57"/>
    <mergeCell ref="AD57:AE57"/>
    <mergeCell ref="BD57:BE57"/>
    <mergeCell ref="BF57:BI57"/>
    <mergeCell ref="Z58:AA58"/>
    <mergeCell ref="AB58:AC58"/>
    <mergeCell ref="AD58:AE58"/>
    <mergeCell ref="BD58:BE58"/>
    <mergeCell ref="BF56:BI56"/>
    <mergeCell ref="B57:O57"/>
    <mergeCell ref="P57:Q57"/>
    <mergeCell ref="R57:S57"/>
    <mergeCell ref="B68:O68"/>
    <mergeCell ref="B63:O63"/>
    <mergeCell ref="B65:O65"/>
    <mergeCell ref="P63:Q64"/>
    <mergeCell ref="R63:S64"/>
    <mergeCell ref="AX63:AX64"/>
    <mergeCell ref="AF63:AF64"/>
    <mergeCell ref="AO63:AO64"/>
    <mergeCell ref="AN63:AN64"/>
    <mergeCell ref="AJ66:AJ68"/>
    <mergeCell ref="AK66:AK68"/>
    <mergeCell ref="AH63:AH64"/>
    <mergeCell ref="B89:O89"/>
    <mergeCell ref="P89:Q89"/>
    <mergeCell ref="R89:S89"/>
    <mergeCell ref="T89:U89"/>
    <mergeCell ref="V89:W89"/>
    <mergeCell ref="B88:O88"/>
    <mergeCell ref="R75:S75"/>
    <mergeCell ref="R86:S87"/>
    <mergeCell ref="T86:U87"/>
    <mergeCell ref="V86:W87"/>
    <mergeCell ref="V72:W72"/>
    <mergeCell ref="X72:Y72"/>
    <mergeCell ref="Z72:AA72"/>
    <mergeCell ref="AB72:AC72"/>
    <mergeCell ref="AD72:AE72"/>
    <mergeCell ref="T91:U91"/>
    <mergeCell ref="BD73:BE73"/>
    <mergeCell ref="R90:S90"/>
    <mergeCell ref="T90:U90"/>
    <mergeCell ref="V90:W90"/>
    <mergeCell ref="X90:Y90"/>
    <mergeCell ref="R74:S74"/>
    <mergeCell ref="T74:U74"/>
    <mergeCell ref="V74:W74"/>
    <mergeCell ref="X74:Y74"/>
    <mergeCell ref="Z74:AA74"/>
    <mergeCell ref="AB74:AC74"/>
    <mergeCell ref="AD74:AE74"/>
    <mergeCell ref="Z75:AA75"/>
    <mergeCell ref="AB75:AC75"/>
    <mergeCell ref="AD91:AE91"/>
    <mergeCell ref="R88:S88"/>
    <mergeCell ref="BD72:BE72"/>
    <mergeCell ref="Z69:AA69"/>
    <mergeCell ref="AR66:AR68"/>
    <mergeCell ref="AS66:AS68"/>
    <mergeCell ref="AT66:AT68"/>
    <mergeCell ref="P66:Q68"/>
    <mergeCell ref="AD84:AE84"/>
    <mergeCell ref="BD88:BE88"/>
    <mergeCell ref="AD90:AE90"/>
    <mergeCell ref="BF94:BI94"/>
    <mergeCell ref="T99:U100"/>
    <mergeCell ref="V98:W98"/>
    <mergeCell ref="P83:Q83"/>
    <mergeCell ref="R83:S83"/>
    <mergeCell ref="T83:U83"/>
    <mergeCell ref="V83:W83"/>
    <mergeCell ref="X83:Y83"/>
    <mergeCell ref="Z83:AA83"/>
    <mergeCell ref="Z97:AA97"/>
    <mergeCell ref="AB97:AC97"/>
    <mergeCell ref="AD97:AE97"/>
    <mergeCell ref="Z66:AA68"/>
    <mergeCell ref="AB66:AC68"/>
    <mergeCell ref="AD66:AE68"/>
    <mergeCell ref="AF66:AF68"/>
    <mergeCell ref="BF99:BI100"/>
    <mergeCell ref="BF89:BI89"/>
    <mergeCell ref="V91:W91"/>
    <mergeCell ref="X91:Y91"/>
    <mergeCell ref="BF74:BI74"/>
    <mergeCell ref="AB93:AC93"/>
    <mergeCell ref="AD93:AE93"/>
    <mergeCell ref="B66:O66"/>
    <mergeCell ref="BF72:BI72"/>
    <mergeCell ref="BD93:BE93"/>
    <mergeCell ref="BF93:BI93"/>
    <mergeCell ref="BF90:BI90"/>
    <mergeCell ref="BD97:BE97"/>
    <mergeCell ref="AF99:AF100"/>
    <mergeCell ref="BF98:BI98"/>
    <mergeCell ref="AH99:AH100"/>
    <mergeCell ref="P91:Q91"/>
    <mergeCell ref="R91:S91"/>
    <mergeCell ref="B91:O91"/>
    <mergeCell ref="B97:O97"/>
    <mergeCell ref="P97:Q97"/>
    <mergeCell ref="R97:S97"/>
    <mergeCell ref="X97:Y97"/>
    <mergeCell ref="B98:O98"/>
    <mergeCell ref="P98:Q98"/>
    <mergeCell ref="R98:S98"/>
    <mergeCell ref="T98:U98"/>
    <mergeCell ref="AD99:AE100"/>
    <mergeCell ref="B100:O100"/>
    <mergeCell ref="R95:S95"/>
    <mergeCell ref="T95:U95"/>
    <mergeCell ref="V95:W95"/>
    <mergeCell ref="X95:Y95"/>
    <mergeCell ref="Z95:AA95"/>
    <mergeCell ref="AB95:AC95"/>
    <mergeCell ref="X89:Y89"/>
    <mergeCell ref="Z89:AA89"/>
    <mergeCell ref="AB89:AC89"/>
    <mergeCell ref="AD89:AE89"/>
    <mergeCell ref="P105:Q105"/>
    <mergeCell ref="R105:S105"/>
    <mergeCell ref="T105:U105"/>
    <mergeCell ref="V105:W105"/>
    <mergeCell ref="X105:Y105"/>
    <mergeCell ref="AQ99:AQ100"/>
    <mergeCell ref="BD105:BE105"/>
    <mergeCell ref="AK102:AK104"/>
    <mergeCell ref="AL102:AL104"/>
    <mergeCell ref="AM102:AM104"/>
    <mergeCell ref="AN102:AN104"/>
    <mergeCell ref="AO102:AO104"/>
    <mergeCell ref="AP102:AP104"/>
    <mergeCell ref="AU102:AU104"/>
    <mergeCell ref="AV102:AV104"/>
    <mergeCell ref="AW102:AW104"/>
    <mergeCell ref="AG102:AG104"/>
    <mergeCell ref="AG99:AG100"/>
    <mergeCell ref="AX102:AX104"/>
    <mergeCell ref="AY102:AY104"/>
    <mergeCell ref="AZ99:AZ100"/>
    <mergeCell ref="AS99:AS100"/>
    <mergeCell ref="AI99:AI100"/>
    <mergeCell ref="AJ99:AJ100"/>
    <mergeCell ref="AX99:AX100"/>
    <mergeCell ref="BF109:BI110"/>
    <mergeCell ref="BD107:BE107"/>
    <mergeCell ref="BF107:BI107"/>
    <mergeCell ref="AB109:AC110"/>
    <mergeCell ref="AB105:AC105"/>
    <mergeCell ref="BF102:BI104"/>
    <mergeCell ref="AD105:AE105"/>
    <mergeCell ref="AT99:AT100"/>
    <mergeCell ref="AU99:AU100"/>
    <mergeCell ref="AK99:AK100"/>
    <mergeCell ref="AL99:AL100"/>
    <mergeCell ref="AM99:AM100"/>
    <mergeCell ref="AN99:AN100"/>
    <mergeCell ref="AO99:AO100"/>
    <mergeCell ref="AY99:AY100"/>
    <mergeCell ref="BF105:BI105"/>
    <mergeCell ref="BC102:BC104"/>
    <mergeCell ref="BD102:BE104"/>
    <mergeCell ref="AW99:AW100"/>
    <mergeCell ref="B117:O117"/>
    <mergeCell ref="P117:Q117"/>
    <mergeCell ref="Z127:AA127"/>
    <mergeCell ref="V101:W101"/>
    <mergeCell ref="B102:O102"/>
    <mergeCell ref="P102:Q104"/>
    <mergeCell ref="R102:S104"/>
    <mergeCell ref="BA109:BA110"/>
    <mergeCell ref="AV109:AV110"/>
    <mergeCell ref="BC109:BC110"/>
    <mergeCell ref="T109:U110"/>
    <mergeCell ref="V109:W110"/>
    <mergeCell ref="X109:Y110"/>
    <mergeCell ref="BB102:BB104"/>
    <mergeCell ref="BF101:BI101"/>
    <mergeCell ref="Z102:AA104"/>
    <mergeCell ref="AB102:AC104"/>
    <mergeCell ref="AD102:AE104"/>
    <mergeCell ref="AF102:AF104"/>
    <mergeCell ref="AH102:AH104"/>
    <mergeCell ref="AI102:AI104"/>
    <mergeCell ref="AJ102:AJ104"/>
    <mergeCell ref="T106:U106"/>
    <mergeCell ref="V106:W106"/>
    <mergeCell ref="X106:Y106"/>
    <mergeCell ref="Z106:AA106"/>
    <mergeCell ref="AB106:AC106"/>
    <mergeCell ref="AD106:AE106"/>
    <mergeCell ref="AZ102:AZ104"/>
    <mergeCell ref="BA102:BA104"/>
    <mergeCell ref="Z105:AA105"/>
    <mergeCell ref="BF178:BI178"/>
    <mergeCell ref="E150:BE150"/>
    <mergeCell ref="E176:BE176"/>
    <mergeCell ref="BF176:BI176"/>
    <mergeCell ref="BD123:BE123"/>
    <mergeCell ref="A176:D176"/>
    <mergeCell ref="P118:Q118"/>
    <mergeCell ref="AD118:AE118"/>
    <mergeCell ref="BD121:BE121"/>
    <mergeCell ref="V99:W100"/>
    <mergeCell ref="BF117:BI117"/>
    <mergeCell ref="BD112:BE113"/>
    <mergeCell ref="B103:O103"/>
    <mergeCell ref="X102:Y104"/>
    <mergeCell ref="T102:U104"/>
    <mergeCell ref="V102:W104"/>
    <mergeCell ref="BF108:BI108"/>
    <mergeCell ref="B109:O109"/>
    <mergeCell ref="B108:O108"/>
    <mergeCell ref="P108:Q108"/>
    <mergeCell ref="R108:S108"/>
    <mergeCell ref="T108:U108"/>
    <mergeCell ref="V108:W108"/>
    <mergeCell ref="P109:Q110"/>
    <mergeCell ref="AW109:AW110"/>
    <mergeCell ref="AX109:AX110"/>
    <mergeCell ref="R107:S107"/>
    <mergeCell ref="B106:O106"/>
    <mergeCell ref="P106:Q106"/>
    <mergeCell ref="R106:S106"/>
    <mergeCell ref="AY109:AY110"/>
    <mergeCell ref="AZ109:AZ110"/>
    <mergeCell ref="AD124:AE124"/>
    <mergeCell ref="R118:S118"/>
    <mergeCell ref="A152:D152"/>
    <mergeCell ref="AB120:AC120"/>
    <mergeCell ref="AF145:AO145"/>
    <mergeCell ref="A204:AC204"/>
    <mergeCell ref="A151:D151"/>
    <mergeCell ref="E151:BE151"/>
    <mergeCell ref="BD124:BE124"/>
    <mergeCell ref="A134:I134"/>
    <mergeCell ref="AF128:AH128"/>
    <mergeCell ref="AI128:AK128"/>
    <mergeCell ref="AL128:AN128"/>
    <mergeCell ref="BA128:BC128"/>
    <mergeCell ref="BD128:BE128"/>
    <mergeCell ref="BD129:BE129"/>
    <mergeCell ref="AB121:AC121"/>
    <mergeCell ref="AD121:AE121"/>
    <mergeCell ref="B120:O120"/>
    <mergeCell ref="P120:Q120"/>
    <mergeCell ref="R120:S120"/>
    <mergeCell ref="A168:D168"/>
    <mergeCell ref="E168:BE168"/>
    <mergeCell ref="AU126:AW126"/>
    <mergeCell ref="AX126:AZ126"/>
    <mergeCell ref="A140:B140"/>
    <mergeCell ref="N140:P140"/>
    <mergeCell ref="AL140:AM140"/>
    <mergeCell ref="AN140:AS140"/>
    <mergeCell ref="AU140:AW140"/>
    <mergeCell ref="AY140:BA140"/>
    <mergeCell ref="T126:U126"/>
    <mergeCell ref="A177:D177"/>
    <mergeCell ref="E177:BE177"/>
    <mergeCell ref="BF177:BI177"/>
    <mergeCell ref="A179:BI179"/>
    <mergeCell ref="A158:D158"/>
    <mergeCell ref="E158:BE158"/>
    <mergeCell ref="BF127:BI127"/>
    <mergeCell ref="BA127:BC127"/>
    <mergeCell ref="E152:BE152"/>
    <mergeCell ref="BF166:BI166"/>
    <mergeCell ref="BF165:BI165"/>
    <mergeCell ref="A164:D164"/>
    <mergeCell ref="AL126:AN126"/>
    <mergeCell ref="AI127:AK127"/>
    <mergeCell ref="AU127:AW127"/>
    <mergeCell ref="AD127:AE127"/>
    <mergeCell ref="E164:BE164"/>
    <mergeCell ref="AF126:AH126"/>
    <mergeCell ref="AI126:AK126"/>
    <mergeCell ref="AP134:AR135"/>
    <mergeCell ref="BF152:BI152"/>
    <mergeCell ref="BF155:BI155"/>
    <mergeCell ref="BF150:BI150"/>
    <mergeCell ref="A171:D171"/>
    <mergeCell ref="E171:BE171"/>
    <mergeCell ref="BF167:BI167"/>
    <mergeCell ref="A147:D147"/>
    <mergeCell ref="E147:BE147"/>
    <mergeCell ref="BF174:BI174"/>
    <mergeCell ref="A150:D150"/>
    <mergeCell ref="A149:D149"/>
    <mergeCell ref="BF170:BI170"/>
    <mergeCell ref="E174:BE174"/>
    <mergeCell ref="BF157:BI157"/>
    <mergeCell ref="A172:D172"/>
    <mergeCell ref="A178:D178"/>
    <mergeCell ref="E178:BE178"/>
    <mergeCell ref="A174:D174"/>
    <mergeCell ref="N133:P133"/>
    <mergeCell ref="BF164:BI164"/>
    <mergeCell ref="BF169:BI169"/>
    <mergeCell ref="A169:D169"/>
    <mergeCell ref="E173:BE173"/>
    <mergeCell ref="E169:BE169"/>
    <mergeCell ref="E170:BE170"/>
    <mergeCell ref="E155:BE155"/>
    <mergeCell ref="BF171:BI171"/>
    <mergeCell ref="AM134:AO134"/>
    <mergeCell ref="BF156:BI156"/>
    <mergeCell ref="A157:D157"/>
    <mergeCell ref="E157:BE157"/>
    <mergeCell ref="E166:BE166"/>
    <mergeCell ref="N134:P134"/>
    <mergeCell ref="N135:P135"/>
    <mergeCell ref="AP133:AR133"/>
    <mergeCell ref="BF158:BI158"/>
    <mergeCell ref="BF168:BI168"/>
    <mergeCell ref="A166:D166"/>
    <mergeCell ref="BF153:BI153"/>
    <mergeCell ref="BF154:BI154"/>
    <mergeCell ref="AM135:AO135"/>
    <mergeCell ref="E172:BE172"/>
    <mergeCell ref="A165:D165"/>
    <mergeCell ref="E165:BE165"/>
    <mergeCell ref="A156:D156"/>
    <mergeCell ref="E156:BE156"/>
    <mergeCell ref="A159:D159"/>
    <mergeCell ref="AG135:AI135"/>
    <mergeCell ref="A148:D148"/>
    <mergeCell ref="BF172:BI172"/>
    <mergeCell ref="E159:BE159"/>
    <mergeCell ref="A153:D153"/>
    <mergeCell ref="A155:D155"/>
    <mergeCell ref="BF159:BI159"/>
    <mergeCell ref="BF148:BI148"/>
    <mergeCell ref="A173:D173"/>
    <mergeCell ref="A170:D170"/>
    <mergeCell ref="A154:D154"/>
    <mergeCell ref="A160:D160"/>
    <mergeCell ref="E160:BE160"/>
    <mergeCell ref="BF160:BI160"/>
    <mergeCell ref="A161:D161"/>
    <mergeCell ref="E161:BE161"/>
    <mergeCell ref="BF161:BI161"/>
    <mergeCell ref="A162:D162"/>
    <mergeCell ref="E162:BE162"/>
    <mergeCell ref="BF162:BI162"/>
    <mergeCell ref="A163:D163"/>
    <mergeCell ref="E163:BE163"/>
    <mergeCell ref="BF163:BI163"/>
    <mergeCell ref="Q135:U135"/>
    <mergeCell ref="V135:AF135"/>
    <mergeCell ref="BF173:BI173"/>
    <mergeCell ref="BF147:BI147"/>
    <mergeCell ref="BF151:BI151"/>
    <mergeCell ref="AV2:BH2"/>
    <mergeCell ref="J133:M133"/>
    <mergeCell ref="A133:I133"/>
    <mergeCell ref="AO129:AQ129"/>
    <mergeCell ref="AR129:AT129"/>
    <mergeCell ref="AU129:AW129"/>
    <mergeCell ref="BF128:BI128"/>
    <mergeCell ref="AB128:AC128"/>
    <mergeCell ref="AD128:AE128"/>
    <mergeCell ref="AY133:BI135"/>
    <mergeCell ref="AY132:BI132"/>
    <mergeCell ref="A132:U132"/>
    <mergeCell ref="AX127:AZ127"/>
    <mergeCell ref="BF149:BI149"/>
    <mergeCell ref="J134:M134"/>
    <mergeCell ref="J135:M135"/>
    <mergeCell ref="E153:BE153"/>
    <mergeCell ref="E148:BE148"/>
    <mergeCell ref="AG133:AI133"/>
    <mergeCell ref="AG134:AI134"/>
    <mergeCell ref="V134:AF134"/>
    <mergeCell ref="R122:S122"/>
    <mergeCell ref="T122:U122"/>
    <mergeCell ref="V122:W122"/>
    <mergeCell ref="A135:I135"/>
    <mergeCell ref="X122:Y122"/>
    <mergeCell ref="Z122:AA122"/>
    <mergeCell ref="AD122:AE122"/>
    <mergeCell ref="BA129:BC129"/>
    <mergeCell ref="Q134:U134"/>
    <mergeCell ref="B105:O105"/>
    <mergeCell ref="AV99:AV100"/>
    <mergeCell ref="T107:U107"/>
    <mergeCell ref="B104:O104"/>
    <mergeCell ref="B116:O116"/>
    <mergeCell ref="AS115:AS116"/>
    <mergeCell ref="AT115:AT116"/>
    <mergeCell ref="AO112:AO113"/>
    <mergeCell ref="AJ204:AO204"/>
    <mergeCell ref="AQ196:AV196"/>
    <mergeCell ref="A185:BI185"/>
    <mergeCell ref="AJ188:BD189"/>
    <mergeCell ref="AJ190:AO190"/>
    <mergeCell ref="A186:BI186"/>
    <mergeCell ref="AQ190:AV190"/>
    <mergeCell ref="AJ196:AO196"/>
    <mergeCell ref="K194:U194"/>
    <mergeCell ref="AJ192:AO192"/>
    <mergeCell ref="K190:V190"/>
    <mergeCell ref="AJ199:BA199"/>
    <mergeCell ref="A191:B191"/>
    <mergeCell ref="K191:N191"/>
    <mergeCell ref="A195:B195"/>
    <mergeCell ref="K195:N195"/>
    <mergeCell ref="AJ191:AK191"/>
    <mergeCell ref="AQ191:AW191"/>
    <mergeCell ref="AJ197:AK197"/>
    <mergeCell ref="AQ197:AW197"/>
    <mergeCell ref="AJ202:AK202"/>
    <mergeCell ref="AQ202:AW202"/>
    <mergeCell ref="D190:I190"/>
    <mergeCell ref="A175:D175"/>
    <mergeCell ref="E175:BE175"/>
    <mergeCell ref="BF175:BI175"/>
    <mergeCell ref="BF118:BI118"/>
    <mergeCell ref="V118:W118"/>
    <mergeCell ref="AB118:AC118"/>
    <mergeCell ref="BA99:BA100"/>
    <mergeCell ref="AP99:AP100"/>
    <mergeCell ref="BF124:BI124"/>
    <mergeCell ref="E149:BE149"/>
    <mergeCell ref="AV133:AX133"/>
    <mergeCell ref="AM133:AO133"/>
    <mergeCell ref="O4:AY4"/>
    <mergeCell ref="I189:AC189"/>
    <mergeCell ref="AJ193:AX195"/>
    <mergeCell ref="AJ134:AL134"/>
    <mergeCell ref="X128:Y128"/>
    <mergeCell ref="Z128:AA128"/>
    <mergeCell ref="AP132:AX132"/>
    <mergeCell ref="AX129:AZ129"/>
    <mergeCell ref="A129:S129"/>
    <mergeCell ref="T129:U129"/>
    <mergeCell ref="V129:W129"/>
    <mergeCell ref="A125:S125"/>
    <mergeCell ref="T125:U125"/>
    <mergeCell ref="V125:W125"/>
    <mergeCell ref="X125:Y125"/>
    <mergeCell ref="Z125:AA125"/>
    <mergeCell ref="AB125:AC125"/>
    <mergeCell ref="AD125:AE125"/>
    <mergeCell ref="T120:U120"/>
    <mergeCell ref="B122:O122"/>
    <mergeCell ref="BD120:BE120"/>
    <mergeCell ref="T118:U118"/>
    <mergeCell ref="B118:O118"/>
    <mergeCell ref="T101:U101"/>
    <mergeCell ref="BB109:BB110"/>
    <mergeCell ref="BD109:BE110"/>
    <mergeCell ref="AB117:AC117"/>
    <mergeCell ref="AR128:AT128"/>
    <mergeCell ref="AU128:AW128"/>
    <mergeCell ref="AX128:AZ128"/>
    <mergeCell ref="AO128:AQ128"/>
    <mergeCell ref="A128:S128"/>
    <mergeCell ref="Z126:AA126"/>
    <mergeCell ref="AB126:AC126"/>
    <mergeCell ref="AO126:AQ126"/>
    <mergeCell ref="BD126:BE126"/>
    <mergeCell ref="BD125:BE125"/>
    <mergeCell ref="AR126:AT126"/>
    <mergeCell ref="P122:Q122"/>
    <mergeCell ref="Z118:AA118"/>
    <mergeCell ref="Z120:AA120"/>
    <mergeCell ref="BD118:BE118"/>
    <mergeCell ref="AQ102:AQ104"/>
    <mergeCell ref="AR102:AR104"/>
    <mergeCell ref="AS102:AS104"/>
    <mergeCell ref="AT102:AT104"/>
    <mergeCell ref="B119:O119"/>
    <mergeCell ref="P119:Q119"/>
    <mergeCell ref="R119:S119"/>
    <mergeCell ref="T119:U119"/>
    <mergeCell ref="X127:Y127"/>
    <mergeCell ref="T128:U128"/>
    <mergeCell ref="V128:W128"/>
    <mergeCell ref="T123:U123"/>
    <mergeCell ref="V123:W123"/>
    <mergeCell ref="A205:AC205"/>
    <mergeCell ref="A206:Q206"/>
    <mergeCell ref="A207:G207"/>
    <mergeCell ref="K207:U207"/>
    <mergeCell ref="F208:G208"/>
    <mergeCell ref="K200:U200"/>
    <mergeCell ref="A201:B201"/>
    <mergeCell ref="K201:N201"/>
    <mergeCell ref="A199:AE199"/>
    <mergeCell ref="AJ200:AO200"/>
    <mergeCell ref="AQ200:AV200"/>
    <mergeCell ref="AJ201:AK201"/>
    <mergeCell ref="AQ201:AW201"/>
    <mergeCell ref="BD122:BE122"/>
    <mergeCell ref="P123:Q123"/>
    <mergeCell ref="R123:S123"/>
    <mergeCell ref="Z109:AA110"/>
    <mergeCell ref="X123:Y123"/>
    <mergeCell ref="Z123:AA123"/>
    <mergeCell ref="AO127:AQ127"/>
    <mergeCell ref="AR127:AT127"/>
    <mergeCell ref="AB123:AC123"/>
    <mergeCell ref="AD123:AE123"/>
    <mergeCell ref="V127:W127"/>
    <mergeCell ref="A127:S127"/>
    <mergeCell ref="T127:U127"/>
    <mergeCell ref="X117:Y117"/>
    <mergeCell ref="Z117:AA117"/>
    <mergeCell ref="A167:D167"/>
    <mergeCell ref="E167:BE167"/>
    <mergeCell ref="E154:BE154"/>
    <mergeCell ref="AJ135:AL135"/>
  </mergeCells>
  <printOptions horizontalCentered="1"/>
  <pageMargins left="3.937007874015748E-2" right="3.937007874015748E-2" top="0.19685039370078741" bottom="0" header="0" footer="0"/>
  <pageSetup paperSize="8" scale="14" fitToHeight="3" orientation="portrait" r:id="rId1"/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Примерный учебный план</vt:lpstr>
      <vt:lpstr>ТУП</vt:lpstr>
      <vt:lpstr>Лист3</vt:lpstr>
      <vt:lpstr>Лист1</vt:lpstr>
      <vt:lpstr>'Примерный учебный план'!Print_Area</vt:lpstr>
    </vt:vector>
  </TitlesOfParts>
  <Company>ВЦ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User</cp:lastModifiedBy>
  <cp:lastPrinted>2022-09-25T18:29:34Z</cp:lastPrinted>
  <dcterms:created xsi:type="dcterms:W3CDTF">1999-02-26T09:40:51Z</dcterms:created>
  <dcterms:modified xsi:type="dcterms:W3CDTF">2022-09-28T14:00:58Z</dcterms:modified>
</cp:coreProperties>
</file>