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24" activeTab="0"/>
  </bookViews>
  <sheets>
    <sheet name="График учебного процесса" sheetId="1" r:id="rId1"/>
    <sheet name="План учебного процесса" sheetId="2" r:id="rId2"/>
  </sheets>
  <definedNames/>
  <calcPr fullCalcOnLoad="1"/>
</workbook>
</file>

<file path=xl/sharedStrings.xml><?xml version="1.0" encoding="utf-8"?>
<sst xmlns="http://schemas.openxmlformats.org/spreadsheetml/2006/main" count="995" uniqueCount="562">
  <si>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</si>
  <si>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</si>
  <si>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</si>
  <si>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</si>
  <si>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</si>
  <si>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</si>
  <si>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</si>
  <si>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</si>
  <si>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</si>
  <si>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</si>
  <si>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</si>
  <si>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</si>
  <si>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Каникулы</t>
  </si>
  <si>
    <t>Всего</t>
  </si>
  <si>
    <t>ТИПОВОЙ УЧЕБНЫЙ ПЛАН</t>
  </si>
  <si>
    <t>II. Сводные данные по бюджету времени (в неделях)</t>
  </si>
  <si>
    <t>I</t>
  </si>
  <si>
    <t>II</t>
  </si>
  <si>
    <t>III</t>
  </si>
  <si>
    <t>IV</t>
  </si>
  <si>
    <t>:</t>
  </si>
  <si>
    <t>=</t>
  </si>
  <si>
    <t>x</t>
  </si>
  <si>
    <t>Обозначения:</t>
  </si>
  <si>
    <t>теоретическое обучение</t>
  </si>
  <si>
    <t>экзаменационная сессия</t>
  </si>
  <si>
    <t>–</t>
  </si>
  <si>
    <t>производственная практика</t>
  </si>
  <si>
    <t>⁄</t>
  </si>
  <si>
    <t>⁄⁄</t>
  </si>
  <si>
    <t>каникулы</t>
  </si>
  <si>
    <t>Распределение часов по курсам и семестрам</t>
  </si>
  <si>
    <t>I курс</t>
  </si>
  <si>
    <t>II курс</t>
  </si>
  <si>
    <t>III курс</t>
  </si>
  <si>
    <t>IV курс</t>
  </si>
  <si>
    <t>1.1</t>
  </si>
  <si>
    <t>1.2</t>
  </si>
  <si>
    <t>1.3</t>
  </si>
  <si>
    <t>2.</t>
  </si>
  <si>
    <t>1.</t>
  </si>
  <si>
    <t>2.1</t>
  </si>
  <si>
    <t>2.2</t>
  </si>
  <si>
    <t>2.4</t>
  </si>
  <si>
    <t>3.</t>
  </si>
  <si>
    <t>3.1</t>
  </si>
  <si>
    <t>Количество часов учебных занятий</t>
  </si>
  <si>
    <t>Количество зачетов</t>
  </si>
  <si>
    <t>Название практики</t>
  </si>
  <si>
    <t>Преддипломная</t>
  </si>
  <si>
    <t>Республики Беларусь</t>
  </si>
  <si>
    <t>Эксперт-нормоконтролер</t>
  </si>
  <si>
    <t>Специальность</t>
  </si>
  <si>
    <t>УТВЕРЖДАЮ</t>
  </si>
  <si>
    <t>Количество экзаменов</t>
  </si>
  <si>
    <t>СОГЛАСОВАНО</t>
  </si>
  <si>
    <t>2.5</t>
  </si>
  <si>
    <t>Дополнительные виды обучения</t>
  </si>
  <si>
    <t>Ознакомительная</t>
  </si>
  <si>
    <t>МИНИСТЕРСТВО ОБРАЗОВАНИЯ РЕСПУБЛИКИ БЕЛАРУСЬ</t>
  </si>
  <si>
    <t>КУРСЫ</t>
  </si>
  <si>
    <t>05</t>
  </si>
  <si>
    <t>02</t>
  </si>
  <si>
    <t>01</t>
  </si>
  <si>
    <t>12</t>
  </si>
  <si>
    <t>04</t>
  </si>
  <si>
    <t>03</t>
  </si>
  <si>
    <t>06</t>
  </si>
  <si>
    <t>07</t>
  </si>
  <si>
    <t>08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</si>
  <si>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</si>
  <si>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</si>
  <si>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</si>
  <si>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</si>
  <si>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</si>
  <si>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</si>
  <si>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учебная практика</t>
  </si>
  <si>
    <t>дипломное проектирование</t>
  </si>
  <si>
    <t>итоговая аттестация</t>
  </si>
  <si>
    <t xml:space="preserve">Первый заместитель </t>
  </si>
  <si>
    <t>Министра образования</t>
  </si>
  <si>
    <t>Регистрационный №_______</t>
  </si>
  <si>
    <t>III. План образовательного процесса</t>
  </si>
  <si>
    <t>№
п/п</t>
  </si>
  <si>
    <t>Экзамены</t>
  </si>
  <si>
    <t>Зачеты</t>
  </si>
  <si>
    <t>Количество академических часов</t>
  </si>
  <si>
    <t>Аудиторных</t>
  </si>
  <si>
    <t>Лекции</t>
  </si>
  <si>
    <t>Практические занятия</t>
  </si>
  <si>
    <t>Семинары</t>
  </si>
  <si>
    <t>Из них</t>
  </si>
  <si>
    <t>1 семестр
18 недель</t>
  </si>
  <si>
    <t>3 семестр
18 недель</t>
  </si>
  <si>
    <t>5 семестр
18 недель</t>
  </si>
  <si>
    <t>2 семестр
17 недель</t>
  </si>
  <si>
    <t>4 семестр
17 недель</t>
  </si>
  <si>
    <t>6 семестр
17 недель</t>
  </si>
  <si>
    <t>Всего часов</t>
  </si>
  <si>
    <t>Ауд.часов</t>
  </si>
  <si>
    <t>Зач.единиц</t>
  </si>
  <si>
    <t>Всего зачетных единиц</t>
  </si>
  <si>
    <t>Государственный компонент</t>
  </si>
  <si>
    <t>Компонент учреждения высшего образования</t>
  </si>
  <si>
    <t>Белорусский язык (профессиональная лексика)</t>
  </si>
  <si>
    <t>2.6</t>
  </si>
  <si>
    <t>Семестр</t>
  </si>
  <si>
    <t>Недель</t>
  </si>
  <si>
    <t>Физическая культура</t>
  </si>
  <si>
    <t>/1-6</t>
  </si>
  <si>
    <t>/72</t>
  </si>
  <si>
    <t>/68</t>
  </si>
  <si>
    <t>Министерства образования Республики Беларусь</t>
  </si>
  <si>
    <t>"Республиканский институт высшей школы"</t>
  </si>
  <si>
    <t>Государственного учреждения образования</t>
  </si>
  <si>
    <t>________________________И.В. Титович</t>
  </si>
  <si>
    <t>по гуманитарному образованию</t>
  </si>
  <si>
    <t>4.</t>
  </si>
  <si>
    <t xml:space="preserve">Проректор по научно-методической работе </t>
  </si>
  <si>
    <t>Рекомендован к утверждению Президиумом Совета УМО</t>
  </si>
  <si>
    <t>Зачетных единиц</t>
  </si>
  <si>
    <t>Председатель УМО</t>
  </si>
  <si>
    <t>Количество часов учебных занятий в неделю</t>
  </si>
  <si>
    <t>2.7</t>
  </si>
  <si>
    <t>Количество курсовых работ</t>
  </si>
  <si>
    <t>________________________</t>
  </si>
  <si>
    <t>Заместитель Министра юстиции Республики Беларусь</t>
  </si>
  <si>
    <t>____________________И.А. Старовойтова</t>
  </si>
  <si>
    <t>Философия</t>
  </si>
  <si>
    <t>Экономика</t>
  </si>
  <si>
    <t>1.1.1</t>
  </si>
  <si>
    <t>1.1.2</t>
  </si>
  <si>
    <t>1.1.3</t>
  </si>
  <si>
    <t>Курсовая работа 1</t>
  </si>
  <si>
    <t>Курсовая работа 2</t>
  </si>
  <si>
    <t>Курсовая работа 3</t>
  </si>
  <si>
    <t>1.2.1</t>
  </si>
  <si>
    <t>1.3.1</t>
  </si>
  <si>
    <t>1.3.2</t>
  </si>
  <si>
    <t>1.4</t>
  </si>
  <si>
    <t>1.4.1</t>
  </si>
  <si>
    <t>1.4.2</t>
  </si>
  <si>
    <t>1.5</t>
  </si>
  <si>
    <t>1.5.1</t>
  </si>
  <si>
    <t>1.5.2</t>
  </si>
  <si>
    <t>1.6</t>
  </si>
  <si>
    <t>1.6.1</t>
  </si>
  <si>
    <t>1.6.2</t>
  </si>
  <si>
    <t>1.7</t>
  </si>
  <si>
    <t>1.7.1</t>
  </si>
  <si>
    <t>1.8</t>
  </si>
  <si>
    <t>1.8.1</t>
  </si>
  <si>
    <t>1.8.2</t>
  </si>
  <si>
    <t>2.1.1</t>
  </si>
  <si>
    <t>2.1.2</t>
  </si>
  <si>
    <t>2.2.1</t>
  </si>
  <si>
    <t>2.2.3</t>
  </si>
  <si>
    <t>2.4.1</t>
  </si>
  <si>
    <t>2.4.2</t>
  </si>
  <si>
    <t>2.5.1</t>
  </si>
  <si>
    <t>2.6.1</t>
  </si>
  <si>
    <t>2.6.2</t>
  </si>
  <si>
    <t>2.7.1</t>
  </si>
  <si>
    <t>2.8</t>
  </si>
  <si>
    <t>2.8.1</t>
  </si>
  <si>
    <t>2.8.2</t>
  </si>
  <si>
    <t>___________________</t>
  </si>
  <si>
    <t>"_____"_______________2021 г.</t>
  </si>
  <si>
    <t>"______"_________________2021 г.</t>
  </si>
  <si>
    <t>Начальник Главного управления профессионального образования</t>
  </si>
  <si>
    <t>Факультативные дисциплины</t>
  </si>
  <si>
    <t>4.1</t>
  </si>
  <si>
    <t>Противодействие коррупции</t>
  </si>
  <si>
    <t>/54</t>
  </si>
  <si>
    <t>/26</t>
  </si>
  <si>
    <t>/14</t>
  </si>
  <si>
    <t>4.2</t>
  </si>
  <si>
    <t>О.Н. Здрок</t>
  </si>
  <si>
    <t>________________________ С.А. Касперович</t>
  </si>
  <si>
    <t>/36</t>
  </si>
  <si>
    <t>/8</t>
  </si>
  <si>
    <t>4.3</t>
  </si>
  <si>
    <t>/70</t>
  </si>
  <si>
    <t>/34</t>
  </si>
  <si>
    <t>/350</t>
  </si>
  <si>
    <t>/6</t>
  </si>
  <si>
    <t>Основы предпринимательской деятельности</t>
  </si>
  <si>
    <t>/20</t>
  </si>
  <si>
    <t>/1</t>
  </si>
  <si>
    <t>Общая теория права</t>
  </si>
  <si>
    <t>Конституционное право</t>
  </si>
  <si>
    <t>Судоустройство</t>
  </si>
  <si>
    <t>Административное право</t>
  </si>
  <si>
    <t>Административно-деликтное и процессуально-исполнительное право</t>
  </si>
  <si>
    <t>Трудовое право</t>
  </si>
  <si>
    <t>Семейное право</t>
  </si>
  <si>
    <t>Уголовный процесс</t>
  </si>
  <si>
    <t>Гражданский процесс</t>
  </si>
  <si>
    <t>Хозяйственный процесс</t>
  </si>
  <si>
    <t>Хозяйственное право</t>
  </si>
  <si>
    <t>Финансовое право</t>
  </si>
  <si>
    <t>Аграрное право</t>
  </si>
  <si>
    <t>Конституционное право зарубежных стран</t>
  </si>
  <si>
    <t>Международное публичное право</t>
  </si>
  <si>
    <t>Криминология</t>
  </si>
  <si>
    <t>Криминалистика</t>
  </si>
  <si>
    <t>Прокурорский надзор</t>
  </si>
  <si>
    <t>Иностранный язык</t>
  </si>
  <si>
    <t>Римское частное право</t>
  </si>
  <si>
    <t>Международное частное право</t>
  </si>
  <si>
    <t>Право социального обеспечения</t>
  </si>
  <si>
    <t>1.10</t>
  </si>
  <si>
    <t>1.9</t>
  </si>
  <si>
    <t>1.9.1</t>
  </si>
  <si>
    <t>История политических и правовых учений</t>
  </si>
  <si>
    <t>Модуль "Природоресурсное право"</t>
  </si>
  <si>
    <t>Земельное право</t>
  </si>
  <si>
    <t>Код компетенции</t>
  </si>
  <si>
    <t>Гражданское право  (часть 2)</t>
  </si>
  <si>
    <t>Гражданское право (часть 1)</t>
  </si>
  <si>
    <t>2.10</t>
  </si>
  <si>
    <t>2.10.1</t>
  </si>
  <si>
    <t>2.10.2</t>
  </si>
  <si>
    <t>Курсовая работа 4</t>
  </si>
  <si>
    <t>Курсовая работа 5</t>
  </si>
  <si>
    <t>Социология права</t>
  </si>
  <si>
    <t>5</t>
  </si>
  <si>
    <t>3</t>
  </si>
  <si>
    <t>4</t>
  </si>
  <si>
    <t>/2</t>
  </si>
  <si>
    <t>/24</t>
  </si>
  <si>
    <t>/10</t>
  </si>
  <si>
    <t>/3</t>
  </si>
  <si>
    <t>/4</t>
  </si>
  <si>
    <t>4.4</t>
  </si>
  <si>
    <t>/42</t>
  </si>
  <si>
    <t>4.5</t>
  </si>
  <si>
    <t>Латинский язык</t>
  </si>
  <si>
    <t>Политология</t>
  </si>
  <si>
    <t>Информационное право</t>
  </si>
  <si>
    <t>Модуль "Основы государственного устройства"</t>
  </si>
  <si>
    <t>1.12</t>
  </si>
  <si>
    <t>1.12.1</t>
  </si>
  <si>
    <t>1.12.2</t>
  </si>
  <si>
    <t>1.12.3</t>
  </si>
  <si>
    <t>2.3.1</t>
  </si>
  <si>
    <t>Судебно-следственная психология</t>
  </si>
  <si>
    <t>Государственная политика и управление</t>
  </si>
  <si>
    <t>Политическая коммуникация</t>
  </si>
  <si>
    <t>2.1.2.1</t>
  </si>
  <si>
    <t>2.1.2.2</t>
  </si>
  <si>
    <t>/30</t>
  </si>
  <si>
    <t>/38</t>
  </si>
  <si>
    <t>/56</t>
  </si>
  <si>
    <t>2.9.1</t>
  </si>
  <si>
    <t>2.9.2</t>
  </si>
  <si>
    <t>Дисциплины по выбору (1 из 2)</t>
  </si>
  <si>
    <t>1.9.2</t>
  </si>
  <si>
    <t>Налоговое право</t>
  </si>
  <si>
    <t>2.8.3</t>
  </si>
  <si>
    <t>Право прав человека</t>
  </si>
  <si>
    <t>/40</t>
  </si>
  <si>
    <t>1.11</t>
  </si>
  <si>
    <t>2.5.2</t>
  </si>
  <si>
    <t>2.2.2</t>
  </si>
  <si>
    <t>Правовое регулирование цифровых технологий в хозяйственной деятельности</t>
  </si>
  <si>
    <t>Правовой режим природных ресурсов</t>
  </si>
  <si>
    <t>/44</t>
  </si>
  <si>
    <t>Деловой иностранный язык</t>
  </si>
  <si>
    <t>/5</t>
  </si>
  <si>
    <t>2.7.2</t>
  </si>
  <si>
    <t>Особенности рассмотрения экономических дел в судах</t>
  </si>
  <si>
    <t>Инвестиционное право</t>
  </si>
  <si>
    <t>Конкурентное право</t>
  </si>
  <si>
    <t>Право собственности и другие вещные права</t>
  </si>
  <si>
    <t>Договор в гражданском праве</t>
  </si>
  <si>
    <t>Исполнительное производство</t>
  </si>
  <si>
    <t>Таможенное право</t>
  </si>
  <si>
    <t>1.10.1</t>
  </si>
  <si>
    <t>1.11.1</t>
  </si>
  <si>
    <t>1.11.2</t>
  </si>
  <si>
    <t>Уголовное право (общая часть)</t>
  </si>
  <si>
    <t>Уголовное право (особенная часть)</t>
  </si>
  <si>
    <t>Европейское право</t>
  </si>
  <si>
    <t>Право ЕАЭС</t>
  </si>
  <si>
    <t>Модуль "Правовое регулирование налоговых и цифровых отношений"</t>
  </si>
  <si>
    <t>7 семестр
15 недель</t>
  </si>
  <si>
    <t>8 семестр
5 недель</t>
  </si>
  <si>
    <t>Корпоративное право</t>
  </si>
  <si>
    <t>6</t>
  </si>
  <si>
    <t>1.10.2</t>
  </si>
  <si>
    <t>2.3</t>
  </si>
  <si>
    <t>2.9</t>
  </si>
  <si>
    <t>2.9.3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</si>
  <si>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</si>
  <si>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</si>
  <si>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</si>
  <si>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</si>
  <si>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Наименование компетенции</t>
  </si>
  <si>
    <t>Код модуля учебной дисциплины</t>
  </si>
  <si>
    <t>УК-1</t>
  </si>
  <si>
    <t>Информационные технологии в юридической деятельности</t>
  </si>
  <si>
    <t>УК-2</t>
  </si>
  <si>
    <t>УК-3</t>
  </si>
  <si>
    <t>УК-4</t>
  </si>
  <si>
    <t>УК-5</t>
  </si>
  <si>
    <t>УК-6</t>
  </si>
  <si>
    <t>УК-7</t>
  </si>
  <si>
    <t>УК-8</t>
  </si>
  <si>
    <t>УК-9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</si>
  <si>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</si>
  <si>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Работать в команде, толерантно воспринимать социальные, этнические, конфессиональные, культурные и иные различия</t>
  </si>
  <si>
    <t>Проявлять инициативу и адаптироваться к изменениям в профессиональной деятельности</t>
  </si>
  <si>
    <t>Обладать современной культурой мышления, уметь использовать основы философских знаний в профессиональной деятельности</t>
  </si>
  <si>
    <t>УК-4,8</t>
  </si>
  <si>
    <t>УК-10</t>
  </si>
  <si>
    <t>УК-11</t>
  </si>
  <si>
    <t>БПК-1</t>
  </si>
  <si>
    <t>БПК-2</t>
  </si>
  <si>
    <t>БПК-3</t>
  </si>
  <si>
    <t>БПК-4</t>
  </si>
  <si>
    <t>БПК-5</t>
  </si>
  <si>
    <t>БПК-6</t>
  </si>
  <si>
    <t>БПК-7</t>
  </si>
  <si>
    <t>БПК-8</t>
  </si>
  <si>
    <t>БПК-9</t>
  </si>
  <si>
    <t>БПК-10</t>
  </si>
  <si>
    <t>БПК-11</t>
  </si>
  <si>
    <t>БПК-12</t>
  </si>
  <si>
    <t>БПК-13</t>
  </si>
  <si>
    <t>БПК-14</t>
  </si>
  <si>
    <t>БПК-15</t>
  </si>
  <si>
    <t>/16</t>
  </si>
  <si>
    <t>БПК-16</t>
  </si>
  <si>
    <t>БПК-17</t>
  </si>
  <si>
    <t>БПК-18</t>
  </si>
  <si>
    <t>БПК-19</t>
  </si>
  <si>
    <t>БПК-20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</si>
  <si>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</si>
  <si>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</si>
  <si>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</si>
  <si>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</si>
  <si>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</si>
  <si>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</si>
  <si>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</si>
  <si>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</si>
  <si>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</si>
  <si>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</si>
  <si>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</si>
  <si>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</si>
  <si>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</si>
  <si>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</si>
  <si>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</si>
  <si>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</si>
  <si>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</si>
  <si>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</si>
  <si>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</si>
  <si>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</si>
  <si>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</si>
  <si>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СК-22</t>
  </si>
  <si>
    <t>УК-12</t>
  </si>
  <si>
    <t>Использовать языковой материал в профессиональной области на белорусском языке</t>
  </si>
  <si>
    <t>СК-25</t>
  </si>
  <si>
    <t>СК-26</t>
  </si>
  <si>
    <t>СК-27</t>
  </si>
  <si>
    <t>СК-28</t>
  </si>
  <si>
    <t>СК-29</t>
  </si>
  <si>
    <t>СК-30</t>
  </si>
  <si>
    <t>СК-31</t>
  </si>
  <si>
    <t>СК-32</t>
  </si>
  <si>
    <t>Проректор по научно-методической работе Государственного учреждения образования</t>
  </si>
  <si>
    <t>Осуществлять всесторонний анализ действующего финансового законодательства и правовой инструментарий для достижения баланса между публичными и частными финансами</t>
  </si>
  <si>
    <t>Моделировать современные достижения IT-сферы в правовую среду в контексте оптимизации хозяйственных процессов</t>
  </si>
  <si>
    <t>СК-33</t>
  </si>
  <si>
    <t>СК-34</t>
  </si>
  <si>
    <t>VIII. Матрица компетенций</t>
  </si>
  <si>
    <t>Применять теоретико-правовые и прикладные коммуникативные навыки в правовой сфере в контексте разрешения конфликтных ситуаций между различными субъектами</t>
  </si>
  <si>
    <t>I. График образовательного процесса</t>
  </si>
  <si>
    <t>1.4.3</t>
  </si>
  <si>
    <t>2.10.3</t>
  </si>
  <si>
    <t>Курсовая работа 6</t>
  </si>
  <si>
    <t>Гуманитарно-правовой модуль</t>
  </si>
  <si>
    <t>Международно-правовой модуль</t>
  </si>
  <si>
    <t>Криминолого-правовой модуль</t>
  </si>
  <si>
    <t>Частно-правовой модуль</t>
  </si>
  <si>
    <t>Протокол № 1 от  14.01.2021 г.</t>
  </si>
  <si>
    <t>Председатель НМС по группе</t>
  </si>
  <si>
    <t>специальностей "Право"</t>
  </si>
  <si>
    <t>В.С. Каменков</t>
  </si>
  <si>
    <t>1.1.1, 2.1.2.2</t>
  </si>
  <si>
    <t>Юридическая этика</t>
  </si>
  <si>
    <t>Следственно-прокурорский модуль</t>
  </si>
  <si>
    <t>СК-35</t>
  </si>
  <si>
    <t>СК-36</t>
  </si>
  <si>
    <t>Теоретико-правовой модуль</t>
  </si>
  <si>
    <t>Административно-правовой модуль</t>
  </si>
  <si>
    <t>Уголовно-правовой модуль</t>
  </si>
  <si>
    <t>Гражданско-правовой модуль</t>
  </si>
  <si>
    <t>Эколого-правовой модуль</t>
  </si>
  <si>
    <t>Процессуально-правовой модуль</t>
  </si>
  <si>
    <t>Финансово-хозяйственный модуль</t>
  </si>
  <si>
    <t>Сравнительно-правовой модуль</t>
  </si>
  <si>
    <t>Уголовно-исполнительное право</t>
  </si>
  <si>
    <t xml:space="preserve">1. Защита дипломной работы в ГЭК
2. Государственный экзамен по  специальности, специализации
</t>
  </si>
  <si>
    <t>Выявлять факторы и механизмы исторического развития, определять общественное значение исторических событий</t>
  </si>
  <si>
    <t>/28</t>
  </si>
  <si>
    <t>Профессионально-ориентированная</t>
  </si>
  <si>
    <t>Правоприменительная</t>
  </si>
  <si>
    <t>2.1.1.1</t>
  </si>
  <si>
    <t>2.1.1.2</t>
  </si>
  <si>
    <r>
      <t>История государства и права зарубежных стран</t>
    </r>
    <r>
      <rPr>
        <sz val="8"/>
        <rFont val="Calibri"/>
        <family val="2"/>
      </rPr>
      <t>¹</t>
    </r>
  </si>
  <si>
    <t>2.11</t>
  </si>
  <si>
    <t>2.11.1</t>
  </si>
  <si>
    <t>2.11.2</t>
  </si>
  <si>
    <t>2.11.3</t>
  </si>
  <si>
    <t>3.2</t>
  </si>
  <si>
    <t>3.3</t>
  </si>
  <si>
    <t>3.4</t>
  </si>
  <si>
    <t>3.5</t>
  </si>
  <si>
    <t>СК-37</t>
  </si>
  <si>
    <t>СК-38</t>
  </si>
  <si>
    <t>Анализировать социально-значимые явления, события и процессы, использовать социологическую и экономическую информацию, проявлять предпринимательскую инициативу</t>
  </si>
  <si>
    <t>Использовать печатные и электронные источники для поиска информации по темам, связанным с будущей профессиональной деятельностью, вести библиографическую работу с применением современных технологий поиска, обработки и анализа информации, самостоятельно анализировать накопленный массив информации</t>
  </si>
  <si>
    <t>Применять фундаментальные знания о государстве и праве в правотворческой и правоприменительной деятельности; использовать современную методологию познания явлений правовой действительности</t>
  </si>
  <si>
    <t>Применять положения инвестиционного законодательства в контексте создания оптимальных правовых условий для привлечения внутренних и внешних инвестиций в экономику Республики Беларусь</t>
  </si>
  <si>
    <t>Анализировать механизм правового регулирования применительно к обеспечению добросовестной конкуренции в экономической сфере, применять нормы законодательства о конкуренции</t>
  </si>
  <si>
    <t>Использовать средства получения, хранения, обработки, передачи и защиты информации, работать с геопространственной информацией</t>
  </si>
  <si>
    <t>Применять основные методы здоровьесбережения</t>
  </si>
  <si>
    <t>Логика и аргументация</t>
  </si>
  <si>
    <t>Деловое общение и коммуникация</t>
  </si>
  <si>
    <t>СК-39</t>
  </si>
  <si>
    <t>Применять коммуникационные технологии для поддержки и сопровождения деятельности государственных организаций, общественно-политических объединений, органов местного самоуправления</t>
  </si>
  <si>
    <t>СК-40</t>
  </si>
  <si>
    <t>4.6</t>
  </si>
  <si>
    <t>Социально-гуманитарный модуль 1</t>
  </si>
  <si>
    <t>Социально-гуманитарный модуль 2</t>
  </si>
  <si>
    <t xml:space="preserve">   1-24 01 02   Правоведение</t>
  </si>
  <si>
    <t>Специализация</t>
  </si>
  <si>
    <t xml:space="preserve">   1-24 01 02 02 Хозяйственное право</t>
  </si>
  <si>
    <t>Квалификация</t>
  </si>
  <si>
    <t>Антимонопольное право</t>
  </si>
  <si>
    <t>1.4.3, 4.2</t>
  </si>
  <si>
    <t>Осуществлять коммуникации на иностранном языке для решения задач межличностного и межкультурного взаимодействия</t>
  </si>
  <si>
    <t>Быть способным к саморазвитию и совершенствованию в профессиональной деятельности</t>
  </si>
  <si>
    <t>Обладать гуманистическим мировоззрением, качествами гражданственности и патриотизма</t>
  </si>
  <si>
    <t>1.3.2, 2.2.1</t>
  </si>
  <si>
    <t>Использовать административно-правовую терминологию, характеризовать административно-правовые режимы, анализировать источники и правовое положение субъектов административного права, осуществлять административные процедуры и вести работу с обращениями граждан</t>
  </si>
  <si>
    <t>Выявлять наиболее общие закономерности возникновения, функционирования и развития государственно-правовых явлений, использовать юридический категориальный аппарат в правоприменительной деятельности, принимать решения и совершать юридические действия в точном соответствии с законодательством Республики Беларусь</t>
  </si>
  <si>
    <t>УК-9, БПК-2</t>
  </si>
  <si>
    <t>Использовать исторический опыт для усовершенствования системы государственных органов, судебной системы, законодательства, правовых источников, институтов и отраслей права Беларуси</t>
  </si>
  <si>
    <t>Использовать понятия и категории конституционного права в системе отраслевых юридических наук, осуществлять толкование конституционных норм, применять полученные знания в образовательной и практической деятельности</t>
  </si>
  <si>
    <t>УК-2,БПК -5</t>
  </si>
  <si>
    <t>Применять административно-деликтное и процессуально-исполнительное законодательство при квалификации административных правонарушений, формулировать и обосновывать свою точку зрения по проблемным вопросам в профессиональной сфере, решать конкретные задачи, возникающие в практической деятельности</t>
  </si>
  <si>
    <t>Правильно и аргументировано применять уголовный закон в правоприменительной деятельности, анализировать состав преступления и его признаки, давать уголовно-правовую оценку общественно опасному деянию, определять наказание виновному, устанавливать основания и условия освобождения лица от уголовной ответственности в точном соответствии с действующим уголовным законодательством Республики Беларусь</t>
  </si>
  <si>
    <t>Осуществлять самостоятельный поиск правовой информации в области трудового права, анализировать и правильно применять нормы действующего законодательства о труде при разрешении правовых ситуаций, обеспечивать здоровые и безопасные условия труда</t>
  </si>
  <si>
    <t>Использовать гражданско-правовую терминологию, проектировать гражданско-правовые договоры, применять нормы гражданского законодательства в конкретных правовых ситуациях и в практической деятельности</t>
  </si>
  <si>
    <t>Применять нормы об отдельных гражданско-правовых обязательствах, обеспечивать охрану и защиту прав на объекты интеллектуальной собственности, определять порядок наследования и оформлять наследственные права, решать практические задачи в сфере защиты имущественных и личных неимущественных прав граждан и юридических лиц</t>
  </si>
  <si>
    <t>Применять нормы законодательства в области охраны окружающей среды и обеспечения экологической безопасности, принципы рационального природопользования и энергосбережения, решать теоретические и практические задачи в данной области</t>
  </si>
  <si>
    <t>Применять нормативные правовые акты, использовать приемы осуществления процессуальных действий, составлять основные процессуальные и иные юридические документы</t>
  </si>
  <si>
    <t>Осуществлять анализ и классификацию юридических фактов и обстоятельств в рамках гражданского судопроизводства, составлять гражданско-процессуальные документы</t>
  </si>
  <si>
    <t>Применять нормы уголовно-процессуального законодательства, решать задачи в практической деятельности, связанной с уголовным процессом</t>
  </si>
  <si>
    <t>Применять нормы хозяйственного законодательства с целью эффективного функционирования субъектов предпринимательской деятельности</t>
  </si>
  <si>
    <t>Применять правила и законы логического мышления в профессиональной деятельности</t>
  </si>
  <si>
    <t>УК-13</t>
  </si>
  <si>
    <t>УК-14</t>
  </si>
  <si>
    <t>Применять основные методы защиты населения от негативных факторов антропогенного, техногенного, естественного происхождения и воздействия радиации</t>
  </si>
  <si>
    <t>СК-2, УК-4</t>
  </si>
  <si>
    <t>СК-3, УК-9</t>
  </si>
  <si>
    <t>Анализировать особенности правового регулирования общественных отношений в исторической ретроспективе, выявлять закономерности функционирования государственно-правовых институтов в различные исторические периоды, прогнозировать тенденции развития общества на современном этапе</t>
  </si>
  <si>
    <t>2.2.1, 2.2.2</t>
  </si>
  <si>
    <t>Определять вид политического режима, форму правления и политико-территориального устройства любого зарубежного государства, выявлять и оценивать проблемы и преимущества конституционного права в зарубежных странах и в Республике Беларусь</t>
  </si>
  <si>
    <t>Применять нормы права социального обеспечения в профессиональной деятельности, обосновывать и принимать решения, связанные с реализацией норм права социального обеспечения</t>
  </si>
  <si>
    <t>Применять знания основных теорий и концепций развития представлений о государстве и праве, их месте в системе философского, научного и иного познания для анализа исторической и современной политико-правовой реальности</t>
  </si>
  <si>
    <t>Учитывать нравственные требования, предъявляемые к юристам при осуществлении профессиональной деятельности, соответствовать этим требованиям, принимать во внимание процессы взаимовлияния морали и права</t>
  </si>
  <si>
    <t>Решать теоретические и практические задачи, связанные с правовым регулированием международных отношений, защищать гарантированные нормами международного права интересы Республики Беларусь, её граждан, учреждений и организаций</t>
  </si>
  <si>
    <t xml:space="preserve">Анализировать нормы европейского права, оценивать их правовые последствия и использовать результаты в практической работе </t>
  </si>
  <si>
    <t>Прогнозировать тенденции преступности и планировать меры по ее предупреждению, выявлять и устранять причины и условия преступлений</t>
  </si>
  <si>
    <t>Применять нормы, регулирующие порядок исполнения уголовных наказаний и иных мер уголовно-правового характера, социальной реабилитации и надзора за лицами, отбывшими уголовное наказание, в профессиональной деятельности</t>
  </si>
  <si>
    <t>Применять нормы законодательства о порядке рассмотрения и разрешения судами хозяйственных споров и иных дел, отнесенных к компетенции судов, рассматривающих экономические дела</t>
  </si>
  <si>
    <t xml:space="preserve">Применять правовые нормы семейного законодательства в профессиональной деятельности  </t>
  </si>
  <si>
    <t>Применять нормы законодательства о системе и содержании правового регулирования частноправовых отношений, осложненных иностранным элементом, в профессиональной деятельности</t>
  </si>
  <si>
    <t>Применять методы судебно-следственной психологии для анализа ситуаций и решения практических задач в профессиональной деятельности юриста</t>
  </si>
  <si>
    <t>СК-23</t>
  </si>
  <si>
    <t>СК-24</t>
  </si>
  <si>
    <t>Применять нормы международного и национального законодательства в процессе создания, реализации и защиты прав на объекты интеллектуальной собственности</t>
  </si>
  <si>
    <t>Применять нормы законодательства в процессе решения задач, связанных с заключением, исполнением, изменением и расторжением гражданско-правовых договоров</t>
  </si>
  <si>
    <t>Применять нормы законодательства, регулирующего отношения собственности и других вещно-правовых отношений, в профессиональной деятельности</t>
  </si>
  <si>
    <t>Применять нормы таможенного законодательства в профессиональной деятельности</t>
  </si>
  <si>
    <t>Применять нормы корпоративного законодательства, осуществлять профессиональную деятельность в сфере реализации корпоративных прав</t>
  </si>
  <si>
    <t>Определять процессуальные особенности рассмотрения и разрешения экономических дел в судах, выявлять правоприменительные проблемы и решать их, используя комплексный подход</t>
  </si>
  <si>
    <t>Применять нормы законодательства об исполнительном производстве, вести исполнительное производство в качестве судебного исполнителя, выполнять отдельные исполнительные действия в качестве работника органа принудительного исполнения, осуществлять функции представителя юридически заинтересованного лица в исполнительном производстве</t>
  </si>
  <si>
    <t>Воспринимать профессионально-ориентированные тексты на латинском языке, анализировать юридическую информацию, готовить научные и публичные выступления с использованием знаний латинского языка</t>
  </si>
  <si>
    <t>Проводить интервьюирование и консультирование граждан, готовить юридические заключения и процессуальные документы по гражданским делам, вести кадровое делопроизводство</t>
  </si>
  <si>
    <t>УК-6,СК-36</t>
  </si>
  <si>
    <t>УК-2,СК-38</t>
  </si>
  <si>
    <t>Срок обучения       4 года</t>
  </si>
  <si>
    <t>Правильно толковать и применять нормы информационного права, решать теоретические и практические задачи отрасли</t>
  </si>
  <si>
    <t>Применять знания о государственном устройстве и управлении, проводить сравнительный анализ систем государственного управления различных стран, устанавливать взаимосвязь между институтами государства и гражданским обществом</t>
  </si>
  <si>
    <t>Анализировать взаимоотношения в системе человек–общество–государство, использовать нормативные правовые акты в области прав человека на практике</t>
  </si>
  <si>
    <t>Лингвистический модуль</t>
  </si>
  <si>
    <t>Иностранный язык (профессиональная лексика)</t>
  </si>
  <si>
    <t>2.2.4</t>
  </si>
  <si>
    <t>1.2, 2.2.4, 3.2</t>
  </si>
  <si>
    <t>2.3.2</t>
  </si>
  <si>
    <t>2.3.3</t>
  </si>
  <si>
    <t>2.3.4</t>
  </si>
  <si>
    <t>2.3.4.1</t>
  </si>
  <si>
    <t>2.3.4.2</t>
  </si>
  <si>
    <t>2.4.2.1</t>
  </si>
  <si>
    <t>2.4.2.2</t>
  </si>
  <si>
    <t>2.7.3</t>
  </si>
  <si>
    <t>1.12, 2.10</t>
  </si>
  <si>
    <t xml:space="preserve">1.12, 2.1.1.2, 2.10  </t>
  </si>
  <si>
    <t>Владеть основами исследовательской деятельности, осуществлять поиск, анализ и синтез информации</t>
  </si>
  <si>
    <t>2.11.4</t>
  </si>
  <si>
    <t>2.11.5</t>
  </si>
  <si>
    <t>2.11.6</t>
  </si>
  <si>
    <t>2.11.7</t>
  </si>
  <si>
    <t>2.11.8</t>
  </si>
  <si>
    <t>2.11.8.1</t>
  </si>
  <si>
    <t>2.11.8.2</t>
  </si>
  <si>
    <t>Выбирать необходимый стиль речи, применять в профессиональной деятельности знания об организации публичной речи, навыки ораторского мастерства, аргументации и полемики</t>
  </si>
  <si>
    <t>УК-6,12</t>
  </si>
  <si>
    <t>УК-5,13</t>
  </si>
  <si>
    <t>Использовать знания о системе правоохранительных и судебных органов Республики Беларусь для решения задач, связанных с определением статуса, организацией и деятельностью суда и органов, содействующих правосудию, в целях защиты прав и законных интересов граждан, конституционного строя государства</t>
  </si>
  <si>
    <t>Применять нормативные правовые акты в области использования и охраны природных ресурсов в профессиональной деятельности в целях обеспечения устойчивого природопользования</t>
  </si>
  <si>
    <t>Проводить сбор, проверку и оценку доказательств, необходимых для всестороннего полного и объективного расследования и раскрытия преступлений</t>
  </si>
  <si>
    <t>Применять методы осуществления прокурорского надзора, решать задачи, связанные с ведением прокуратурой деятельности по надзору за исполнением законодательства</t>
  </si>
  <si>
    <t>Применять нормы антимонопольного законодательства при совершении юридически значимых действий в рамках реализации государственной политики или в рамках осуществления хозяйственной деятельности организации</t>
  </si>
  <si>
    <t>Выявлять коррупционные риски и применять соответствующие методы их предупреждения</t>
  </si>
  <si>
    <t>Разработан в качестве примера реализации образовательного стандарта по специальности 1-24 01 02 "Правоведение".</t>
  </si>
  <si>
    <t>Название модуля, учебной дисциплины, курсовой работы (проекта)</t>
  </si>
  <si>
    <t>Модуль "Дисциплины специализации 1-24 01 02 02 Хозяйственное право"</t>
  </si>
  <si>
    <t>УК-1,5,6,                 БПК-19</t>
  </si>
  <si>
    <t>УК-1,5,6,       БПК-19</t>
  </si>
  <si>
    <t>1.12, 2.10, 3.3</t>
  </si>
  <si>
    <r>
      <t>Экологическое право</t>
    </r>
    <r>
      <rPr>
        <sz val="10"/>
        <rFont val="Calibri"/>
        <family val="2"/>
      </rPr>
      <t>³</t>
    </r>
  </si>
  <si>
    <r>
      <t>Трудоправовой модуль</t>
    </r>
    <r>
      <rPr>
        <b/>
        <sz val="10"/>
        <rFont val="Arial"/>
        <family val="2"/>
      </rPr>
      <t>²</t>
    </r>
  </si>
  <si>
    <r>
      <t>История государства и права Беларуси</t>
    </r>
    <r>
      <rPr>
        <sz val="10"/>
        <rFont val="Arial"/>
        <family val="2"/>
      </rPr>
      <t>¹</t>
    </r>
  </si>
  <si>
    <r>
      <rPr>
        <sz val="10"/>
        <rFont val="Arial"/>
        <family val="2"/>
      </rPr>
      <t>¹</t>
    </r>
    <r>
      <rPr>
        <sz val="8"/>
        <rFont val="Arial"/>
        <family val="2"/>
      </rPr>
      <t>Включая обязательную учебную дисциплину Социально-гуманитарного модуля 1 "История".</t>
    </r>
  </si>
  <si>
    <r>
      <rPr>
        <sz val="10"/>
        <rFont val="Arial"/>
        <family val="2"/>
      </rPr>
      <t>²</t>
    </r>
    <r>
      <rPr>
        <sz val="8"/>
        <rFont val="Arial"/>
        <family val="2"/>
      </rPr>
      <t>Включая дисциплину учебную "Охрана труда".</t>
    </r>
  </si>
  <si>
    <r>
      <rPr>
        <sz val="10"/>
        <rFont val="Arial"/>
        <family val="2"/>
      </rPr>
      <t>³</t>
    </r>
    <r>
      <rPr>
        <sz val="8"/>
        <rFont val="Arial"/>
        <family val="2"/>
      </rPr>
      <t>Включая учебные дисциплины "Основы экологии" и "Основы энергосбережения".</t>
    </r>
  </si>
  <si>
    <r>
      <rPr>
        <sz val="10"/>
        <rFont val="Arial"/>
        <family val="2"/>
      </rPr>
      <t>⁴</t>
    </r>
    <r>
      <rPr>
        <sz val="8"/>
        <rFont val="Arial"/>
        <family val="2"/>
      </rPr>
      <t>Курсовые работы выполняются по любой из учебных дисциплин государственного компонента.</t>
    </r>
  </si>
  <si>
    <r>
      <rPr>
        <sz val="10"/>
        <rFont val="Arial"/>
        <family val="2"/>
      </rPr>
      <t>⁵</t>
    </r>
    <r>
      <rPr>
        <sz val="8"/>
        <rFont val="Arial"/>
        <family val="2"/>
      </rPr>
      <t>Включая учебную дисциплину "Основы управления интеллектуальной собственностью". При составлении учебного плана учреждения образования по специальности (специализации) учебная дисциплина "Основы управления интеллектуальной собственностью" планируется в качестве дисциплины компонента учреждения высшего образования.</t>
    </r>
  </si>
  <si>
    <r>
      <rPr>
        <sz val="10"/>
        <rFont val="Arial"/>
        <family val="2"/>
      </rPr>
      <t>⁶</t>
    </r>
    <r>
      <rPr>
        <sz val="8"/>
        <rFont val="Arial"/>
        <family val="2"/>
      </rPr>
      <t>Курсовые работы выполняются по любой из учебных дисциплин компонента учреждения высшего образования.</t>
    </r>
  </si>
  <si>
    <r>
      <rPr>
        <sz val="10"/>
        <rFont val="Arial"/>
        <family val="2"/>
      </rPr>
      <t>⁷</t>
    </r>
    <r>
      <rPr>
        <sz val="8"/>
        <rFont val="Arial"/>
        <family val="2"/>
      </rPr>
      <t>Учебная дисциплина  "Коммуникативные навыки юриста" включает следующие взаимосвязанные компоненты: 1. Профессиональная коммуникация юриста; 2. Основы разрешения конфликтов в юридической деятельности; 3. Искусство ведения деловых переговоров.</t>
    </r>
  </si>
  <si>
    <r>
      <rPr>
        <sz val="10"/>
        <rFont val="Arial"/>
        <family val="2"/>
      </rPr>
      <t>⁸</t>
    </r>
    <r>
      <rPr>
        <sz val="8"/>
        <rFont val="Arial"/>
        <family val="2"/>
      </rPr>
      <t>Учебная дисциплина  "Юридическая клиника" включает следующие взаимосвязанные компоненты: 1. Техника юридического письма; 2. Основы практическиой деятельности юриста; 
3. Делопроизводство.</t>
    </r>
  </si>
  <si>
    <r>
      <rPr>
        <sz val="10"/>
        <rFont val="Arial"/>
        <family val="2"/>
      </rPr>
      <t>⁹</t>
    </r>
    <r>
      <rPr>
        <sz val="8"/>
        <rFont val="Arial"/>
        <family val="2"/>
      </rPr>
      <t>Включая учебную дисциплину "Радиационная безопасность".</t>
    </r>
  </si>
  <si>
    <r>
      <t>Безопасность жизнедеятельности человека. Защита населения и объектов от чрезвычайных ситуаций</t>
    </r>
    <r>
      <rPr>
        <sz val="9"/>
        <rFont val="Arial"/>
        <family val="2"/>
      </rPr>
      <t>⁹</t>
    </r>
  </si>
  <si>
    <r>
      <t>Юридическая клиника</t>
    </r>
    <r>
      <rPr>
        <sz val="10"/>
        <rFont val="Arial"/>
        <family val="2"/>
      </rPr>
      <t>⁸</t>
    </r>
  </si>
  <si>
    <r>
      <t>Коммуникативные навыки юриста</t>
    </r>
    <r>
      <rPr>
        <sz val="10"/>
        <rFont val="Arial"/>
        <family val="2"/>
      </rPr>
      <t>⁷</t>
    </r>
  </si>
  <si>
    <r>
      <t>Модуль "Курсовая работа"</t>
    </r>
    <r>
      <rPr>
        <b/>
        <sz val="10"/>
        <rFont val="Arial"/>
        <family val="2"/>
      </rPr>
      <t>⁶</t>
    </r>
  </si>
  <si>
    <r>
      <t>Право интеллектуальной собственности</t>
    </r>
    <r>
      <rPr>
        <sz val="10"/>
        <rFont val="Arial"/>
        <family val="2"/>
      </rPr>
      <t>⁵</t>
    </r>
  </si>
  <si>
    <r>
      <t>Модуль "Курсовая работа"</t>
    </r>
    <r>
      <rPr>
        <b/>
        <sz val="10"/>
        <rFont val="Arial"/>
        <family val="2"/>
      </rPr>
      <t>⁴</t>
    </r>
  </si>
  <si>
    <t>Анализировать и применять нормативные правовые акты законодательства, регулирующие земельные отношения, для решения теоретических и практических вопросов в данной области</t>
  </si>
  <si>
    <t>Анализировать и применять нормы права ЕАЭС в практической деятельности, решать задачи, связанные с реализацией норм права ЕАЭС в рамках национальной правовой системы</t>
  </si>
  <si>
    <t>Анализировать налоговое законодательство в контексте его применения по вопросам защиты прав и интересов налогоплательщиков, соблюдения фискальных интересов государства</t>
  </si>
  <si>
    <t>Ориентироваться во внешней предпринимательской и инновационной среде, определять перспективные направления предпринимательства, принимать обоснованные решения при осуществлении предпринимательской деятельности, достигать поставленные цели</t>
  </si>
  <si>
    <t>Юрист</t>
  </si>
  <si>
    <t xml:space="preserve">Анализировать и использовать в профессиональной деятельности нормы аграрного права при решении конкретных вопросов, применять меры по обеспечению продовольственной безопасности и устойчивого развития сельских территорий </t>
  </si>
  <si>
    <t>Продолжение типового учебного плана по специальности 1-24 01 02 "Правоведение", регистрационный №_______________________________</t>
  </si>
  <si>
    <t>Продолжение типового учебного плана по специальности 1-24 01 02 "Правоведение", регистрационный №__________________________________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</si>
</sst>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0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sz val="7.5"/>
      <name val="Arial Cyr"/>
      <family val="0"/>
    </font>
    <font>
      <sz val="8"/>
      <name val="Times New Roman"/>
      <family val="1"/>
    </font>
    <font>
      <sz val="8"/>
      <name val="Calibri"/>
      <family val="2"/>
    </font>
    <font>
      <sz val="6.5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" vertical="top"/>
    </xf>
    <xf numFmtId="49" fontId="20" fillId="0" borderId="12" xfId="0" applyNumberFormat="1" applyFont="1" applyBorder="1" applyAlignment="1">
      <alignment horizontal="center" vertical="top"/>
    </xf>
    <xf numFmtId="0" fontId="20" fillId="0" borderId="13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 quotePrefix="1">
      <alignment horizontal="right"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/>
    </xf>
    <xf numFmtId="0" fontId="23" fillId="0" borderId="20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vertical="top" wrapText="1"/>
    </xf>
    <xf numFmtId="49" fontId="16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26" fillId="0" borderId="15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left" vertical="center" textRotation="90" wrapText="1"/>
    </xf>
    <xf numFmtId="0" fontId="23" fillId="0" borderId="37" xfId="0" applyFont="1" applyBorder="1" applyAlignment="1">
      <alignment horizontal="left" vertical="center" textRotation="90" wrapText="1"/>
    </xf>
    <xf numFmtId="0" fontId="23" fillId="0" borderId="38" xfId="0" applyFont="1" applyBorder="1" applyAlignment="1">
      <alignment horizontal="left" vertical="center" textRotation="90" wrapText="1"/>
    </xf>
    <xf numFmtId="0" fontId="23" fillId="0" borderId="39" xfId="0" applyFont="1" applyBorder="1" applyAlignment="1">
      <alignment horizontal="left" vertical="center" textRotation="90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49" fontId="23" fillId="0" borderId="25" xfId="0" applyNumberFormat="1" applyFont="1" applyFill="1" applyBorder="1" applyAlignment="1">
      <alignment vertical="top"/>
    </xf>
    <xf numFmtId="0" fontId="23" fillId="0" borderId="4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vertical="top" wrapText="1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0" fontId="27" fillId="33" borderId="31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27" fillId="33" borderId="48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27" fillId="33" borderId="49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52" xfId="0" applyFont="1" applyFill="1" applyBorder="1" applyAlignment="1">
      <alignment horizontal="center" vertical="center"/>
    </xf>
    <xf numFmtId="0" fontId="27" fillId="33" borderId="53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49" fontId="22" fillId="33" borderId="50" xfId="0" applyNumberFormat="1" applyFont="1" applyFill="1" applyBorder="1" applyAlignment="1">
      <alignment vertical="top"/>
    </xf>
    <xf numFmtId="0" fontId="23" fillId="33" borderId="45" xfId="0" applyFont="1" applyFill="1" applyBorder="1" applyAlignment="1">
      <alignment horizontal="center" vertical="center"/>
    </xf>
    <xf numFmtId="0" fontId="23" fillId="33" borderId="46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49" fontId="23" fillId="0" borderId="45" xfId="0" applyNumberFormat="1" applyFont="1" applyFill="1" applyBorder="1" applyAlignment="1">
      <alignment vertical="center"/>
    </xf>
    <xf numFmtId="16" fontId="23" fillId="0" borderId="52" xfId="0" applyNumberFormat="1" applyFont="1" applyFill="1" applyBorder="1" applyAlignment="1">
      <alignment vertical="center" wrapText="1"/>
    </xf>
    <xf numFmtId="0" fontId="26" fillId="0" borderId="55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vertical="center"/>
    </xf>
    <xf numFmtId="16" fontId="23" fillId="0" borderId="28" xfId="0" applyNumberFormat="1" applyFont="1" applyFill="1" applyBorder="1" applyAlignment="1">
      <alignment vertical="center" wrapText="1"/>
    </xf>
    <xf numFmtId="0" fontId="26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7" fillId="33" borderId="55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5" fillId="33" borderId="52" xfId="0" applyFont="1" applyFill="1" applyBorder="1" applyAlignment="1">
      <alignment horizontal="center"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27" fillId="33" borderId="56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4" fillId="33" borderId="46" xfId="0" applyFont="1" applyFill="1" applyBorder="1" applyAlignment="1">
      <alignment vertical="top" wrapText="1"/>
    </xf>
    <xf numFmtId="0" fontId="25" fillId="0" borderId="19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vertical="center"/>
    </xf>
    <xf numFmtId="16" fontId="23" fillId="0" borderId="24" xfId="0" applyNumberFormat="1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vertical="top"/>
    </xf>
    <xf numFmtId="0" fontId="24" fillId="0" borderId="17" xfId="0" applyFont="1" applyFill="1" applyBorder="1" applyAlignment="1">
      <alignment vertical="top" wrapText="1"/>
    </xf>
    <xf numFmtId="0" fontId="25" fillId="0" borderId="31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vertical="top"/>
    </xf>
    <xf numFmtId="0" fontId="23" fillId="0" borderId="17" xfId="0" applyFont="1" applyFill="1" applyBorder="1" applyAlignment="1">
      <alignment vertical="top" wrapText="1"/>
    </xf>
    <xf numFmtId="0" fontId="26" fillId="0" borderId="3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42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49" fontId="23" fillId="0" borderId="16" xfId="0" applyNumberFormat="1" applyFont="1" applyFill="1" applyBorder="1" applyAlignment="1">
      <alignment vertical="top"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16" fontId="23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22" fillId="34" borderId="43" xfId="0" applyFont="1" applyFill="1" applyBorder="1" applyAlignment="1">
      <alignment vertical="top"/>
    </xf>
    <xf numFmtId="0" fontId="22" fillId="34" borderId="19" xfId="0" applyFont="1" applyFill="1" applyBorder="1" applyAlignment="1">
      <alignment vertical="top" wrapText="1"/>
    </xf>
    <xf numFmtId="0" fontId="23" fillId="34" borderId="18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25" fillId="34" borderId="43" xfId="0" applyFont="1" applyFill="1" applyBorder="1" applyAlignment="1">
      <alignment horizontal="center" vertical="center"/>
    </xf>
    <xf numFmtId="0" fontId="25" fillId="34" borderId="23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horizontal="center" vertical="center"/>
    </xf>
    <xf numFmtId="0" fontId="25" fillId="34" borderId="44" xfId="0" applyFont="1" applyFill="1" applyBorder="1" applyAlignment="1">
      <alignment horizontal="center" vertical="center"/>
    </xf>
    <xf numFmtId="0" fontId="25" fillId="34" borderId="33" xfId="0" applyFont="1" applyFill="1" applyBorder="1" applyAlignment="1">
      <alignment horizontal="center" vertical="center"/>
    </xf>
    <xf numFmtId="0" fontId="25" fillId="34" borderId="34" xfId="0" applyFont="1" applyFill="1" applyBorder="1" applyAlignment="1">
      <alignment horizontal="center" vertical="center"/>
    </xf>
    <xf numFmtId="0" fontId="27" fillId="34" borderId="35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top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vertical="center"/>
    </xf>
    <xf numFmtId="49" fontId="23" fillId="0" borderId="58" xfId="0" applyNumberFormat="1" applyFont="1" applyFill="1" applyBorder="1" applyAlignment="1">
      <alignment vertical="top"/>
    </xf>
    <xf numFmtId="0" fontId="23" fillId="0" borderId="57" xfId="0" applyFont="1" applyFill="1" applyBorder="1" applyAlignment="1">
      <alignment vertical="top" wrapText="1"/>
    </xf>
    <xf numFmtId="0" fontId="23" fillId="0" borderId="40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/>
    </xf>
    <xf numFmtId="0" fontId="20" fillId="0" borderId="40" xfId="0" applyFont="1" applyFill="1" applyBorder="1" applyAlignment="1">
      <alignment/>
    </xf>
    <xf numFmtId="0" fontId="20" fillId="0" borderId="37" xfId="0" applyFont="1" applyFill="1" applyBorder="1" applyAlignment="1">
      <alignment/>
    </xf>
    <xf numFmtId="0" fontId="20" fillId="0" borderId="57" xfId="0" applyFont="1" applyFill="1" applyBorder="1" applyAlignment="1">
      <alignment/>
    </xf>
    <xf numFmtId="0" fontId="20" fillId="0" borderId="6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49" fontId="29" fillId="0" borderId="61" xfId="0" applyNumberFormat="1" applyFont="1" applyFill="1" applyBorder="1" applyAlignment="1">
      <alignment horizontal="center" vertical="center"/>
    </xf>
    <xf numFmtId="0" fontId="29" fillId="0" borderId="61" xfId="0" applyNumberFormat="1" applyFont="1" applyFill="1" applyBorder="1" applyAlignment="1">
      <alignment horizontal="left" vertical="center" wrapText="1"/>
    </xf>
    <xf numFmtId="49" fontId="29" fillId="0" borderId="61" xfId="0" applyNumberFormat="1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7" fillId="33" borderId="54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49" fontId="23" fillId="0" borderId="49" xfId="0" applyNumberFormat="1" applyFont="1" applyFill="1" applyBorder="1" applyAlignment="1">
      <alignment/>
    </xf>
    <xf numFmtId="49" fontId="22" fillId="33" borderId="25" xfId="0" applyNumberFormat="1" applyFont="1" applyFill="1" applyBorder="1" applyAlignment="1">
      <alignment vertical="top"/>
    </xf>
    <xf numFmtId="49" fontId="22" fillId="33" borderId="31" xfId="0" applyNumberFormat="1" applyFont="1" applyFill="1" applyBorder="1" applyAlignment="1">
      <alignment vertical="top"/>
    </xf>
    <xf numFmtId="49" fontId="23" fillId="0" borderId="62" xfId="0" applyNumberFormat="1" applyFont="1" applyFill="1" applyBorder="1" applyAlignment="1">
      <alignment vertical="top"/>
    </xf>
    <xf numFmtId="0" fontId="20" fillId="0" borderId="63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vertical="top" wrapText="1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5" fillId="33" borderId="25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64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27" fillId="33" borderId="27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vertical="top"/>
    </xf>
    <xf numFmtId="49" fontId="31" fillId="0" borderId="40" xfId="0" applyNumberFormat="1" applyFont="1" applyFill="1" applyBorder="1" applyAlignment="1">
      <alignment vertical="top"/>
    </xf>
    <xf numFmtId="49" fontId="22" fillId="0" borderId="18" xfId="0" applyNumberFormat="1" applyFont="1" applyFill="1" applyBorder="1" applyAlignment="1">
      <alignment vertical="top"/>
    </xf>
    <xf numFmtId="0" fontId="23" fillId="0" borderId="30" xfId="0" applyFont="1" applyFill="1" applyBorder="1" applyAlignment="1">
      <alignment vertical="top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horizontal="center" vertical="center" wrapText="1"/>
    </xf>
    <xf numFmtId="0" fontId="32" fillId="33" borderId="5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49" xfId="0" applyFont="1" applyBorder="1" applyAlignment="1">
      <alignment/>
    </xf>
    <xf numFmtId="0" fontId="25" fillId="34" borderId="3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wrapText="1"/>
    </xf>
    <xf numFmtId="0" fontId="20" fillId="0" borderId="65" xfId="0" applyFont="1" applyBorder="1" applyAlignment="1">
      <alignment horizontal="center" textRotation="90" wrapText="1"/>
    </xf>
    <xf numFmtId="0" fontId="20" fillId="0" borderId="12" xfId="0" applyFont="1" applyBorder="1" applyAlignment="1">
      <alignment horizontal="center" textRotation="90" wrapText="1"/>
    </xf>
    <xf numFmtId="0" fontId="20" fillId="0" borderId="11" xfId="0" applyFont="1" applyBorder="1" applyAlignment="1">
      <alignment horizontal="center" vertical="top"/>
    </xf>
    <xf numFmtId="0" fontId="20" fillId="0" borderId="65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49" fontId="20" fillId="0" borderId="11" xfId="0" applyNumberFormat="1" applyFont="1" applyBorder="1" applyAlignment="1">
      <alignment horizontal="center" vertical="top"/>
    </xf>
    <xf numFmtId="49" fontId="20" fillId="0" borderId="65" xfId="0" applyNumberFormat="1" applyFont="1" applyBorder="1" applyAlignment="1">
      <alignment horizontal="center" vertical="top"/>
    </xf>
    <xf numFmtId="49" fontId="20" fillId="0" borderId="12" xfId="0" applyNumberFormat="1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11" xfId="0" applyFont="1" applyBorder="1" applyAlignment="1">
      <alignment horizontal="center" vertical="center" textRotation="255" wrapText="1"/>
    </xf>
    <xf numFmtId="0" fontId="19" fillId="0" borderId="65" xfId="0" applyFont="1" applyBorder="1" applyAlignment="1">
      <alignment horizontal="center" vertical="center" textRotation="255" wrapText="1"/>
    </xf>
    <xf numFmtId="0" fontId="19" fillId="0" borderId="12" xfId="0" applyFont="1" applyBorder="1" applyAlignment="1">
      <alignment horizontal="center" vertical="center" textRotation="255" wrapText="1"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3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49" xfId="0" applyFont="1" applyBorder="1" applyAlignment="1">
      <alignment wrapText="1"/>
    </xf>
    <xf numFmtId="0" fontId="0" fillId="0" borderId="49" xfId="0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28" xfId="0" applyNumberFormat="1" applyFont="1" applyFill="1" applyBorder="1" applyAlignment="1">
      <alignment horizontal="left" vertical="center" wrapText="1"/>
    </xf>
    <xf numFmtId="0" fontId="23" fillId="0" borderId="64" xfId="0" applyNumberFormat="1" applyFont="1" applyFill="1" applyBorder="1" applyAlignment="1">
      <alignment horizontal="left" vertical="center" wrapText="1"/>
    </xf>
    <xf numFmtId="0" fontId="23" fillId="0" borderId="27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28" xfId="0" applyNumberFormat="1" applyFont="1" applyFill="1" applyBorder="1" applyAlignment="1">
      <alignment horizontal="left" vertical="center" wrapText="1"/>
    </xf>
    <xf numFmtId="49" fontId="23" fillId="0" borderId="64" xfId="0" applyNumberFormat="1" applyFont="1" applyFill="1" applyBorder="1" applyAlignment="1">
      <alignment horizontal="left" vertical="center" wrapText="1"/>
    </xf>
    <xf numFmtId="49" fontId="23" fillId="0" borderId="27" xfId="0" applyNumberFormat="1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75" xfId="0" applyFont="1" applyFill="1" applyBorder="1" applyAlignment="1">
      <alignment horizontal="center" vertical="center" wrapText="1"/>
    </xf>
    <xf numFmtId="0" fontId="23" fillId="0" borderId="76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23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25" fillId="0" borderId="5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textRotation="90" wrapText="1"/>
    </xf>
    <xf numFmtId="0" fontId="22" fillId="0" borderId="77" xfId="0" applyFont="1" applyBorder="1" applyAlignment="1">
      <alignment horizontal="center" vertical="center" textRotation="90" wrapText="1"/>
    </xf>
    <xf numFmtId="0" fontId="22" fillId="0" borderId="78" xfId="0" applyFont="1" applyBorder="1" applyAlignment="1">
      <alignment horizontal="center" vertical="center" textRotation="90" wrapText="1"/>
    </xf>
    <xf numFmtId="0" fontId="22" fillId="0" borderId="39" xfId="0" applyFont="1" applyBorder="1" applyAlignment="1">
      <alignment horizontal="center" vertical="center" textRotation="90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textRotation="90"/>
    </xf>
    <xf numFmtId="0" fontId="22" fillId="0" borderId="72" xfId="0" applyFont="1" applyBorder="1" applyAlignment="1">
      <alignment horizontal="center" vertical="center" textRotation="90"/>
    </xf>
    <xf numFmtId="0" fontId="22" fillId="0" borderId="36" xfId="0" applyFont="1" applyBorder="1" applyAlignment="1">
      <alignment horizontal="center" vertical="center" textRotation="90"/>
    </xf>
    <xf numFmtId="0" fontId="22" fillId="0" borderId="79" xfId="0" applyFont="1" applyBorder="1" applyAlignment="1">
      <alignment horizontal="center" vertical="center" textRotation="90"/>
    </xf>
    <xf numFmtId="0" fontId="22" fillId="0" borderId="80" xfId="0" applyFont="1" applyBorder="1" applyAlignment="1">
      <alignment horizontal="center" vertical="center" textRotation="90"/>
    </xf>
    <xf numFmtId="0" fontId="22" fillId="0" borderId="67" xfId="0" applyFont="1" applyBorder="1" applyAlignment="1">
      <alignment horizontal="center" vertical="center" textRotation="90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left"/>
    </xf>
    <xf numFmtId="49" fontId="23" fillId="0" borderId="38" xfId="0" applyNumberFormat="1" applyFont="1" applyFill="1" applyBorder="1" applyAlignment="1">
      <alignment horizontal="left"/>
    </xf>
    <xf numFmtId="0" fontId="22" fillId="0" borderId="81" xfId="0" applyFont="1" applyBorder="1" applyAlignment="1">
      <alignment horizontal="center" vertical="center" textRotation="90"/>
    </xf>
    <xf numFmtId="0" fontId="22" fillId="0" borderId="63" xfId="0" applyFont="1" applyBorder="1" applyAlignment="1">
      <alignment horizontal="center" vertical="center" textRotation="90"/>
    </xf>
    <xf numFmtId="0" fontId="22" fillId="0" borderId="78" xfId="0" applyFont="1" applyBorder="1" applyAlignment="1">
      <alignment horizontal="center" vertical="center" textRotation="90"/>
    </xf>
    <xf numFmtId="0" fontId="22" fillId="0" borderId="39" xfId="0" applyFont="1" applyBorder="1" applyAlignment="1">
      <alignment horizontal="center" vertical="center" textRotation="90"/>
    </xf>
    <xf numFmtId="0" fontId="22" fillId="0" borderId="69" xfId="0" applyFont="1" applyBorder="1" applyAlignment="1">
      <alignment horizontal="center" vertical="center" textRotation="90" wrapText="1"/>
    </xf>
    <xf numFmtId="0" fontId="22" fillId="0" borderId="79" xfId="0" applyFont="1" applyBorder="1" applyAlignment="1">
      <alignment horizontal="center" vertical="center" textRotation="90" wrapText="1"/>
    </xf>
    <xf numFmtId="0" fontId="22" fillId="0" borderId="80" xfId="0" applyFont="1" applyBorder="1" applyAlignment="1">
      <alignment horizontal="center" vertical="center" textRotation="90" wrapText="1"/>
    </xf>
    <xf numFmtId="0" fontId="22" fillId="0" borderId="67" xfId="0" applyFont="1" applyBorder="1" applyAlignment="1">
      <alignment horizontal="center" vertical="center" textRotation="90" wrapText="1"/>
    </xf>
    <xf numFmtId="0" fontId="22" fillId="0" borderId="69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49" fontId="23" fillId="0" borderId="28" xfId="0" applyNumberFormat="1" applyFont="1" applyFill="1" applyBorder="1" applyAlignment="1">
      <alignment horizontal="left" vertical="center"/>
    </xf>
    <xf numFmtId="49" fontId="23" fillId="0" borderId="64" xfId="0" applyNumberFormat="1" applyFont="1" applyFill="1" applyBorder="1" applyAlignment="1">
      <alignment horizontal="left" vertical="center"/>
    </xf>
    <xf numFmtId="49" fontId="23" fillId="0" borderId="27" xfId="0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9" fontId="33" fillId="0" borderId="49" xfId="0" applyNumberFormat="1" applyFont="1" applyFill="1" applyBorder="1" applyAlignment="1">
      <alignment horizontal="center" vertical="center"/>
    </xf>
    <xf numFmtId="49" fontId="22" fillId="0" borderId="49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0" fillId="0" borderId="68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3" fillId="0" borderId="82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center"/>
    </xf>
    <xf numFmtId="0" fontId="26" fillId="0" borderId="80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 wrapText="1"/>
    </xf>
    <xf numFmtId="0" fontId="23" fillId="0" borderId="83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78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left" vertical="center"/>
    </xf>
    <xf numFmtId="0" fontId="23" fillId="0" borderId="55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42" xfId="0" applyFont="1" applyFill="1" applyBorder="1" applyAlignment="1">
      <alignment horizontal="left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3" fillId="0" borderId="78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49" fontId="25" fillId="0" borderId="58" xfId="0" applyNumberFormat="1" applyFont="1" applyFill="1" applyBorder="1" applyAlignment="1">
      <alignment horizontal="center" vertical="center"/>
    </xf>
    <xf numFmtId="49" fontId="25" fillId="0" borderId="86" xfId="0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86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 wrapText="1"/>
    </xf>
    <xf numFmtId="0" fontId="23" fillId="0" borderId="2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left" vertical="center"/>
    </xf>
    <xf numFmtId="0" fontId="23" fillId="0" borderId="87" xfId="0" applyFont="1" applyFill="1" applyBorder="1" applyAlignment="1">
      <alignment horizontal="left" vertical="center"/>
    </xf>
    <xf numFmtId="0" fontId="23" fillId="0" borderId="36" xfId="0" applyFont="1" applyFill="1" applyBorder="1" applyAlignment="1">
      <alignment horizontal="left" vertical="center"/>
    </xf>
    <xf numFmtId="0" fontId="23" fillId="0" borderId="74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87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87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1" fontId="25" fillId="0" borderId="50" xfId="0" applyNumberFormat="1" applyFont="1" applyFill="1" applyBorder="1" applyAlignment="1">
      <alignment horizontal="center" vertical="center"/>
    </xf>
    <xf numFmtId="1" fontId="25" fillId="0" borderId="51" xfId="0" applyNumberFormat="1" applyFont="1" applyFill="1" applyBorder="1" applyAlignment="1">
      <alignment horizontal="center" vertical="center"/>
    </xf>
    <xf numFmtId="1" fontId="25" fillId="0" borderId="53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25" fillId="0" borderId="50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 horizontal="left"/>
    </xf>
    <xf numFmtId="0" fontId="25" fillId="0" borderId="58" xfId="0" applyFont="1" applyFill="1" applyBorder="1" applyAlignment="1">
      <alignment horizontal="left"/>
    </xf>
    <xf numFmtId="0" fontId="28" fillId="0" borderId="86" xfId="0" applyFont="1" applyFill="1" applyBorder="1" applyAlignment="1">
      <alignment horizontal="left"/>
    </xf>
    <xf numFmtId="0" fontId="25" fillId="0" borderId="50" xfId="0" applyFont="1" applyFill="1" applyBorder="1" applyAlignment="1">
      <alignment horizontal="left"/>
    </xf>
    <xf numFmtId="0" fontId="25" fillId="0" borderId="51" xfId="0" applyFont="1" applyFill="1" applyBorder="1" applyAlignment="1">
      <alignment horizontal="left"/>
    </xf>
    <xf numFmtId="0" fontId="25" fillId="0" borderId="53" xfId="0" applyFont="1" applyFill="1" applyBorder="1" applyAlignment="1">
      <alignment horizontal="left"/>
    </xf>
    <xf numFmtId="0" fontId="25" fillId="0" borderId="25" xfId="0" applyFont="1" applyFill="1" applyBorder="1" applyAlignment="1">
      <alignment horizontal="left"/>
    </xf>
    <xf numFmtId="0" fontId="25" fillId="0" borderId="64" xfId="0" applyFont="1" applyFill="1" applyBorder="1" applyAlignment="1">
      <alignment horizontal="left"/>
    </xf>
    <xf numFmtId="0" fontId="23" fillId="0" borderId="1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>
      <alignment horizontal="left" vertical="center" wrapText="1"/>
    </xf>
    <xf numFmtId="0" fontId="23" fillId="0" borderId="49" xfId="0" applyNumberFormat="1" applyFont="1" applyFill="1" applyBorder="1" applyAlignment="1">
      <alignment horizontal="left" vertical="center" wrapText="1"/>
    </xf>
    <xf numFmtId="0" fontId="23" fillId="0" borderId="42" xfId="0" applyNumberFormat="1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0" fillId="0" borderId="68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6" xfId="0" applyFont="1" applyBorder="1" applyAlignment="1">
      <alignment/>
    </xf>
    <xf numFmtId="49" fontId="22" fillId="33" borderId="16" xfId="0" applyNumberFormat="1" applyFont="1" applyFill="1" applyBorder="1" applyAlignment="1">
      <alignment vertical="top"/>
    </xf>
    <xf numFmtId="0" fontId="24" fillId="33" borderId="24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abSelected="1" zoomScale="88" zoomScaleNormal="88" zoomScalePageLayoutView="0" workbookViewId="0" topLeftCell="A1">
      <selection activeCell="AC7" sqref="AC7"/>
    </sheetView>
  </sheetViews>
  <sheetFormatPr defaultColWidth="9.125" defaultRowHeight="12.75"/>
  <cols>
    <col min="1" max="53" width="2.375" style="26" customWidth="1"/>
    <col min="54" max="54" width="3.375" style="26" customWidth="1"/>
    <col min="55" max="60" width="3.00390625" style="26" customWidth="1"/>
    <col min="61" max="61" width="3.375" style="26" customWidth="1"/>
    <col min="62" max="16384" width="9.125" style="26" customWidth="1"/>
  </cols>
  <sheetData>
    <row r="1" spans="1:61" s="25" customFormat="1" ht="13.5">
      <c r="A1" s="26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302"/>
      <c r="AU1" s="302"/>
      <c r="AV1" s="302"/>
      <c r="AW1" s="302"/>
      <c r="AX1" s="302"/>
      <c r="AY1" s="302"/>
      <c r="AZ1" s="322"/>
      <c r="BA1" s="322"/>
      <c r="BB1" s="322"/>
      <c r="BC1" s="322"/>
      <c r="BD1" s="322"/>
      <c r="BE1" s="322"/>
      <c r="BF1" s="322"/>
      <c r="BG1" s="322"/>
      <c r="BH1" s="322"/>
      <c r="BI1" s="322"/>
    </row>
    <row r="2" spans="1:61" s="25" customFormat="1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322" t="s">
        <v>59</v>
      </c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26"/>
      <c r="AX2" s="26"/>
      <c r="AY2" s="26"/>
      <c r="AZ2" s="322"/>
      <c r="BA2" s="322"/>
      <c r="BB2" s="322"/>
      <c r="BC2" s="322"/>
      <c r="BD2" s="322"/>
      <c r="BE2" s="322"/>
      <c r="BF2" s="322"/>
      <c r="BG2" s="322"/>
      <c r="BH2" s="322"/>
      <c r="BI2" s="322"/>
    </row>
    <row r="3" spans="1:61" s="25" customFormat="1" ht="13.5">
      <c r="A3" s="323" t="s">
        <v>79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</row>
    <row r="4" spans="1:61" s="25" customFormat="1" ht="13.5">
      <c r="A4" s="295" t="s">
        <v>80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</row>
    <row r="5" spans="1:61" s="25" customFormat="1" ht="13.5">
      <c r="A5" s="26" t="s">
        <v>50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327" t="s">
        <v>14</v>
      </c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26"/>
      <c r="AS5" s="26"/>
      <c r="AT5" s="26"/>
      <c r="AU5" s="26"/>
      <c r="AV5" s="26"/>
      <c r="AW5" s="26"/>
      <c r="AX5" s="26"/>
      <c r="AY5" s="323"/>
      <c r="AZ5" s="323"/>
      <c r="BA5" s="323"/>
      <c r="BB5" s="323"/>
      <c r="BC5" s="323"/>
      <c r="BD5" s="323"/>
      <c r="BE5" s="296"/>
      <c r="BF5" s="297"/>
      <c r="BG5" s="297"/>
      <c r="BH5" s="297"/>
      <c r="BI5" s="297"/>
    </row>
    <row r="6" spans="1:61" ht="21.75" customHeight="1">
      <c r="A6" s="26" t="s">
        <v>127</v>
      </c>
      <c r="AY6" s="323" t="s">
        <v>439</v>
      </c>
      <c r="AZ6" s="323"/>
      <c r="BA6" s="323"/>
      <c r="BB6" s="323"/>
      <c r="BC6" s="323"/>
      <c r="BD6" s="323"/>
      <c r="BE6" s="296"/>
      <c r="BF6" s="297"/>
      <c r="BG6" s="297"/>
      <c r="BH6" s="297"/>
      <c r="BI6" s="297"/>
    </row>
    <row r="7" spans="1:61" ht="21" customHeight="1">
      <c r="A7" s="310"/>
      <c r="B7" s="310"/>
      <c r="C7" s="310"/>
      <c r="D7" s="310"/>
      <c r="E7" s="310"/>
      <c r="F7" s="310"/>
      <c r="G7" s="310"/>
      <c r="H7" s="310"/>
      <c r="I7" s="310"/>
      <c r="S7" s="296"/>
      <c r="T7" s="303"/>
      <c r="U7" s="296" t="s">
        <v>52</v>
      </c>
      <c r="V7" s="296"/>
      <c r="W7" s="296"/>
      <c r="X7" s="296"/>
      <c r="Y7" s="296"/>
      <c r="Z7" s="296"/>
      <c r="AA7" s="296"/>
      <c r="AB7" s="296"/>
      <c r="AC7" s="297" t="s">
        <v>436</v>
      </c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Y7" s="336" t="s">
        <v>558</v>
      </c>
      <c r="AZ7" s="336"/>
      <c r="BA7" s="336"/>
      <c r="BB7" s="336"/>
      <c r="BC7" s="336"/>
      <c r="BD7" s="336"/>
      <c r="BE7" s="308"/>
      <c r="BF7" s="309"/>
      <c r="BG7" s="309"/>
      <c r="BH7" s="309"/>
      <c r="BI7" s="309"/>
    </row>
    <row r="8" spans="25:48" ht="12.75">
      <c r="Y8" s="296"/>
      <c r="Z8" s="296"/>
      <c r="AA8" s="296"/>
      <c r="AB8" s="296"/>
      <c r="AC8" s="304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34"/>
      <c r="AU8" s="34"/>
      <c r="AV8" s="34"/>
    </row>
    <row r="9" spans="19:61" ht="12.75">
      <c r="S9" s="296"/>
      <c r="T9" s="296"/>
      <c r="U9" s="296" t="s">
        <v>437</v>
      </c>
      <c r="V9" s="296"/>
      <c r="W9" s="296"/>
      <c r="X9" s="296"/>
      <c r="Y9" s="296"/>
      <c r="Z9" s="296"/>
      <c r="AA9" s="296"/>
      <c r="AB9" s="296"/>
      <c r="AC9" s="305" t="s">
        <v>438</v>
      </c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Y9" s="323" t="s">
        <v>495</v>
      </c>
      <c r="AZ9" s="323"/>
      <c r="BA9" s="323"/>
      <c r="BB9" s="323"/>
      <c r="BC9" s="323"/>
      <c r="BD9" s="323"/>
      <c r="BE9" s="323"/>
      <c r="BF9" s="323"/>
      <c r="BG9" s="323"/>
      <c r="BH9" s="323"/>
      <c r="BI9" s="323"/>
    </row>
    <row r="10" spans="1:48" ht="15" customHeight="1">
      <c r="A10" s="26" t="s">
        <v>81</v>
      </c>
      <c r="I10" s="334"/>
      <c r="J10" s="335"/>
      <c r="K10" s="335"/>
      <c r="L10" s="335"/>
      <c r="M10" s="335"/>
      <c r="AA10" s="306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</row>
    <row r="11" spans="44:61" s="24" customFormat="1" ht="15" customHeight="1">
      <c r="AR11" s="332" t="s">
        <v>15</v>
      </c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</row>
    <row r="12" spans="2:61" s="24" customFormat="1" ht="15" customHeight="1">
      <c r="B12" s="337" t="s">
        <v>377</v>
      </c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</row>
    <row r="14" spans="1:61" ht="12" customHeight="1">
      <c r="A14" s="324" t="s">
        <v>60</v>
      </c>
      <c r="B14" s="328" t="s">
        <v>0</v>
      </c>
      <c r="C14" s="328"/>
      <c r="D14" s="328"/>
      <c r="E14" s="328"/>
      <c r="F14" s="37"/>
      <c r="G14" s="329" t="s">
        <v>1</v>
      </c>
      <c r="H14" s="330"/>
      <c r="I14" s="331"/>
      <c r="J14" s="37"/>
      <c r="K14" s="329" t="s">
        <v>2</v>
      </c>
      <c r="L14" s="330"/>
      <c r="M14" s="330"/>
      <c r="N14" s="331"/>
      <c r="O14" s="329" t="s">
        <v>3</v>
      </c>
      <c r="P14" s="330"/>
      <c r="Q14" s="330"/>
      <c r="R14" s="331"/>
      <c r="S14" s="37"/>
      <c r="T14" s="329" t="s">
        <v>4</v>
      </c>
      <c r="U14" s="330"/>
      <c r="V14" s="331"/>
      <c r="W14" s="40"/>
      <c r="X14" s="329" t="s">
        <v>5</v>
      </c>
      <c r="Y14" s="330"/>
      <c r="Z14" s="331"/>
      <c r="AA14" s="37"/>
      <c r="AB14" s="329" t="s">
        <v>6</v>
      </c>
      <c r="AC14" s="330"/>
      <c r="AD14" s="330"/>
      <c r="AE14" s="331"/>
      <c r="AF14" s="37"/>
      <c r="AG14" s="329" t="s">
        <v>7</v>
      </c>
      <c r="AH14" s="330"/>
      <c r="AI14" s="330"/>
      <c r="AJ14" s="37"/>
      <c r="AK14" s="329" t="s">
        <v>8</v>
      </c>
      <c r="AL14" s="330"/>
      <c r="AM14" s="330"/>
      <c r="AN14" s="331"/>
      <c r="AO14" s="328" t="s">
        <v>9</v>
      </c>
      <c r="AP14" s="328"/>
      <c r="AQ14" s="328"/>
      <c r="AR14" s="328"/>
      <c r="AS14" s="37"/>
      <c r="AT14" s="329" t="s">
        <v>10</v>
      </c>
      <c r="AU14" s="330"/>
      <c r="AV14" s="331"/>
      <c r="AW14" s="37"/>
      <c r="AX14" s="330" t="s">
        <v>11</v>
      </c>
      <c r="AY14" s="330"/>
      <c r="AZ14" s="330"/>
      <c r="BA14" s="331"/>
      <c r="BB14" s="313" t="s">
        <v>70</v>
      </c>
      <c r="BC14" s="313" t="s">
        <v>71</v>
      </c>
      <c r="BD14" s="313" t="s">
        <v>72</v>
      </c>
      <c r="BE14" s="313" t="s">
        <v>73</v>
      </c>
      <c r="BF14" s="313" t="s">
        <v>74</v>
      </c>
      <c r="BG14" s="313" t="s">
        <v>75</v>
      </c>
      <c r="BH14" s="313" t="s">
        <v>12</v>
      </c>
      <c r="BI14" s="313" t="s">
        <v>13</v>
      </c>
    </row>
    <row r="15" spans="1:61" ht="12" customHeight="1">
      <c r="A15" s="325"/>
      <c r="B15" s="316">
        <v>1</v>
      </c>
      <c r="C15" s="316">
        <v>8</v>
      </c>
      <c r="D15" s="316">
        <v>15</v>
      </c>
      <c r="E15" s="316">
        <v>22</v>
      </c>
      <c r="F15" s="38">
        <v>29</v>
      </c>
      <c r="G15" s="316">
        <v>6</v>
      </c>
      <c r="H15" s="316">
        <v>13</v>
      </c>
      <c r="I15" s="316">
        <v>20</v>
      </c>
      <c r="J15" s="38">
        <v>27</v>
      </c>
      <c r="K15" s="316">
        <v>3</v>
      </c>
      <c r="L15" s="316">
        <v>10</v>
      </c>
      <c r="M15" s="316">
        <v>17</v>
      </c>
      <c r="N15" s="316">
        <v>24</v>
      </c>
      <c r="O15" s="316">
        <v>1</v>
      </c>
      <c r="P15" s="316">
        <v>8</v>
      </c>
      <c r="Q15" s="316">
        <v>15</v>
      </c>
      <c r="R15" s="316">
        <v>22</v>
      </c>
      <c r="S15" s="38">
        <v>29</v>
      </c>
      <c r="T15" s="316">
        <v>5</v>
      </c>
      <c r="U15" s="316">
        <v>12</v>
      </c>
      <c r="V15" s="316">
        <v>19</v>
      </c>
      <c r="W15" s="38">
        <v>26</v>
      </c>
      <c r="X15" s="316">
        <v>2</v>
      </c>
      <c r="Y15" s="316">
        <v>9</v>
      </c>
      <c r="Z15" s="316">
        <v>16</v>
      </c>
      <c r="AA15" s="38">
        <v>23</v>
      </c>
      <c r="AB15" s="316">
        <v>2</v>
      </c>
      <c r="AC15" s="316">
        <v>9</v>
      </c>
      <c r="AD15" s="316">
        <v>16</v>
      </c>
      <c r="AE15" s="316">
        <v>23</v>
      </c>
      <c r="AF15" s="38">
        <v>30</v>
      </c>
      <c r="AG15" s="316">
        <v>6</v>
      </c>
      <c r="AH15" s="316">
        <v>13</v>
      </c>
      <c r="AI15" s="316">
        <v>20</v>
      </c>
      <c r="AJ15" s="38">
        <v>27</v>
      </c>
      <c r="AK15" s="316">
        <v>4</v>
      </c>
      <c r="AL15" s="316">
        <v>11</v>
      </c>
      <c r="AM15" s="316">
        <v>18</v>
      </c>
      <c r="AN15" s="316">
        <v>25</v>
      </c>
      <c r="AO15" s="316">
        <v>1</v>
      </c>
      <c r="AP15" s="316">
        <v>8</v>
      </c>
      <c r="AQ15" s="316">
        <v>15</v>
      </c>
      <c r="AR15" s="316">
        <v>22</v>
      </c>
      <c r="AS15" s="39">
        <v>29</v>
      </c>
      <c r="AT15" s="316">
        <v>6</v>
      </c>
      <c r="AU15" s="316">
        <v>13</v>
      </c>
      <c r="AV15" s="316">
        <v>20</v>
      </c>
      <c r="AW15" s="39">
        <v>27</v>
      </c>
      <c r="AX15" s="316">
        <v>3</v>
      </c>
      <c r="AY15" s="316">
        <v>10</v>
      </c>
      <c r="AZ15" s="316">
        <v>17</v>
      </c>
      <c r="BA15" s="316">
        <v>24</v>
      </c>
      <c r="BB15" s="314"/>
      <c r="BC15" s="314"/>
      <c r="BD15" s="314"/>
      <c r="BE15" s="314"/>
      <c r="BF15" s="314"/>
      <c r="BG15" s="314"/>
      <c r="BH15" s="314"/>
      <c r="BI15" s="314"/>
    </row>
    <row r="16" spans="1:61" ht="12" customHeight="1">
      <c r="A16" s="325"/>
      <c r="B16" s="317"/>
      <c r="C16" s="317"/>
      <c r="D16" s="317"/>
      <c r="E16" s="317"/>
      <c r="F16" s="316">
        <v>9</v>
      </c>
      <c r="G16" s="317"/>
      <c r="H16" s="317"/>
      <c r="I16" s="317"/>
      <c r="J16" s="316">
        <v>10</v>
      </c>
      <c r="K16" s="317"/>
      <c r="L16" s="317"/>
      <c r="M16" s="317"/>
      <c r="N16" s="317"/>
      <c r="O16" s="317"/>
      <c r="P16" s="317"/>
      <c r="Q16" s="317"/>
      <c r="R16" s="317"/>
      <c r="S16" s="319" t="s">
        <v>64</v>
      </c>
      <c r="T16" s="317"/>
      <c r="U16" s="317"/>
      <c r="V16" s="317"/>
      <c r="W16" s="319" t="s">
        <v>63</v>
      </c>
      <c r="X16" s="317"/>
      <c r="Y16" s="317"/>
      <c r="Z16" s="317"/>
      <c r="AA16" s="319" t="s">
        <v>62</v>
      </c>
      <c r="AB16" s="317"/>
      <c r="AC16" s="317"/>
      <c r="AD16" s="317"/>
      <c r="AE16" s="317"/>
      <c r="AF16" s="319" t="s">
        <v>66</v>
      </c>
      <c r="AG16" s="317"/>
      <c r="AH16" s="317"/>
      <c r="AI16" s="317"/>
      <c r="AJ16" s="319" t="s">
        <v>65</v>
      </c>
      <c r="AK16" s="317"/>
      <c r="AL16" s="317"/>
      <c r="AM16" s="317"/>
      <c r="AN16" s="317"/>
      <c r="AO16" s="317"/>
      <c r="AP16" s="317"/>
      <c r="AQ16" s="317"/>
      <c r="AR16" s="317"/>
      <c r="AS16" s="319" t="s">
        <v>67</v>
      </c>
      <c r="AT16" s="317"/>
      <c r="AU16" s="317"/>
      <c r="AV16" s="317"/>
      <c r="AW16" s="319" t="s">
        <v>68</v>
      </c>
      <c r="AX16" s="317"/>
      <c r="AY16" s="317"/>
      <c r="AZ16" s="317"/>
      <c r="BA16" s="317"/>
      <c r="BB16" s="314"/>
      <c r="BC16" s="314"/>
      <c r="BD16" s="314"/>
      <c r="BE16" s="314"/>
      <c r="BF16" s="314"/>
      <c r="BG16" s="314"/>
      <c r="BH16" s="314"/>
      <c r="BI16" s="314"/>
    </row>
    <row r="17" spans="1:61" ht="12" customHeight="1">
      <c r="A17" s="325"/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20"/>
      <c r="T17" s="317"/>
      <c r="U17" s="317"/>
      <c r="V17" s="317"/>
      <c r="W17" s="320"/>
      <c r="X17" s="317"/>
      <c r="Y17" s="317"/>
      <c r="Z17" s="317"/>
      <c r="AA17" s="320"/>
      <c r="AB17" s="317"/>
      <c r="AC17" s="317"/>
      <c r="AD17" s="317"/>
      <c r="AE17" s="317"/>
      <c r="AF17" s="320"/>
      <c r="AG17" s="317"/>
      <c r="AH17" s="317"/>
      <c r="AI17" s="317"/>
      <c r="AJ17" s="320"/>
      <c r="AK17" s="317"/>
      <c r="AL17" s="317"/>
      <c r="AM17" s="317"/>
      <c r="AN17" s="317"/>
      <c r="AO17" s="317"/>
      <c r="AP17" s="317"/>
      <c r="AQ17" s="317"/>
      <c r="AR17" s="317"/>
      <c r="AS17" s="320"/>
      <c r="AT17" s="317"/>
      <c r="AU17" s="317"/>
      <c r="AV17" s="317"/>
      <c r="AW17" s="320"/>
      <c r="AX17" s="317"/>
      <c r="AY17" s="317"/>
      <c r="AZ17" s="317"/>
      <c r="BA17" s="317"/>
      <c r="BB17" s="314"/>
      <c r="BC17" s="314"/>
      <c r="BD17" s="314"/>
      <c r="BE17" s="314"/>
      <c r="BF17" s="314"/>
      <c r="BG17" s="314"/>
      <c r="BH17" s="314"/>
      <c r="BI17" s="314"/>
    </row>
    <row r="18" spans="1:61" ht="12" customHeight="1">
      <c r="A18" s="325"/>
      <c r="B18" s="317">
        <v>7</v>
      </c>
      <c r="C18" s="317">
        <v>14</v>
      </c>
      <c r="D18" s="317">
        <v>21</v>
      </c>
      <c r="E18" s="317">
        <v>28</v>
      </c>
      <c r="F18" s="39" t="s">
        <v>61</v>
      </c>
      <c r="G18" s="317">
        <v>12</v>
      </c>
      <c r="H18" s="317">
        <v>19</v>
      </c>
      <c r="I18" s="317">
        <v>26</v>
      </c>
      <c r="J18" s="39" t="s">
        <v>62</v>
      </c>
      <c r="K18" s="317">
        <v>9</v>
      </c>
      <c r="L18" s="317">
        <v>16</v>
      </c>
      <c r="M18" s="317">
        <v>23</v>
      </c>
      <c r="N18" s="317">
        <v>30</v>
      </c>
      <c r="O18" s="317">
        <v>7</v>
      </c>
      <c r="P18" s="317">
        <v>14</v>
      </c>
      <c r="Q18" s="317">
        <v>21</v>
      </c>
      <c r="R18" s="317">
        <v>28</v>
      </c>
      <c r="S18" s="39" t="s">
        <v>65</v>
      </c>
      <c r="T18" s="317">
        <v>11</v>
      </c>
      <c r="U18" s="317">
        <v>18</v>
      </c>
      <c r="V18" s="317">
        <v>25</v>
      </c>
      <c r="W18" s="39" t="s">
        <v>63</v>
      </c>
      <c r="X18" s="317">
        <v>8</v>
      </c>
      <c r="Y18" s="317">
        <v>15</v>
      </c>
      <c r="Z18" s="317">
        <v>22</v>
      </c>
      <c r="AA18" s="39" t="s">
        <v>63</v>
      </c>
      <c r="AB18" s="317">
        <v>8</v>
      </c>
      <c r="AC18" s="317">
        <v>15</v>
      </c>
      <c r="AD18" s="317">
        <v>22</v>
      </c>
      <c r="AE18" s="317">
        <v>29</v>
      </c>
      <c r="AF18" s="39" t="s">
        <v>61</v>
      </c>
      <c r="AG18" s="317">
        <v>12</v>
      </c>
      <c r="AH18" s="317">
        <v>19</v>
      </c>
      <c r="AI18" s="317">
        <v>26</v>
      </c>
      <c r="AJ18" s="39" t="s">
        <v>66</v>
      </c>
      <c r="AK18" s="317">
        <v>10</v>
      </c>
      <c r="AL18" s="317">
        <v>17</v>
      </c>
      <c r="AM18" s="317">
        <v>24</v>
      </c>
      <c r="AN18" s="317">
        <v>31</v>
      </c>
      <c r="AO18" s="317">
        <v>7</v>
      </c>
      <c r="AP18" s="317">
        <v>14</v>
      </c>
      <c r="AQ18" s="317">
        <v>21</v>
      </c>
      <c r="AR18" s="317">
        <v>28</v>
      </c>
      <c r="AS18" s="39" t="s">
        <v>61</v>
      </c>
      <c r="AT18" s="317">
        <v>12</v>
      </c>
      <c r="AU18" s="317">
        <v>19</v>
      </c>
      <c r="AV18" s="317">
        <v>26</v>
      </c>
      <c r="AW18" s="39" t="s">
        <v>62</v>
      </c>
      <c r="AX18" s="317">
        <v>9</v>
      </c>
      <c r="AY18" s="317">
        <v>16</v>
      </c>
      <c r="AZ18" s="317">
        <v>23</v>
      </c>
      <c r="BA18" s="317">
        <v>31</v>
      </c>
      <c r="BB18" s="314"/>
      <c r="BC18" s="314"/>
      <c r="BD18" s="314"/>
      <c r="BE18" s="314"/>
      <c r="BF18" s="314"/>
      <c r="BG18" s="314"/>
      <c r="BH18" s="314"/>
      <c r="BI18" s="314"/>
    </row>
    <row r="19" spans="1:61" ht="12" customHeight="1">
      <c r="A19" s="325"/>
      <c r="B19" s="317"/>
      <c r="C19" s="317"/>
      <c r="D19" s="317"/>
      <c r="E19" s="317"/>
      <c r="F19" s="316">
        <v>10</v>
      </c>
      <c r="G19" s="317"/>
      <c r="H19" s="317"/>
      <c r="I19" s="317"/>
      <c r="J19" s="316">
        <v>11</v>
      </c>
      <c r="K19" s="317"/>
      <c r="L19" s="317"/>
      <c r="M19" s="317"/>
      <c r="N19" s="317"/>
      <c r="O19" s="317"/>
      <c r="P19" s="317"/>
      <c r="Q19" s="317"/>
      <c r="R19" s="317"/>
      <c r="S19" s="319" t="s">
        <v>63</v>
      </c>
      <c r="T19" s="317"/>
      <c r="U19" s="317"/>
      <c r="V19" s="317"/>
      <c r="W19" s="319" t="s">
        <v>62</v>
      </c>
      <c r="X19" s="317"/>
      <c r="Y19" s="317"/>
      <c r="Z19" s="317"/>
      <c r="AA19" s="319" t="s">
        <v>66</v>
      </c>
      <c r="AB19" s="317"/>
      <c r="AC19" s="317"/>
      <c r="AD19" s="317"/>
      <c r="AE19" s="317"/>
      <c r="AF19" s="319" t="s">
        <v>65</v>
      </c>
      <c r="AG19" s="317"/>
      <c r="AH19" s="317"/>
      <c r="AI19" s="317"/>
      <c r="AJ19" s="319" t="s">
        <v>61</v>
      </c>
      <c r="AK19" s="317"/>
      <c r="AL19" s="317"/>
      <c r="AM19" s="317"/>
      <c r="AN19" s="317"/>
      <c r="AO19" s="317"/>
      <c r="AP19" s="317"/>
      <c r="AQ19" s="317"/>
      <c r="AR19" s="317"/>
      <c r="AS19" s="319" t="s">
        <v>68</v>
      </c>
      <c r="AT19" s="317"/>
      <c r="AU19" s="317"/>
      <c r="AV19" s="317"/>
      <c r="AW19" s="319" t="s">
        <v>69</v>
      </c>
      <c r="AX19" s="317"/>
      <c r="AY19" s="317"/>
      <c r="AZ19" s="317"/>
      <c r="BA19" s="317"/>
      <c r="BB19" s="314"/>
      <c r="BC19" s="314"/>
      <c r="BD19" s="314"/>
      <c r="BE19" s="314"/>
      <c r="BF19" s="314"/>
      <c r="BG19" s="314"/>
      <c r="BH19" s="314"/>
      <c r="BI19" s="314"/>
    </row>
    <row r="20" spans="1:61" ht="12" customHeight="1">
      <c r="A20" s="325"/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21"/>
      <c r="T20" s="318"/>
      <c r="U20" s="318"/>
      <c r="V20" s="318"/>
      <c r="W20" s="321"/>
      <c r="X20" s="318"/>
      <c r="Y20" s="318"/>
      <c r="Z20" s="318"/>
      <c r="AA20" s="321"/>
      <c r="AB20" s="318"/>
      <c r="AC20" s="318"/>
      <c r="AD20" s="318"/>
      <c r="AE20" s="318"/>
      <c r="AF20" s="321"/>
      <c r="AG20" s="318"/>
      <c r="AH20" s="318"/>
      <c r="AI20" s="318"/>
      <c r="AJ20" s="321"/>
      <c r="AK20" s="318"/>
      <c r="AL20" s="318"/>
      <c r="AM20" s="318"/>
      <c r="AN20" s="318"/>
      <c r="AO20" s="318"/>
      <c r="AP20" s="318"/>
      <c r="AQ20" s="318"/>
      <c r="AR20" s="318"/>
      <c r="AS20" s="321"/>
      <c r="AT20" s="318"/>
      <c r="AU20" s="318"/>
      <c r="AV20" s="318"/>
      <c r="AW20" s="321"/>
      <c r="AX20" s="318"/>
      <c r="AY20" s="318"/>
      <c r="AZ20" s="318"/>
      <c r="BA20" s="318"/>
      <c r="BB20" s="314"/>
      <c r="BC20" s="314"/>
      <c r="BD20" s="314"/>
      <c r="BE20" s="314"/>
      <c r="BF20" s="314"/>
      <c r="BG20" s="314"/>
      <c r="BH20" s="314"/>
      <c r="BI20" s="314"/>
    </row>
    <row r="21" spans="1:61" ht="12" customHeight="1">
      <c r="A21" s="326"/>
      <c r="B21" s="27">
        <v>1</v>
      </c>
      <c r="C21" s="27">
        <v>2</v>
      </c>
      <c r="D21" s="27">
        <v>3</v>
      </c>
      <c r="E21" s="27">
        <v>4</v>
      </c>
      <c r="F21" s="27">
        <v>5</v>
      </c>
      <c r="G21" s="27">
        <v>6</v>
      </c>
      <c r="H21" s="27">
        <v>7</v>
      </c>
      <c r="I21" s="27">
        <v>8</v>
      </c>
      <c r="J21" s="27">
        <v>9</v>
      </c>
      <c r="K21" s="27">
        <v>10</v>
      </c>
      <c r="L21" s="27">
        <v>11</v>
      </c>
      <c r="M21" s="27">
        <v>12</v>
      </c>
      <c r="N21" s="27">
        <v>13</v>
      </c>
      <c r="O21" s="27">
        <v>14</v>
      </c>
      <c r="P21" s="27">
        <v>15</v>
      </c>
      <c r="Q21" s="27">
        <v>16</v>
      </c>
      <c r="R21" s="27">
        <v>17</v>
      </c>
      <c r="S21" s="27">
        <v>18</v>
      </c>
      <c r="T21" s="27">
        <v>19</v>
      </c>
      <c r="U21" s="27">
        <v>20</v>
      </c>
      <c r="V21" s="27">
        <v>21</v>
      </c>
      <c r="W21" s="27">
        <v>22</v>
      </c>
      <c r="X21" s="27">
        <v>23</v>
      </c>
      <c r="Y21" s="27">
        <v>24</v>
      </c>
      <c r="Z21" s="27">
        <v>25</v>
      </c>
      <c r="AA21" s="27">
        <v>26</v>
      </c>
      <c r="AB21" s="27">
        <v>27</v>
      </c>
      <c r="AC21" s="27">
        <v>28</v>
      </c>
      <c r="AD21" s="27">
        <v>29</v>
      </c>
      <c r="AE21" s="27">
        <v>30</v>
      </c>
      <c r="AF21" s="27">
        <v>31</v>
      </c>
      <c r="AG21" s="27">
        <v>32</v>
      </c>
      <c r="AH21" s="27">
        <v>33</v>
      </c>
      <c r="AI21" s="27">
        <v>34</v>
      </c>
      <c r="AJ21" s="27">
        <v>35</v>
      </c>
      <c r="AK21" s="27">
        <v>36</v>
      </c>
      <c r="AL21" s="27">
        <v>37</v>
      </c>
      <c r="AM21" s="27">
        <v>38</v>
      </c>
      <c r="AN21" s="27">
        <v>39</v>
      </c>
      <c r="AO21" s="27">
        <v>40</v>
      </c>
      <c r="AP21" s="27">
        <v>41</v>
      </c>
      <c r="AQ21" s="27">
        <v>42</v>
      </c>
      <c r="AR21" s="27">
        <v>43</v>
      </c>
      <c r="AS21" s="27">
        <v>44</v>
      </c>
      <c r="AT21" s="27">
        <v>45</v>
      </c>
      <c r="AU21" s="27">
        <v>46</v>
      </c>
      <c r="AV21" s="27">
        <v>47</v>
      </c>
      <c r="AW21" s="27">
        <v>48</v>
      </c>
      <c r="AX21" s="27">
        <v>49</v>
      </c>
      <c r="AY21" s="27">
        <v>50</v>
      </c>
      <c r="AZ21" s="27">
        <v>51</v>
      </c>
      <c r="BA21" s="27">
        <v>52</v>
      </c>
      <c r="BB21" s="315"/>
      <c r="BC21" s="315"/>
      <c r="BD21" s="315"/>
      <c r="BE21" s="315"/>
      <c r="BF21" s="315"/>
      <c r="BG21" s="315"/>
      <c r="BH21" s="315"/>
      <c r="BI21" s="315"/>
    </row>
    <row r="22" spans="1:61" ht="12.75">
      <c r="A22" s="28" t="s">
        <v>16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  <c r="T22" s="29" t="s">
        <v>20</v>
      </c>
      <c r="U22" s="29" t="s">
        <v>20</v>
      </c>
      <c r="V22" s="29" t="s">
        <v>20</v>
      </c>
      <c r="W22" s="29" t="s">
        <v>21</v>
      </c>
      <c r="X22" s="29" t="s">
        <v>21</v>
      </c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9" t="s">
        <v>20</v>
      </c>
      <c r="AQ22" s="29" t="s">
        <v>20</v>
      </c>
      <c r="AR22" s="29" t="s">
        <v>20</v>
      </c>
      <c r="AS22" s="30">
        <v>0</v>
      </c>
      <c r="AT22" s="30">
        <v>0</v>
      </c>
      <c r="AU22" s="29" t="s">
        <v>21</v>
      </c>
      <c r="AV22" s="29" t="s">
        <v>21</v>
      </c>
      <c r="AW22" s="29" t="s">
        <v>21</v>
      </c>
      <c r="AX22" s="29" t="s">
        <v>21</v>
      </c>
      <c r="AY22" s="29" t="s">
        <v>21</v>
      </c>
      <c r="AZ22" s="29" t="s">
        <v>21</v>
      </c>
      <c r="BA22" s="29" t="s">
        <v>21</v>
      </c>
      <c r="BB22" s="31">
        <v>35</v>
      </c>
      <c r="BC22" s="31">
        <v>6</v>
      </c>
      <c r="BD22" s="42">
        <v>2</v>
      </c>
      <c r="BE22" s="42"/>
      <c r="BF22" s="42"/>
      <c r="BG22" s="42"/>
      <c r="BH22" s="31">
        <v>9</v>
      </c>
      <c r="BI22" s="31">
        <f>SUM(BB22:BH22)</f>
        <v>52</v>
      </c>
    </row>
    <row r="23" spans="1:61" ht="12.75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  <c r="T23" s="29" t="s">
        <v>20</v>
      </c>
      <c r="U23" s="29" t="s">
        <v>20</v>
      </c>
      <c r="V23" s="29" t="s">
        <v>20</v>
      </c>
      <c r="W23" s="29" t="s">
        <v>21</v>
      </c>
      <c r="X23" s="29" t="s">
        <v>21</v>
      </c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9" t="s">
        <v>20</v>
      </c>
      <c r="AQ23" s="29" t="s">
        <v>20</v>
      </c>
      <c r="AR23" s="29" t="s">
        <v>20</v>
      </c>
      <c r="AS23" s="30">
        <v>0</v>
      </c>
      <c r="AT23" s="30">
        <v>0</v>
      </c>
      <c r="AU23" s="30">
        <v>0</v>
      </c>
      <c r="AV23" s="29" t="s">
        <v>21</v>
      </c>
      <c r="AW23" s="29" t="s">
        <v>21</v>
      </c>
      <c r="AX23" s="29" t="s">
        <v>21</v>
      </c>
      <c r="AY23" s="29" t="s">
        <v>21</v>
      </c>
      <c r="AZ23" s="29" t="s">
        <v>21</v>
      </c>
      <c r="BA23" s="29" t="s">
        <v>21</v>
      </c>
      <c r="BB23" s="31">
        <v>35</v>
      </c>
      <c r="BC23" s="31">
        <v>6</v>
      </c>
      <c r="BD23" s="42">
        <v>3</v>
      </c>
      <c r="BE23" s="42"/>
      <c r="BF23" s="42"/>
      <c r="BG23" s="42"/>
      <c r="BH23" s="31">
        <v>8</v>
      </c>
      <c r="BI23" s="31">
        <f>SUM(BB23:BH23)</f>
        <v>52</v>
      </c>
    </row>
    <row r="24" spans="1:61" ht="12.75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/>
      <c r="T24" s="29" t="s">
        <v>20</v>
      </c>
      <c r="U24" s="29" t="s">
        <v>20</v>
      </c>
      <c r="V24" s="29" t="s">
        <v>20</v>
      </c>
      <c r="W24" s="29" t="s">
        <v>21</v>
      </c>
      <c r="X24" s="29" t="s">
        <v>21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9" t="s">
        <v>20</v>
      </c>
      <c r="AQ24" s="29" t="s">
        <v>20</v>
      </c>
      <c r="AR24" s="29" t="s">
        <v>20</v>
      </c>
      <c r="AS24" s="30">
        <v>0</v>
      </c>
      <c r="AT24" s="30">
        <v>0</v>
      </c>
      <c r="AU24" s="30">
        <v>0</v>
      </c>
      <c r="AV24" s="29" t="s">
        <v>21</v>
      </c>
      <c r="AW24" s="29" t="s">
        <v>21</v>
      </c>
      <c r="AX24" s="29" t="s">
        <v>21</v>
      </c>
      <c r="AY24" s="29" t="s">
        <v>21</v>
      </c>
      <c r="AZ24" s="29" t="s">
        <v>21</v>
      </c>
      <c r="BA24" s="29" t="s">
        <v>21</v>
      </c>
      <c r="BB24" s="31">
        <v>35</v>
      </c>
      <c r="BC24" s="31">
        <v>6</v>
      </c>
      <c r="BD24" s="42">
        <v>3</v>
      </c>
      <c r="BE24" s="42"/>
      <c r="BF24" s="42"/>
      <c r="BG24" s="42"/>
      <c r="BH24" s="31">
        <v>8</v>
      </c>
      <c r="BI24" s="31">
        <f>SUM(BB24:BH24)</f>
        <v>52</v>
      </c>
    </row>
    <row r="25" spans="1:61" ht="12.75">
      <c r="A25" s="31" t="s">
        <v>19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 t="s">
        <v>20</v>
      </c>
      <c r="R25" s="29" t="s">
        <v>20</v>
      </c>
      <c r="S25" s="29" t="s">
        <v>20</v>
      </c>
      <c r="T25" s="29" t="s">
        <v>21</v>
      </c>
      <c r="U25" s="29" t="s">
        <v>21</v>
      </c>
      <c r="V25" s="32" t="s">
        <v>22</v>
      </c>
      <c r="W25" s="32" t="s">
        <v>22</v>
      </c>
      <c r="X25" s="32" t="s">
        <v>22</v>
      </c>
      <c r="Y25" s="32" t="s">
        <v>22</v>
      </c>
      <c r="Z25" s="32" t="s">
        <v>22</v>
      </c>
      <c r="AA25" s="32" t="s">
        <v>22</v>
      </c>
      <c r="AB25" s="32" t="s">
        <v>22</v>
      </c>
      <c r="AC25" s="32" t="s">
        <v>22</v>
      </c>
      <c r="AD25" s="32"/>
      <c r="AE25" s="32"/>
      <c r="AF25" s="32"/>
      <c r="AG25" s="32"/>
      <c r="AH25" s="32"/>
      <c r="AI25" s="29" t="s">
        <v>20</v>
      </c>
      <c r="AJ25" s="30" t="s">
        <v>28</v>
      </c>
      <c r="AK25" s="30" t="s">
        <v>28</v>
      </c>
      <c r="AL25" s="30" t="s">
        <v>28</v>
      </c>
      <c r="AM25" s="30" t="s">
        <v>28</v>
      </c>
      <c r="AN25" s="30" t="s">
        <v>28</v>
      </c>
      <c r="AO25" s="30" t="s">
        <v>28</v>
      </c>
      <c r="AP25" s="30" t="s">
        <v>29</v>
      </c>
      <c r="AQ25" s="30" t="s">
        <v>29</v>
      </c>
      <c r="AR25" s="30" t="s">
        <v>29</v>
      </c>
      <c r="AS25" s="30" t="s">
        <v>29</v>
      </c>
      <c r="AT25" s="30"/>
      <c r="AU25" s="30"/>
      <c r="AV25" s="29"/>
      <c r="AW25" s="29"/>
      <c r="AX25" s="28"/>
      <c r="AY25" s="28"/>
      <c r="AZ25" s="28"/>
      <c r="BA25" s="28"/>
      <c r="BB25" s="31">
        <v>20</v>
      </c>
      <c r="BC25" s="31">
        <v>4</v>
      </c>
      <c r="BD25" s="42"/>
      <c r="BE25" s="41">
        <v>8</v>
      </c>
      <c r="BF25" s="41">
        <v>6</v>
      </c>
      <c r="BG25" s="31">
        <v>4</v>
      </c>
      <c r="BH25" s="31">
        <v>2</v>
      </c>
      <c r="BI25" s="31">
        <f>SUM(BB25:BH25)</f>
        <v>44</v>
      </c>
    </row>
    <row r="26" spans="54:61" ht="12.75">
      <c r="BB26" s="31">
        <f>SUM(BB22:BB25)</f>
        <v>125</v>
      </c>
      <c r="BC26" s="31">
        <f aca="true" t="shared" si="0" ref="BC26:BH26">SUM(BC22:BC25)</f>
        <v>22</v>
      </c>
      <c r="BD26" s="41">
        <f t="shared" si="0"/>
        <v>8</v>
      </c>
      <c r="BE26" s="41">
        <v>8</v>
      </c>
      <c r="BF26" s="41">
        <v>6</v>
      </c>
      <c r="BG26" s="31">
        <f t="shared" si="0"/>
        <v>4</v>
      </c>
      <c r="BH26" s="31">
        <f t="shared" si="0"/>
        <v>27</v>
      </c>
      <c r="BI26" s="31">
        <f>SUM(BB26:BH26)</f>
        <v>200</v>
      </c>
    </row>
    <row r="27" spans="54:61" ht="12.75">
      <c r="BB27" s="33"/>
      <c r="BC27" s="34"/>
      <c r="BD27" s="35"/>
      <c r="BE27" s="35"/>
      <c r="BF27" s="35"/>
      <c r="BG27" s="34"/>
      <c r="BH27" s="34"/>
      <c r="BI27" s="33"/>
    </row>
    <row r="28" spans="1:46" ht="12.75">
      <c r="A28" s="26" t="s">
        <v>23</v>
      </c>
      <c r="G28" s="28"/>
      <c r="H28" s="36" t="s">
        <v>26</v>
      </c>
      <c r="I28" s="26" t="s">
        <v>24</v>
      </c>
      <c r="S28" s="30">
        <v>0</v>
      </c>
      <c r="T28" s="36" t="s">
        <v>26</v>
      </c>
      <c r="U28" s="26" t="s">
        <v>76</v>
      </c>
      <c r="AF28" s="30" t="s">
        <v>28</v>
      </c>
      <c r="AG28" s="36" t="s">
        <v>26</v>
      </c>
      <c r="AH28" s="26" t="s">
        <v>77</v>
      </c>
      <c r="AT28" s="36"/>
    </row>
    <row r="30" spans="7:47" ht="12.75">
      <c r="G30" s="29" t="s">
        <v>20</v>
      </c>
      <c r="H30" s="36" t="s">
        <v>26</v>
      </c>
      <c r="I30" s="26" t="s">
        <v>25</v>
      </c>
      <c r="S30" s="32" t="s">
        <v>22</v>
      </c>
      <c r="T30" s="36" t="s">
        <v>26</v>
      </c>
      <c r="U30" s="26" t="s">
        <v>27</v>
      </c>
      <c r="AF30" s="30" t="s">
        <v>29</v>
      </c>
      <c r="AG30" s="36" t="s">
        <v>26</v>
      </c>
      <c r="AH30" s="26" t="s">
        <v>78</v>
      </c>
      <c r="AS30" s="29" t="s">
        <v>21</v>
      </c>
      <c r="AT30" s="36" t="s">
        <v>26</v>
      </c>
      <c r="AU30" s="26" t="s">
        <v>30</v>
      </c>
    </row>
    <row r="32" spans="1:62" ht="13.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</row>
    <row r="33" spans="1:6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</row>
    <row r="34" spans="1:6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</row>
    <row r="35" spans="1:6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</row>
    <row r="36" spans="1:6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</row>
    <row r="37" spans="1:6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</row>
    <row r="38" spans="1:6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</row>
    <row r="39" spans="1:6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</row>
    <row r="40" spans="1:6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</row>
    <row r="41" spans="1:6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</row>
    <row r="42" spans="1:6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</row>
    <row r="43" spans="1:6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</sheetData>
  <sheetProtection/>
  <mergeCells count="138">
    <mergeCell ref="AR11:BI12"/>
    <mergeCell ref="I10:M10"/>
    <mergeCell ref="AY7:BD7"/>
    <mergeCell ref="AY5:BD5"/>
    <mergeCell ref="AY6:BD6"/>
    <mergeCell ref="AY9:BI9"/>
    <mergeCell ref="B12:AQ12"/>
    <mergeCell ref="AT14:AV14"/>
    <mergeCell ref="BA15:BA17"/>
    <mergeCell ref="AP15:AP17"/>
    <mergeCell ref="AS16:AS17"/>
    <mergeCell ref="AQ15:AQ17"/>
    <mergeCell ref="AR15:AR17"/>
    <mergeCell ref="AT15:AT17"/>
    <mergeCell ref="AV15:AV17"/>
    <mergeCell ref="AT18:AT20"/>
    <mergeCell ref="AU18:AU20"/>
    <mergeCell ref="AX18:AX20"/>
    <mergeCell ref="AW16:AW17"/>
    <mergeCell ref="BA18:BA20"/>
    <mergeCell ref="AU15:AU17"/>
    <mergeCell ref="AV18:AV20"/>
    <mergeCell ref="AW19:AW20"/>
    <mergeCell ref="AX15:AX17"/>
    <mergeCell ref="AY15:AY17"/>
    <mergeCell ref="AZ15:AZ17"/>
    <mergeCell ref="AM18:AM20"/>
    <mergeCell ref="AN18:AN20"/>
    <mergeCell ref="AO18:AO20"/>
    <mergeCell ref="AP18:AP20"/>
    <mergeCell ref="AY18:AY20"/>
    <mergeCell ref="AZ18:AZ20"/>
    <mergeCell ref="AS19:AS20"/>
    <mergeCell ref="AQ18:AQ20"/>
    <mergeCell ref="AR18:AR20"/>
    <mergeCell ref="AJ19:AJ20"/>
    <mergeCell ref="AK15:AK17"/>
    <mergeCell ref="AL15:AL17"/>
    <mergeCell ref="AM15:AM17"/>
    <mergeCell ref="AN15:AN17"/>
    <mergeCell ref="AO15:AO17"/>
    <mergeCell ref="AK18:AK20"/>
    <mergeCell ref="AL18:AL20"/>
    <mergeCell ref="AF16:AF17"/>
    <mergeCell ref="AF19:AF20"/>
    <mergeCell ref="AG14:AI14"/>
    <mergeCell ref="AG15:AG17"/>
    <mergeCell ref="AH15:AH17"/>
    <mergeCell ref="AI15:AI17"/>
    <mergeCell ref="AG18:AG20"/>
    <mergeCell ref="AH18:AH20"/>
    <mergeCell ref="AI18:AI20"/>
    <mergeCell ref="AA16:AA17"/>
    <mergeCell ref="AA19:AA20"/>
    <mergeCell ref="AK14:AN14"/>
    <mergeCell ref="AB15:AB17"/>
    <mergeCell ref="AB18:AB20"/>
    <mergeCell ref="AC15:AC17"/>
    <mergeCell ref="AC18:AC20"/>
    <mergeCell ref="AD15:AD17"/>
    <mergeCell ref="AD18:AD20"/>
    <mergeCell ref="AJ16:AJ17"/>
    <mergeCell ref="R15:R17"/>
    <mergeCell ref="O18:O20"/>
    <mergeCell ref="Y18:Y20"/>
    <mergeCell ref="Z18:Z20"/>
    <mergeCell ref="X15:X17"/>
    <mergeCell ref="Y15:Y17"/>
    <mergeCell ref="G18:G20"/>
    <mergeCell ref="H18:H20"/>
    <mergeCell ref="I18:I20"/>
    <mergeCell ref="F16:F17"/>
    <mergeCell ref="O14:R14"/>
    <mergeCell ref="K14:N14"/>
    <mergeCell ref="J16:J17"/>
    <mergeCell ref="J19:J20"/>
    <mergeCell ref="K15:K17"/>
    <mergeCell ref="L15:L17"/>
    <mergeCell ref="U15:U17"/>
    <mergeCell ref="V15:V17"/>
    <mergeCell ref="T18:T20"/>
    <mergeCell ref="U18:U20"/>
    <mergeCell ref="V18:V20"/>
    <mergeCell ref="P18:P20"/>
    <mergeCell ref="Q18:Q20"/>
    <mergeCell ref="R18:R20"/>
    <mergeCell ref="S16:S17"/>
    <mergeCell ref="S19:S20"/>
    <mergeCell ref="B18:B20"/>
    <mergeCell ref="C18:C20"/>
    <mergeCell ref="D18:D20"/>
    <mergeCell ref="N15:N17"/>
    <mergeCell ref="K18:K20"/>
    <mergeCell ref="L18:L20"/>
    <mergeCell ref="M18:M20"/>
    <mergeCell ref="N18:N20"/>
    <mergeCell ref="E18:E20"/>
    <mergeCell ref="F19:F20"/>
    <mergeCell ref="O15:O17"/>
    <mergeCell ref="P15:P17"/>
    <mergeCell ref="Q15:Q17"/>
    <mergeCell ref="G14:I14"/>
    <mergeCell ref="B15:B17"/>
    <mergeCell ref="C15:C17"/>
    <mergeCell ref="E15:E17"/>
    <mergeCell ref="D15:D17"/>
    <mergeCell ref="G15:G17"/>
    <mergeCell ref="M15:M17"/>
    <mergeCell ref="AZ1:BI1"/>
    <mergeCell ref="V5:AQ5"/>
    <mergeCell ref="AZ2:BI2"/>
    <mergeCell ref="AO14:AR14"/>
    <mergeCell ref="T14:V14"/>
    <mergeCell ref="AB14:AE14"/>
    <mergeCell ref="X14:Z14"/>
    <mergeCell ref="AX14:BA14"/>
    <mergeCell ref="BF14:BF21"/>
    <mergeCell ref="BH14:BH21"/>
    <mergeCell ref="R2:AV2"/>
    <mergeCell ref="BI14:BI21"/>
    <mergeCell ref="T15:T17"/>
    <mergeCell ref="BG14:BG21"/>
    <mergeCell ref="A3:R3"/>
    <mergeCell ref="A14:A21"/>
    <mergeCell ref="BB14:BB21"/>
    <mergeCell ref="B14:E14"/>
    <mergeCell ref="H15:H17"/>
    <mergeCell ref="I15:I17"/>
    <mergeCell ref="V32:AQ32"/>
    <mergeCell ref="BD14:BD21"/>
    <mergeCell ref="BE14:BE21"/>
    <mergeCell ref="AE15:AE17"/>
    <mergeCell ref="AE18:AE20"/>
    <mergeCell ref="W16:W17"/>
    <mergeCell ref="W19:W20"/>
    <mergeCell ref="Z15:Z17"/>
    <mergeCell ref="BC14:BC21"/>
    <mergeCell ref="X18:X20"/>
  </mergeCells>
  <printOptions horizontalCentered="1"/>
  <pageMargins left="0" right="0" top="0.1968503937007874" bottom="0" header="0" footer="0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91"/>
  <sheetViews>
    <sheetView zoomScale="92" zoomScaleNormal="92" workbookViewId="0" topLeftCell="A271">
      <selection activeCell="A33" sqref="A33:AJ293"/>
    </sheetView>
  </sheetViews>
  <sheetFormatPr defaultColWidth="9.125" defaultRowHeight="12.75"/>
  <cols>
    <col min="1" max="1" width="5.25390625" style="1" customWidth="1"/>
    <col min="2" max="2" width="23.50390625" style="1" customWidth="1"/>
    <col min="3" max="4" width="3.00390625" style="1" customWidth="1"/>
    <col min="5" max="5" width="4.375" style="1" customWidth="1"/>
    <col min="6" max="6" width="4.125" style="1" customWidth="1"/>
    <col min="7" max="7" width="4.00390625" style="1" customWidth="1"/>
    <col min="8" max="8" width="3.375" style="1" customWidth="1"/>
    <col min="9" max="9" width="4.375" style="1" customWidth="1"/>
    <col min="10" max="10" width="3.875" style="1" customWidth="1"/>
    <col min="11" max="11" width="3.375" style="1" customWidth="1"/>
    <col min="12" max="12" width="2.625" style="1" customWidth="1"/>
    <col min="13" max="14" width="3.375" style="1" customWidth="1"/>
    <col min="15" max="15" width="2.625" style="1" customWidth="1"/>
    <col min="16" max="16" width="3.625" style="1" customWidth="1"/>
    <col min="17" max="20" width="3.375" style="1" customWidth="1"/>
    <col min="21" max="21" width="2.625" style="1" customWidth="1"/>
    <col min="22" max="22" width="3.625" style="1" customWidth="1"/>
    <col min="23" max="23" width="3.375" style="1" customWidth="1"/>
    <col min="24" max="24" width="2.625" style="1" customWidth="1"/>
    <col min="25" max="25" width="3.625" style="1" customWidth="1"/>
    <col min="26" max="26" width="3.375" style="1" customWidth="1"/>
    <col min="27" max="27" width="2.625" style="1" customWidth="1"/>
    <col min="28" max="28" width="3.50390625" style="1" customWidth="1"/>
    <col min="29" max="29" width="3.375" style="1" customWidth="1"/>
    <col min="30" max="30" width="2.625" style="1" customWidth="1"/>
    <col min="31" max="32" width="3.375" style="1" customWidth="1"/>
    <col min="33" max="33" width="2.625" style="1" customWidth="1"/>
    <col min="34" max="34" width="3.50390625" style="1" customWidth="1"/>
    <col min="35" max="35" width="8.50390625" style="1" customWidth="1"/>
    <col min="36" max="41" width="3.50390625" style="1" customWidth="1"/>
    <col min="42" max="58" width="5.625" style="1" customWidth="1"/>
    <col min="59" max="16384" width="9.125" style="1" customWidth="1"/>
  </cols>
  <sheetData>
    <row r="1" spans="1:58" s="16" customFormat="1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7"/>
      <c r="AR1" s="17"/>
      <c r="AS1" s="17"/>
      <c r="AT1" s="17"/>
      <c r="AU1" s="17"/>
      <c r="AV1" s="17"/>
      <c r="AW1" s="520"/>
      <c r="AX1" s="520"/>
      <c r="AY1" s="520"/>
      <c r="AZ1" s="520"/>
      <c r="BA1" s="520"/>
      <c r="BB1" s="520"/>
      <c r="BC1" s="520"/>
      <c r="BD1" s="520"/>
      <c r="BE1" s="520"/>
      <c r="BF1" s="520"/>
    </row>
    <row r="2" spans="1:58" s="2" customFormat="1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4"/>
      <c r="AN2" s="4"/>
      <c r="AO2" s="4"/>
      <c r="AP2" s="4"/>
      <c r="AQ2" s="4"/>
      <c r="AR2" s="4"/>
      <c r="AS2" s="4"/>
      <c r="AT2" s="4"/>
      <c r="AU2" s="4"/>
      <c r="AV2" s="4"/>
      <c r="AW2" s="521"/>
      <c r="AX2" s="521"/>
      <c r="AY2" s="521"/>
      <c r="AZ2" s="521"/>
      <c r="BA2" s="521"/>
      <c r="BB2" s="521"/>
      <c r="BC2" s="521"/>
      <c r="BD2" s="521"/>
      <c r="BE2" s="521"/>
      <c r="BF2" s="521"/>
    </row>
    <row r="3" spans="1:58" s="16" customFormat="1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</row>
    <row r="4" spans="1:58" s="19" customFormat="1" ht="18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525"/>
      <c r="AJ4" s="525"/>
      <c r="AK4" s="525"/>
      <c r="AL4" s="525"/>
      <c r="AM4" s="525"/>
      <c r="AN4" s="525"/>
      <c r="AO4" s="18"/>
      <c r="AP4" s="18"/>
      <c r="AQ4" s="18"/>
      <c r="AR4" s="18"/>
      <c r="AS4" s="18"/>
      <c r="AT4" s="18"/>
      <c r="AU4" s="18"/>
      <c r="AV4" s="18"/>
      <c r="AW4" s="526"/>
      <c r="AX4" s="526"/>
      <c r="AY4" s="526"/>
      <c r="AZ4" s="526"/>
      <c r="BA4" s="526"/>
      <c r="BB4" s="526"/>
      <c r="BC4" s="526"/>
      <c r="BD4" s="526"/>
      <c r="BE4" s="526"/>
      <c r="BF4" s="526"/>
    </row>
    <row r="5" spans="1:58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s="16" customFormat="1" ht="16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27"/>
      <c r="AE6" s="527"/>
      <c r="AF6" s="527"/>
      <c r="AG6" s="527"/>
      <c r="AH6" s="527"/>
      <c r="AI6" s="527"/>
      <c r="AJ6" s="527"/>
      <c r="AK6" s="527"/>
      <c r="AL6" s="527"/>
      <c r="AM6" s="527"/>
      <c r="AN6" s="527"/>
      <c r="AO6" s="15"/>
      <c r="AP6" s="15"/>
      <c r="AQ6" s="15"/>
      <c r="AR6" s="15"/>
      <c r="AS6" s="15"/>
      <c r="AT6" s="15"/>
      <c r="AU6" s="15"/>
      <c r="AV6" s="15"/>
      <c r="AW6" s="520"/>
      <c r="AX6" s="520"/>
      <c r="AY6" s="520"/>
      <c r="AZ6" s="520"/>
      <c r="BA6" s="520"/>
      <c r="BB6" s="520"/>
      <c r="BC6" s="520"/>
      <c r="BD6" s="520"/>
      <c r="BE6" s="520"/>
      <c r="BF6" s="520"/>
    </row>
    <row r="7" spans="1:58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ht="15">
      <c r="A8" s="1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28"/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3"/>
      <c r="AP8" s="3"/>
      <c r="AQ8" s="3"/>
      <c r="AR8" s="3"/>
      <c r="AS8" s="3"/>
      <c r="AT8" s="3"/>
      <c r="AU8" s="3"/>
      <c r="AV8" s="3"/>
      <c r="AW8" s="529"/>
      <c r="AX8" s="529"/>
      <c r="AY8" s="529"/>
      <c r="AZ8" s="529"/>
      <c r="BA8" s="529"/>
      <c r="BB8" s="529"/>
      <c r="BC8" s="529"/>
      <c r="BD8" s="529"/>
      <c r="BE8" s="529"/>
      <c r="BF8" s="529"/>
    </row>
    <row r="9" spans="1:58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1:58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530"/>
      <c r="AX11" s="530"/>
      <c r="AY11" s="530"/>
      <c r="AZ11" s="530"/>
      <c r="BA11" s="530"/>
      <c r="BB11" s="530"/>
      <c r="BC11" s="530"/>
      <c r="BD11" s="530"/>
      <c r="BE11" s="530"/>
      <c r="BF11" s="530"/>
    </row>
    <row r="12" spans="1:58" s="16" customFormat="1" ht="1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527"/>
      <c r="U12" s="527"/>
      <c r="V12" s="527"/>
      <c r="W12" s="527"/>
      <c r="X12" s="527"/>
      <c r="Y12" s="527"/>
      <c r="Z12" s="527"/>
      <c r="AA12" s="527"/>
      <c r="AB12" s="527"/>
      <c r="AC12" s="527"/>
      <c r="AD12" s="527"/>
      <c r="AE12" s="527"/>
      <c r="AF12" s="527"/>
      <c r="AG12" s="527"/>
      <c r="AH12" s="527"/>
      <c r="AI12" s="527"/>
      <c r="AJ12" s="527"/>
      <c r="AK12" s="527"/>
      <c r="AL12" s="527"/>
      <c r="AM12" s="527"/>
      <c r="AN12" s="527"/>
      <c r="AO12" s="15"/>
      <c r="AP12" s="15"/>
      <c r="AQ12" s="15"/>
      <c r="AR12" s="15"/>
      <c r="AS12" s="15"/>
      <c r="AT12" s="15"/>
      <c r="AU12" s="15"/>
      <c r="AV12" s="15"/>
      <c r="AW12" s="530"/>
      <c r="AX12" s="530"/>
      <c r="AY12" s="530"/>
      <c r="AZ12" s="530"/>
      <c r="BA12" s="530"/>
      <c r="BB12" s="530"/>
      <c r="BC12" s="530"/>
      <c r="BD12" s="530"/>
      <c r="BE12" s="530"/>
      <c r="BF12" s="530"/>
    </row>
    <row r="13" spans="1:5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ht="12.75" customHeight="1">
      <c r="A14" s="523"/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  <c r="AW14" s="524"/>
      <c r="AX14" s="524"/>
      <c r="AY14" s="522"/>
      <c r="AZ14" s="522"/>
      <c r="BA14" s="522"/>
      <c r="BB14" s="522"/>
      <c r="BC14" s="522"/>
      <c r="BD14" s="522"/>
      <c r="BE14" s="522"/>
      <c r="BF14" s="522"/>
    </row>
    <row r="15" spans="1:58" ht="30" customHeight="1">
      <c r="A15" s="52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522"/>
      <c r="AZ15" s="522"/>
      <c r="BA15" s="522"/>
      <c r="BB15" s="522"/>
      <c r="BC15" s="522"/>
      <c r="BD15" s="522"/>
      <c r="BE15" s="522"/>
      <c r="BF15" s="522"/>
    </row>
    <row r="16" spans="1:5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/>
      <c r="R16" s="6"/>
      <c r="S16" s="6"/>
      <c r="T16" s="6"/>
      <c r="U16" s="6"/>
      <c r="V16" s="6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3"/>
      <c r="AZ16" s="3"/>
      <c r="BA16" s="9"/>
      <c r="BB16" s="10"/>
      <c r="BC16" s="10"/>
      <c r="BD16" s="10"/>
      <c r="BE16" s="3"/>
      <c r="BF16" s="3"/>
    </row>
    <row r="17" spans="1:5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/>
      <c r="R17" s="6"/>
      <c r="S17" s="6"/>
      <c r="T17" s="6"/>
      <c r="U17" s="6"/>
      <c r="V17" s="6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3"/>
      <c r="AZ17" s="3"/>
      <c r="BA17" s="9"/>
      <c r="BB17" s="10"/>
      <c r="BC17" s="10"/>
      <c r="BD17" s="10"/>
      <c r="BE17" s="3"/>
      <c r="BF17" s="3"/>
    </row>
    <row r="18" spans="1:5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/>
      <c r="R18" s="6"/>
      <c r="S18" s="6"/>
      <c r="T18" s="6"/>
      <c r="U18" s="6"/>
      <c r="V18" s="6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3"/>
      <c r="AZ18" s="3"/>
      <c r="BA18" s="9"/>
      <c r="BB18" s="9"/>
      <c r="BC18" s="10"/>
      <c r="BD18" s="10"/>
      <c r="BE18" s="3"/>
      <c r="BF18" s="3"/>
    </row>
    <row r="19" spans="1:5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/>
      <c r="R19" s="6"/>
      <c r="S19" s="6"/>
      <c r="T19" s="6"/>
      <c r="U19" s="6"/>
      <c r="V19" s="6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3"/>
      <c r="AZ19" s="3"/>
      <c r="BA19" s="10"/>
      <c r="BB19" s="9"/>
      <c r="BC19" s="10"/>
      <c r="BD19" s="10"/>
      <c r="BE19" s="3"/>
      <c r="BF19" s="3"/>
    </row>
    <row r="20" spans="1:5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/>
      <c r="R20" s="6"/>
      <c r="S20" s="6"/>
      <c r="T20" s="6"/>
      <c r="U20" s="6"/>
      <c r="V20" s="6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6"/>
      <c r="AR20" s="6"/>
      <c r="AS20" s="6"/>
      <c r="AT20" s="6"/>
      <c r="AU20" s="3"/>
      <c r="AV20" s="3"/>
      <c r="AW20" s="3"/>
      <c r="AX20" s="3"/>
      <c r="AY20" s="3"/>
      <c r="AZ20" s="3"/>
      <c r="BA20" s="10"/>
      <c r="BB20" s="9"/>
      <c r="BC20" s="9"/>
      <c r="BD20" s="9"/>
      <c r="BE20" s="3"/>
      <c r="BF20" s="3"/>
    </row>
    <row r="21" spans="1:5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9"/>
      <c r="BB22" s="9"/>
      <c r="BC22" s="9"/>
      <c r="BD22" s="9"/>
      <c r="BE22" s="3"/>
      <c r="BF22" s="3"/>
    </row>
    <row r="23" spans="1:58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2"/>
      <c r="R23" s="1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3"/>
      <c r="AE23" s="11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6"/>
      <c r="AQ23" s="11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2"/>
      <c r="R24" s="1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3"/>
      <c r="AE24" s="11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6"/>
      <c r="AQ24" s="11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2"/>
      <c r="R25" s="11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13"/>
      <c r="AE25" s="11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6"/>
      <c r="AQ25" s="11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2"/>
      <c r="R26" s="11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13"/>
      <c r="AE26" s="11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6"/>
      <c r="AQ26" s="11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2"/>
      <c r="R27" s="11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13"/>
      <c r="AE27" s="11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6"/>
      <c r="AQ27" s="11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5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ht="12.75">
      <c r="A29" s="3"/>
      <c r="B29" s="3"/>
      <c r="C29" s="3"/>
      <c r="D29" s="3"/>
      <c r="E29" s="3"/>
      <c r="F29" s="3"/>
      <c r="G29" s="6"/>
      <c r="H29" s="3"/>
      <c r="I29" s="3"/>
      <c r="J29" s="3"/>
      <c r="K29" s="3"/>
      <c r="L29" s="3"/>
      <c r="M29" s="3"/>
      <c r="N29" s="3"/>
      <c r="O29" s="3"/>
      <c r="P29" s="3"/>
      <c r="Q29" s="14"/>
      <c r="R29" s="11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3"/>
      <c r="AE29" s="11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ht="8.25" customHeight="1"/>
    <row r="31" spans="1:35" s="43" customFormat="1" ht="15" customHeight="1">
      <c r="A31" s="338" t="s">
        <v>82</v>
      </c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9"/>
    </row>
    <row r="32" s="43" customFormat="1" ht="5.25" customHeight="1" thickBot="1"/>
    <row r="33" spans="1:35" s="44" customFormat="1" ht="24.75" customHeight="1" thickBot="1">
      <c r="A33" s="415" t="s">
        <v>83</v>
      </c>
      <c r="B33" s="418" t="s">
        <v>531</v>
      </c>
      <c r="C33" s="393" t="s">
        <v>84</v>
      </c>
      <c r="D33" s="396" t="s">
        <v>85</v>
      </c>
      <c r="E33" s="399" t="s">
        <v>86</v>
      </c>
      <c r="F33" s="400"/>
      <c r="G33" s="400"/>
      <c r="H33" s="400"/>
      <c r="I33" s="401"/>
      <c r="J33" s="399" t="s">
        <v>31</v>
      </c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7" t="s">
        <v>101</v>
      </c>
      <c r="AI33" s="407" t="s">
        <v>217</v>
      </c>
    </row>
    <row r="34" spans="1:35" s="44" customFormat="1" ht="13.5" customHeight="1" thickBot="1">
      <c r="A34" s="416"/>
      <c r="B34" s="419"/>
      <c r="C34" s="394"/>
      <c r="D34" s="397"/>
      <c r="E34" s="411" t="s">
        <v>13</v>
      </c>
      <c r="F34" s="412" t="s">
        <v>87</v>
      </c>
      <c r="G34" s="399" t="s">
        <v>91</v>
      </c>
      <c r="H34" s="400"/>
      <c r="I34" s="401"/>
      <c r="J34" s="399" t="s">
        <v>32</v>
      </c>
      <c r="K34" s="400"/>
      <c r="L34" s="400"/>
      <c r="M34" s="400"/>
      <c r="N34" s="400"/>
      <c r="O34" s="401"/>
      <c r="P34" s="399" t="s">
        <v>33</v>
      </c>
      <c r="Q34" s="400"/>
      <c r="R34" s="400"/>
      <c r="S34" s="400"/>
      <c r="T34" s="400"/>
      <c r="U34" s="401"/>
      <c r="V34" s="399" t="s">
        <v>34</v>
      </c>
      <c r="W34" s="400"/>
      <c r="X34" s="400"/>
      <c r="Y34" s="400"/>
      <c r="Z34" s="400"/>
      <c r="AA34" s="401"/>
      <c r="AB34" s="399" t="s">
        <v>35</v>
      </c>
      <c r="AC34" s="400"/>
      <c r="AD34" s="400"/>
      <c r="AE34" s="400"/>
      <c r="AF34" s="400"/>
      <c r="AG34" s="401"/>
      <c r="AH34" s="408"/>
      <c r="AI34" s="408"/>
    </row>
    <row r="35" spans="1:35" s="44" customFormat="1" ht="21" customHeight="1">
      <c r="A35" s="416"/>
      <c r="B35" s="419"/>
      <c r="C35" s="394"/>
      <c r="D35" s="397"/>
      <c r="E35" s="403"/>
      <c r="F35" s="413"/>
      <c r="G35" s="403" t="s">
        <v>88</v>
      </c>
      <c r="H35" s="387" t="s">
        <v>89</v>
      </c>
      <c r="I35" s="389" t="s">
        <v>90</v>
      </c>
      <c r="J35" s="391" t="s">
        <v>92</v>
      </c>
      <c r="K35" s="392"/>
      <c r="L35" s="392"/>
      <c r="M35" s="391" t="s">
        <v>95</v>
      </c>
      <c r="N35" s="392"/>
      <c r="O35" s="402"/>
      <c r="P35" s="392" t="s">
        <v>93</v>
      </c>
      <c r="Q35" s="392"/>
      <c r="R35" s="392"/>
      <c r="S35" s="391" t="s">
        <v>96</v>
      </c>
      <c r="T35" s="392"/>
      <c r="U35" s="402"/>
      <c r="V35" s="392" t="s">
        <v>94</v>
      </c>
      <c r="W35" s="392"/>
      <c r="X35" s="392"/>
      <c r="Y35" s="391" t="s">
        <v>97</v>
      </c>
      <c r="Z35" s="392"/>
      <c r="AA35" s="402"/>
      <c r="AB35" s="392" t="s">
        <v>286</v>
      </c>
      <c r="AC35" s="392"/>
      <c r="AD35" s="392"/>
      <c r="AE35" s="384" t="s">
        <v>287</v>
      </c>
      <c r="AF35" s="385"/>
      <c r="AG35" s="386"/>
      <c r="AH35" s="409"/>
      <c r="AI35" s="409"/>
    </row>
    <row r="36" spans="1:35" s="44" customFormat="1" ht="49.5" customHeight="1" thickBot="1">
      <c r="A36" s="417"/>
      <c r="B36" s="420"/>
      <c r="C36" s="395"/>
      <c r="D36" s="398"/>
      <c r="E36" s="404"/>
      <c r="F36" s="414"/>
      <c r="G36" s="404"/>
      <c r="H36" s="388"/>
      <c r="I36" s="390"/>
      <c r="J36" s="103" t="s">
        <v>98</v>
      </c>
      <c r="K36" s="104" t="s">
        <v>99</v>
      </c>
      <c r="L36" s="105" t="s">
        <v>100</v>
      </c>
      <c r="M36" s="103" t="s">
        <v>98</v>
      </c>
      <c r="N36" s="104" t="s">
        <v>99</v>
      </c>
      <c r="O36" s="106" t="s">
        <v>100</v>
      </c>
      <c r="P36" s="105" t="s">
        <v>98</v>
      </c>
      <c r="Q36" s="104" t="s">
        <v>99</v>
      </c>
      <c r="R36" s="105" t="s">
        <v>100</v>
      </c>
      <c r="S36" s="103" t="s">
        <v>98</v>
      </c>
      <c r="T36" s="104" t="s">
        <v>99</v>
      </c>
      <c r="U36" s="106" t="s">
        <v>100</v>
      </c>
      <c r="V36" s="105" t="s">
        <v>98</v>
      </c>
      <c r="W36" s="104" t="s">
        <v>99</v>
      </c>
      <c r="X36" s="105" t="s">
        <v>100</v>
      </c>
      <c r="Y36" s="103" t="s">
        <v>98</v>
      </c>
      <c r="Z36" s="104" t="s">
        <v>99</v>
      </c>
      <c r="AA36" s="106" t="s">
        <v>100</v>
      </c>
      <c r="AB36" s="105" t="s">
        <v>98</v>
      </c>
      <c r="AC36" s="104" t="s">
        <v>99</v>
      </c>
      <c r="AD36" s="105" t="s">
        <v>100</v>
      </c>
      <c r="AE36" s="103" t="s">
        <v>98</v>
      </c>
      <c r="AF36" s="104" t="s">
        <v>99</v>
      </c>
      <c r="AG36" s="106" t="s">
        <v>100</v>
      </c>
      <c r="AH36" s="410"/>
      <c r="AI36" s="410"/>
    </row>
    <row r="37" spans="1:35" s="121" customFormat="1" ht="15.75" customHeight="1" thickBot="1">
      <c r="A37" s="218" t="s">
        <v>40</v>
      </c>
      <c r="B37" s="219" t="s">
        <v>102</v>
      </c>
      <c r="C37" s="220"/>
      <c r="D37" s="221"/>
      <c r="E37" s="222">
        <f>SUM(E38:E74)</f>
        <v>3820</v>
      </c>
      <c r="F37" s="223">
        <f aca="true" t="shared" si="0" ref="F37:AG37">SUM(F38:F74)</f>
        <v>2080</v>
      </c>
      <c r="G37" s="224">
        <f t="shared" si="0"/>
        <v>1022</v>
      </c>
      <c r="H37" s="226">
        <f t="shared" si="0"/>
        <v>152</v>
      </c>
      <c r="I37" s="225">
        <f t="shared" si="0"/>
        <v>906</v>
      </c>
      <c r="J37" s="222">
        <f t="shared" si="0"/>
        <v>798</v>
      </c>
      <c r="K37" s="226">
        <f t="shared" si="0"/>
        <v>422</v>
      </c>
      <c r="L37" s="225">
        <f t="shared" si="0"/>
        <v>22</v>
      </c>
      <c r="M37" s="222">
        <f t="shared" si="0"/>
        <v>670</v>
      </c>
      <c r="N37" s="226">
        <f t="shared" si="0"/>
        <v>366</v>
      </c>
      <c r="O37" s="225">
        <f t="shared" si="0"/>
        <v>19</v>
      </c>
      <c r="P37" s="222">
        <f t="shared" si="0"/>
        <v>726</v>
      </c>
      <c r="Q37" s="226">
        <f t="shared" si="0"/>
        <v>402</v>
      </c>
      <c r="R37" s="225">
        <f t="shared" si="0"/>
        <v>21</v>
      </c>
      <c r="S37" s="222">
        <f t="shared" si="0"/>
        <v>576</v>
      </c>
      <c r="T37" s="226">
        <f t="shared" si="0"/>
        <v>300</v>
      </c>
      <c r="U37" s="225">
        <f t="shared" si="0"/>
        <v>16</v>
      </c>
      <c r="V37" s="222">
        <f t="shared" si="0"/>
        <v>554</v>
      </c>
      <c r="W37" s="226">
        <f t="shared" si="0"/>
        <v>338</v>
      </c>
      <c r="X37" s="225">
        <f t="shared" si="0"/>
        <v>15</v>
      </c>
      <c r="Y37" s="222">
        <f t="shared" si="0"/>
        <v>496</v>
      </c>
      <c r="Z37" s="226">
        <f t="shared" si="0"/>
        <v>252</v>
      </c>
      <c r="AA37" s="225">
        <f t="shared" si="0"/>
        <v>13</v>
      </c>
      <c r="AB37" s="222">
        <f t="shared" si="0"/>
        <v>0</v>
      </c>
      <c r="AC37" s="226">
        <f t="shared" si="0"/>
        <v>0</v>
      </c>
      <c r="AD37" s="225">
        <f t="shared" si="0"/>
        <v>0</v>
      </c>
      <c r="AE37" s="222">
        <f t="shared" si="0"/>
        <v>0</v>
      </c>
      <c r="AF37" s="226">
        <f t="shared" si="0"/>
        <v>0</v>
      </c>
      <c r="AG37" s="225">
        <f t="shared" si="0"/>
        <v>0</v>
      </c>
      <c r="AH37" s="228">
        <f>SUM(AH39:AH41,AH43,AH45:AH46,AH48:AH50,AH52:AH53,AH63:AH64,AH60:AH61,AH69:AH70,AH58,AH55:AH56,AH66:AH67,AH72:AH74)</f>
        <v>106</v>
      </c>
      <c r="AI37" s="228"/>
    </row>
    <row r="38" spans="1:35" s="121" customFormat="1" ht="22.5" customHeight="1">
      <c r="A38" s="149" t="s">
        <v>36</v>
      </c>
      <c r="B38" s="187" t="s">
        <v>434</v>
      </c>
      <c r="C38" s="150"/>
      <c r="D38" s="151"/>
      <c r="E38" s="142"/>
      <c r="F38" s="143"/>
      <c r="G38" s="170"/>
      <c r="H38" s="138"/>
      <c r="I38" s="146"/>
      <c r="J38" s="182"/>
      <c r="K38" s="146"/>
      <c r="L38" s="145"/>
      <c r="M38" s="146"/>
      <c r="N38" s="138"/>
      <c r="O38" s="144"/>
      <c r="P38" s="182"/>
      <c r="Q38" s="138"/>
      <c r="R38" s="147"/>
      <c r="S38" s="144"/>
      <c r="T38" s="138"/>
      <c r="U38" s="147"/>
      <c r="V38" s="144"/>
      <c r="W38" s="138"/>
      <c r="X38" s="147"/>
      <c r="Y38" s="144"/>
      <c r="Z38" s="138"/>
      <c r="AA38" s="147"/>
      <c r="AB38" s="144"/>
      <c r="AC38" s="138"/>
      <c r="AD38" s="147"/>
      <c r="AE38" s="144"/>
      <c r="AF38" s="138"/>
      <c r="AG38" s="147"/>
      <c r="AH38" s="147">
        <f>SUM(AH39:AH41)</f>
        <v>10</v>
      </c>
      <c r="AI38" s="147"/>
    </row>
    <row r="39" spans="1:35" s="47" customFormat="1" ht="13.5" customHeight="1">
      <c r="A39" s="122" t="s">
        <v>130</v>
      </c>
      <c r="B39" s="52" t="s">
        <v>128</v>
      </c>
      <c r="C39" s="45">
        <v>1</v>
      </c>
      <c r="D39" s="46"/>
      <c r="E39" s="74">
        <f aca="true" t="shared" si="1" ref="E39:F41">SUM(J39,M39,P39,S39,V39,Y39,AB39,AE39)</f>
        <v>144</v>
      </c>
      <c r="F39" s="71">
        <f t="shared" si="1"/>
        <v>76</v>
      </c>
      <c r="G39" s="77">
        <v>40</v>
      </c>
      <c r="H39" s="78"/>
      <c r="I39" s="79">
        <v>36</v>
      </c>
      <c r="J39" s="80">
        <v>144</v>
      </c>
      <c r="K39" s="77">
        <v>76</v>
      </c>
      <c r="L39" s="81">
        <v>4</v>
      </c>
      <c r="M39" s="80"/>
      <c r="N39" s="77"/>
      <c r="O39" s="79"/>
      <c r="P39" s="80"/>
      <c r="Q39" s="78"/>
      <c r="R39" s="81"/>
      <c r="S39" s="80"/>
      <c r="T39" s="79"/>
      <c r="U39" s="82"/>
      <c r="V39" s="83"/>
      <c r="W39" s="84"/>
      <c r="X39" s="85"/>
      <c r="Y39" s="86"/>
      <c r="Z39" s="84"/>
      <c r="AA39" s="85"/>
      <c r="AB39" s="83"/>
      <c r="AC39" s="84"/>
      <c r="AD39" s="82"/>
      <c r="AE39" s="83"/>
      <c r="AF39" s="84"/>
      <c r="AG39" s="85"/>
      <c r="AH39" s="87">
        <f>SUM(L39,O39,R39,U39,X39,AA39,AD39,AG39)</f>
        <v>4</v>
      </c>
      <c r="AI39" s="87" t="s">
        <v>314</v>
      </c>
    </row>
    <row r="40" spans="1:35" s="47" customFormat="1" ht="13.5" customHeight="1">
      <c r="A40" s="122" t="s">
        <v>131</v>
      </c>
      <c r="B40" s="52" t="s">
        <v>129</v>
      </c>
      <c r="C40" s="45">
        <v>1</v>
      </c>
      <c r="D40" s="46"/>
      <c r="E40" s="74">
        <f t="shared" si="1"/>
        <v>144</v>
      </c>
      <c r="F40" s="71">
        <f t="shared" si="1"/>
        <v>60</v>
      </c>
      <c r="G40" s="77">
        <v>32</v>
      </c>
      <c r="H40" s="78"/>
      <c r="I40" s="79">
        <v>28</v>
      </c>
      <c r="J40" s="80">
        <v>144</v>
      </c>
      <c r="K40" s="77">
        <v>60</v>
      </c>
      <c r="L40" s="81">
        <v>4</v>
      </c>
      <c r="M40" s="80"/>
      <c r="N40" s="77"/>
      <c r="O40" s="79"/>
      <c r="P40" s="80"/>
      <c r="Q40" s="78"/>
      <c r="R40" s="81"/>
      <c r="S40" s="80"/>
      <c r="T40" s="79"/>
      <c r="U40" s="82"/>
      <c r="V40" s="83"/>
      <c r="W40" s="84"/>
      <c r="X40" s="85"/>
      <c r="Y40" s="86"/>
      <c r="Z40" s="84"/>
      <c r="AA40" s="85"/>
      <c r="AB40" s="83"/>
      <c r="AC40" s="84"/>
      <c r="AD40" s="82"/>
      <c r="AE40" s="83"/>
      <c r="AF40" s="84"/>
      <c r="AG40" s="85"/>
      <c r="AH40" s="87">
        <f>SUM(L40,O40,R40,U40,X40,AA40,AD40,AG40)</f>
        <v>4</v>
      </c>
      <c r="AI40" s="87" t="s">
        <v>315</v>
      </c>
    </row>
    <row r="41" spans="1:35" s="47" customFormat="1" ht="12" customHeight="1">
      <c r="A41" s="122" t="s">
        <v>132</v>
      </c>
      <c r="B41" s="52" t="s">
        <v>238</v>
      </c>
      <c r="C41" s="45"/>
      <c r="D41" s="46">
        <v>1</v>
      </c>
      <c r="E41" s="74">
        <f t="shared" si="1"/>
        <v>72</v>
      </c>
      <c r="F41" s="71">
        <f t="shared" si="1"/>
        <v>34</v>
      </c>
      <c r="G41" s="77">
        <v>18</v>
      </c>
      <c r="H41" s="78"/>
      <c r="I41" s="79">
        <v>16</v>
      </c>
      <c r="J41" s="80">
        <v>72</v>
      </c>
      <c r="K41" s="77">
        <v>34</v>
      </c>
      <c r="L41" s="81">
        <v>2</v>
      </c>
      <c r="M41" s="80"/>
      <c r="N41" s="78"/>
      <c r="O41" s="79"/>
      <c r="P41" s="80"/>
      <c r="Q41" s="78"/>
      <c r="R41" s="81"/>
      <c r="S41" s="80"/>
      <c r="T41" s="79"/>
      <c r="U41" s="82"/>
      <c r="V41" s="83"/>
      <c r="W41" s="84"/>
      <c r="X41" s="85"/>
      <c r="Y41" s="86"/>
      <c r="Z41" s="84"/>
      <c r="AA41" s="85"/>
      <c r="AB41" s="83"/>
      <c r="AC41" s="84"/>
      <c r="AD41" s="82"/>
      <c r="AE41" s="83"/>
      <c r="AF41" s="84"/>
      <c r="AG41" s="85"/>
      <c r="AH41" s="87">
        <f>SUM(L41,O41,R41,U41,X41,AA41,AD41,AG41)</f>
        <v>2</v>
      </c>
      <c r="AI41" s="87" t="s">
        <v>307</v>
      </c>
    </row>
    <row r="42" spans="1:35" s="121" customFormat="1" ht="14.25" customHeight="1">
      <c r="A42" s="275" t="s">
        <v>37</v>
      </c>
      <c r="B42" s="128" t="s">
        <v>499</v>
      </c>
      <c r="C42" s="129"/>
      <c r="D42" s="130"/>
      <c r="E42" s="131"/>
      <c r="F42" s="132"/>
      <c r="G42" s="133"/>
      <c r="H42" s="134"/>
      <c r="I42" s="135"/>
      <c r="J42" s="136"/>
      <c r="K42" s="135"/>
      <c r="L42" s="137"/>
      <c r="M42" s="135"/>
      <c r="N42" s="134"/>
      <c r="O42" s="140"/>
      <c r="P42" s="136"/>
      <c r="Q42" s="134"/>
      <c r="R42" s="139"/>
      <c r="S42" s="140"/>
      <c r="T42" s="134"/>
      <c r="U42" s="139"/>
      <c r="V42" s="140"/>
      <c r="W42" s="134"/>
      <c r="X42" s="139"/>
      <c r="Y42" s="140"/>
      <c r="Z42" s="134"/>
      <c r="AA42" s="139"/>
      <c r="AB42" s="140"/>
      <c r="AC42" s="134"/>
      <c r="AD42" s="139"/>
      <c r="AE42" s="140"/>
      <c r="AF42" s="134"/>
      <c r="AG42" s="139"/>
      <c r="AH42" s="139">
        <f>SUM(AH43)</f>
        <v>6</v>
      </c>
      <c r="AI42" s="139" t="s">
        <v>303</v>
      </c>
    </row>
    <row r="43" spans="1:35" s="47" customFormat="1" ht="13.5" customHeight="1">
      <c r="A43" s="122" t="s">
        <v>136</v>
      </c>
      <c r="B43" s="52" t="s">
        <v>207</v>
      </c>
      <c r="C43" s="45">
        <v>2</v>
      </c>
      <c r="D43" s="46">
        <v>1</v>
      </c>
      <c r="E43" s="74">
        <f>SUM(J43,M43,P43,S43,V43,Y43,AB43,AE43)</f>
        <v>232</v>
      </c>
      <c r="F43" s="71">
        <f>SUM(K43,N43,Q43,T43,W43,Z43,AC43,AF43)</f>
        <v>152</v>
      </c>
      <c r="G43" s="77"/>
      <c r="H43" s="78">
        <v>152</v>
      </c>
      <c r="I43" s="79"/>
      <c r="J43" s="80">
        <v>108</v>
      </c>
      <c r="K43" s="77">
        <v>70</v>
      </c>
      <c r="L43" s="81">
        <v>3</v>
      </c>
      <c r="M43" s="77">
        <v>124</v>
      </c>
      <c r="N43" s="78">
        <v>82</v>
      </c>
      <c r="O43" s="79">
        <v>3</v>
      </c>
      <c r="P43" s="80"/>
      <c r="Q43" s="78"/>
      <c r="R43" s="81"/>
      <c r="S43" s="80"/>
      <c r="T43" s="79"/>
      <c r="U43" s="141"/>
      <c r="V43" s="83"/>
      <c r="W43" s="84"/>
      <c r="X43" s="85"/>
      <c r="Y43" s="86"/>
      <c r="Z43" s="84"/>
      <c r="AA43" s="85"/>
      <c r="AB43" s="83"/>
      <c r="AC43" s="84"/>
      <c r="AD43" s="82"/>
      <c r="AE43" s="83"/>
      <c r="AF43" s="84"/>
      <c r="AG43" s="85"/>
      <c r="AH43" s="87">
        <f>SUM(L43,O43,R43,U43,X43,AA43,AD43,AG43)</f>
        <v>6</v>
      </c>
      <c r="AI43" s="87"/>
    </row>
    <row r="44" spans="1:35" s="121" customFormat="1" ht="14.25" customHeight="1">
      <c r="A44" s="275" t="s">
        <v>38</v>
      </c>
      <c r="B44" s="128" t="s">
        <v>394</v>
      </c>
      <c r="C44" s="129"/>
      <c r="D44" s="130"/>
      <c r="E44" s="131"/>
      <c r="F44" s="132"/>
      <c r="G44" s="133"/>
      <c r="H44" s="134"/>
      <c r="I44" s="135"/>
      <c r="J44" s="136"/>
      <c r="K44" s="135"/>
      <c r="L44" s="137"/>
      <c r="M44" s="135"/>
      <c r="N44" s="134"/>
      <c r="O44" s="140"/>
      <c r="P44" s="136"/>
      <c r="Q44" s="134"/>
      <c r="R44" s="139"/>
      <c r="S44" s="140"/>
      <c r="T44" s="134"/>
      <c r="U44" s="139"/>
      <c r="V44" s="140"/>
      <c r="W44" s="134"/>
      <c r="X44" s="139"/>
      <c r="Y44" s="140"/>
      <c r="Z44" s="134"/>
      <c r="AA44" s="139"/>
      <c r="AB44" s="140"/>
      <c r="AC44" s="134"/>
      <c r="AD44" s="139"/>
      <c r="AE44" s="140"/>
      <c r="AF44" s="134"/>
      <c r="AG44" s="139"/>
      <c r="AH44" s="139">
        <f>SUM(AH45:AH46)</f>
        <v>12</v>
      </c>
      <c r="AI44" s="139"/>
    </row>
    <row r="45" spans="1:35" s="47" customFormat="1" ht="13.5" customHeight="1">
      <c r="A45" s="122" t="s">
        <v>137</v>
      </c>
      <c r="B45" s="52" t="s">
        <v>189</v>
      </c>
      <c r="C45" s="45">
        <v>2</v>
      </c>
      <c r="D45" s="46">
        <v>1</v>
      </c>
      <c r="E45" s="74">
        <f aca="true" t="shared" si="2" ref="E45:F49">SUM(J45,M45,P45,S45,V45,Y45,AB45,AE45)</f>
        <v>216</v>
      </c>
      <c r="F45" s="71">
        <f t="shared" si="2"/>
        <v>140</v>
      </c>
      <c r="G45" s="77">
        <v>76</v>
      </c>
      <c r="H45" s="78"/>
      <c r="I45" s="79">
        <v>64</v>
      </c>
      <c r="J45" s="80">
        <v>114</v>
      </c>
      <c r="K45" s="77">
        <v>76</v>
      </c>
      <c r="L45" s="81">
        <v>3</v>
      </c>
      <c r="M45" s="77">
        <v>102</v>
      </c>
      <c r="N45" s="78">
        <v>64</v>
      </c>
      <c r="O45" s="79">
        <v>3</v>
      </c>
      <c r="P45" s="80"/>
      <c r="Q45" s="78"/>
      <c r="R45" s="81"/>
      <c r="S45" s="80"/>
      <c r="T45" s="79"/>
      <c r="U45" s="82"/>
      <c r="V45" s="83"/>
      <c r="W45" s="84"/>
      <c r="X45" s="85"/>
      <c r="Y45" s="86"/>
      <c r="Z45" s="84"/>
      <c r="AA45" s="85"/>
      <c r="AB45" s="83"/>
      <c r="AC45" s="84"/>
      <c r="AD45" s="82"/>
      <c r="AE45" s="83"/>
      <c r="AF45" s="84"/>
      <c r="AG45" s="85"/>
      <c r="AH45" s="87">
        <f>SUM(L45,O45,R45,U45,X45,AA45,AD45,AG45)</f>
        <v>6</v>
      </c>
      <c r="AI45" s="87" t="s">
        <v>317</v>
      </c>
    </row>
    <row r="46" spans="1:35" s="47" customFormat="1" ht="24" customHeight="1">
      <c r="A46" s="122" t="s">
        <v>138</v>
      </c>
      <c r="B46" s="52" t="s">
        <v>538</v>
      </c>
      <c r="C46" s="45">
        <v>2</v>
      </c>
      <c r="D46" s="46"/>
      <c r="E46" s="74">
        <f t="shared" si="2"/>
        <v>198</v>
      </c>
      <c r="F46" s="71">
        <f t="shared" si="2"/>
        <v>96</v>
      </c>
      <c r="G46" s="77">
        <v>56</v>
      </c>
      <c r="H46" s="78"/>
      <c r="I46" s="79">
        <v>40</v>
      </c>
      <c r="J46" s="80"/>
      <c r="K46" s="77"/>
      <c r="L46" s="81"/>
      <c r="M46" s="80">
        <v>198</v>
      </c>
      <c r="N46" s="77">
        <v>96</v>
      </c>
      <c r="O46" s="79">
        <v>6</v>
      </c>
      <c r="P46" s="80"/>
      <c r="Q46" s="78"/>
      <c r="R46" s="81"/>
      <c r="S46" s="80"/>
      <c r="T46" s="79"/>
      <c r="U46" s="82"/>
      <c r="V46" s="83"/>
      <c r="W46" s="84"/>
      <c r="X46" s="85"/>
      <c r="Y46" s="86"/>
      <c r="Z46" s="84"/>
      <c r="AA46" s="85"/>
      <c r="AB46" s="83"/>
      <c r="AC46" s="84"/>
      <c r="AD46" s="82"/>
      <c r="AE46" s="83"/>
      <c r="AF46" s="84"/>
      <c r="AG46" s="85"/>
      <c r="AH46" s="87">
        <f>SUM(L46,O46,R46,U46,X46,AA46,AD46,AG46)</f>
        <v>6</v>
      </c>
      <c r="AI46" s="87" t="s">
        <v>448</v>
      </c>
    </row>
    <row r="47" spans="1:35" s="121" customFormat="1" ht="33.75" customHeight="1">
      <c r="A47" s="275" t="s">
        <v>139</v>
      </c>
      <c r="B47" s="128" t="s">
        <v>240</v>
      </c>
      <c r="C47" s="129"/>
      <c r="D47" s="130"/>
      <c r="E47" s="131"/>
      <c r="F47" s="132"/>
      <c r="G47" s="133"/>
      <c r="H47" s="134"/>
      <c r="I47" s="135"/>
      <c r="J47" s="136"/>
      <c r="K47" s="135"/>
      <c r="L47" s="137"/>
      <c r="M47" s="135"/>
      <c r="N47" s="134"/>
      <c r="O47" s="140"/>
      <c r="P47" s="136"/>
      <c r="Q47" s="134"/>
      <c r="R47" s="139"/>
      <c r="S47" s="140"/>
      <c r="T47" s="134"/>
      <c r="U47" s="139"/>
      <c r="V47" s="140"/>
      <c r="W47" s="134"/>
      <c r="X47" s="139"/>
      <c r="Y47" s="140"/>
      <c r="Z47" s="134"/>
      <c r="AA47" s="139"/>
      <c r="AB47" s="140"/>
      <c r="AC47" s="134"/>
      <c r="AD47" s="139"/>
      <c r="AE47" s="140"/>
      <c r="AF47" s="134"/>
      <c r="AG47" s="139"/>
      <c r="AH47" s="139">
        <f>SUM(AH48:AH50)</f>
        <v>12</v>
      </c>
      <c r="AI47" s="139"/>
    </row>
    <row r="48" spans="1:35" s="47" customFormat="1" ht="13.5" customHeight="1">
      <c r="A48" s="122" t="s">
        <v>140</v>
      </c>
      <c r="B48" s="52" t="s">
        <v>191</v>
      </c>
      <c r="C48" s="45">
        <v>1</v>
      </c>
      <c r="D48" s="46"/>
      <c r="E48" s="74">
        <f>SUM(J48,M48,P48,S48,V48,Y48,AB48,AE48)</f>
        <v>108</v>
      </c>
      <c r="F48" s="71">
        <f>SUM(K48,N48,Q48,T48,W48,Z48,AC48,AF48)</f>
        <v>50</v>
      </c>
      <c r="G48" s="77">
        <v>26</v>
      </c>
      <c r="H48" s="78"/>
      <c r="I48" s="79">
        <v>24</v>
      </c>
      <c r="J48" s="80">
        <v>108</v>
      </c>
      <c r="K48" s="77">
        <v>50</v>
      </c>
      <c r="L48" s="81">
        <v>3</v>
      </c>
      <c r="M48" s="77"/>
      <c r="N48" s="78"/>
      <c r="O48" s="79"/>
      <c r="P48" s="80"/>
      <c r="Q48" s="78"/>
      <c r="R48" s="81"/>
      <c r="S48" s="80"/>
      <c r="T48" s="79"/>
      <c r="U48" s="82"/>
      <c r="V48" s="83"/>
      <c r="W48" s="84"/>
      <c r="X48" s="85"/>
      <c r="Y48" s="86"/>
      <c r="Z48" s="84"/>
      <c r="AA48" s="85"/>
      <c r="AB48" s="83"/>
      <c r="AC48" s="84"/>
      <c r="AD48" s="82"/>
      <c r="AE48" s="83"/>
      <c r="AF48" s="84"/>
      <c r="AG48" s="85"/>
      <c r="AH48" s="87">
        <f>SUM(L48,O48,R48,U48,X48,AA48,AD48,AG48)</f>
        <v>3</v>
      </c>
      <c r="AI48" s="87" t="s">
        <v>319</v>
      </c>
    </row>
    <row r="49" spans="1:35" s="47" customFormat="1" ht="13.5" customHeight="1">
      <c r="A49" s="122" t="s">
        <v>141</v>
      </c>
      <c r="B49" s="52" t="s">
        <v>190</v>
      </c>
      <c r="C49" s="45">
        <v>2</v>
      </c>
      <c r="D49" s="46">
        <v>1</v>
      </c>
      <c r="E49" s="74">
        <f t="shared" si="2"/>
        <v>216</v>
      </c>
      <c r="F49" s="71">
        <f t="shared" si="2"/>
        <v>124</v>
      </c>
      <c r="G49" s="77">
        <v>66</v>
      </c>
      <c r="H49" s="78"/>
      <c r="I49" s="79">
        <v>58</v>
      </c>
      <c r="J49" s="80">
        <v>108</v>
      </c>
      <c r="K49" s="77">
        <v>56</v>
      </c>
      <c r="L49" s="81">
        <v>3</v>
      </c>
      <c r="M49" s="80">
        <v>108</v>
      </c>
      <c r="N49" s="78">
        <v>68</v>
      </c>
      <c r="O49" s="79">
        <v>3</v>
      </c>
      <c r="P49" s="80"/>
      <c r="Q49" s="78"/>
      <c r="R49" s="81"/>
      <c r="S49" s="80"/>
      <c r="T49" s="79"/>
      <c r="U49" s="82"/>
      <c r="V49" s="83"/>
      <c r="W49" s="84"/>
      <c r="X49" s="85"/>
      <c r="Y49" s="86"/>
      <c r="Z49" s="84"/>
      <c r="AA49" s="85"/>
      <c r="AB49" s="83"/>
      <c r="AC49" s="84"/>
      <c r="AD49" s="82"/>
      <c r="AE49" s="83"/>
      <c r="AF49" s="84"/>
      <c r="AG49" s="85"/>
      <c r="AH49" s="87">
        <f>SUM(L49,O49,R49,U49,X49,AA49,AD49,AG49)</f>
        <v>6</v>
      </c>
      <c r="AI49" s="87" t="s">
        <v>320</v>
      </c>
    </row>
    <row r="50" spans="1:35" s="47" customFormat="1" ht="13.5" customHeight="1">
      <c r="A50" s="122" t="s">
        <v>378</v>
      </c>
      <c r="B50" s="52" t="s">
        <v>239</v>
      </c>
      <c r="C50" s="45">
        <v>3</v>
      </c>
      <c r="D50" s="46"/>
      <c r="E50" s="74">
        <f>SUM(J50,M50,P50,S50,V50,Y50,AB50,AE50)</f>
        <v>102</v>
      </c>
      <c r="F50" s="71">
        <f>SUM(K50,N50,Q50,T50,W50,Z50,AC50)</f>
        <v>50</v>
      </c>
      <c r="G50" s="77">
        <v>30</v>
      </c>
      <c r="H50" s="78"/>
      <c r="I50" s="79">
        <v>20</v>
      </c>
      <c r="J50" s="95"/>
      <c r="K50" s="78"/>
      <c r="L50" s="79"/>
      <c r="M50" s="80"/>
      <c r="N50" s="78"/>
      <c r="O50" s="81"/>
      <c r="P50" s="80">
        <v>102</v>
      </c>
      <c r="Q50" s="78">
        <v>50</v>
      </c>
      <c r="R50" s="81">
        <v>3</v>
      </c>
      <c r="S50" s="80"/>
      <c r="T50" s="78"/>
      <c r="U50" s="81"/>
      <c r="V50" s="80"/>
      <c r="W50" s="78"/>
      <c r="X50" s="81"/>
      <c r="Y50" s="94"/>
      <c r="Z50" s="92"/>
      <c r="AA50" s="90"/>
      <c r="AB50" s="91"/>
      <c r="AC50" s="92"/>
      <c r="AD50" s="93"/>
      <c r="AE50" s="94"/>
      <c r="AF50" s="92"/>
      <c r="AG50" s="90"/>
      <c r="AH50" s="87">
        <f>SUM(L50,O50,R50,U50,X50,AA50,AD50,AG50)</f>
        <v>3</v>
      </c>
      <c r="AI50" s="87" t="s">
        <v>451</v>
      </c>
    </row>
    <row r="51" spans="1:35" s="121" customFormat="1" ht="24.75" customHeight="1">
      <c r="A51" s="275" t="s">
        <v>142</v>
      </c>
      <c r="B51" s="128" t="s">
        <v>395</v>
      </c>
      <c r="C51" s="129"/>
      <c r="D51" s="130"/>
      <c r="E51" s="131"/>
      <c r="F51" s="132"/>
      <c r="G51" s="133"/>
      <c r="H51" s="134"/>
      <c r="I51" s="135"/>
      <c r="J51" s="136"/>
      <c r="K51" s="135"/>
      <c r="L51" s="137"/>
      <c r="M51" s="135"/>
      <c r="N51" s="134"/>
      <c r="O51" s="140"/>
      <c r="P51" s="136"/>
      <c r="Q51" s="134"/>
      <c r="R51" s="139"/>
      <c r="S51" s="140"/>
      <c r="T51" s="134"/>
      <c r="U51" s="139"/>
      <c r="V51" s="140"/>
      <c r="W51" s="134"/>
      <c r="X51" s="139"/>
      <c r="Y51" s="140"/>
      <c r="Z51" s="134"/>
      <c r="AA51" s="139"/>
      <c r="AB51" s="140"/>
      <c r="AC51" s="134"/>
      <c r="AD51" s="139"/>
      <c r="AE51" s="140"/>
      <c r="AF51" s="134"/>
      <c r="AG51" s="139"/>
      <c r="AH51" s="139">
        <f>SUM(AH52:AH53)</f>
        <v>9</v>
      </c>
      <c r="AI51" s="139"/>
    </row>
    <row r="52" spans="1:35" s="47" customFormat="1" ht="13.5" customHeight="1">
      <c r="A52" s="122" t="s">
        <v>143</v>
      </c>
      <c r="B52" s="52" t="s">
        <v>192</v>
      </c>
      <c r="C52" s="45">
        <v>3</v>
      </c>
      <c r="D52" s="46"/>
      <c r="E52" s="74">
        <f>SUM(J52,M52,P52,S52,V52,Y52,AB52,AE52)</f>
        <v>108</v>
      </c>
      <c r="F52" s="71">
        <f>SUM(K52,N52,Q52,T52,W52,Z52,AC52,AF52)</f>
        <v>68</v>
      </c>
      <c r="G52" s="77">
        <v>42</v>
      </c>
      <c r="H52" s="78"/>
      <c r="I52" s="79">
        <v>26</v>
      </c>
      <c r="J52" s="80"/>
      <c r="K52" s="77"/>
      <c r="L52" s="81"/>
      <c r="M52" s="80"/>
      <c r="N52" s="77"/>
      <c r="O52" s="79"/>
      <c r="P52" s="80">
        <v>108</v>
      </c>
      <c r="Q52" s="77">
        <v>68</v>
      </c>
      <c r="R52" s="81">
        <v>3</v>
      </c>
      <c r="S52" s="80"/>
      <c r="T52" s="78"/>
      <c r="U52" s="81"/>
      <c r="V52" s="80"/>
      <c r="W52" s="79"/>
      <c r="X52" s="85"/>
      <c r="Y52" s="86"/>
      <c r="Z52" s="84"/>
      <c r="AA52" s="85"/>
      <c r="AB52" s="83"/>
      <c r="AC52" s="84"/>
      <c r="AD52" s="82"/>
      <c r="AE52" s="83"/>
      <c r="AF52" s="84"/>
      <c r="AG52" s="85"/>
      <c r="AH52" s="87">
        <f>SUM(L52,O52,R52,U52,X52,AA52,AD52,AG52)</f>
        <v>3</v>
      </c>
      <c r="AI52" s="87" t="s">
        <v>322</v>
      </c>
    </row>
    <row r="53" spans="1:35" s="47" customFormat="1" ht="33.75" customHeight="1">
      <c r="A53" s="122" t="s">
        <v>144</v>
      </c>
      <c r="B53" s="52" t="s">
        <v>193</v>
      </c>
      <c r="C53" s="45">
        <v>3</v>
      </c>
      <c r="D53" s="46"/>
      <c r="E53" s="74">
        <f>SUM(J53,M53,P53,S53,V53,Y53,AB53,AE53)</f>
        <v>198</v>
      </c>
      <c r="F53" s="71">
        <f>SUM(K53,N53,Q53,T53,W53,Z53,AC53,AF53)</f>
        <v>96</v>
      </c>
      <c r="G53" s="77">
        <v>46</v>
      </c>
      <c r="H53" s="78"/>
      <c r="I53" s="79">
        <v>50</v>
      </c>
      <c r="J53" s="80"/>
      <c r="K53" s="77"/>
      <c r="L53" s="81"/>
      <c r="M53" s="77"/>
      <c r="N53" s="78"/>
      <c r="O53" s="79"/>
      <c r="P53" s="80">
        <v>198</v>
      </c>
      <c r="Q53" s="78">
        <v>96</v>
      </c>
      <c r="R53" s="81">
        <v>6</v>
      </c>
      <c r="S53" s="80"/>
      <c r="T53" s="79"/>
      <c r="U53" s="81"/>
      <c r="V53" s="80"/>
      <c r="W53" s="79"/>
      <c r="X53" s="81"/>
      <c r="Y53" s="86"/>
      <c r="Z53" s="84"/>
      <c r="AA53" s="85"/>
      <c r="AB53" s="83"/>
      <c r="AC53" s="84"/>
      <c r="AD53" s="82"/>
      <c r="AE53" s="83"/>
      <c r="AF53" s="84"/>
      <c r="AG53" s="85"/>
      <c r="AH53" s="87">
        <f>SUM(L53,O53,R53,U53,X53,AA53,AD53,AG53)</f>
        <v>6</v>
      </c>
      <c r="AI53" s="87" t="s">
        <v>323</v>
      </c>
    </row>
    <row r="54" spans="1:35" s="121" customFormat="1" ht="13.5" customHeight="1">
      <c r="A54" s="276" t="s">
        <v>145</v>
      </c>
      <c r="B54" s="128" t="s">
        <v>396</v>
      </c>
      <c r="C54" s="129"/>
      <c r="D54" s="130"/>
      <c r="E54" s="131"/>
      <c r="F54" s="132"/>
      <c r="G54" s="133"/>
      <c r="H54" s="134"/>
      <c r="I54" s="135"/>
      <c r="J54" s="136"/>
      <c r="K54" s="135"/>
      <c r="L54" s="137"/>
      <c r="M54" s="135"/>
      <c r="N54" s="134"/>
      <c r="O54" s="140"/>
      <c r="P54" s="136"/>
      <c r="Q54" s="134"/>
      <c r="R54" s="139"/>
      <c r="S54" s="140"/>
      <c r="T54" s="134"/>
      <c r="U54" s="139"/>
      <c r="V54" s="140"/>
      <c r="W54" s="134"/>
      <c r="X54" s="139"/>
      <c r="Y54" s="140"/>
      <c r="Z54" s="134"/>
      <c r="AA54" s="139"/>
      <c r="AB54" s="140"/>
      <c r="AC54" s="134"/>
      <c r="AD54" s="139"/>
      <c r="AE54" s="140"/>
      <c r="AF54" s="134"/>
      <c r="AG54" s="139"/>
      <c r="AH54" s="139">
        <f>SUM(AH55:AH56)</f>
        <v>12</v>
      </c>
      <c r="AI54" s="139" t="s">
        <v>324</v>
      </c>
    </row>
    <row r="55" spans="1:35" s="47" customFormat="1" ht="12.75" customHeight="1">
      <c r="A55" s="122" t="s">
        <v>146</v>
      </c>
      <c r="B55" s="52" t="s">
        <v>281</v>
      </c>
      <c r="C55" s="45">
        <v>3</v>
      </c>
      <c r="D55" s="46">
        <v>2</v>
      </c>
      <c r="E55" s="74">
        <f>SUM(J55,M55,P55,S55,V55,Y55,AB55,AE55)</f>
        <v>210</v>
      </c>
      <c r="F55" s="71">
        <f>SUM(K55,N55,Q55,T55,W55,Z55,AC55,AF55)</f>
        <v>128</v>
      </c>
      <c r="G55" s="77">
        <v>64</v>
      </c>
      <c r="H55" s="78"/>
      <c r="I55" s="79">
        <v>64</v>
      </c>
      <c r="J55" s="80"/>
      <c r="K55" s="77"/>
      <c r="L55" s="81"/>
      <c r="M55" s="80">
        <v>102</v>
      </c>
      <c r="N55" s="78">
        <v>56</v>
      </c>
      <c r="O55" s="81">
        <v>3</v>
      </c>
      <c r="P55" s="80">
        <v>108</v>
      </c>
      <c r="Q55" s="78">
        <v>72</v>
      </c>
      <c r="R55" s="81">
        <v>3</v>
      </c>
      <c r="S55" s="80"/>
      <c r="T55" s="78"/>
      <c r="U55" s="81"/>
      <c r="V55" s="80"/>
      <c r="W55" s="78"/>
      <c r="X55" s="81"/>
      <c r="Y55" s="80"/>
      <c r="Z55" s="78"/>
      <c r="AA55" s="81"/>
      <c r="AB55" s="83"/>
      <c r="AC55" s="84"/>
      <c r="AD55" s="82"/>
      <c r="AE55" s="83"/>
      <c r="AF55" s="84"/>
      <c r="AG55" s="85"/>
      <c r="AH55" s="87">
        <f>SUM(L55,O55,R55,U55,X55,AA55,AD55,AG55)</f>
        <v>6</v>
      </c>
      <c r="AI55" s="87"/>
    </row>
    <row r="56" spans="1:35" s="47" customFormat="1" ht="21" customHeight="1">
      <c r="A56" s="122" t="s">
        <v>147</v>
      </c>
      <c r="B56" s="52" t="s">
        <v>282</v>
      </c>
      <c r="C56" s="45">
        <v>5</v>
      </c>
      <c r="D56" s="46">
        <v>4</v>
      </c>
      <c r="E56" s="74">
        <f>SUM(J56,M56,P56,S56,V56,Y56,AB56,AE56)</f>
        <v>224</v>
      </c>
      <c r="F56" s="71">
        <f>SUM(K56,N56,Q56,T56,W56,Z56,AC56,AF56)</f>
        <v>122</v>
      </c>
      <c r="G56" s="77">
        <v>66</v>
      </c>
      <c r="H56" s="78"/>
      <c r="I56" s="79">
        <v>56</v>
      </c>
      <c r="J56" s="80"/>
      <c r="K56" s="77"/>
      <c r="L56" s="81"/>
      <c r="M56" s="80"/>
      <c r="N56" s="78"/>
      <c r="O56" s="81"/>
      <c r="P56" s="80"/>
      <c r="Q56" s="78"/>
      <c r="R56" s="81"/>
      <c r="S56" s="80">
        <v>108</v>
      </c>
      <c r="T56" s="78">
        <v>64</v>
      </c>
      <c r="U56" s="81">
        <v>3</v>
      </c>
      <c r="V56" s="80">
        <v>116</v>
      </c>
      <c r="W56" s="78">
        <v>58</v>
      </c>
      <c r="X56" s="81">
        <v>3</v>
      </c>
      <c r="Y56" s="80"/>
      <c r="Z56" s="78"/>
      <c r="AA56" s="81"/>
      <c r="AB56" s="83"/>
      <c r="AC56" s="84"/>
      <c r="AD56" s="82"/>
      <c r="AE56" s="83"/>
      <c r="AF56" s="84"/>
      <c r="AG56" s="85"/>
      <c r="AH56" s="87">
        <f>SUM(L56,O56,R56,U56,X56,AA56,AD56,AG56)</f>
        <v>6</v>
      </c>
      <c r="AI56" s="87"/>
    </row>
    <row r="57" spans="1:35" s="121" customFormat="1" ht="13.5" customHeight="1">
      <c r="A57" s="276" t="s">
        <v>148</v>
      </c>
      <c r="B57" s="128" t="s">
        <v>537</v>
      </c>
      <c r="C57" s="129"/>
      <c r="D57" s="130"/>
      <c r="E57" s="131"/>
      <c r="F57" s="132"/>
      <c r="G57" s="133"/>
      <c r="H57" s="134"/>
      <c r="I57" s="135"/>
      <c r="J57" s="136"/>
      <c r="K57" s="135"/>
      <c r="L57" s="137"/>
      <c r="M57" s="135"/>
      <c r="N57" s="134"/>
      <c r="O57" s="140"/>
      <c r="P57" s="136"/>
      <c r="Q57" s="134"/>
      <c r="R57" s="139"/>
      <c r="S57" s="140"/>
      <c r="T57" s="134"/>
      <c r="U57" s="139"/>
      <c r="V57" s="140"/>
      <c r="W57" s="134"/>
      <c r="X57" s="139"/>
      <c r="Y57" s="140"/>
      <c r="Z57" s="134"/>
      <c r="AA57" s="139"/>
      <c r="AB57" s="140"/>
      <c r="AC57" s="134"/>
      <c r="AD57" s="139"/>
      <c r="AE57" s="140"/>
      <c r="AF57" s="134"/>
      <c r="AG57" s="139"/>
      <c r="AH57" s="139">
        <f>SUM(AH58)</f>
        <v>6</v>
      </c>
      <c r="AI57" s="139" t="s">
        <v>325</v>
      </c>
    </row>
    <row r="58" spans="1:35" s="47" customFormat="1" ht="13.5" customHeight="1">
      <c r="A58" s="203" t="s">
        <v>149</v>
      </c>
      <c r="B58" s="204" t="s">
        <v>194</v>
      </c>
      <c r="C58" s="48">
        <v>4</v>
      </c>
      <c r="D58" s="49">
        <v>3</v>
      </c>
      <c r="E58" s="205">
        <f>SUM(J58,M58,P58,S58,V58,Y58,AB58,AE58)</f>
        <v>216</v>
      </c>
      <c r="F58" s="202">
        <f>SUM(K58,N58,Q58,T58,W58,Z58,AC58,AF58)</f>
        <v>110</v>
      </c>
      <c r="G58" s="114">
        <v>58</v>
      </c>
      <c r="H58" s="115"/>
      <c r="I58" s="116">
        <v>52</v>
      </c>
      <c r="J58" s="189"/>
      <c r="K58" s="114"/>
      <c r="L58" s="190"/>
      <c r="M58" s="114"/>
      <c r="N58" s="115"/>
      <c r="O58" s="116"/>
      <c r="P58" s="189">
        <v>108</v>
      </c>
      <c r="Q58" s="115">
        <v>48</v>
      </c>
      <c r="R58" s="190">
        <v>3</v>
      </c>
      <c r="S58" s="189">
        <v>108</v>
      </c>
      <c r="T58" s="116">
        <v>62</v>
      </c>
      <c r="U58" s="190">
        <v>3</v>
      </c>
      <c r="V58" s="206"/>
      <c r="W58" s="207"/>
      <c r="X58" s="208"/>
      <c r="Y58" s="209"/>
      <c r="Z58" s="207"/>
      <c r="AA58" s="208"/>
      <c r="AB58" s="206"/>
      <c r="AC58" s="207"/>
      <c r="AD58" s="210"/>
      <c r="AE58" s="206"/>
      <c r="AF58" s="207"/>
      <c r="AG58" s="208"/>
      <c r="AH58" s="172">
        <f>SUM(L58,O58,R58,U58,X58,AA58,AD58,AG58)</f>
        <v>6</v>
      </c>
      <c r="AI58" s="172"/>
    </row>
    <row r="59" spans="1:35" s="121" customFormat="1" ht="13.5" customHeight="1">
      <c r="A59" s="275" t="s">
        <v>150</v>
      </c>
      <c r="B59" s="128" t="s">
        <v>397</v>
      </c>
      <c r="C59" s="129"/>
      <c r="D59" s="130"/>
      <c r="E59" s="131"/>
      <c r="F59" s="132"/>
      <c r="G59" s="133"/>
      <c r="H59" s="134"/>
      <c r="I59" s="135"/>
      <c r="J59" s="136"/>
      <c r="K59" s="135"/>
      <c r="L59" s="137"/>
      <c r="M59" s="135"/>
      <c r="N59" s="134"/>
      <c r="O59" s="140"/>
      <c r="P59" s="136"/>
      <c r="Q59" s="134"/>
      <c r="R59" s="139"/>
      <c r="S59" s="140"/>
      <c r="T59" s="134"/>
      <c r="U59" s="139"/>
      <c r="V59" s="140"/>
      <c r="W59" s="134"/>
      <c r="X59" s="139"/>
      <c r="Y59" s="140"/>
      <c r="Z59" s="134"/>
      <c r="AA59" s="139"/>
      <c r="AB59" s="140"/>
      <c r="AC59" s="134"/>
      <c r="AD59" s="139"/>
      <c r="AE59" s="140"/>
      <c r="AF59" s="134"/>
      <c r="AG59" s="139"/>
      <c r="AH59" s="139">
        <f>SUM(AH60:AH61)</f>
        <v>12</v>
      </c>
      <c r="AI59" s="139"/>
    </row>
    <row r="60" spans="1:35" s="47" customFormat="1" ht="13.5" customHeight="1">
      <c r="A60" s="122" t="s">
        <v>151</v>
      </c>
      <c r="B60" s="52" t="s">
        <v>219</v>
      </c>
      <c r="C60" s="45">
        <v>4</v>
      </c>
      <c r="D60" s="46">
        <v>3</v>
      </c>
      <c r="E60" s="74">
        <f>SUM(J60,M60,P60,S60,V60,Y60,AB60,AE60)</f>
        <v>222</v>
      </c>
      <c r="F60" s="71">
        <f>SUM(K60,N60,Q60,T60,W60,Z60,AC60,AF60)</f>
        <v>134</v>
      </c>
      <c r="G60" s="77">
        <v>64</v>
      </c>
      <c r="H60" s="78"/>
      <c r="I60" s="79">
        <v>70</v>
      </c>
      <c r="J60" s="80"/>
      <c r="K60" s="77"/>
      <c r="L60" s="81"/>
      <c r="M60" s="77"/>
      <c r="N60" s="78"/>
      <c r="O60" s="79"/>
      <c r="P60" s="80">
        <v>102</v>
      </c>
      <c r="Q60" s="79">
        <v>68</v>
      </c>
      <c r="R60" s="81">
        <v>3</v>
      </c>
      <c r="S60" s="80">
        <v>120</v>
      </c>
      <c r="T60" s="79">
        <v>66</v>
      </c>
      <c r="U60" s="81">
        <v>3</v>
      </c>
      <c r="V60" s="83"/>
      <c r="W60" s="84"/>
      <c r="X60" s="85"/>
      <c r="Y60" s="86"/>
      <c r="Z60" s="84"/>
      <c r="AA60" s="85"/>
      <c r="AB60" s="83"/>
      <c r="AC60" s="84"/>
      <c r="AD60" s="82"/>
      <c r="AE60" s="83"/>
      <c r="AF60" s="84"/>
      <c r="AG60" s="85"/>
      <c r="AH60" s="87">
        <f>SUM(L60,O60,R60,U60,X60,AA60,AD60,AG60)</f>
        <v>6</v>
      </c>
      <c r="AI60" s="87" t="s">
        <v>326</v>
      </c>
    </row>
    <row r="61" spans="1:35" s="47" customFormat="1" ht="13.5" customHeight="1">
      <c r="A61" s="122" t="s">
        <v>152</v>
      </c>
      <c r="B61" s="52" t="s">
        <v>218</v>
      </c>
      <c r="C61" s="45">
        <v>6</v>
      </c>
      <c r="D61" s="46">
        <v>5</v>
      </c>
      <c r="E61" s="74">
        <f>SUM(J61,M61,P61,S61,V61,Y61,AB61,AE61)</f>
        <v>228</v>
      </c>
      <c r="F61" s="71">
        <f>SUM(K61,N61,Q61,T61,W61,Z61,AC61,AF61)</f>
        <v>138</v>
      </c>
      <c r="G61" s="77">
        <v>68</v>
      </c>
      <c r="H61" s="78"/>
      <c r="I61" s="79">
        <v>70</v>
      </c>
      <c r="J61" s="80"/>
      <c r="K61" s="77"/>
      <c r="L61" s="81"/>
      <c r="M61" s="77"/>
      <c r="N61" s="78"/>
      <c r="O61" s="79"/>
      <c r="P61" s="80"/>
      <c r="Q61" s="78"/>
      <c r="R61" s="81"/>
      <c r="S61" s="80"/>
      <c r="T61" s="79"/>
      <c r="U61" s="81"/>
      <c r="V61" s="80">
        <v>108</v>
      </c>
      <c r="W61" s="78">
        <v>68</v>
      </c>
      <c r="X61" s="81">
        <v>3</v>
      </c>
      <c r="Y61" s="80">
        <v>120</v>
      </c>
      <c r="Z61" s="78">
        <v>70</v>
      </c>
      <c r="AA61" s="81">
        <v>3</v>
      </c>
      <c r="AB61" s="83"/>
      <c r="AC61" s="84"/>
      <c r="AD61" s="82"/>
      <c r="AE61" s="83"/>
      <c r="AF61" s="84"/>
      <c r="AG61" s="85"/>
      <c r="AH61" s="87">
        <f>SUM(L61,O61,R61,U61,X61,AA61,AD61,AG61)</f>
        <v>6</v>
      </c>
      <c r="AI61" s="87" t="s">
        <v>327</v>
      </c>
    </row>
    <row r="62" spans="1:35" s="121" customFormat="1" ht="11.25" customHeight="1">
      <c r="A62" s="275" t="s">
        <v>212</v>
      </c>
      <c r="B62" s="128" t="s">
        <v>398</v>
      </c>
      <c r="C62" s="129"/>
      <c r="D62" s="130"/>
      <c r="E62" s="131"/>
      <c r="F62" s="132"/>
      <c r="G62" s="133"/>
      <c r="H62" s="134"/>
      <c r="I62" s="135"/>
      <c r="J62" s="136"/>
      <c r="K62" s="135"/>
      <c r="L62" s="137"/>
      <c r="M62" s="135"/>
      <c r="N62" s="134"/>
      <c r="O62" s="140"/>
      <c r="P62" s="136"/>
      <c r="Q62" s="134"/>
      <c r="R62" s="139"/>
      <c r="S62" s="140"/>
      <c r="T62" s="134"/>
      <c r="U62" s="139"/>
      <c r="V62" s="140"/>
      <c r="W62" s="134"/>
      <c r="X62" s="139"/>
      <c r="Y62" s="140"/>
      <c r="Z62" s="134"/>
      <c r="AA62" s="139"/>
      <c r="AB62" s="140"/>
      <c r="AC62" s="134"/>
      <c r="AD62" s="139"/>
      <c r="AE62" s="140"/>
      <c r="AF62" s="134"/>
      <c r="AG62" s="139"/>
      <c r="AH62" s="139">
        <f>SUM(AH63:AH64)</f>
        <v>6</v>
      </c>
      <c r="AI62" s="139"/>
    </row>
    <row r="63" spans="1:35" s="47" customFormat="1" ht="13.5" customHeight="1">
      <c r="A63" s="122" t="s">
        <v>213</v>
      </c>
      <c r="B63" s="52" t="s">
        <v>536</v>
      </c>
      <c r="C63" s="45">
        <v>4</v>
      </c>
      <c r="D63" s="46"/>
      <c r="E63" s="74">
        <f>SUM(J63,M63,P63,S63,V63,Y63,AB63,AE63)</f>
        <v>102</v>
      </c>
      <c r="F63" s="71">
        <f>SUM(K63,N63,Q63,T63,W63,Z63,AC63,AF63)</f>
        <v>54</v>
      </c>
      <c r="G63" s="77">
        <v>34</v>
      </c>
      <c r="H63" s="78"/>
      <c r="I63" s="79">
        <v>20</v>
      </c>
      <c r="J63" s="80"/>
      <c r="K63" s="77"/>
      <c r="L63" s="81"/>
      <c r="M63" s="77"/>
      <c r="N63" s="78"/>
      <c r="O63" s="79"/>
      <c r="P63" s="80"/>
      <c r="Q63" s="79"/>
      <c r="R63" s="81"/>
      <c r="S63" s="80">
        <v>102</v>
      </c>
      <c r="T63" s="79">
        <v>54</v>
      </c>
      <c r="U63" s="81">
        <v>3</v>
      </c>
      <c r="V63" s="83"/>
      <c r="W63" s="84"/>
      <c r="X63" s="85"/>
      <c r="Y63" s="86"/>
      <c r="Z63" s="84"/>
      <c r="AA63" s="85"/>
      <c r="AB63" s="83"/>
      <c r="AC63" s="84"/>
      <c r="AD63" s="82"/>
      <c r="AE63" s="83"/>
      <c r="AF63" s="84"/>
      <c r="AG63" s="85"/>
      <c r="AH63" s="87">
        <f>SUM(L63,O63,R63,U63,X63,AA63,AD63,AG63)</f>
        <v>3</v>
      </c>
      <c r="AI63" s="87" t="s">
        <v>328</v>
      </c>
    </row>
    <row r="64" spans="1:35" s="20" customFormat="1" ht="12.75" customHeight="1">
      <c r="A64" s="122" t="s">
        <v>257</v>
      </c>
      <c r="B64" s="52" t="s">
        <v>216</v>
      </c>
      <c r="C64" s="45">
        <v>6</v>
      </c>
      <c r="D64" s="46"/>
      <c r="E64" s="74">
        <f>SUM(J64,M64,P64,S64,V64,Y64,AB64,AE64)</f>
        <v>108</v>
      </c>
      <c r="F64" s="71">
        <f>SUM(K64,N64,Q64,T64,W64,Z64,AC64,AF64)</f>
        <v>50</v>
      </c>
      <c r="G64" s="77">
        <v>30</v>
      </c>
      <c r="H64" s="78"/>
      <c r="I64" s="79">
        <v>20</v>
      </c>
      <c r="J64" s="95"/>
      <c r="K64" s="78"/>
      <c r="L64" s="79"/>
      <c r="M64" s="80"/>
      <c r="N64" s="78"/>
      <c r="O64" s="79"/>
      <c r="P64" s="80"/>
      <c r="Q64" s="78"/>
      <c r="R64" s="81"/>
      <c r="S64" s="80"/>
      <c r="T64" s="78"/>
      <c r="U64" s="81"/>
      <c r="V64" s="80"/>
      <c r="W64" s="78"/>
      <c r="X64" s="81"/>
      <c r="Y64" s="80">
        <v>108</v>
      </c>
      <c r="Z64" s="78">
        <v>50</v>
      </c>
      <c r="AA64" s="81">
        <v>3</v>
      </c>
      <c r="AB64" s="91"/>
      <c r="AC64" s="92"/>
      <c r="AD64" s="93"/>
      <c r="AE64" s="94"/>
      <c r="AF64" s="92"/>
      <c r="AG64" s="90"/>
      <c r="AH64" s="87">
        <f>SUM(L64,O64,R64,U64,X64,AA64,AD64,AG64)</f>
        <v>3</v>
      </c>
      <c r="AI64" s="87" t="s">
        <v>329</v>
      </c>
    </row>
    <row r="65" spans="1:35" s="121" customFormat="1" ht="22.5" customHeight="1">
      <c r="A65" s="275" t="s">
        <v>211</v>
      </c>
      <c r="B65" s="128" t="s">
        <v>399</v>
      </c>
      <c r="C65" s="129"/>
      <c r="D65" s="130"/>
      <c r="E65" s="131"/>
      <c r="F65" s="132"/>
      <c r="G65" s="133"/>
      <c r="H65" s="134"/>
      <c r="I65" s="135"/>
      <c r="J65" s="136"/>
      <c r="K65" s="135"/>
      <c r="L65" s="137"/>
      <c r="M65" s="135"/>
      <c r="N65" s="134"/>
      <c r="O65" s="140"/>
      <c r="P65" s="136"/>
      <c r="Q65" s="134"/>
      <c r="R65" s="139"/>
      <c r="S65" s="140"/>
      <c r="T65" s="134"/>
      <c r="U65" s="139"/>
      <c r="V65" s="140"/>
      <c r="W65" s="134"/>
      <c r="X65" s="139"/>
      <c r="Y65" s="140"/>
      <c r="Z65" s="134"/>
      <c r="AA65" s="139"/>
      <c r="AB65" s="140"/>
      <c r="AC65" s="134"/>
      <c r="AD65" s="139"/>
      <c r="AE65" s="140"/>
      <c r="AF65" s="134"/>
      <c r="AG65" s="139"/>
      <c r="AH65" s="139">
        <f>SUM(AH66:AH67)</f>
        <v>12</v>
      </c>
      <c r="AI65" s="139" t="s">
        <v>330</v>
      </c>
    </row>
    <row r="66" spans="1:35" s="47" customFormat="1" ht="13.5" customHeight="1">
      <c r="A66" s="122" t="s">
        <v>278</v>
      </c>
      <c r="B66" s="52" t="s">
        <v>197</v>
      </c>
      <c r="C66" s="45">
        <v>6</v>
      </c>
      <c r="D66" s="46">
        <v>5</v>
      </c>
      <c r="E66" s="74">
        <f>SUM(J66,M66,P66,S66,V66,Y66,AB66,AE66)</f>
        <v>228</v>
      </c>
      <c r="F66" s="71">
        <f>SUM(K66,N66,Q66,T66,W66,Z66,AC66,AF66)</f>
        <v>142</v>
      </c>
      <c r="G66" s="77">
        <v>66</v>
      </c>
      <c r="H66" s="78"/>
      <c r="I66" s="79">
        <v>76</v>
      </c>
      <c r="J66" s="80"/>
      <c r="K66" s="77"/>
      <c r="L66" s="81"/>
      <c r="M66" s="77"/>
      <c r="N66" s="78"/>
      <c r="O66" s="79"/>
      <c r="P66" s="80"/>
      <c r="Q66" s="78"/>
      <c r="R66" s="81"/>
      <c r="S66" s="80"/>
      <c r="T66" s="79"/>
      <c r="U66" s="82"/>
      <c r="V66" s="80">
        <v>108</v>
      </c>
      <c r="W66" s="78">
        <v>70</v>
      </c>
      <c r="X66" s="81">
        <v>3</v>
      </c>
      <c r="Y66" s="176">
        <v>120</v>
      </c>
      <c r="Z66" s="174">
        <v>72</v>
      </c>
      <c r="AA66" s="175">
        <v>3</v>
      </c>
      <c r="AB66" s="83"/>
      <c r="AC66" s="84"/>
      <c r="AD66" s="82"/>
      <c r="AE66" s="83"/>
      <c r="AF66" s="84"/>
      <c r="AG66" s="85"/>
      <c r="AH66" s="87">
        <f>SUM(L66,O66,R66,U66,X66,AA66,AD66,AG66)</f>
        <v>6</v>
      </c>
      <c r="AI66" s="87" t="s">
        <v>331</v>
      </c>
    </row>
    <row r="67" spans="1:35" s="47" customFormat="1" ht="13.5" customHeight="1">
      <c r="A67" s="122" t="s">
        <v>290</v>
      </c>
      <c r="B67" s="52" t="s">
        <v>196</v>
      </c>
      <c r="C67" s="45">
        <v>6</v>
      </c>
      <c r="D67" s="46">
        <v>5</v>
      </c>
      <c r="E67" s="74">
        <f>SUM(J67,M67,P67,S67,V67,Y67,AB67,AE67)</f>
        <v>214</v>
      </c>
      <c r="F67" s="71">
        <f>SUM(K67,N67,Q67,T67,W67,Z67,AC67,AF67)</f>
        <v>128</v>
      </c>
      <c r="G67" s="77">
        <v>62</v>
      </c>
      <c r="H67" s="78"/>
      <c r="I67" s="79">
        <v>66</v>
      </c>
      <c r="J67" s="80"/>
      <c r="K67" s="77"/>
      <c r="L67" s="81"/>
      <c r="M67" s="80"/>
      <c r="N67" s="78"/>
      <c r="O67" s="79"/>
      <c r="P67" s="80"/>
      <c r="Q67" s="78"/>
      <c r="R67" s="81"/>
      <c r="S67" s="80"/>
      <c r="T67" s="78"/>
      <c r="U67" s="81"/>
      <c r="V67" s="80">
        <v>102</v>
      </c>
      <c r="W67" s="78">
        <v>68</v>
      </c>
      <c r="X67" s="81">
        <v>3</v>
      </c>
      <c r="Y67" s="80">
        <v>112</v>
      </c>
      <c r="Z67" s="78">
        <v>60</v>
      </c>
      <c r="AA67" s="81">
        <v>3</v>
      </c>
      <c r="AB67" s="83"/>
      <c r="AC67" s="84"/>
      <c r="AD67" s="82"/>
      <c r="AE67" s="83"/>
      <c r="AF67" s="84"/>
      <c r="AG67" s="85"/>
      <c r="AH67" s="87">
        <f>SUM(L67,O67,R67,U67,X67,AA67,AD67,AG67)</f>
        <v>6</v>
      </c>
      <c r="AI67" s="87" t="s">
        <v>333</v>
      </c>
    </row>
    <row r="68" spans="1:35" s="121" customFormat="1" ht="22.5" customHeight="1">
      <c r="A68" s="276" t="s">
        <v>262</v>
      </c>
      <c r="B68" s="128" t="s">
        <v>400</v>
      </c>
      <c r="C68" s="129"/>
      <c r="D68" s="130"/>
      <c r="E68" s="131"/>
      <c r="F68" s="132"/>
      <c r="G68" s="133"/>
      <c r="H68" s="134"/>
      <c r="I68" s="135"/>
      <c r="J68" s="136"/>
      <c r="K68" s="135"/>
      <c r="L68" s="137"/>
      <c r="M68" s="135"/>
      <c r="N68" s="134"/>
      <c r="O68" s="140"/>
      <c r="P68" s="136"/>
      <c r="Q68" s="134"/>
      <c r="R68" s="139"/>
      <c r="S68" s="140"/>
      <c r="T68" s="134"/>
      <c r="U68" s="139"/>
      <c r="V68" s="140"/>
      <c r="W68" s="134"/>
      <c r="X68" s="139"/>
      <c r="Y68" s="140"/>
      <c r="Z68" s="134"/>
      <c r="AA68" s="139"/>
      <c r="AB68" s="140"/>
      <c r="AC68" s="134"/>
      <c r="AD68" s="139"/>
      <c r="AE68" s="140"/>
      <c r="AF68" s="134"/>
      <c r="AG68" s="139"/>
      <c r="AH68" s="139">
        <f>SUM(AH69:AH70)</f>
        <v>6</v>
      </c>
      <c r="AI68" s="139"/>
    </row>
    <row r="69" spans="1:35" s="47" customFormat="1" ht="13.5" customHeight="1">
      <c r="A69" s="122" t="s">
        <v>279</v>
      </c>
      <c r="B69" s="52" t="s">
        <v>200</v>
      </c>
      <c r="C69" s="45">
        <v>4</v>
      </c>
      <c r="D69" s="46"/>
      <c r="E69" s="74">
        <f>SUM(J69,M69,P69,S69,V69,Y69,AB69,AE69)</f>
        <v>102</v>
      </c>
      <c r="F69" s="71">
        <f>SUM(K69,N69,Q69,T69,W69,Z69,AC69,AF69)</f>
        <v>54</v>
      </c>
      <c r="G69" s="77">
        <v>36</v>
      </c>
      <c r="H69" s="78"/>
      <c r="I69" s="79">
        <v>18</v>
      </c>
      <c r="J69" s="80"/>
      <c r="K69" s="77"/>
      <c r="L69" s="81"/>
      <c r="M69" s="77"/>
      <c r="N69" s="78"/>
      <c r="O69" s="79"/>
      <c r="P69" s="80"/>
      <c r="Q69" s="78"/>
      <c r="R69" s="81"/>
      <c r="S69" s="80">
        <v>102</v>
      </c>
      <c r="T69" s="78">
        <v>54</v>
      </c>
      <c r="U69" s="81">
        <v>3</v>
      </c>
      <c r="V69" s="80"/>
      <c r="W69" s="78"/>
      <c r="X69" s="81"/>
      <c r="Y69" s="86"/>
      <c r="Z69" s="84"/>
      <c r="AA69" s="85"/>
      <c r="AB69" s="83"/>
      <c r="AC69" s="84"/>
      <c r="AD69" s="82"/>
      <c r="AE69" s="83"/>
      <c r="AF69" s="84"/>
      <c r="AG69" s="85"/>
      <c r="AH69" s="87">
        <f>SUM(L69,O69,R69,U69,X69,AA69,AD69,AG69)</f>
        <v>3</v>
      </c>
      <c r="AI69" s="87" t="s">
        <v>334</v>
      </c>
    </row>
    <row r="70" spans="1:35" s="47" customFormat="1" ht="13.5" customHeight="1" thickBot="1">
      <c r="A70" s="241" t="s">
        <v>280</v>
      </c>
      <c r="B70" s="242" t="s">
        <v>199</v>
      </c>
      <c r="C70" s="243">
        <v>5</v>
      </c>
      <c r="D70" s="244"/>
      <c r="E70" s="245">
        <f>SUM(J70,M70,P70,S70,V70,Y70,AB70,AE70)</f>
        <v>120</v>
      </c>
      <c r="F70" s="246">
        <f>SUM(K70,N70,Q70,T70,W70,Z70,AC70,AF70)</f>
        <v>74</v>
      </c>
      <c r="G70" s="247">
        <v>42</v>
      </c>
      <c r="H70" s="184"/>
      <c r="I70" s="248">
        <v>32</v>
      </c>
      <c r="J70" s="183"/>
      <c r="K70" s="247"/>
      <c r="L70" s="185"/>
      <c r="M70" s="247"/>
      <c r="N70" s="184"/>
      <c r="O70" s="248"/>
      <c r="P70" s="183"/>
      <c r="Q70" s="184"/>
      <c r="R70" s="185"/>
      <c r="S70" s="183"/>
      <c r="T70" s="248"/>
      <c r="U70" s="249"/>
      <c r="V70" s="183">
        <v>120</v>
      </c>
      <c r="W70" s="184">
        <v>74</v>
      </c>
      <c r="X70" s="185">
        <v>3</v>
      </c>
      <c r="Y70" s="183"/>
      <c r="Z70" s="184"/>
      <c r="AA70" s="185"/>
      <c r="AB70" s="250"/>
      <c r="AC70" s="251"/>
      <c r="AD70" s="249"/>
      <c r="AE70" s="250"/>
      <c r="AF70" s="251"/>
      <c r="AG70" s="252"/>
      <c r="AH70" s="253">
        <f>SUM(L70,O70,R70,U70,X70,AA70,AD70,AG70)</f>
        <v>3</v>
      </c>
      <c r="AI70" s="253" t="s">
        <v>335</v>
      </c>
    </row>
    <row r="71" spans="1:35" s="121" customFormat="1" ht="21" customHeight="1">
      <c r="A71" s="149" t="s">
        <v>241</v>
      </c>
      <c r="B71" s="187" t="s">
        <v>553</v>
      </c>
      <c r="C71" s="150"/>
      <c r="D71" s="151"/>
      <c r="E71" s="142"/>
      <c r="F71" s="143"/>
      <c r="G71" s="170"/>
      <c r="H71" s="138"/>
      <c r="I71" s="146"/>
      <c r="J71" s="182"/>
      <c r="K71" s="146"/>
      <c r="L71" s="145"/>
      <c r="M71" s="146"/>
      <c r="N71" s="138"/>
      <c r="O71" s="144"/>
      <c r="P71" s="182"/>
      <c r="Q71" s="138"/>
      <c r="R71" s="147"/>
      <c r="S71" s="144"/>
      <c r="T71" s="138"/>
      <c r="U71" s="147"/>
      <c r="V71" s="144"/>
      <c r="W71" s="138"/>
      <c r="X71" s="147"/>
      <c r="Y71" s="144"/>
      <c r="Z71" s="138"/>
      <c r="AA71" s="147"/>
      <c r="AB71" s="144"/>
      <c r="AC71" s="138"/>
      <c r="AD71" s="147"/>
      <c r="AE71" s="144"/>
      <c r="AF71" s="138"/>
      <c r="AG71" s="147"/>
      <c r="AH71" s="147">
        <f>SUM(AH72:AH74)</f>
        <v>3</v>
      </c>
      <c r="AI71" s="301" t="s">
        <v>533</v>
      </c>
    </row>
    <row r="72" spans="1:35" s="47" customFormat="1" ht="13.5" customHeight="1">
      <c r="A72" s="122" t="s">
        <v>242</v>
      </c>
      <c r="B72" s="52" t="s">
        <v>133</v>
      </c>
      <c r="C72" s="45"/>
      <c r="D72" s="46"/>
      <c r="E72" s="74">
        <f>SUM(J72,M72,P72,S72,V72,Y72,AB72,AE72)</f>
        <v>36</v>
      </c>
      <c r="F72" s="71"/>
      <c r="G72" s="77"/>
      <c r="H72" s="78"/>
      <c r="I72" s="79"/>
      <c r="J72" s="80"/>
      <c r="K72" s="77"/>
      <c r="L72" s="81"/>
      <c r="M72" s="77">
        <v>36</v>
      </c>
      <c r="N72" s="78"/>
      <c r="O72" s="79">
        <v>1</v>
      </c>
      <c r="P72" s="80"/>
      <c r="Q72" s="78"/>
      <c r="R72" s="81"/>
      <c r="S72" s="80"/>
      <c r="T72" s="79"/>
      <c r="U72" s="82"/>
      <c r="V72" s="83"/>
      <c r="W72" s="84"/>
      <c r="X72" s="85"/>
      <c r="Y72" s="86"/>
      <c r="Z72" s="84"/>
      <c r="AA72" s="85"/>
      <c r="AB72" s="83"/>
      <c r="AC72" s="84"/>
      <c r="AD72" s="82"/>
      <c r="AE72" s="83"/>
      <c r="AF72" s="84"/>
      <c r="AG72" s="85"/>
      <c r="AH72" s="87">
        <f>SUM(L72,O72,R72,U72,X72,AA72,AD72,AG72)</f>
        <v>1</v>
      </c>
      <c r="AI72" s="87"/>
    </row>
    <row r="73" spans="1:35" s="47" customFormat="1" ht="13.5" customHeight="1">
      <c r="A73" s="122" t="s">
        <v>243</v>
      </c>
      <c r="B73" s="52" t="s">
        <v>134</v>
      </c>
      <c r="C73" s="45"/>
      <c r="D73" s="46"/>
      <c r="E73" s="74">
        <f>SUM(J73,M73,P73,S73,V73,Y73,AB73,AE73)</f>
        <v>36</v>
      </c>
      <c r="F73" s="71"/>
      <c r="G73" s="77"/>
      <c r="H73" s="78"/>
      <c r="I73" s="79"/>
      <c r="J73" s="80"/>
      <c r="K73" s="77"/>
      <c r="L73" s="81"/>
      <c r="M73" s="77"/>
      <c r="N73" s="78"/>
      <c r="O73" s="79"/>
      <c r="P73" s="80"/>
      <c r="Q73" s="78"/>
      <c r="R73" s="81"/>
      <c r="S73" s="80">
        <v>36</v>
      </c>
      <c r="T73" s="79"/>
      <c r="U73" s="141">
        <v>1</v>
      </c>
      <c r="V73" s="173"/>
      <c r="W73" s="174"/>
      <c r="X73" s="175"/>
      <c r="Y73" s="86"/>
      <c r="Z73" s="84"/>
      <c r="AA73" s="85"/>
      <c r="AB73" s="83"/>
      <c r="AC73" s="84"/>
      <c r="AD73" s="82"/>
      <c r="AE73" s="83"/>
      <c r="AF73" s="84"/>
      <c r="AG73" s="85"/>
      <c r="AH73" s="87">
        <f>SUM(L73,O73,R73,U73,X73,AA73,AD73,AG73)</f>
        <v>1</v>
      </c>
      <c r="AI73" s="87"/>
    </row>
    <row r="74" spans="1:35" s="47" customFormat="1" ht="13.5" customHeight="1" thickBot="1">
      <c r="A74" s="241" t="s">
        <v>244</v>
      </c>
      <c r="B74" s="242" t="s">
        <v>135</v>
      </c>
      <c r="C74" s="243"/>
      <c r="D74" s="244"/>
      <c r="E74" s="245">
        <f>SUM(J74,M74,P74,S74,V74,Y74,AB74,AE74)</f>
        <v>36</v>
      </c>
      <c r="F74" s="246"/>
      <c r="G74" s="247"/>
      <c r="H74" s="184"/>
      <c r="I74" s="248"/>
      <c r="J74" s="183"/>
      <c r="K74" s="247"/>
      <c r="L74" s="185"/>
      <c r="M74" s="247"/>
      <c r="N74" s="184"/>
      <c r="O74" s="248"/>
      <c r="P74" s="183"/>
      <c r="Q74" s="184"/>
      <c r="R74" s="185"/>
      <c r="S74" s="183"/>
      <c r="T74" s="248"/>
      <c r="U74" s="249"/>
      <c r="V74" s="250"/>
      <c r="W74" s="251"/>
      <c r="X74" s="252"/>
      <c r="Y74" s="183">
        <v>36</v>
      </c>
      <c r="Z74" s="248"/>
      <c r="AA74" s="261">
        <v>1</v>
      </c>
      <c r="AB74" s="262"/>
      <c r="AC74" s="263"/>
      <c r="AD74" s="261"/>
      <c r="AE74" s="250"/>
      <c r="AF74" s="251"/>
      <c r="AG74" s="252"/>
      <c r="AH74" s="253">
        <f>SUM(L74,O74,R74,U74,X74,AA74,AD74,AG74)</f>
        <v>1</v>
      </c>
      <c r="AI74" s="253"/>
    </row>
    <row r="75" spans="1:35" s="44" customFormat="1" ht="24.75" customHeight="1" thickBot="1">
      <c r="A75" s="415" t="s">
        <v>83</v>
      </c>
      <c r="B75" s="418" t="s">
        <v>531</v>
      </c>
      <c r="C75" s="393" t="s">
        <v>84</v>
      </c>
      <c r="D75" s="396" t="s">
        <v>85</v>
      </c>
      <c r="E75" s="399" t="s">
        <v>86</v>
      </c>
      <c r="F75" s="400"/>
      <c r="G75" s="400"/>
      <c r="H75" s="400"/>
      <c r="I75" s="401"/>
      <c r="J75" s="399" t="s">
        <v>31</v>
      </c>
      <c r="K75" s="400"/>
      <c r="L75" s="400"/>
      <c r="M75" s="400"/>
      <c r="N75" s="400"/>
      <c r="O75" s="400"/>
      <c r="P75" s="400"/>
      <c r="Q75" s="400"/>
      <c r="R75" s="400"/>
      <c r="S75" s="400"/>
      <c r="T75" s="400"/>
      <c r="U75" s="400"/>
      <c r="V75" s="400"/>
      <c r="W75" s="400"/>
      <c r="X75" s="400"/>
      <c r="Y75" s="400"/>
      <c r="Z75" s="400"/>
      <c r="AA75" s="400"/>
      <c r="AB75" s="400"/>
      <c r="AC75" s="400"/>
      <c r="AD75" s="400"/>
      <c r="AE75" s="400"/>
      <c r="AF75" s="400"/>
      <c r="AG75" s="400"/>
      <c r="AH75" s="407" t="s">
        <v>101</v>
      </c>
      <c r="AI75" s="407" t="s">
        <v>217</v>
      </c>
    </row>
    <row r="76" spans="1:35" s="44" customFormat="1" ht="13.5" customHeight="1" thickBot="1">
      <c r="A76" s="416"/>
      <c r="B76" s="419"/>
      <c r="C76" s="394"/>
      <c r="D76" s="397"/>
      <c r="E76" s="411" t="s">
        <v>13</v>
      </c>
      <c r="F76" s="412" t="s">
        <v>87</v>
      </c>
      <c r="G76" s="399" t="s">
        <v>91</v>
      </c>
      <c r="H76" s="400"/>
      <c r="I76" s="401"/>
      <c r="J76" s="399" t="s">
        <v>32</v>
      </c>
      <c r="K76" s="400"/>
      <c r="L76" s="400"/>
      <c r="M76" s="400"/>
      <c r="N76" s="400"/>
      <c r="O76" s="401"/>
      <c r="P76" s="399" t="s">
        <v>33</v>
      </c>
      <c r="Q76" s="400"/>
      <c r="R76" s="400"/>
      <c r="S76" s="400"/>
      <c r="T76" s="400"/>
      <c r="U76" s="401"/>
      <c r="V76" s="399" t="s">
        <v>34</v>
      </c>
      <c r="W76" s="400"/>
      <c r="X76" s="400"/>
      <c r="Y76" s="400"/>
      <c r="Z76" s="400"/>
      <c r="AA76" s="401"/>
      <c r="AB76" s="399" t="s">
        <v>35</v>
      </c>
      <c r="AC76" s="400"/>
      <c r="AD76" s="400"/>
      <c r="AE76" s="400"/>
      <c r="AF76" s="400"/>
      <c r="AG76" s="401"/>
      <c r="AH76" s="408"/>
      <c r="AI76" s="408"/>
    </row>
    <row r="77" spans="1:35" s="44" customFormat="1" ht="21" customHeight="1">
      <c r="A77" s="416"/>
      <c r="B77" s="419"/>
      <c r="C77" s="394"/>
      <c r="D77" s="397"/>
      <c r="E77" s="403"/>
      <c r="F77" s="413"/>
      <c r="G77" s="403" t="s">
        <v>88</v>
      </c>
      <c r="H77" s="387" t="s">
        <v>89</v>
      </c>
      <c r="I77" s="389" t="s">
        <v>90</v>
      </c>
      <c r="J77" s="391" t="s">
        <v>92</v>
      </c>
      <c r="K77" s="392"/>
      <c r="L77" s="392"/>
      <c r="M77" s="391" t="s">
        <v>95</v>
      </c>
      <c r="N77" s="392"/>
      <c r="O77" s="402"/>
      <c r="P77" s="392" t="s">
        <v>93</v>
      </c>
      <c r="Q77" s="392"/>
      <c r="R77" s="392"/>
      <c r="S77" s="391" t="s">
        <v>96</v>
      </c>
      <c r="T77" s="392"/>
      <c r="U77" s="402"/>
      <c r="V77" s="392" t="s">
        <v>94</v>
      </c>
      <c r="W77" s="392"/>
      <c r="X77" s="392"/>
      <c r="Y77" s="391" t="s">
        <v>97</v>
      </c>
      <c r="Z77" s="392"/>
      <c r="AA77" s="402"/>
      <c r="AB77" s="392" t="s">
        <v>286</v>
      </c>
      <c r="AC77" s="392"/>
      <c r="AD77" s="392"/>
      <c r="AE77" s="384" t="s">
        <v>287</v>
      </c>
      <c r="AF77" s="385"/>
      <c r="AG77" s="386"/>
      <c r="AH77" s="409"/>
      <c r="AI77" s="409"/>
    </row>
    <row r="78" spans="1:35" s="44" customFormat="1" ht="49.5" customHeight="1" thickBot="1">
      <c r="A78" s="417"/>
      <c r="B78" s="420"/>
      <c r="C78" s="395"/>
      <c r="D78" s="398"/>
      <c r="E78" s="404"/>
      <c r="F78" s="414"/>
      <c r="G78" s="404"/>
      <c r="H78" s="388"/>
      <c r="I78" s="390"/>
      <c r="J78" s="103" t="s">
        <v>98</v>
      </c>
      <c r="K78" s="104" t="s">
        <v>99</v>
      </c>
      <c r="L78" s="105" t="s">
        <v>100</v>
      </c>
      <c r="M78" s="103" t="s">
        <v>98</v>
      </c>
      <c r="N78" s="104" t="s">
        <v>99</v>
      </c>
      <c r="O78" s="106" t="s">
        <v>100</v>
      </c>
      <c r="P78" s="105" t="s">
        <v>98</v>
      </c>
      <c r="Q78" s="104" t="s">
        <v>99</v>
      </c>
      <c r="R78" s="105" t="s">
        <v>100</v>
      </c>
      <c r="S78" s="103" t="s">
        <v>98</v>
      </c>
      <c r="T78" s="104" t="s">
        <v>99</v>
      </c>
      <c r="U78" s="106" t="s">
        <v>100</v>
      </c>
      <c r="V78" s="105" t="s">
        <v>98</v>
      </c>
      <c r="W78" s="104" t="s">
        <v>99</v>
      </c>
      <c r="X78" s="105" t="s">
        <v>100</v>
      </c>
      <c r="Y78" s="103" t="s">
        <v>98</v>
      </c>
      <c r="Z78" s="104" t="s">
        <v>99</v>
      </c>
      <c r="AA78" s="106" t="s">
        <v>100</v>
      </c>
      <c r="AB78" s="105" t="s">
        <v>98</v>
      </c>
      <c r="AC78" s="104" t="s">
        <v>99</v>
      </c>
      <c r="AD78" s="105" t="s">
        <v>100</v>
      </c>
      <c r="AE78" s="103" t="s">
        <v>98</v>
      </c>
      <c r="AF78" s="104" t="s">
        <v>99</v>
      </c>
      <c r="AG78" s="106" t="s">
        <v>100</v>
      </c>
      <c r="AH78" s="410"/>
      <c r="AI78" s="410"/>
    </row>
    <row r="79" spans="1:35" s="47" customFormat="1" ht="23.25" customHeight="1" thickBot="1">
      <c r="A79" s="218" t="s">
        <v>39</v>
      </c>
      <c r="B79" s="219" t="s">
        <v>103</v>
      </c>
      <c r="C79" s="220"/>
      <c r="D79" s="221"/>
      <c r="E79" s="222">
        <f aca="true" t="shared" si="3" ref="E79:AG79">SUM(E80:E136)</f>
        <v>3544</v>
      </c>
      <c r="F79" s="223">
        <f t="shared" si="3"/>
        <v>1694</v>
      </c>
      <c r="G79" s="224">
        <f t="shared" si="3"/>
        <v>880</v>
      </c>
      <c r="H79" s="226">
        <f t="shared" si="3"/>
        <v>184</v>
      </c>
      <c r="I79" s="225">
        <f t="shared" si="3"/>
        <v>630</v>
      </c>
      <c r="J79" s="222">
        <f t="shared" si="3"/>
        <v>270</v>
      </c>
      <c r="K79" s="226">
        <f t="shared" si="3"/>
        <v>130</v>
      </c>
      <c r="L79" s="225">
        <f t="shared" si="3"/>
        <v>8</v>
      </c>
      <c r="M79" s="222">
        <f t="shared" si="3"/>
        <v>282</v>
      </c>
      <c r="N79" s="226">
        <f t="shared" si="3"/>
        <v>140</v>
      </c>
      <c r="O79" s="225">
        <f t="shared" si="3"/>
        <v>8</v>
      </c>
      <c r="P79" s="222">
        <f t="shared" si="3"/>
        <v>304</v>
      </c>
      <c r="Q79" s="226">
        <f t="shared" si="3"/>
        <v>146</v>
      </c>
      <c r="R79" s="225">
        <f t="shared" si="3"/>
        <v>8</v>
      </c>
      <c r="S79" s="222">
        <f t="shared" si="3"/>
        <v>402</v>
      </c>
      <c r="T79" s="226">
        <f t="shared" si="3"/>
        <v>216</v>
      </c>
      <c r="U79" s="225">
        <f t="shared" si="3"/>
        <v>11</v>
      </c>
      <c r="V79" s="222">
        <f t="shared" si="3"/>
        <v>474</v>
      </c>
      <c r="W79" s="226">
        <f t="shared" si="3"/>
        <v>210</v>
      </c>
      <c r="X79" s="225">
        <f t="shared" si="3"/>
        <v>13</v>
      </c>
      <c r="Y79" s="222">
        <f t="shared" si="3"/>
        <v>528</v>
      </c>
      <c r="Z79" s="226">
        <f t="shared" si="3"/>
        <v>262</v>
      </c>
      <c r="AA79" s="225">
        <f t="shared" si="3"/>
        <v>15</v>
      </c>
      <c r="AB79" s="222">
        <f t="shared" si="3"/>
        <v>972</v>
      </c>
      <c r="AC79" s="226">
        <f t="shared" si="3"/>
        <v>456</v>
      </c>
      <c r="AD79" s="225">
        <f t="shared" si="3"/>
        <v>31</v>
      </c>
      <c r="AE79" s="222">
        <f t="shared" si="3"/>
        <v>312</v>
      </c>
      <c r="AF79" s="226">
        <f t="shared" si="3"/>
        <v>134</v>
      </c>
      <c r="AG79" s="227">
        <f t="shared" si="3"/>
        <v>9</v>
      </c>
      <c r="AH79" s="311">
        <f>SUM(AH81:AH86,AH88:AH90,AH91,AH119:AH121,AH105:AH106,AH115:AH117,AH100:AH103,AH111:AH113,AH93:AH98,AH108:AH109,AH123:AH125,AH127:AH136)</f>
        <v>103</v>
      </c>
      <c r="AI79" s="228"/>
    </row>
    <row r="80" spans="1:35" s="20" customFormat="1" ht="24" customHeight="1">
      <c r="A80" s="149" t="s">
        <v>41</v>
      </c>
      <c r="B80" s="187" t="s">
        <v>435</v>
      </c>
      <c r="C80" s="150"/>
      <c r="D80" s="151"/>
      <c r="E80" s="142"/>
      <c r="F80" s="177"/>
      <c r="G80" s="179"/>
      <c r="H80" s="180"/>
      <c r="I80" s="178"/>
      <c r="J80" s="142"/>
      <c r="K80" s="180"/>
      <c r="L80" s="178"/>
      <c r="M80" s="142"/>
      <c r="N80" s="180"/>
      <c r="O80" s="178"/>
      <c r="P80" s="142"/>
      <c r="Q80" s="180"/>
      <c r="R80" s="178"/>
      <c r="S80" s="142"/>
      <c r="T80" s="180"/>
      <c r="U80" s="178"/>
      <c r="V80" s="142"/>
      <c r="W80" s="180"/>
      <c r="X80" s="178"/>
      <c r="Y80" s="142"/>
      <c r="Z80" s="180"/>
      <c r="AA80" s="178"/>
      <c r="AB80" s="142"/>
      <c r="AC80" s="180"/>
      <c r="AD80" s="178"/>
      <c r="AE80" s="142"/>
      <c r="AF80" s="180"/>
      <c r="AG80" s="178"/>
      <c r="AH80" s="181">
        <f>SUM(AH81:AH86)</f>
        <v>4</v>
      </c>
      <c r="AI80" s="181"/>
    </row>
    <row r="81" spans="1:35" s="20" customFormat="1" ht="13.5" customHeight="1">
      <c r="A81" s="197" t="s">
        <v>153</v>
      </c>
      <c r="B81" s="198" t="s">
        <v>256</v>
      </c>
      <c r="C81" s="48"/>
      <c r="D81" s="49"/>
      <c r="E81" s="199"/>
      <c r="F81" s="72"/>
      <c r="G81" s="107"/>
      <c r="H81" s="73"/>
      <c r="I81" s="152"/>
      <c r="J81" s="199"/>
      <c r="K81" s="73"/>
      <c r="L81" s="152"/>
      <c r="M81" s="199"/>
      <c r="N81" s="73"/>
      <c r="O81" s="152"/>
      <c r="P81" s="199"/>
      <c r="Q81" s="73"/>
      <c r="R81" s="152"/>
      <c r="S81" s="199"/>
      <c r="T81" s="73"/>
      <c r="U81" s="152"/>
      <c r="V81" s="199"/>
      <c r="W81" s="73"/>
      <c r="X81" s="152"/>
      <c r="Y81" s="199"/>
      <c r="Z81" s="73"/>
      <c r="AA81" s="152"/>
      <c r="AB81" s="199"/>
      <c r="AC81" s="73"/>
      <c r="AD81" s="152"/>
      <c r="AE81" s="199"/>
      <c r="AF81" s="73"/>
      <c r="AG81" s="152"/>
      <c r="AH81" s="148"/>
      <c r="AI81" s="148"/>
    </row>
    <row r="82" spans="1:35" s="20" customFormat="1" ht="11.25" customHeight="1">
      <c r="A82" s="122" t="s">
        <v>408</v>
      </c>
      <c r="B82" s="52" t="s">
        <v>428</v>
      </c>
      <c r="C82" s="357"/>
      <c r="D82" s="355">
        <v>1</v>
      </c>
      <c r="E82" s="359">
        <f>SUM(J82,M82,P82,S82,V82,Y82,AB82,AE82)</f>
        <v>72</v>
      </c>
      <c r="F82" s="361">
        <f>SUM(K82,N82,Q82,T82,W82,Z82,AC82,AF4)</f>
        <v>34</v>
      </c>
      <c r="G82" s="349">
        <v>22</v>
      </c>
      <c r="H82" s="351">
        <v>12</v>
      </c>
      <c r="I82" s="347"/>
      <c r="J82" s="349">
        <v>72</v>
      </c>
      <c r="K82" s="351">
        <v>34</v>
      </c>
      <c r="L82" s="347">
        <v>2</v>
      </c>
      <c r="M82" s="349"/>
      <c r="N82" s="351"/>
      <c r="O82" s="347"/>
      <c r="P82" s="349"/>
      <c r="Q82" s="351"/>
      <c r="R82" s="347"/>
      <c r="S82" s="349"/>
      <c r="T82" s="351"/>
      <c r="U82" s="347"/>
      <c r="V82" s="349"/>
      <c r="W82" s="351"/>
      <c r="X82" s="347"/>
      <c r="Y82" s="349"/>
      <c r="Z82" s="351"/>
      <c r="AA82" s="347"/>
      <c r="AB82" s="349"/>
      <c r="AC82" s="351"/>
      <c r="AD82" s="347"/>
      <c r="AE82" s="349"/>
      <c r="AF82" s="351"/>
      <c r="AG82" s="347"/>
      <c r="AH82" s="353">
        <f>SUM(L82,O82,R82,U82,X82,AA82,AD82,AG82)</f>
        <v>2</v>
      </c>
      <c r="AI82" s="87" t="s">
        <v>522</v>
      </c>
    </row>
    <row r="83" spans="1:35" s="20" customFormat="1" ht="21.75" customHeight="1">
      <c r="A83" s="122" t="s">
        <v>409</v>
      </c>
      <c r="B83" s="52" t="s">
        <v>429</v>
      </c>
      <c r="C83" s="509"/>
      <c r="D83" s="519"/>
      <c r="E83" s="360"/>
      <c r="F83" s="362"/>
      <c r="G83" s="350"/>
      <c r="H83" s="352"/>
      <c r="I83" s="348"/>
      <c r="J83" s="350"/>
      <c r="K83" s="352"/>
      <c r="L83" s="348"/>
      <c r="M83" s="350"/>
      <c r="N83" s="352"/>
      <c r="O83" s="348"/>
      <c r="P83" s="350"/>
      <c r="Q83" s="352"/>
      <c r="R83" s="348"/>
      <c r="S83" s="350"/>
      <c r="T83" s="352"/>
      <c r="U83" s="348"/>
      <c r="V83" s="350"/>
      <c r="W83" s="352"/>
      <c r="X83" s="348"/>
      <c r="Y83" s="350"/>
      <c r="Z83" s="352"/>
      <c r="AA83" s="348"/>
      <c r="AB83" s="350"/>
      <c r="AC83" s="352"/>
      <c r="AD83" s="348"/>
      <c r="AE83" s="350"/>
      <c r="AF83" s="352"/>
      <c r="AG83" s="348"/>
      <c r="AH83" s="439"/>
      <c r="AI83" s="172" t="s">
        <v>523</v>
      </c>
    </row>
    <row r="84" spans="1:35" s="20" customFormat="1" ht="13.5" customHeight="1">
      <c r="A84" s="197" t="s">
        <v>154</v>
      </c>
      <c r="B84" s="198" t="s">
        <v>256</v>
      </c>
      <c r="C84" s="48"/>
      <c r="D84" s="49"/>
      <c r="E84" s="199"/>
      <c r="F84" s="72"/>
      <c r="G84" s="107"/>
      <c r="H84" s="73"/>
      <c r="I84" s="152"/>
      <c r="J84" s="199"/>
      <c r="K84" s="73"/>
      <c r="L84" s="152"/>
      <c r="M84" s="199"/>
      <c r="N84" s="73"/>
      <c r="O84" s="152"/>
      <c r="P84" s="199"/>
      <c r="Q84" s="73"/>
      <c r="R84" s="152"/>
      <c r="S84" s="199"/>
      <c r="T84" s="73"/>
      <c r="U84" s="152"/>
      <c r="V84" s="199"/>
      <c r="W84" s="73"/>
      <c r="X84" s="152"/>
      <c r="Y84" s="199"/>
      <c r="Z84" s="73"/>
      <c r="AA84" s="152"/>
      <c r="AB84" s="199"/>
      <c r="AC84" s="73"/>
      <c r="AD84" s="152"/>
      <c r="AE84" s="199"/>
      <c r="AF84" s="73"/>
      <c r="AG84" s="152"/>
      <c r="AH84" s="148"/>
      <c r="AI84" s="148"/>
    </row>
    <row r="85" spans="1:35" s="20" customFormat="1" ht="21" customHeight="1">
      <c r="A85" s="122" t="s">
        <v>249</v>
      </c>
      <c r="B85" s="52" t="s">
        <v>247</v>
      </c>
      <c r="C85" s="357"/>
      <c r="D85" s="355">
        <v>2</v>
      </c>
      <c r="E85" s="359">
        <f>SUM(J85,M85,P85,S85,V85,Y85,AB85,AE85)</f>
        <v>72</v>
      </c>
      <c r="F85" s="361">
        <f>SUM(K85,N85,Q85,T85,W85,Z85,AC85,AF5)</f>
        <v>34</v>
      </c>
      <c r="G85" s="349">
        <v>18</v>
      </c>
      <c r="H85" s="351"/>
      <c r="I85" s="347">
        <v>16</v>
      </c>
      <c r="J85" s="349"/>
      <c r="K85" s="351"/>
      <c r="L85" s="347"/>
      <c r="M85" s="349">
        <v>72</v>
      </c>
      <c r="N85" s="351">
        <v>34</v>
      </c>
      <c r="O85" s="347">
        <v>2</v>
      </c>
      <c r="P85" s="349"/>
      <c r="Q85" s="351"/>
      <c r="R85" s="347"/>
      <c r="S85" s="349"/>
      <c r="T85" s="351"/>
      <c r="U85" s="347"/>
      <c r="V85" s="349"/>
      <c r="W85" s="351"/>
      <c r="X85" s="347"/>
      <c r="Y85" s="349"/>
      <c r="Z85" s="351"/>
      <c r="AA85" s="347"/>
      <c r="AB85" s="349"/>
      <c r="AC85" s="351"/>
      <c r="AD85" s="347"/>
      <c r="AE85" s="349"/>
      <c r="AF85" s="351"/>
      <c r="AG85" s="347"/>
      <c r="AH85" s="353">
        <f>SUM(L85,O85,R85,U85,X85,AA85,AD85,AG85)</f>
        <v>2</v>
      </c>
      <c r="AI85" s="172" t="s">
        <v>338</v>
      </c>
    </row>
    <row r="86" spans="1:35" s="20" customFormat="1" ht="12" customHeight="1">
      <c r="A86" s="277" t="s">
        <v>250</v>
      </c>
      <c r="B86" s="294" t="s">
        <v>248</v>
      </c>
      <c r="C86" s="440"/>
      <c r="D86" s="441"/>
      <c r="E86" s="442"/>
      <c r="F86" s="443"/>
      <c r="G86" s="436"/>
      <c r="H86" s="437"/>
      <c r="I86" s="433"/>
      <c r="J86" s="436"/>
      <c r="K86" s="437"/>
      <c r="L86" s="433"/>
      <c r="M86" s="436"/>
      <c r="N86" s="437"/>
      <c r="O86" s="433"/>
      <c r="P86" s="436"/>
      <c r="Q86" s="437"/>
      <c r="R86" s="433"/>
      <c r="S86" s="436"/>
      <c r="T86" s="437"/>
      <c r="U86" s="433"/>
      <c r="V86" s="436"/>
      <c r="W86" s="437"/>
      <c r="X86" s="433"/>
      <c r="Y86" s="436"/>
      <c r="Z86" s="437"/>
      <c r="AA86" s="433"/>
      <c r="AB86" s="436"/>
      <c r="AC86" s="437"/>
      <c r="AD86" s="433"/>
      <c r="AE86" s="436"/>
      <c r="AF86" s="437"/>
      <c r="AG86" s="433"/>
      <c r="AH86" s="438"/>
      <c r="AI86" s="278" t="s">
        <v>466</v>
      </c>
    </row>
    <row r="87" spans="1:35" s="20" customFormat="1" ht="24.75" customHeight="1">
      <c r="A87" s="275" t="s">
        <v>42</v>
      </c>
      <c r="B87" s="279" t="s">
        <v>401</v>
      </c>
      <c r="C87" s="280"/>
      <c r="D87" s="281"/>
      <c r="E87" s="282"/>
      <c r="F87" s="283"/>
      <c r="G87" s="284"/>
      <c r="H87" s="287"/>
      <c r="I87" s="286"/>
      <c r="J87" s="287"/>
      <c r="K87" s="285"/>
      <c r="L87" s="284"/>
      <c r="M87" s="288"/>
      <c r="N87" s="285"/>
      <c r="O87" s="286"/>
      <c r="P87" s="289"/>
      <c r="Q87" s="285"/>
      <c r="R87" s="286"/>
      <c r="S87" s="287"/>
      <c r="T87" s="285"/>
      <c r="U87" s="286"/>
      <c r="V87" s="287"/>
      <c r="W87" s="285"/>
      <c r="X87" s="286"/>
      <c r="Y87" s="284"/>
      <c r="Z87" s="287"/>
      <c r="AA87" s="290"/>
      <c r="AB87" s="287"/>
      <c r="AC87" s="285"/>
      <c r="AD87" s="286"/>
      <c r="AE87" s="284"/>
      <c r="AF87" s="287"/>
      <c r="AG87" s="290"/>
      <c r="AH87" s="290">
        <f>SUM(AH88:AH91)</f>
        <v>15</v>
      </c>
      <c r="AI87" s="290"/>
    </row>
    <row r="88" spans="1:35" s="20" customFormat="1" ht="24.75" customHeight="1">
      <c r="A88" s="122" t="s">
        <v>155</v>
      </c>
      <c r="B88" s="52" t="s">
        <v>410</v>
      </c>
      <c r="C88" s="48">
        <v>1</v>
      </c>
      <c r="D88" s="49"/>
      <c r="E88" s="74">
        <f>SUM(J88,M88,P88,S88,V88,Y88,AB88,AE88)</f>
        <v>198</v>
      </c>
      <c r="F88" s="71">
        <f>SUM(K88,N88,Q88,T88,W88,Z88,AC88,AF7)</f>
        <v>96</v>
      </c>
      <c r="G88" s="114">
        <v>46</v>
      </c>
      <c r="H88" s="115"/>
      <c r="I88" s="116">
        <v>50</v>
      </c>
      <c r="J88" s="80">
        <v>198</v>
      </c>
      <c r="K88" s="78">
        <v>96</v>
      </c>
      <c r="L88" s="81">
        <v>6</v>
      </c>
      <c r="M88" s="80"/>
      <c r="N88" s="78"/>
      <c r="O88" s="81"/>
      <c r="P88" s="77"/>
      <c r="Q88" s="78"/>
      <c r="R88" s="79"/>
      <c r="S88" s="80"/>
      <c r="T88" s="78"/>
      <c r="U88" s="90"/>
      <c r="V88" s="91"/>
      <c r="W88" s="92"/>
      <c r="X88" s="93"/>
      <c r="Y88" s="94"/>
      <c r="Z88" s="92"/>
      <c r="AA88" s="90"/>
      <c r="AB88" s="91"/>
      <c r="AC88" s="92"/>
      <c r="AD88" s="93"/>
      <c r="AE88" s="94"/>
      <c r="AF88" s="92"/>
      <c r="AG88" s="90"/>
      <c r="AH88" s="87">
        <f>SUM(L88,O88,R88,U88,X88,AA88,AD88,AG88)</f>
        <v>6</v>
      </c>
      <c r="AI88" s="87" t="s">
        <v>467</v>
      </c>
    </row>
    <row r="89" spans="1:35" s="20" customFormat="1" ht="14.25" customHeight="1">
      <c r="A89" s="122" t="s">
        <v>264</v>
      </c>
      <c r="B89" s="52" t="s">
        <v>208</v>
      </c>
      <c r="C89" s="48"/>
      <c r="D89" s="49">
        <v>2</v>
      </c>
      <c r="E89" s="74">
        <f>SUM(J89,M89,P89,S89,V89,Y89,AB89,AE89)</f>
        <v>102</v>
      </c>
      <c r="F89" s="71">
        <f>SUM(K89,N89,Q89,T89,W89,Z89,AC89,AF8)</f>
        <v>42</v>
      </c>
      <c r="G89" s="114">
        <v>24</v>
      </c>
      <c r="H89" s="115"/>
      <c r="I89" s="116">
        <v>18</v>
      </c>
      <c r="J89" s="80"/>
      <c r="K89" s="78"/>
      <c r="L89" s="81"/>
      <c r="M89" s="80">
        <v>102</v>
      </c>
      <c r="N89" s="78">
        <v>42</v>
      </c>
      <c r="O89" s="81">
        <v>3</v>
      </c>
      <c r="P89" s="77"/>
      <c r="Q89" s="78"/>
      <c r="R89" s="79"/>
      <c r="S89" s="80"/>
      <c r="T89" s="78"/>
      <c r="U89" s="90"/>
      <c r="V89" s="91"/>
      <c r="W89" s="92"/>
      <c r="X89" s="93"/>
      <c r="Y89" s="94"/>
      <c r="Z89" s="92"/>
      <c r="AA89" s="90"/>
      <c r="AB89" s="91"/>
      <c r="AC89" s="92"/>
      <c r="AD89" s="93"/>
      <c r="AE89" s="94"/>
      <c r="AF89" s="92"/>
      <c r="AG89" s="90"/>
      <c r="AH89" s="87">
        <f>SUM(L89,O89,R89,U89,X89,AA89,AD89,AG89)</f>
        <v>3</v>
      </c>
      <c r="AI89" s="87" t="s">
        <v>340</v>
      </c>
    </row>
    <row r="90" spans="1:35" s="20" customFormat="1" ht="23.25" customHeight="1">
      <c r="A90" s="122" t="s">
        <v>156</v>
      </c>
      <c r="B90" s="52" t="s">
        <v>202</v>
      </c>
      <c r="C90" s="45">
        <v>2</v>
      </c>
      <c r="D90" s="49"/>
      <c r="E90" s="74">
        <f>SUM(J90,M90,P90,S90,V90,Y90,AB90,AE90)</f>
        <v>108</v>
      </c>
      <c r="F90" s="71">
        <f>SUM(K90,N90,Q90,T90,W90,Z90,AC90,AF8)</f>
        <v>64</v>
      </c>
      <c r="G90" s="77">
        <v>40</v>
      </c>
      <c r="H90" s="78"/>
      <c r="I90" s="79">
        <v>24</v>
      </c>
      <c r="J90" s="95"/>
      <c r="K90" s="78"/>
      <c r="L90" s="79"/>
      <c r="M90" s="189">
        <v>108</v>
      </c>
      <c r="N90" s="115">
        <v>64</v>
      </c>
      <c r="O90" s="190">
        <v>3</v>
      </c>
      <c r="P90" s="189"/>
      <c r="Q90" s="115"/>
      <c r="R90" s="190"/>
      <c r="S90" s="189"/>
      <c r="T90" s="115"/>
      <c r="U90" s="190"/>
      <c r="V90" s="91"/>
      <c r="W90" s="92"/>
      <c r="X90" s="93"/>
      <c r="Y90" s="94"/>
      <c r="Z90" s="92"/>
      <c r="AA90" s="90"/>
      <c r="AB90" s="91"/>
      <c r="AC90" s="92"/>
      <c r="AD90" s="93"/>
      <c r="AE90" s="94"/>
      <c r="AF90" s="92"/>
      <c r="AG90" s="90"/>
      <c r="AH90" s="87">
        <f>SUM(L90,O90,R90,U90,X90,AA90,AD90,AG90)</f>
        <v>3</v>
      </c>
      <c r="AI90" s="87" t="s">
        <v>341</v>
      </c>
    </row>
    <row r="91" spans="1:35" s="47" customFormat="1" ht="24.75" customHeight="1">
      <c r="A91" s="122" t="s">
        <v>501</v>
      </c>
      <c r="B91" s="52" t="s">
        <v>500</v>
      </c>
      <c r="C91" s="45">
        <v>3</v>
      </c>
      <c r="D91" s="46"/>
      <c r="E91" s="74">
        <f>SUM(J91,M91,P91,S91,V91,Y91,AB91,AE91)</f>
        <v>124</v>
      </c>
      <c r="F91" s="71">
        <f>SUM(K91,N91,Q91,T91,W91,Z91,AC91,AF91)</f>
        <v>82</v>
      </c>
      <c r="G91" s="77"/>
      <c r="H91" s="78">
        <v>82</v>
      </c>
      <c r="I91" s="79"/>
      <c r="J91" s="80"/>
      <c r="K91" s="77"/>
      <c r="L91" s="81"/>
      <c r="M91" s="77"/>
      <c r="N91" s="78"/>
      <c r="O91" s="79"/>
      <c r="P91" s="80">
        <v>124</v>
      </c>
      <c r="Q91" s="78">
        <v>82</v>
      </c>
      <c r="R91" s="81">
        <v>3</v>
      </c>
      <c r="S91" s="80"/>
      <c r="T91" s="79"/>
      <c r="U91" s="141"/>
      <c r="V91" s="83"/>
      <c r="W91" s="84"/>
      <c r="X91" s="85"/>
      <c r="Y91" s="86"/>
      <c r="Z91" s="84"/>
      <c r="AA91" s="85"/>
      <c r="AB91" s="83"/>
      <c r="AC91" s="84"/>
      <c r="AD91" s="82"/>
      <c r="AE91" s="83"/>
      <c r="AF91" s="84"/>
      <c r="AG91" s="85"/>
      <c r="AH91" s="87">
        <f>SUM(L91,O91,R91,U91,X91,AA91,AD91,AG91)</f>
        <v>3</v>
      </c>
      <c r="AI91" s="87" t="s">
        <v>303</v>
      </c>
    </row>
    <row r="92" spans="1:35" s="20" customFormat="1" ht="24" customHeight="1">
      <c r="A92" s="276" t="s">
        <v>291</v>
      </c>
      <c r="B92" s="128" t="s">
        <v>381</v>
      </c>
      <c r="C92" s="129"/>
      <c r="D92" s="130"/>
      <c r="E92" s="131"/>
      <c r="F92" s="132"/>
      <c r="G92" s="135"/>
      <c r="H92" s="287"/>
      <c r="I92" s="137"/>
      <c r="J92" s="134"/>
      <c r="K92" s="140"/>
      <c r="L92" s="135"/>
      <c r="M92" s="229"/>
      <c r="N92" s="140"/>
      <c r="O92" s="137"/>
      <c r="P92" s="133"/>
      <c r="Q92" s="140"/>
      <c r="R92" s="137"/>
      <c r="S92" s="134"/>
      <c r="T92" s="140"/>
      <c r="U92" s="137"/>
      <c r="V92" s="134"/>
      <c r="W92" s="140"/>
      <c r="X92" s="137"/>
      <c r="Y92" s="135"/>
      <c r="Z92" s="134"/>
      <c r="AA92" s="139"/>
      <c r="AB92" s="134"/>
      <c r="AC92" s="140"/>
      <c r="AD92" s="137"/>
      <c r="AE92" s="135"/>
      <c r="AF92" s="134"/>
      <c r="AG92" s="139"/>
      <c r="AH92" s="139">
        <f>SUM(AH93:AH98)</f>
        <v>9</v>
      </c>
      <c r="AI92" s="139"/>
    </row>
    <row r="93" spans="1:35" s="20" customFormat="1" ht="13.5" customHeight="1">
      <c r="A93" s="122" t="s">
        <v>245</v>
      </c>
      <c r="B93" s="52" t="s">
        <v>225</v>
      </c>
      <c r="C93" s="48"/>
      <c r="D93" s="49">
        <v>3</v>
      </c>
      <c r="E93" s="74">
        <f>SUM(J93,M93,P93,S93,V93,Y93,AB93,AE93)</f>
        <v>72</v>
      </c>
      <c r="F93" s="71">
        <f>SUM(K93,N93,Q93,T93,W93,Z93,AC93,AF24)</f>
        <v>32</v>
      </c>
      <c r="G93" s="114">
        <v>20</v>
      </c>
      <c r="H93" s="115"/>
      <c r="I93" s="116">
        <v>12</v>
      </c>
      <c r="J93" s="89"/>
      <c r="K93" s="78"/>
      <c r="L93" s="79"/>
      <c r="M93" s="80"/>
      <c r="N93" s="78"/>
      <c r="O93" s="81"/>
      <c r="P93" s="80">
        <v>72</v>
      </c>
      <c r="Q93" s="78">
        <v>32</v>
      </c>
      <c r="R93" s="81">
        <v>2</v>
      </c>
      <c r="S93" s="80"/>
      <c r="T93" s="78"/>
      <c r="U93" s="81"/>
      <c r="V93" s="80"/>
      <c r="W93" s="78"/>
      <c r="X93" s="81"/>
      <c r="Y93" s="80"/>
      <c r="Z93" s="78"/>
      <c r="AA93" s="81"/>
      <c r="AB93" s="77"/>
      <c r="AC93" s="78"/>
      <c r="AD93" s="79"/>
      <c r="AE93" s="94"/>
      <c r="AF93" s="92"/>
      <c r="AG93" s="90"/>
      <c r="AH93" s="87">
        <f>SUM(L93,O93,R93,U93,X93,AA93,AD93,AG93)</f>
        <v>2</v>
      </c>
      <c r="AI93" s="87" t="s">
        <v>342</v>
      </c>
    </row>
    <row r="94" spans="1:35" s="20" customFormat="1" ht="13.5" customHeight="1">
      <c r="A94" s="213" t="s">
        <v>503</v>
      </c>
      <c r="B94" s="204" t="s">
        <v>210</v>
      </c>
      <c r="C94" s="48"/>
      <c r="D94" s="49">
        <v>4</v>
      </c>
      <c r="E94" s="205">
        <f>SUM(J94,M94,P94,S94,V94,Y94,AB94,AE94)</f>
        <v>72</v>
      </c>
      <c r="F94" s="202">
        <f>SUM(K94,N94,Q94,T94,W94,Z94,AC94,AF36)</f>
        <v>32</v>
      </c>
      <c r="G94" s="114">
        <v>18</v>
      </c>
      <c r="H94" s="115"/>
      <c r="I94" s="116">
        <v>14</v>
      </c>
      <c r="J94" s="89"/>
      <c r="K94" s="115"/>
      <c r="L94" s="116"/>
      <c r="M94" s="189"/>
      <c r="N94" s="115"/>
      <c r="O94" s="190"/>
      <c r="P94" s="114"/>
      <c r="Q94" s="115"/>
      <c r="R94" s="116"/>
      <c r="S94" s="189">
        <v>72</v>
      </c>
      <c r="T94" s="115">
        <v>32</v>
      </c>
      <c r="U94" s="190">
        <v>2</v>
      </c>
      <c r="V94" s="189"/>
      <c r="W94" s="115"/>
      <c r="X94" s="190"/>
      <c r="Y94" s="189"/>
      <c r="Z94" s="115"/>
      <c r="AA94" s="190"/>
      <c r="AB94" s="189"/>
      <c r="AC94" s="115"/>
      <c r="AD94" s="190"/>
      <c r="AE94" s="214"/>
      <c r="AF94" s="211"/>
      <c r="AG94" s="215"/>
      <c r="AH94" s="172">
        <f>SUM(L94,O94,R94,U94,X94,AA94,AD94,AG94)</f>
        <v>2</v>
      </c>
      <c r="AI94" s="172" t="s">
        <v>343</v>
      </c>
    </row>
    <row r="95" spans="1:35" s="20" customFormat="1" ht="24.75" customHeight="1">
      <c r="A95" s="122" t="s">
        <v>504</v>
      </c>
      <c r="B95" s="52" t="s">
        <v>214</v>
      </c>
      <c r="C95" s="45"/>
      <c r="D95" s="49">
        <v>4</v>
      </c>
      <c r="E95" s="74">
        <f>SUM(J95,M95,P95,S95,V95,Y95,AB95,AE95)</f>
        <v>102</v>
      </c>
      <c r="F95" s="71">
        <f>SUM(K95,N95,Q95,T95,W95,Z95,AC95,AF33)</f>
        <v>56</v>
      </c>
      <c r="G95" s="114">
        <v>44</v>
      </c>
      <c r="H95" s="115"/>
      <c r="I95" s="116">
        <v>12</v>
      </c>
      <c r="J95" s="89"/>
      <c r="K95" s="78"/>
      <c r="L95" s="79"/>
      <c r="M95" s="80"/>
      <c r="N95" s="78"/>
      <c r="O95" s="81"/>
      <c r="P95" s="80"/>
      <c r="Q95" s="78"/>
      <c r="R95" s="81"/>
      <c r="S95" s="80">
        <v>102</v>
      </c>
      <c r="T95" s="78">
        <v>56</v>
      </c>
      <c r="U95" s="81">
        <v>3</v>
      </c>
      <c r="V95" s="91"/>
      <c r="W95" s="92"/>
      <c r="X95" s="93"/>
      <c r="Y95" s="94"/>
      <c r="Z95" s="92"/>
      <c r="AA95" s="90"/>
      <c r="AB95" s="91"/>
      <c r="AC95" s="92"/>
      <c r="AD95" s="93"/>
      <c r="AE95" s="94"/>
      <c r="AF95" s="92"/>
      <c r="AG95" s="90"/>
      <c r="AH95" s="87">
        <f>SUM(L95,O95,R95,U95,X95,AA95,AD95,AG95)</f>
        <v>3</v>
      </c>
      <c r="AI95" s="87" t="s">
        <v>344</v>
      </c>
    </row>
    <row r="96" spans="1:35" s="20" customFormat="1" ht="13.5" customHeight="1">
      <c r="A96" s="197" t="s">
        <v>505</v>
      </c>
      <c r="B96" s="198" t="s">
        <v>256</v>
      </c>
      <c r="C96" s="48"/>
      <c r="D96" s="49"/>
      <c r="E96" s="199"/>
      <c r="F96" s="72"/>
      <c r="G96" s="107"/>
      <c r="H96" s="73"/>
      <c r="I96" s="152"/>
      <c r="J96" s="199"/>
      <c r="K96" s="73"/>
      <c r="L96" s="152"/>
      <c r="M96" s="199"/>
      <c r="N96" s="73"/>
      <c r="O96" s="152"/>
      <c r="P96" s="199"/>
      <c r="Q96" s="73"/>
      <c r="R96" s="152"/>
      <c r="S96" s="199"/>
      <c r="T96" s="73"/>
      <c r="U96" s="152"/>
      <c r="V96" s="199"/>
      <c r="W96" s="73"/>
      <c r="X96" s="152"/>
      <c r="Y96" s="199"/>
      <c r="Z96" s="73"/>
      <c r="AA96" s="152"/>
      <c r="AB96" s="199"/>
      <c r="AC96" s="73"/>
      <c r="AD96" s="152"/>
      <c r="AE96" s="199"/>
      <c r="AF96" s="73"/>
      <c r="AG96" s="152"/>
      <c r="AH96" s="148"/>
      <c r="AI96" s="148"/>
    </row>
    <row r="97" spans="1:35" s="20" customFormat="1" ht="13.5" customHeight="1">
      <c r="A97" s="122" t="s">
        <v>506</v>
      </c>
      <c r="B97" s="52" t="s">
        <v>260</v>
      </c>
      <c r="C97" s="357"/>
      <c r="D97" s="355">
        <v>3</v>
      </c>
      <c r="E97" s="359">
        <f>SUM(J97,M97,P97,S97,V97,Y97,AB97,AE97)</f>
        <v>72</v>
      </c>
      <c r="F97" s="361">
        <f>SUM(K97,N97,Q97,T97,W97,Z97,AC97,AF16)</f>
        <v>32</v>
      </c>
      <c r="G97" s="349">
        <v>20</v>
      </c>
      <c r="H97" s="351"/>
      <c r="I97" s="347">
        <v>12</v>
      </c>
      <c r="J97" s="349"/>
      <c r="K97" s="351"/>
      <c r="L97" s="347"/>
      <c r="M97" s="349"/>
      <c r="N97" s="351"/>
      <c r="O97" s="347"/>
      <c r="P97" s="349">
        <v>72</v>
      </c>
      <c r="Q97" s="351">
        <v>32</v>
      </c>
      <c r="R97" s="347">
        <v>2</v>
      </c>
      <c r="S97" s="349"/>
      <c r="T97" s="351"/>
      <c r="U97" s="347"/>
      <c r="V97" s="349"/>
      <c r="W97" s="351"/>
      <c r="X97" s="347"/>
      <c r="Y97" s="349"/>
      <c r="Z97" s="351"/>
      <c r="AA97" s="347"/>
      <c r="AB97" s="349"/>
      <c r="AC97" s="351"/>
      <c r="AD97" s="347"/>
      <c r="AE97" s="349"/>
      <c r="AF97" s="351"/>
      <c r="AG97" s="347"/>
      <c r="AH97" s="353">
        <v>2</v>
      </c>
      <c r="AI97" s="87" t="s">
        <v>345</v>
      </c>
    </row>
    <row r="98" spans="1:35" s="20" customFormat="1" ht="12.75" customHeight="1" thickBot="1">
      <c r="A98" s="203" t="s">
        <v>507</v>
      </c>
      <c r="B98" s="204" t="s">
        <v>390</v>
      </c>
      <c r="C98" s="358"/>
      <c r="D98" s="356"/>
      <c r="E98" s="360"/>
      <c r="F98" s="362"/>
      <c r="G98" s="350"/>
      <c r="H98" s="352"/>
      <c r="I98" s="348"/>
      <c r="J98" s="350"/>
      <c r="K98" s="352"/>
      <c r="L98" s="348"/>
      <c r="M98" s="350"/>
      <c r="N98" s="352"/>
      <c r="O98" s="348"/>
      <c r="P98" s="350"/>
      <c r="Q98" s="352"/>
      <c r="R98" s="348"/>
      <c r="S98" s="350"/>
      <c r="T98" s="352"/>
      <c r="U98" s="348"/>
      <c r="V98" s="350"/>
      <c r="W98" s="352"/>
      <c r="X98" s="348"/>
      <c r="Y98" s="350"/>
      <c r="Z98" s="352"/>
      <c r="AA98" s="348"/>
      <c r="AB98" s="350"/>
      <c r="AC98" s="352"/>
      <c r="AD98" s="348"/>
      <c r="AE98" s="350"/>
      <c r="AF98" s="352"/>
      <c r="AG98" s="348"/>
      <c r="AH98" s="354"/>
      <c r="AI98" s="87" t="s">
        <v>346</v>
      </c>
    </row>
    <row r="99" spans="1:35" s="20" customFormat="1" ht="24" customHeight="1">
      <c r="A99" s="149" t="s">
        <v>43</v>
      </c>
      <c r="B99" s="187" t="s">
        <v>382</v>
      </c>
      <c r="C99" s="150"/>
      <c r="D99" s="151"/>
      <c r="E99" s="142"/>
      <c r="F99" s="143"/>
      <c r="G99" s="146"/>
      <c r="H99" s="138"/>
      <c r="I99" s="145"/>
      <c r="J99" s="138"/>
      <c r="K99" s="144"/>
      <c r="L99" s="145"/>
      <c r="M99" s="138"/>
      <c r="N99" s="144"/>
      <c r="O99" s="145"/>
      <c r="P99" s="138"/>
      <c r="Q99" s="144"/>
      <c r="R99" s="146"/>
      <c r="S99" s="171"/>
      <c r="T99" s="144"/>
      <c r="U99" s="145"/>
      <c r="V99" s="170"/>
      <c r="W99" s="144"/>
      <c r="X99" s="146"/>
      <c r="Y99" s="182"/>
      <c r="Z99" s="138"/>
      <c r="AA99" s="147"/>
      <c r="AB99" s="170"/>
      <c r="AC99" s="144"/>
      <c r="AD99" s="145"/>
      <c r="AE99" s="146"/>
      <c r="AF99" s="138"/>
      <c r="AG99" s="147"/>
      <c r="AH99" s="147">
        <f>SUM(AH100:AH103)</f>
        <v>6</v>
      </c>
      <c r="AI99" s="147"/>
    </row>
    <row r="100" spans="1:35" s="20" customFormat="1" ht="13.5" customHeight="1">
      <c r="A100" s="122" t="s">
        <v>157</v>
      </c>
      <c r="B100" s="52" t="s">
        <v>203</v>
      </c>
      <c r="C100" s="48">
        <v>4</v>
      </c>
      <c r="D100" s="49"/>
      <c r="E100" s="74">
        <f>SUM(J100,M100,P100,S100,V100,Y100,AB100,AE100)</f>
        <v>120</v>
      </c>
      <c r="F100" s="71">
        <f>SUM(K100,N100,Q100,T100,W100,Z100,AC100,AF18)</f>
        <v>72</v>
      </c>
      <c r="G100" s="114">
        <v>40</v>
      </c>
      <c r="H100" s="115"/>
      <c r="I100" s="116">
        <v>32</v>
      </c>
      <c r="J100" s="89"/>
      <c r="K100" s="78"/>
      <c r="L100" s="79"/>
      <c r="M100" s="80"/>
      <c r="N100" s="78"/>
      <c r="O100" s="81"/>
      <c r="P100" s="77"/>
      <c r="Q100" s="78"/>
      <c r="R100" s="79"/>
      <c r="S100" s="80">
        <v>120</v>
      </c>
      <c r="T100" s="78">
        <v>72</v>
      </c>
      <c r="U100" s="81">
        <v>3</v>
      </c>
      <c r="V100" s="80"/>
      <c r="W100" s="78"/>
      <c r="X100" s="81"/>
      <c r="Y100" s="94"/>
      <c r="Z100" s="92"/>
      <c r="AA100" s="90"/>
      <c r="AB100" s="77"/>
      <c r="AC100" s="78"/>
      <c r="AD100" s="79"/>
      <c r="AE100" s="94"/>
      <c r="AF100" s="92"/>
      <c r="AG100" s="90"/>
      <c r="AH100" s="87">
        <f>SUM(L100,O100,R100,U100,X100,AA100,AD100,AG100)</f>
        <v>3</v>
      </c>
      <c r="AI100" s="87" t="s">
        <v>347</v>
      </c>
    </row>
    <row r="101" spans="1:35" s="20" customFormat="1" ht="13.5" customHeight="1">
      <c r="A101" s="197" t="s">
        <v>158</v>
      </c>
      <c r="B101" s="198" t="s">
        <v>256</v>
      </c>
      <c r="C101" s="48"/>
      <c r="D101" s="49"/>
      <c r="E101" s="199"/>
      <c r="F101" s="72"/>
      <c r="G101" s="107"/>
      <c r="H101" s="73"/>
      <c r="I101" s="152"/>
      <c r="J101" s="199"/>
      <c r="K101" s="73"/>
      <c r="L101" s="152"/>
      <c r="M101" s="199"/>
      <c r="N101" s="73"/>
      <c r="O101" s="152"/>
      <c r="P101" s="199"/>
      <c r="Q101" s="73"/>
      <c r="R101" s="152"/>
      <c r="S101" s="199"/>
      <c r="T101" s="73"/>
      <c r="U101" s="152"/>
      <c r="V101" s="199"/>
      <c r="W101" s="73"/>
      <c r="X101" s="152"/>
      <c r="Y101" s="199"/>
      <c r="Z101" s="73"/>
      <c r="AA101" s="152"/>
      <c r="AB101" s="199"/>
      <c r="AC101" s="73"/>
      <c r="AD101" s="152"/>
      <c r="AE101" s="199"/>
      <c r="AF101" s="73"/>
      <c r="AG101" s="152"/>
      <c r="AH101" s="148"/>
      <c r="AI101" s="268"/>
    </row>
    <row r="102" spans="1:35" s="20" customFormat="1" ht="13.5" customHeight="1">
      <c r="A102" s="122" t="s">
        <v>508</v>
      </c>
      <c r="B102" s="52" t="s">
        <v>283</v>
      </c>
      <c r="C102" s="357">
        <v>5</v>
      </c>
      <c r="D102" s="355"/>
      <c r="E102" s="359">
        <f>SUM(J102,M102,P102,S102,V102,Y102,AB102,AE102)</f>
        <v>120</v>
      </c>
      <c r="F102" s="361">
        <f>SUM(K102,N102,Q102,T102,W102,Z102,AC102,AF18)</f>
        <v>64</v>
      </c>
      <c r="G102" s="349">
        <v>34</v>
      </c>
      <c r="H102" s="351"/>
      <c r="I102" s="347">
        <v>30</v>
      </c>
      <c r="J102" s="349"/>
      <c r="K102" s="351"/>
      <c r="L102" s="347"/>
      <c r="M102" s="349"/>
      <c r="N102" s="351"/>
      <c r="O102" s="347"/>
      <c r="P102" s="349"/>
      <c r="Q102" s="351"/>
      <c r="R102" s="347"/>
      <c r="S102" s="349"/>
      <c r="T102" s="351"/>
      <c r="U102" s="347"/>
      <c r="V102" s="349">
        <v>120</v>
      </c>
      <c r="W102" s="351">
        <v>64</v>
      </c>
      <c r="X102" s="347">
        <v>3</v>
      </c>
      <c r="Y102" s="349"/>
      <c r="Z102" s="351"/>
      <c r="AA102" s="347"/>
      <c r="AB102" s="349"/>
      <c r="AC102" s="351"/>
      <c r="AD102" s="347"/>
      <c r="AE102" s="349"/>
      <c r="AF102" s="351"/>
      <c r="AG102" s="347"/>
      <c r="AH102" s="353">
        <f>SUM(L102,O102,R102,U102,X102,AA102,AD102,AG102)</f>
        <v>3</v>
      </c>
      <c r="AI102" s="87" t="s">
        <v>348</v>
      </c>
    </row>
    <row r="103" spans="1:35" s="20" customFormat="1" ht="13.5" customHeight="1" thickBot="1">
      <c r="A103" s="122" t="s">
        <v>509</v>
      </c>
      <c r="B103" s="52" t="s">
        <v>284</v>
      </c>
      <c r="C103" s="509">
        <v>5</v>
      </c>
      <c r="D103" s="519"/>
      <c r="E103" s="543"/>
      <c r="F103" s="544"/>
      <c r="G103" s="430"/>
      <c r="H103" s="352"/>
      <c r="I103" s="432"/>
      <c r="J103" s="350"/>
      <c r="K103" s="352"/>
      <c r="L103" s="348"/>
      <c r="M103" s="350"/>
      <c r="N103" s="352"/>
      <c r="O103" s="348"/>
      <c r="P103" s="350"/>
      <c r="Q103" s="352"/>
      <c r="R103" s="348"/>
      <c r="S103" s="350"/>
      <c r="T103" s="352"/>
      <c r="U103" s="348"/>
      <c r="V103" s="430"/>
      <c r="W103" s="431"/>
      <c r="X103" s="432"/>
      <c r="Y103" s="350"/>
      <c r="Z103" s="352"/>
      <c r="AA103" s="348"/>
      <c r="AB103" s="350"/>
      <c r="AC103" s="352"/>
      <c r="AD103" s="348"/>
      <c r="AE103" s="350"/>
      <c r="AF103" s="352"/>
      <c r="AG103" s="348"/>
      <c r="AH103" s="545"/>
      <c r="AI103" s="87" t="s">
        <v>349</v>
      </c>
    </row>
    <row r="104" spans="1:35" s="20" customFormat="1" ht="22.5" customHeight="1">
      <c r="A104" s="149" t="s">
        <v>56</v>
      </c>
      <c r="B104" s="187" t="s">
        <v>215</v>
      </c>
      <c r="C104" s="150"/>
      <c r="D104" s="151"/>
      <c r="E104" s="142"/>
      <c r="F104" s="143"/>
      <c r="G104" s="146"/>
      <c r="H104" s="138"/>
      <c r="I104" s="145"/>
      <c r="J104" s="138"/>
      <c r="K104" s="144"/>
      <c r="L104" s="145"/>
      <c r="M104" s="138"/>
      <c r="N104" s="144"/>
      <c r="O104" s="145"/>
      <c r="P104" s="138"/>
      <c r="Q104" s="144"/>
      <c r="R104" s="145"/>
      <c r="S104" s="138"/>
      <c r="T104" s="144"/>
      <c r="U104" s="145"/>
      <c r="V104" s="138"/>
      <c r="W104" s="144"/>
      <c r="X104" s="145"/>
      <c r="Y104" s="146"/>
      <c r="Z104" s="138"/>
      <c r="AA104" s="147"/>
      <c r="AB104" s="138"/>
      <c r="AC104" s="144"/>
      <c r="AD104" s="145"/>
      <c r="AE104" s="146"/>
      <c r="AF104" s="138"/>
      <c r="AG104" s="147"/>
      <c r="AH104" s="147">
        <f>SUM(AH105:AH106)</f>
        <v>6</v>
      </c>
      <c r="AI104" s="147"/>
    </row>
    <row r="105" spans="1:35" s="20" customFormat="1" ht="13.5" customHeight="1">
      <c r="A105" s="122" t="s">
        <v>159</v>
      </c>
      <c r="B105" s="52" t="s">
        <v>201</v>
      </c>
      <c r="C105" s="45">
        <v>5</v>
      </c>
      <c r="D105" s="46"/>
      <c r="E105" s="74">
        <f>SUM(J105,M105,P105,S105,V105,Y105,AB105,AE105)</f>
        <v>108</v>
      </c>
      <c r="F105" s="71">
        <f>SUM(K105,N105,Q105,T105,W105,Z105,AC105,AF28)</f>
        <v>46</v>
      </c>
      <c r="G105" s="77">
        <v>28</v>
      </c>
      <c r="H105" s="78"/>
      <c r="I105" s="79">
        <v>18</v>
      </c>
      <c r="J105" s="95"/>
      <c r="K105" s="78"/>
      <c r="L105" s="79"/>
      <c r="M105" s="80"/>
      <c r="N105" s="78"/>
      <c r="O105" s="81"/>
      <c r="P105" s="77"/>
      <c r="Q105" s="78"/>
      <c r="R105" s="79"/>
      <c r="S105" s="80"/>
      <c r="T105" s="78"/>
      <c r="U105" s="81"/>
      <c r="V105" s="80">
        <v>108</v>
      </c>
      <c r="W105" s="78">
        <v>46</v>
      </c>
      <c r="X105" s="88">
        <v>3</v>
      </c>
      <c r="Y105" s="80"/>
      <c r="Z105" s="78"/>
      <c r="AA105" s="88"/>
      <c r="AB105" s="80"/>
      <c r="AC105" s="78"/>
      <c r="AD105" s="88"/>
      <c r="AE105" s="94"/>
      <c r="AF105" s="92"/>
      <c r="AG105" s="90"/>
      <c r="AH105" s="96">
        <f>SUM(L105,O105,R105,U105,X105,AA105,AD105,AG105)</f>
        <v>3</v>
      </c>
      <c r="AI105" s="87" t="s">
        <v>350</v>
      </c>
    </row>
    <row r="106" spans="1:35" s="20" customFormat="1" ht="23.25" customHeight="1" thickBot="1">
      <c r="A106" s="122" t="s">
        <v>263</v>
      </c>
      <c r="B106" s="52" t="s">
        <v>266</v>
      </c>
      <c r="C106" s="48"/>
      <c r="D106" s="49">
        <v>5</v>
      </c>
      <c r="E106" s="74">
        <f>SUM(J106,M106,P106,S106,V106,Y106,AB106,AE106)</f>
        <v>102</v>
      </c>
      <c r="F106" s="71">
        <f>SUM(K106,N106,Q106,T106,W106,Z106,AC106,AF27)</f>
        <v>40</v>
      </c>
      <c r="G106" s="114">
        <v>22</v>
      </c>
      <c r="H106" s="115"/>
      <c r="I106" s="116">
        <v>18</v>
      </c>
      <c r="J106" s="89"/>
      <c r="K106" s="78"/>
      <c r="L106" s="79"/>
      <c r="M106" s="80"/>
      <c r="N106" s="78"/>
      <c r="O106" s="81"/>
      <c r="P106" s="77"/>
      <c r="Q106" s="78"/>
      <c r="R106" s="79"/>
      <c r="S106" s="80"/>
      <c r="T106" s="78"/>
      <c r="U106" s="81"/>
      <c r="V106" s="80">
        <v>102</v>
      </c>
      <c r="W106" s="78">
        <v>40</v>
      </c>
      <c r="X106" s="81">
        <v>3</v>
      </c>
      <c r="Y106" s="80"/>
      <c r="Z106" s="78"/>
      <c r="AA106" s="81"/>
      <c r="AB106" s="91"/>
      <c r="AC106" s="92"/>
      <c r="AD106" s="93"/>
      <c r="AE106" s="94"/>
      <c r="AF106" s="92"/>
      <c r="AG106" s="90"/>
      <c r="AH106" s="87">
        <f>SUM(L106,O106,R106,U106,X106,AA106,AD106,AG106)</f>
        <v>3</v>
      </c>
      <c r="AI106" s="87" t="s">
        <v>351</v>
      </c>
    </row>
    <row r="107" spans="1:35" s="20" customFormat="1" ht="23.25" customHeight="1">
      <c r="A107" s="149" t="s">
        <v>105</v>
      </c>
      <c r="B107" s="187" t="s">
        <v>383</v>
      </c>
      <c r="C107" s="150"/>
      <c r="D107" s="151"/>
      <c r="E107" s="142"/>
      <c r="F107" s="143"/>
      <c r="G107" s="146"/>
      <c r="H107" s="138"/>
      <c r="I107" s="145"/>
      <c r="J107" s="138"/>
      <c r="K107" s="144"/>
      <c r="L107" s="145"/>
      <c r="M107" s="138"/>
      <c r="N107" s="144"/>
      <c r="O107" s="145"/>
      <c r="P107" s="138"/>
      <c r="Q107" s="144"/>
      <c r="R107" s="145"/>
      <c r="S107" s="138"/>
      <c r="T107" s="144"/>
      <c r="U107" s="145"/>
      <c r="V107" s="138"/>
      <c r="W107" s="144"/>
      <c r="X107" s="145"/>
      <c r="Y107" s="146"/>
      <c r="Z107" s="138"/>
      <c r="AA107" s="147"/>
      <c r="AB107" s="138"/>
      <c r="AC107" s="144"/>
      <c r="AD107" s="145"/>
      <c r="AE107" s="146"/>
      <c r="AF107" s="138"/>
      <c r="AG107" s="147"/>
      <c r="AH107" s="147">
        <f>SUM(AH108:AH109)</f>
        <v>6</v>
      </c>
      <c r="AI107" s="147"/>
    </row>
    <row r="108" spans="1:35" s="20" customFormat="1" ht="12.75" customHeight="1">
      <c r="A108" s="122" t="s">
        <v>160</v>
      </c>
      <c r="B108" s="52" t="s">
        <v>204</v>
      </c>
      <c r="C108" s="127">
        <v>5</v>
      </c>
      <c r="D108" s="49"/>
      <c r="E108" s="74">
        <f>SUM(J108,M108,P108,S108,V108,Y108,AB108,AE108)</f>
        <v>108</v>
      </c>
      <c r="F108" s="71">
        <f>SUM(K108,N108,Q108,T108,W108,Z108,AC108,AF42)</f>
        <v>60</v>
      </c>
      <c r="G108" s="114">
        <v>32</v>
      </c>
      <c r="H108" s="115"/>
      <c r="I108" s="116">
        <v>28</v>
      </c>
      <c r="J108" s="89"/>
      <c r="K108" s="78"/>
      <c r="L108" s="79"/>
      <c r="M108" s="80"/>
      <c r="N108" s="78"/>
      <c r="O108" s="81"/>
      <c r="P108" s="80"/>
      <c r="Q108" s="78"/>
      <c r="R108" s="81"/>
      <c r="S108" s="80"/>
      <c r="T108" s="78"/>
      <c r="U108" s="81"/>
      <c r="V108" s="80">
        <v>108</v>
      </c>
      <c r="W108" s="78">
        <v>60</v>
      </c>
      <c r="X108" s="81">
        <v>3</v>
      </c>
      <c r="Y108" s="80"/>
      <c r="Z108" s="78"/>
      <c r="AA108" s="81"/>
      <c r="AB108" s="91"/>
      <c r="AC108" s="92"/>
      <c r="AD108" s="93"/>
      <c r="AE108" s="94"/>
      <c r="AF108" s="92"/>
      <c r="AG108" s="90"/>
      <c r="AH108" s="87">
        <f>SUM(L108,O108,R108,U108,X108,AA108,AD108,AG108)</f>
        <v>3</v>
      </c>
      <c r="AI108" s="87" t="s">
        <v>352</v>
      </c>
    </row>
    <row r="109" spans="1:35" s="20" customFormat="1" ht="13.5" customHeight="1" thickBot="1">
      <c r="A109" s="122" t="s">
        <v>161</v>
      </c>
      <c r="B109" s="52" t="s">
        <v>402</v>
      </c>
      <c r="C109" s="127"/>
      <c r="D109" s="49">
        <v>4</v>
      </c>
      <c r="E109" s="74">
        <f>SUM(J109,M109,P109,S109,V109,Y109,AB109,AE109)</f>
        <v>108</v>
      </c>
      <c r="F109" s="71">
        <f>SUM(K109,N109,Q109,T109,W109,Z109,AC109,AF43)</f>
        <v>56</v>
      </c>
      <c r="G109" s="114">
        <v>30</v>
      </c>
      <c r="H109" s="115"/>
      <c r="I109" s="116">
        <v>26</v>
      </c>
      <c r="J109" s="89"/>
      <c r="K109" s="78"/>
      <c r="L109" s="79"/>
      <c r="M109" s="80"/>
      <c r="N109" s="78"/>
      <c r="O109" s="81"/>
      <c r="P109" s="77"/>
      <c r="Q109" s="78"/>
      <c r="R109" s="79"/>
      <c r="S109" s="80">
        <v>108</v>
      </c>
      <c r="T109" s="78">
        <v>56</v>
      </c>
      <c r="U109" s="88">
        <v>3</v>
      </c>
      <c r="V109" s="91"/>
      <c r="W109" s="78"/>
      <c r="X109" s="88"/>
      <c r="Y109" s="80"/>
      <c r="Z109" s="78"/>
      <c r="AA109" s="88"/>
      <c r="AB109" s="91"/>
      <c r="AC109" s="92"/>
      <c r="AD109" s="212"/>
      <c r="AE109" s="94"/>
      <c r="AF109" s="92"/>
      <c r="AG109" s="90"/>
      <c r="AH109" s="96">
        <v>3</v>
      </c>
      <c r="AI109" s="87" t="s">
        <v>353</v>
      </c>
    </row>
    <row r="110" spans="1:35" s="20" customFormat="1" ht="13.5" customHeight="1">
      <c r="A110" s="149" t="s">
        <v>123</v>
      </c>
      <c r="B110" s="187" t="s">
        <v>384</v>
      </c>
      <c r="C110" s="150"/>
      <c r="D110" s="151"/>
      <c r="E110" s="142"/>
      <c r="F110" s="143"/>
      <c r="G110" s="146"/>
      <c r="H110" s="138"/>
      <c r="I110" s="145"/>
      <c r="J110" s="138"/>
      <c r="K110" s="144"/>
      <c r="L110" s="145"/>
      <c r="M110" s="138"/>
      <c r="N110" s="144"/>
      <c r="O110" s="145"/>
      <c r="P110" s="138"/>
      <c r="Q110" s="144"/>
      <c r="R110" s="145"/>
      <c r="S110" s="138"/>
      <c r="T110" s="144"/>
      <c r="U110" s="145"/>
      <c r="V110" s="138"/>
      <c r="W110" s="144"/>
      <c r="X110" s="146"/>
      <c r="Y110" s="182"/>
      <c r="Z110" s="138"/>
      <c r="AA110" s="147"/>
      <c r="AB110" s="170"/>
      <c r="AC110" s="144"/>
      <c r="AD110" s="145"/>
      <c r="AE110" s="146"/>
      <c r="AF110" s="138"/>
      <c r="AG110" s="147"/>
      <c r="AH110" s="147">
        <f>SUM(AH111:AH113)</f>
        <v>9</v>
      </c>
      <c r="AI110" s="147"/>
    </row>
    <row r="111" spans="1:35" s="20" customFormat="1" ht="12" customHeight="1">
      <c r="A111" s="122" t="s">
        <v>162</v>
      </c>
      <c r="B111" s="52" t="s">
        <v>198</v>
      </c>
      <c r="C111" s="48"/>
      <c r="D111" s="49">
        <v>6</v>
      </c>
      <c r="E111" s="74">
        <f>SUM(J111,M111,P111,S111,V111,Y111,AB111,AE111)</f>
        <v>108</v>
      </c>
      <c r="F111" s="71">
        <f>SUM(K111,N111,Q111,T111,W111,Z111,AC111,AF35)</f>
        <v>66</v>
      </c>
      <c r="G111" s="114">
        <v>38</v>
      </c>
      <c r="H111" s="115"/>
      <c r="I111" s="116">
        <v>28</v>
      </c>
      <c r="J111" s="89"/>
      <c r="K111" s="78"/>
      <c r="L111" s="79"/>
      <c r="M111" s="80"/>
      <c r="N111" s="78"/>
      <c r="O111" s="81"/>
      <c r="P111" s="77"/>
      <c r="Q111" s="78"/>
      <c r="R111" s="79"/>
      <c r="S111" s="80"/>
      <c r="T111" s="78"/>
      <c r="U111" s="90"/>
      <c r="V111" s="80"/>
      <c r="W111" s="78"/>
      <c r="X111" s="81"/>
      <c r="Y111" s="80">
        <v>108</v>
      </c>
      <c r="Z111" s="78">
        <v>66</v>
      </c>
      <c r="AA111" s="81">
        <v>3</v>
      </c>
      <c r="AB111" s="80"/>
      <c r="AC111" s="78"/>
      <c r="AD111" s="81"/>
      <c r="AE111" s="94"/>
      <c r="AF111" s="92"/>
      <c r="AG111" s="90"/>
      <c r="AH111" s="87">
        <f>SUM(L111,O111,R111,U111,X111,AA111,AD111,AG111)</f>
        <v>3</v>
      </c>
      <c r="AI111" s="87" t="s">
        <v>354</v>
      </c>
    </row>
    <row r="112" spans="1:35" s="47" customFormat="1" ht="13.5" customHeight="1">
      <c r="A112" s="122" t="s">
        <v>270</v>
      </c>
      <c r="B112" s="52" t="s">
        <v>195</v>
      </c>
      <c r="C112" s="45">
        <v>6</v>
      </c>
      <c r="D112" s="46"/>
      <c r="E112" s="74">
        <f>SUM(J112,M112,P112,S112,V112,Y112,AB112,AE112)</f>
        <v>108</v>
      </c>
      <c r="F112" s="71">
        <f>SUM(K112,N112,Q112,T112,W112,Z112,AC112,AF112)</f>
        <v>50</v>
      </c>
      <c r="G112" s="77">
        <v>30</v>
      </c>
      <c r="H112" s="78"/>
      <c r="I112" s="79">
        <v>20</v>
      </c>
      <c r="J112" s="80"/>
      <c r="K112" s="77"/>
      <c r="L112" s="81"/>
      <c r="M112" s="77"/>
      <c r="N112" s="78"/>
      <c r="O112" s="79"/>
      <c r="P112" s="80"/>
      <c r="Q112" s="78"/>
      <c r="R112" s="81"/>
      <c r="S112" s="80"/>
      <c r="T112" s="79"/>
      <c r="U112" s="82"/>
      <c r="V112" s="80"/>
      <c r="W112" s="78"/>
      <c r="X112" s="81"/>
      <c r="Y112" s="80">
        <v>108</v>
      </c>
      <c r="Z112" s="78">
        <v>50</v>
      </c>
      <c r="AA112" s="81">
        <v>3</v>
      </c>
      <c r="AB112" s="80"/>
      <c r="AC112" s="78"/>
      <c r="AD112" s="81"/>
      <c r="AE112" s="83"/>
      <c r="AF112" s="84"/>
      <c r="AG112" s="85"/>
      <c r="AH112" s="87">
        <f>SUM(L112,O112,R112,U112,X112,AA112,AD112,AG112)</f>
        <v>3</v>
      </c>
      <c r="AI112" s="87" t="s">
        <v>355</v>
      </c>
    </row>
    <row r="113" spans="1:35" s="20" customFormat="1" ht="13.5" customHeight="1" thickBot="1">
      <c r="A113" s="122" t="s">
        <v>510</v>
      </c>
      <c r="B113" s="52" t="s">
        <v>209</v>
      </c>
      <c r="C113" s="45">
        <v>7</v>
      </c>
      <c r="D113" s="46"/>
      <c r="E113" s="74">
        <f>SUM(J113,M113,P113,S113,V113,Y113,AB113,AE113)</f>
        <v>108</v>
      </c>
      <c r="F113" s="71">
        <f>SUM(K113,N113,Q113,T113,W113,Z113,AC113,AF18)</f>
        <v>72</v>
      </c>
      <c r="G113" s="77">
        <v>40</v>
      </c>
      <c r="H113" s="78"/>
      <c r="I113" s="79">
        <v>32</v>
      </c>
      <c r="J113" s="95"/>
      <c r="K113" s="78"/>
      <c r="L113" s="79"/>
      <c r="M113" s="80"/>
      <c r="N113" s="78"/>
      <c r="O113" s="81"/>
      <c r="P113" s="77"/>
      <c r="Q113" s="78"/>
      <c r="R113" s="79"/>
      <c r="S113" s="80"/>
      <c r="T113" s="78"/>
      <c r="U113" s="81"/>
      <c r="V113" s="91"/>
      <c r="W113" s="92"/>
      <c r="X113" s="93"/>
      <c r="Y113" s="94"/>
      <c r="Z113" s="92"/>
      <c r="AA113" s="90"/>
      <c r="AB113" s="77">
        <v>108</v>
      </c>
      <c r="AC113" s="78">
        <v>72</v>
      </c>
      <c r="AD113" s="79">
        <v>3</v>
      </c>
      <c r="AE113" s="94"/>
      <c r="AF113" s="92"/>
      <c r="AG113" s="90"/>
      <c r="AH113" s="87">
        <f>SUM(L113,O113,R113,U113,X113,AA113,AD113,AG113)</f>
        <v>3</v>
      </c>
      <c r="AI113" s="87" t="s">
        <v>356</v>
      </c>
    </row>
    <row r="114" spans="1:35" s="20" customFormat="1" ht="21.75" customHeight="1">
      <c r="A114" s="149" t="s">
        <v>163</v>
      </c>
      <c r="B114" s="187" t="s">
        <v>391</v>
      </c>
      <c r="C114" s="150"/>
      <c r="D114" s="151"/>
      <c r="E114" s="142"/>
      <c r="F114" s="143"/>
      <c r="G114" s="146"/>
      <c r="H114" s="138"/>
      <c r="I114" s="145"/>
      <c r="J114" s="138"/>
      <c r="K114" s="144"/>
      <c r="L114" s="145"/>
      <c r="M114" s="138"/>
      <c r="N114" s="144"/>
      <c r="O114" s="145"/>
      <c r="P114" s="138"/>
      <c r="Q114" s="144"/>
      <c r="R114" s="145"/>
      <c r="S114" s="138"/>
      <c r="T114" s="144"/>
      <c r="U114" s="145"/>
      <c r="V114" s="138"/>
      <c r="W114" s="144"/>
      <c r="X114" s="145"/>
      <c r="Y114" s="182"/>
      <c r="Z114" s="138"/>
      <c r="AA114" s="147"/>
      <c r="AB114" s="170"/>
      <c r="AC114" s="144"/>
      <c r="AD114" s="145"/>
      <c r="AE114" s="146"/>
      <c r="AF114" s="138"/>
      <c r="AG114" s="147"/>
      <c r="AH114" s="147">
        <f>SUM(AH115:AH117)</f>
        <v>12</v>
      </c>
      <c r="AI114" s="147"/>
    </row>
    <row r="115" spans="1:35" s="20" customFormat="1" ht="13.5" customHeight="1">
      <c r="A115" s="122" t="s">
        <v>164</v>
      </c>
      <c r="B115" s="52" t="s">
        <v>205</v>
      </c>
      <c r="C115" s="48">
        <v>7</v>
      </c>
      <c r="D115" s="49">
        <v>6</v>
      </c>
      <c r="E115" s="74">
        <f>SUM(J115,M115,P115,S115,V115,Y115,AB115,AE115)</f>
        <v>212</v>
      </c>
      <c r="F115" s="71">
        <f>SUM(K115,N115,Q115,T115,W115,Z115,AC115,AF23)</f>
        <v>134</v>
      </c>
      <c r="G115" s="114">
        <v>44</v>
      </c>
      <c r="H115" s="115">
        <v>90</v>
      </c>
      <c r="I115" s="116"/>
      <c r="J115" s="89"/>
      <c r="K115" s="78"/>
      <c r="L115" s="79"/>
      <c r="M115" s="80"/>
      <c r="N115" s="78"/>
      <c r="O115" s="81"/>
      <c r="P115" s="77"/>
      <c r="Q115" s="78"/>
      <c r="R115" s="79"/>
      <c r="S115" s="80"/>
      <c r="T115" s="78"/>
      <c r="U115" s="90"/>
      <c r="V115" s="80"/>
      <c r="W115" s="78"/>
      <c r="X115" s="81"/>
      <c r="Y115" s="80">
        <v>108</v>
      </c>
      <c r="Z115" s="78">
        <v>66</v>
      </c>
      <c r="AA115" s="81">
        <v>3</v>
      </c>
      <c r="AB115" s="80">
        <v>104</v>
      </c>
      <c r="AC115" s="78">
        <v>68</v>
      </c>
      <c r="AD115" s="81">
        <v>3</v>
      </c>
      <c r="AE115" s="94"/>
      <c r="AF115" s="92"/>
      <c r="AG115" s="90"/>
      <c r="AH115" s="87">
        <f>SUM(L115,O115,R115,U115,X115,AA115,AD115,AG115)</f>
        <v>6</v>
      </c>
      <c r="AI115" s="87" t="s">
        <v>357</v>
      </c>
    </row>
    <row r="116" spans="1:35" s="20" customFormat="1" ht="12" customHeight="1">
      <c r="A116" s="122" t="s">
        <v>165</v>
      </c>
      <c r="B116" s="52" t="s">
        <v>206</v>
      </c>
      <c r="C116" s="45"/>
      <c r="D116" s="46">
        <v>7</v>
      </c>
      <c r="E116" s="74">
        <f>SUM(J116,M116,P116,S116,V116,Y116,AB116,AE116)</f>
        <v>90</v>
      </c>
      <c r="F116" s="71">
        <f>SUM(K116,N116,Q116,T116,W116,Z116,AC116,AF30)</f>
        <v>46</v>
      </c>
      <c r="G116" s="77">
        <v>28</v>
      </c>
      <c r="H116" s="78"/>
      <c r="I116" s="79">
        <v>18</v>
      </c>
      <c r="J116" s="95"/>
      <c r="K116" s="78"/>
      <c r="L116" s="79"/>
      <c r="M116" s="80"/>
      <c r="N116" s="78"/>
      <c r="O116" s="81"/>
      <c r="P116" s="80"/>
      <c r="Q116" s="78"/>
      <c r="R116" s="81"/>
      <c r="S116" s="80"/>
      <c r="T116" s="78"/>
      <c r="U116" s="81"/>
      <c r="V116" s="80"/>
      <c r="W116" s="78"/>
      <c r="X116" s="81"/>
      <c r="Y116" s="80"/>
      <c r="Z116" s="78"/>
      <c r="AA116" s="81"/>
      <c r="AB116" s="80">
        <v>90</v>
      </c>
      <c r="AC116" s="78">
        <v>46</v>
      </c>
      <c r="AD116" s="81">
        <v>3</v>
      </c>
      <c r="AE116" s="94"/>
      <c r="AF116" s="92"/>
      <c r="AG116" s="90"/>
      <c r="AH116" s="87">
        <f>SUM(L116,O116,R116,U116,X116,AA116,AD116,AG116)</f>
        <v>3</v>
      </c>
      <c r="AI116" s="87" t="s">
        <v>358</v>
      </c>
    </row>
    <row r="117" spans="1:35" s="20" customFormat="1" ht="22.5" customHeight="1" thickBot="1">
      <c r="A117" s="122" t="s">
        <v>259</v>
      </c>
      <c r="B117" s="52" t="s">
        <v>246</v>
      </c>
      <c r="C117" s="45"/>
      <c r="D117" s="46">
        <v>7</v>
      </c>
      <c r="E117" s="186">
        <f>SUM(J117,M117,P117,S117,V117,Y117,AB117,AE117)</f>
        <v>90</v>
      </c>
      <c r="F117" s="71">
        <f>SUM(K117,N117,Q117,T117,W117,Z117,AC117,AF21)</f>
        <v>36</v>
      </c>
      <c r="G117" s="80">
        <v>20</v>
      </c>
      <c r="H117" s="78"/>
      <c r="I117" s="81">
        <v>16</v>
      </c>
      <c r="J117" s="80"/>
      <c r="K117" s="78"/>
      <c r="L117" s="81"/>
      <c r="M117" s="80"/>
      <c r="N117" s="78"/>
      <c r="O117" s="81"/>
      <c r="P117" s="80"/>
      <c r="Q117" s="78"/>
      <c r="R117" s="81"/>
      <c r="S117" s="80"/>
      <c r="T117" s="78"/>
      <c r="U117" s="81"/>
      <c r="V117" s="80"/>
      <c r="W117" s="78"/>
      <c r="X117" s="81"/>
      <c r="Y117" s="80"/>
      <c r="Z117" s="78"/>
      <c r="AA117" s="81"/>
      <c r="AB117" s="80">
        <v>90</v>
      </c>
      <c r="AC117" s="78">
        <v>36</v>
      </c>
      <c r="AD117" s="81">
        <v>3</v>
      </c>
      <c r="AE117" s="80"/>
      <c r="AF117" s="78"/>
      <c r="AG117" s="81"/>
      <c r="AH117" s="87">
        <f>SUM(L117,O117,R117,U117,X117,AA117,AD117,AG117)</f>
        <v>3</v>
      </c>
      <c r="AI117" s="87" t="s">
        <v>359</v>
      </c>
    </row>
    <row r="118" spans="1:35" s="20" customFormat="1" ht="33" customHeight="1">
      <c r="A118" s="149" t="s">
        <v>292</v>
      </c>
      <c r="B118" s="187" t="s">
        <v>285</v>
      </c>
      <c r="C118" s="150"/>
      <c r="D118" s="151"/>
      <c r="E118" s="142"/>
      <c r="F118" s="143"/>
      <c r="G118" s="146"/>
      <c r="H118" s="138"/>
      <c r="I118" s="145"/>
      <c r="J118" s="138"/>
      <c r="K118" s="144"/>
      <c r="L118" s="145"/>
      <c r="M118" s="138"/>
      <c r="N118" s="144"/>
      <c r="O118" s="145"/>
      <c r="P118" s="138"/>
      <c r="Q118" s="144"/>
      <c r="R118" s="145"/>
      <c r="S118" s="138"/>
      <c r="T118" s="144"/>
      <c r="U118" s="145"/>
      <c r="V118" s="138"/>
      <c r="W118" s="144"/>
      <c r="X118" s="145"/>
      <c r="Y118" s="146"/>
      <c r="Z118" s="138"/>
      <c r="AA118" s="147"/>
      <c r="AB118" s="138"/>
      <c r="AC118" s="144"/>
      <c r="AD118" s="145"/>
      <c r="AE118" s="146"/>
      <c r="AF118" s="138"/>
      <c r="AG118" s="147"/>
      <c r="AH118" s="147">
        <f>SUM(AH119:AH121)</f>
        <v>9</v>
      </c>
      <c r="AI118" s="147"/>
    </row>
    <row r="119" spans="1:35" s="47" customFormat="1" ht="12" customHeight="1">
      <c r="A119" s="122" t="s">
        <v>254</v>
      </c>
      <c r="B119" s="52" t="s">
        <v>258</v>
      </c>
      <c r="C119" s="45"/>
      <c r="D119" s="46">
        <v>7</v>
      </c>
      <c r="E119" s="74">
        <f aca="true" t="shared" si="4" ref="E119:F121">SUM(J119,M119,P119,S119,V119,Y119,AB119,AE119)</f>
        <v>90</v>
      </c>
      <c r="F119" s="71">
        <f t="shared" si="4"/>
        <v>38</v>
      </c>
      <c r="G119" s="77">
        <v>22</v>
      </c>
      <c r="H119" s="78"/>
      <c r="I119" s="79">
        <v>16</v>
      </c>
      <c r="J119" s="80"/>
      <c r="K119" s="77"/>
      <c r="L119" s="81"/>
      <c r="M119" s="77"/>
      <c r="N119" s="78"/>
      <c r="O119" s="79"/>
      <c r="P119" s="80"/>
      <c r="Q119" s="78"/>
      <c r="R119" s="81"/>
      <c r="S119" s="80"/>
      <c r="T119" s="78"/>
      <c r="U119" s="81"/>
      <c r="V119" s="80"/>
      <c r="W119" s="78"/>
      <c r="X119" s="81"/>
      <c r="Y119" s="80"/>
      <c r="Z119" s="78"/>
      <c r="AA119" s="81"/>
      <c r="AB119" s="80">
        <v>90</v>
      </c>
      <c r="AC119" s="78">
        <v>38</v>
      </c>
      <c r="AD119" s="81">
        <v>3</v>
      </c>
      <c r="AE119" s="83"/>
      <c r="AF119" s="84"/>
      <c r="AG119" s="85"/>
      <c r="AH119" s="87">
        <f>SUM(L119,O119,R119,U119,X119,AA119,AD119,AG119)</f>
        <v>3</v>
      </c>
      <c r="AI119" s="87" t="s">
        <v>482</v>
      </c>
    </row>
    <row r="120" spans="1:35" s="47" customFormat="1" ht="34.5" customHeight="1">
      <c r="A120" s="122" t="s">
        <v>255</v>
      </c>
      <c r="B120" s="52" t="s">
        <v>265</v>
      </c>
      <c r="C120" s="45"/>
      <c r="D120" s="46">
        <v>7</v>
      </c>
      <c r="E120" s="74">
        <f t="shared" si="4"/>
        <v>90</v>
      </c>
      <c r="F120" s="71">
        <f t="shared" si="4"/>
        <v>34</v>
      </c>
      <c r="G120" s="77">
        <v>18</v>
      </c>
      <c r="H120" s="78"/>
      <c r="I120" s="79">
        <v>16</v>
      </c>
      <c r="J120" s="80"/>
      <c r="K120" s="77"/>
      <c r="L120" s="81"/>
      <c r="M120" s="77"/>
      <c r="N120" s="78"/>
      <c r="O120" s="79"/>
      <c r="P120" s="80"/>
      <c r="Q120" s="78"/>
      <c r="R120" s="81"/>
      <c r="S120" s="80"/>
      <c r="T120" s="78"/>
      <c r="U120" s="81"/>
      <c r="V120" s="80"/>
      <c r="W120" s="78"/>
      <c r="X120" s="81"/>
      <c r="Y120" s="80"/>
      <c r="Z120" s="78"/>
      <c r="AA120" s="81"/>
      <c r="AB120" s="80">
        <v>90</v>
      </c>
      <c r="AC120" s="78">
        <v>34</v>
      </c>
      <c r="AD120" s="81">
        <v>3</v>
      </c>
      <c r="AE120" s="83"/>
      <c r="AF120" s="84"/>
      <c r="AG120" s="85"/>
      <c r="AH120" s="87">
        <f>SUM(L120,O120,R120,U120,X120,AA120,AD120,AG120)</f>
        <v>3</v>
      </c>
      <c r="AI120" s="87" t="s">
        <v>483</v>
      </c>
    </row>
    <row r="121" spans="1:35" s="20" customFormat="1" ht="25.5" customHeight="1">
      <c r="A121" s="122" t="s">
        <v>293</v>
      </c>
      <c r="B121" s="52" t="s">
        <v>552</v>
      </c>
      <c r="C121" s="45"/>
      <c r="D121" s="46">
        <v>7</v>
      </c>
      <c r="E121" s="74">
        <f t="shared" si="4"/>
        <v>90</v>
      </c>
      <c r="F121" s="71">
        <f t="shared" si="4"/>
        <v>36</v>
      </c>
      <c r="G121" s="77">
        <v>22</v>
      </c>
      <c r="H121" s="78"/>
      <c r="I121" s="79">
        <v>14</v>
      </c>
      <c r="J121" s="95"/>
      <c r="K121" s="78"/>
      <c r="L121" s="79"/>
      <c r="M121" s="80"/>
      <c r="N121" s="78"/>
      <c r="O121" s="81"/>
      <c r="P121" s="77"/>
      <c r="Q121" s="78"/>
      <c r="R121" s="79"/>
      <c r="S121" s="80"/>
      <c r="T121" s="78"/>
      <c r="U121" s="81"/>
      <c r="V121" s="91"/>
      <c r="W121" s="92"/>
      <c r="X121" s="93"/>
      <c r="Y121" s="94"/>
      <c r="Z121" s="92"/>
      <c r="AA121" s="90"/>
      <c r="AB121" s="77">
        <v>90</v>
      </c>
      <c r="AC121" s="78">
        <v>36</v>
      </c>
      <c r="AD121" s="79">
        <v>3</v>
      </c>
      <c r="AE121" s="94"/>
      <c r="AF121" s="92"/>
      <c r="AG121" s="90"/>
      <c r="AH121" s="87">
        <f>SUM(L121,O121,R121,U121,X121,AA121,AD121,AG121)</f>
        <v>3</v>
      </c>
      <c r="AI121" s="87" t="s">
        <v>362</v>
      </c>
    </row>
    <row r="122" spans="1:35" s="121" customFormat="1" ht="21" customHeight="1">
      <c r="A122" s="275" t="s">
        <v>220</v>
      </c>
      <c r="B122" s="128" t="s">
        <v>551</v>
      </c>
      <c r="C122" s="129"/>
      <c r="D122" s="130"/>
      <c r="E122" s="131"/>
      <c r="F122" s="132"/>
      <c r="G122" s="133"/>
      <c r="H122" s="134"/>
      <c r="I122" s="135"/>
      <c r="J122" s="136"/>
      <c r="K122" s="135"/>
      <c r="L122" s="137"/>
      <c r="M122" s="135"/>
      <c r="N122" s="134"/>
      <c r="O122" s="140"/>
      <c r="P122" s="136"/>
      <c r="Q122" s="134"/>
      <c r="R122" s="139"/>
      <c r="S122" s="140"/>
      <c r="T122" s="134"/>
      <c r="U122" s="140"/>
      <c r="V122" s="136"/>
      <c r="W122" s="134"/>
      <c r="X122" s="139"/>
      <c r="Y122" s="140"/>
      <c r="Z122" s="134"/>
      <c r="AA122" s="140"/>
      <c r="AB122" s="136"/>
      <c r="AC122" s="134"/>
      <c r="AD122" s="139"/>
      <c r="AE122" s="140"/>
      <c r="AF122" s="134"/>
      <c r="AG122" s="139"/>
      <c r="AH122" s="139">
        <f>SUM(AH123:AH125)</f>
        <v>3</v>
      </c>
      <c r="AI122" s="300" t="s">
        <v>534</v>
      </c>
    </row>
    <row r="123" spans="1:35" s="47" customFormat="1" ht="13.5" customHeight="1">
      <c r="A123" s="122" t="s">
        <v>221</v>
      </c>
      <c r="B123" s="52" t="s">
        <v>223</v>
      </c>
      <c r="C123" s="45"/>
      <c r="D123" s="46"/>
      <c r="E123" s="74">
        <f aca="true" t="shared" si="5" ref="E123:F125">SUM(J123,M123,P123,S123,V123,Y123,AB123,AE123)</f>
        <v>36</v>
      </c>
      <c r="F123" s="71">
        <f t="shared" si="5"/>
        <v>0</v>
      </c>
      <c r="G123" s="77"/>
      <c r="H123" s="78"/>
      <c r="I123" s="79"/>
      <c r="J123" s="80"/>
      <c r="K123" s="77"/>
      <c r="L123" s="81"/>
      <c r="M123" s="77"/>
      <c r="N123" s="78"/>
      <c r="O123" s="79"/>
      <c r="P123" s="80">
        <v>36</v>
      </c>
      <c r="Q123" s="78"/>
      <c r="R123" s="81">
        <v>1</v>
      </c>
      <c r="S123" s="80"/>
      <c r="T123" s="79"/>
      <c r="U123" s="82"/>
      <c r="V123" s="83"/>
      <c r="W123" s="84"/>
      <c r="X123" s="85"/>
      <c r="Y123" s="86"/>
      <c r="Z123" s="84"/>
      <c r="AA123" s="82"/>
      <c r="AB123" s="83"/>
      <c r="AC123" s="84"/>
      <c r="AD123" s="85"/>
      <c r="AE123" s="83"/>
      <c r="AF123" s="84"/>
      <c r="AG123" s="85"/>
      <c r="AH123" s="87">
        <f>SUM(L123,O123,R123,U123,X123,AA123,AD123,AG123)</f>
        <v>1</v>
      </c>
      <c r="AI123" s="87"/>
    </row>
    <row r="124" spans="1:35" s="47" customFormat="1" ht="13.5" customHeight="1">
      <c r="A124" s="122" t="s">
        <v>222</v>
      </c>
      <c r="B124" s="52" t="s">
        <v>224</v>
      </c>
      <c r="C124" s="45"/>
      <c r="D124" s="46"/>
      <c r="E124" s="74">
        <f t="shared" si="5"/>
        <v>36</v>
      </c>
      <c r="F124" s="71">
        <f t="shared" si="5"/>
        <v>0</v>
      </c>
      <c r="G124" s="77"/>
      <c r="H124" s="78"/>
      <c r="I124" s="79"/>
      <c r="J124" s="80"/>
      <c r="K124" s="77"/>
      <c r="L124" s="81"/>
      <c r="M124" s="77"/>
      <c r="N124" s="78"/>
      <c r="O124" s="79"/>
      <c r="P124" s="80"/>
      <c r="Q124" s="78"/>
      <c r="R124" s="81"/>
      <c r="S124" s="80"/>
      <c r="T124" s="79"/>
      <c r="U124" s="82"/>
      <c r="V124" s="173">
        <v>36</v>
      </c>
      <c r="W124" s="174"/>
      <c r="X124" s="175">
        <v>1</v>
      </c>
      <c r="Y124" s="86"/>
      <c r="Z124" s="84"/>
      <c r="AA124" s="82"/>
      <c r="AB124" s="83"/>
      <c r="AC124" s="84"/>
      <c r="AD124" s="85"/>
      <c r="AE124" s="83"/>
      <c r="AF124" s="84"/>
      <c r="AG124" s="85"/>
      <c r="AH124" s="87">
        <f>SUM(L124,O124,R124,U124,X124,AA124,AD124,AG124)</f>
        <v>1</v>
      </c>
      <c r="AI124" s="87"/>
    </row>
    <row r="125" spans="1:35" s="47" customFormat="1" ht="13.5" customHeight="1">
      <c r="A125" s="122" t="s">
        <v>379</v>
      </c>
      <c r="B125" s="52" t="s">
        <v>380</v>
      </c>
      <c r="C125" s="45"/>
      <c r="D125" s="46"/>
      <c r="E125" s="74">
        <f t="shared" si="5"/>
        <v>36</v>
      </c>
      <c r="F125" s="71">
        <f t="shared" si="5"/>
        <v>0</v>
      </c>
      <c r="G125" s="77"/>
      <c r="H125" s="78"/>
      <c r="I125" s="79"/>
      <c r="J125" s="80"/>
      <c r="K125" s="77"/>
      <c r="L125" s="81"/>
      <c r="M125" s="77"/>
      <c r="N125" s="78"/>
      <c r="O125" s="79"/>
      <c r="P125" s="80"/>
      <c r="Q125" s="78"/>
      <c r="R125" s="81"/>
      <c r="S125" s="80"/>
      <c r="T125" s="79"/>
      <c r="U125" s="141"/>
      <c r="V125" s="80"/>
      <c r="W125" s="78"/>
      <c r="X125" s="81"/>
      <c r="Y125" s="86"/>
      <c r="Z125" s="84"/>
      <c r="AA125" s="82"/>
      <c r="AB125" s="173">
        <v>36</v>
      </c>
      <c r="AC125" s="174"/>
      <c r="AD125" s="175">
        <v>1</v>
      </c>
      <c r="AE125" s="83"/>
      <c r="AF125" s="84"/>
      <c r="AG125" s="85"/>
      <c r="AH125" s="87">
        <f>SUM(L125,O125,R125,U125,X125,AA125,AD125,AG125)</f>
        <v>1</v>
      </c>
      <c r="AI125" s="87"/>
    </row>
    <row r="126" spans="1:35" s="20" customFormat="1" ht="30.75" customHeight="1">
      <c r="A126" s="546" t="s">
        <v>411</v>
      </c>
      <c r="B126" s="547" t="s">
        <v>532</v>
      </c>
      <c r="C126" s="129"/>
      <c r="D126" s="130"/>
      <c r="E126" s="269"/>
      <c r="F126" s="270"/>
      <c r="G126" s="136"/>
      <c r="H126" s="287"/>
      <c r="I126" s="135"/>
      <c r="J126" s="229"/>
      <c r="K126" s="140"/>
      <c r="L126" s="137"/>
      <c r="M126" s="133"/>
      <c r="N126" s="134"/>
      <c r="O126" s="135"/>
      <c r="P126" s="229"/>
      <c r="Q126" s="134"/>
      <c r="R126" s="137"/>
      <c r="S126" s="133"/>
      <c r="T126" s="134"/>
      <c r="U126" s="135"/>
      <c r="V126" s="229"/>
      <c r="W126" s="134"/>
      <c r="X126" s="137"/>
      <c r="Y126" s="133"/>
      <c r="Z126" s="134"/>
      <c r="AA126" s="135"/>
      <c r="AB126" s="229"/>
      <c r="AC126" s="134"/>
      <c r="AD126" s="139"/>
      <c r="AE126" s="229"/>
      <c r="AF126" s="140"/>
      <c r="AG126" s="135"/>
      <c r="AH126" s="271">
        <f>SUM(AH127:AH136)</f>
        <v>24</v>
      </c>
      <c r="AI126" s="271"/>
    </row>
    <row r="127" spans="1:35" s="20" customFormat="1" ht="12.75" customHeight="1">
      <c r="A127" s="53" t="s">
        <v>412</v>
      </c>
      <c r="B127" s="52" t="s">
        <v>275</v>
      </c>
      <c r="C127" s="45"/>
      <c r="D127" s="46">
        <v>6</v>
      </c>
      <c r="E127" s="74">
        <f aca="true" t="shared" si="6" ref="E127:F135">SUM(J127,M127,P127,S127,V127,Y127,AB127,AE127)</f>
        <v>102</v>
      </c>
      <c r="F127" s="71">
        <f t="shared" si="6"/>
        <v>40</v>
      </c>
      <c r="G127" s="77">
        <v>22</v>
      </c>
      <c r="H127" s="78"/>
      <c r="I127" s="79">
        <v>18</v>
      </c>
      <c r="J127" s="95"/>
      <c r="K127" s="78"/>
      <c r="L127" s="81"/>
      <c r="M127" s="77"/>
      <c r="N127" s="78"/>
      <c r="O127" s="79"/>
      <c r="P127" s="80"/>
      <c r="Q127" s="78"/>
      <c r="R127" s="81"/>
      <c r="S127" s="77"/>
      <c r="T127" s="78"/>
      <c r="U127" s="79"/>
      <c r="V127" s="80"/>
      <c r="W127" s="78"/>
      <c r="X127" s="81"/>
      <c r="Y127" s="80">
        <v>102</v>
      </c>
      <c r="Z127" s="78">
        <v>40</v>
      </c>
      <c r="AA127" s="81">
        <v>3</v>
      </c>
      <c r="AB127" s="80"/>
      <c r="AC127" s="78"/>
      <c r="AD127" s="81"/>
      <c r="AE127" s="80"/>
      <c r="AF127" s="78"/>
      <c r="AG127" s="79"/>
      <c r="AH127" s="87">
        <f aca="true" t="shared" si="7" ref="AH127:AH135">SUM(L127,O127,R127,U127,X127,AA127,AD127,AG127)</f>
        <v>3</v>
      </c>
      <c r="AI127" s="87" t="s">
        <v>363</v>
      </c>
    </row>
    <row r="128" spans="1:35" s="20" customFormat="1" ht="22.5" customHeight="1">
      <c r="A128" s="53" t="s">
        <v>413</v>
      </c>
      <c r="B128" s="52" t="s">
        <v>274</v>
      </c>
      <c r="C128" s="201"/>
      <c r="D128" s="46">
        <v>6</v>
      </c>
      <c r="E128" s="74">
        <f>SUM(J128,M128,P128,S128,V128,Y128,AB128,AE128)</f>
        <v>102</v>
      </c>
      <c r="F128" s="71">
        <f>SUM(K128,N128,Q128,T128,W128,Z128,AC128,AF128)</f>
        <v>40</v>
      </c>
      <c r="G128" s="77">
        <v>22</v>
      </c>
      <c r="H128" s="78"/>
      <c r="I128" s="79">
        <v>18</v>
      </c>
      <c r="J128" s="95"/>
      <c r="K128" s="78"/>
      <c r="L128" s="81"/>
      <c r="M128" s="77"/>
      <c r="N128" s="78"/>
      <c r="O128" s="79"/>
      <c r="P128" s="80"/>
      <c r="Q128" s="78"/>
      <c r="R128" s="81"/>
      <c r="S128" s="77"/>
      <c r="T128" s="78"/>
      <c r="U128" s="79"/>
      <c r="V128" s="80"/>
      <c r="W128" s="78"/>
      <c r="X128" s="81"/>
      <c r="Y128" s="80">
        <v>102</v>
      </c>
      <c r="Z128" s="78">
        <v>40</v>
      </c>
      <c r="AA128" s="79">
        <v>3</v>
      </c>
      <c r="AB128" s="80"/>
      <c r="AC128" s="78"/>
      <c r="AD128" s="81"/>
      <c r="AE128" s="80"/>
      <c r="AF128" s="78"/>
      <c r="AG128" s="79"/>
      <c r="AH128" s="87">
        <f>SUM(L128,O128,R128,U128,X128,AA128,AD128,AG128)</f>
        <v>3</v>
      </c>
      <c r="AI128" s="87" t="s">
        <v>364</v>
      </c>
    </row>
    <row r="129" spans="1:35" s="20" customFormat="1" ht="13.5" customHeight="1">
      <c r="A129" s="53" t="s">
        <v>414</v>
      </c>
      <c r="B129" s="52" t="s">
        <v>277</v>
      </c>
      <c r="C129" s="45">
        <v>7</v>
      </c>
      <c r="D129" s="46"/>
      <c r="E129" s="74">
        <f t="shared" si="6"/>
        <v>92</v>
      </c>
      <c r="F129" s="71">
        <f t="shared" si="6"/>
        <v>48</v>
      </c>
      <c r="G129" s="77">
        <v>28</v>
      </c>
      <c r="H129" s="78"/>
      <c r="I129" s="79">
        <v>20</v>
      </c>
      <c r="J129" s="95"/>
      <c r="K129" s="78"/>
      <c r="L129" s="81"/>
      <c r="M129" s="77"/>
      <c r="N129" s="78"/>
      <c r="O129" s="79"/>
      <c r="P129" s="80"/>
      <c r="Q129" s="78"/>
      <c r="R129" s="81"/>
      <c r="S129" s="77"/>
      <c r="T129" s="78"/>
      <c r="U129" s="79"/>
      <c r="V129" s="80"/>
      <c r="W129" s="78"/>
      <c r="X129" s="81"/>
      <c r="Y129" s="80"/>
      <c r="Z129" s="78"/>
      <c r="AA129" s="79"/>
      <c r="AB129" s="80">
        <v>92</v>
      </c>
      <c r="AC129" s="78">
        <v>48</v>
      </c>
      <c r="AD129" s="81">
        <v>3</v>
      </c>
      <c r="AE129" s="80"/>
      <c r="AF129" s="78"/>
      <c r="AG129" s="79"/>
      <c r="AH129" s="87">
        <f t="shared" si="7"/>
        <v>3</v>
      </c>
      <c r="AI129" s="87" t="s">
        <v>365</v>
      </c>
    </row>
    <row r="130" spans="1:35" s="20" customFormat="1" ht="14.25" customHeight="1">
      <c r="A130" s="53" t="s">
        <v>514</v>
      </c>
      <c r="B130" s="52" t="s">
        <v>440</v>
      </c>
      <c r="C130" s="45">
        <v>7</v>
      </c>
      <c r="D130" s="46"/>
      <c r="E130" s="74">
        <f t="shared" si="6"/>
        <v>92</v>
      </c>
      <c r="F130" s="71">
        <f t="shared" si="6"/>
        <v>44</v>
      </c>
      <c r="G130" s="77">
        <v>24</v>
      </c>
      <c r="H130" s="78"/>
      <c r="I130" s="79">
        <v>20</v>
      </c>
      <c r="J130" s="95"/>
      <c r="K130" s="78"/>
      <c r="L130" s="81"/>
      <c r="M130" s="77"/>
      <c r="N130" s="78"/>
      <c r="O130" s="79"/>
      <c r="P130" s="80"/>
      <c r="Q130" s="78"/>
      <c r="R130" s="81"/>
      <c r="S130" s="77"/>
      <c r="T130" s="78"/>
      <c r="U130" s="79"/>
      <c r="V130" s="80"/>
      <c r="W130" s="78"/>
      <c r="X130" s="81"/>
      <c r="Y130" s="77"/>
      <c r="Z130" s="78"/>
      <c r="AA130" s="79"/>
      <c r="AB130" s="80">
        <v>92</v>
      </c>
      <c r="AC130" s="78">
        <v>44</v>
      </c>
      <c r="AD130" s="81">
        <v>3</v>
      </c>
      <c r="AE130" s="80"/>
      <c r="AF130" s="78"/>
      <c r="AG130" s="79"/>
      <c r="AH130" s="87">
        <f t="shared" si="7"/>
        <v>3</v>
      </c>
      <c r="AI130" s="87" t="s">
        <v>366</v>
      </c>
    </row>
    <row r="131" spans="1:35" s="20" customFormat="1" ht="11.25" customHeight="1">
      <c r="A131" s="53" t="s">
        <v>515</v>
      </c>
      <c r="B131" s="52" t="s">
        <v>288</v>
      </c>
      <c r="C131" s="45"/>
      <c r="D131" s="46">
        <v>7</v>
      </c>
      <c r="E131" s="74">
        <f>SUM(J131,M131,P131,S131,V131,Y131,AB131,AE131)</f>
        <v>90</v>
      </c>
      <c r="F131" s="71">
        <f>SUM(K131,N131,Q131,T131,W131,Z131,AC131,AF131)</f>
        <v>34</v>
      </c>
      <c r="G131" s="77">
        <v>16</v>
      </c>
      <c r="H131" s="78"/>
      <c r="I131" s="79">
        <v>18</v>
      </c>
      <c r="J131" s="95"/>
      <c r="K131" s="78"/>
      <c r="L131" s="81"/>
      <c r="M131" s="77"/>
      <c r="N131" s="78"/>
      <c r="O131" s="79"/>
      <c r="P131" s="80"/>
      <c r="Q131" s="78"/>
      <c r="R131" s="81"/>
      <c r="S131" s="77"/>
      <c r="T131" s="78"/>
      <c r="U131" s="79"/>
      <c r="V131" s="80"/>
      <c r="W131" s="78"/>
      <c r="X131" s="81"/>
      <c r="Y131" s="77"/>
      <c r="Z131" s="78"/>
      <c r="AA131" s="79"/>
      <c r="AB131" s="80">
        <v>90</v>
      </c>
      <c r="AC131" s="78">
        <v>34</v>
      </c>
      <c r="AD131" s="81">
        <v>3</v>
      </c>
      <c r="AE131" s="80"/>
      <c r="AF131" s="78"/>
      <c r="AG131" s="81"/>
      <c r="AH131" s="87">
        <f>SUM(L131,O131,R131,U131,X131,AA131,AD131,AG131)</f>
        <v>3</v>
      </c>
      <c r="AI131" s="87" t="s">
        <v>367</v>
      </c>
    </row>
    <row r="132" spans="1:35" s="20" customFormat="1" ht="23.25" customHeight="1">
      <c r="A132" s="53" t="s">
        <v>516</v>
      </c>
      <c r="B132" s="52" t="s">
        <v>271</v>
      </c>
      <c r="C132" s="45">
        <v>8</v>
      </c>
      <c r="D132" s="46"/>
      <c r="E132" s="74">
        <f>SUM(J132,M132,P132,S132,V132,Y132,AB132,AE132)</f>
        <v>108</v>
      </c>
      <c r="F132" s="71">
        <f>SUM(K132,N132,Q132,T132,W132,Z132,AC132,AF132)</f>
        <v>62</v>
      </c>
      <c r="G132" s="77">
        <v>34</v>
      </c>
      <c r="H132" s="78"/>
      <c r="I132" s="79">
        <v>28</v>
      </c>
      <c r="J132" s="95"/>
      <c r="K132" s="78"/>
      <c r="L132" s="81"/>
      <c r="M132" s="77"/>
      <c r="N132" s="78"/>
      <c r="O132" s="79"/>
      <c r="P132" s="80"/>
      <c r="Q132" s="78"/>
      <c r="R132" s="81"/>
      <c r="S132" s="77"/>
      <c r="T132" s="78"/>
      <c r="U132" s="79"/>
      <c r="V132" s="80"/>
      <c r="W132" s="78"/>
      <c r="X132" s="81"/>
      <c r="Y132" s="77"/>
      <c r="Z132" s="78"/>
      <c r="AA132" s="79"/>
      <c r="AB132" s="80"/>
      <c r="AC132" s="78"/>
      <c r="AD132" s="81"/>
      <c r="AE132" s="80">
        <v>108</v>
      </c>
      <c r="AF132" s="78">
        <v>62</v>
      </c>
      <c r="AG132" s="81">
        <v>3</v>
      </c>
      <c r="AH132" s="87">
        <f>SUM(L132,O132,R132,U132,X132,AA132,AD132,AG132)</f>
        <v>3</v>
      </c>
      <c r="AI132" s="87" t="s">
        <v>368</v>
      </c>
    </row>
    <row r="133" spans="1:35" s="20" customFormat="1" ht="12.75" customHeight="1">
      <c r="A133" s="53" t="s">
        <v>517</v>
      </c>
      <c r="B133" s="52" t="s">
        <v>276</v>
      </c>
      <c r="C133" s="45"/>
      <c r="D133" s="46">
        <v>8</v>
      </c>
      <c r="E133" s="74">
        <f t="shared" si="6"/>
        <v>102</v>
      </c>
      <c r="F133" s="71">
        <f t="shared" si="6"/>
        <v>36</v>
      </c>
      <c r="G133" s="77">
        <v>16</v>
      </c>
      <c r="H133" s="78"/>
      <c r="I133" s="79">
        <v>20</v>
      </c>
      <c r="J133" s="95"/>
      <c r="K133" s="78"/>
      <c r="L133" s="81"/>
      <c r="M133" s="77"/>
      <c r="N133" s="78"/>
      <c r="O133" s="79"/>
      <c r="P133" s="80"/>
      <c r="Q133" s="78"/>
      <c r="R133" s="81"/>
      <c r="S133" s="77"/>
      <c r="T133" s="78"/>
      <c r="U133" s="79"/>
      <c r="V133" s="80"/>
      <c r="W133" s="78"/>
      <c r="X133" s="81"/>
      <c r="Y133" s="77"/>
      <c r="Z133" s="78"/>
      <c r="AA133" s="79"/>
      <c r="AB133" s="80"/>
      <c r="AC133" s="78"/>
      <c r="AD133" s="81"/>
      <c r="AE133" s="80">
        <v>102</v>
      </c>
      <c r="AF133" s="78">
        <v>36</v>
      </c>
      <c r="AG133" s="81">
        <v>3</v>
      </c>
      <c r="AH133" s="87">
        <f t="shared" si="7"/>
        <v>3</v>
      </c>
      <c r="AI133" s="87" t="s">
        <v>369</v>
      </c>
    </row>
    <row r="134" spans="1:35" s="20" customFormat="1" ht="13.5" customHeight="1">
      <c r="A134" s="197" t="s">
        <v>518</v>
      </c>
      <c r="B134" s="198" t="s">
        <v>256</v>
      </c>
      <c r="C134" s="48"/>
      <c r="D134" s="49"/>
      <c r="E134" s="199"/>
      <c r="F134" s="72"/>
      <c r="G134" s="107"/>
      <c r="H134" s="73"/>
      <c r="I134" s="152"/>
      <c r="J134" s="199"/>
      <c r="K134" s="73"/>
      <c r="L134" s="152"/>
      <c r="M134" s="199"/>
      <c r="N134" s="73"/>
      <c r="O134" s="152"/>
      <c r="P134" s="199"/>
      <c r="Q134" s="73"/>
      <c r="R134" s="152"/>
      <c r="S134" s="199"/>
      <c r="T134" s="73"/>
      <c r="U134" s="152"/>
      <c r="V134" s="199"/>
      <c r="W134" s="73"/>
      <c r="X134" s="152"/>
      <c r="Y134" s="199"/>
      <c r="Z134" s="73"/>
      <c r="AA134" s="152"/>
      <c r="AB134" s="199"/>
      <c r="AC134" s="73"/>
      <c r="AD134" s="152"/>
      <c r="AE134" s="199"/>
      <c r="AF134" s="73"/>
      <c r="AG134" s="152"/>
      <c r="AH134" s="148"/>
      <c r="AI134" s="148"/>
    </row>
    <row r="135" spans="1:35" s="20" customFormat="1" ht="12.75" customHeight="1">
      <c r="A135" s="291" t="s">
        <v>519</v>
      </c>
      <c r="B135" s="52" t="s">
        <v>272</v>
      </c>
      <c r="C135" s="357"/>
      <c r="D135" s="355">
        <v>8</v>
      </c>
      <c r="E135" s="359">
        <f t="shared" si="6"/>
        <v>102</v>
      </c>
      <c r="F135" s="361">
        <f t="shared" si="6"/>
        <v>36</v>
      </c>
      <c r="G135" s="349">
        <v>18</v>
      </c>
      <c r="H135" s="351"/>
      <c r="I135" s="347">
        <v>18</v>
      </c>
      <c r="J135" s="349"/>
      <c r="K135" s="351"/>
      <c r="L135" s="347"/>
      <c r="M135" s="349"/>
      <c r="N135" s="351"/>
      <c r="O135" s="347"/>
      <c r="P135" s="349"/>
      <c r="Q135" s="351"/>
      <c r="R135" s="347"/>
      <c r="S135" s="349"/>
      <c r="T135" s="351"/>
      <c r="U135" s="347"/>
      <c r="V135" s="349"/>
      <c r="W135" s="351"/>
      <c r="X135" s="347"/>
      <c r="Y135" s="349"/>
      <c r="Z135" s="351"/>
      <c r="AA135" s="347"/>
      <c r="AB135" s="349"/>
      <c r="AC135" s="351"/>
      <c r="AD135" s="347"/>
      <c r="AE135" s="349">
        <v>102</v>
      </c>
      <c r="AF135" s="351">
        <v>36</v>
      </c>
      <c r="AG135" s="347">
        <v>3</v>
      </c>
      <c r="AH135" s="353">
        <f t="shared" si="7"/>
        <v>3</v>
      </c>
      <c r="AI135" s="87" t="s">
        <v>373</v>
      </c>
    </row>
    <row r="136" spans="1:35" s="20" customFormat="1" ht="12.75" customHeight="1" thickBot="1">
      <c r="A136" s="292" t="s">
        <v>520</v>
      </c>
      <c r="B136" s="242" t="s">
        <v>273</v>
      </c>
      <c r="C136" s="358"/>
      <c r="D136" s="356"/>
      <c r="E136" s="434"/>
      <c r="F136" s="435"/>
      <c r="G136" s="430"/>
      <c r="H136" s="431"/>
      <c r="I136" s="432"/>
      <c r="J136" s="430"/>
      <c r="K136" s="431"/>
      <c r="L136" s="432"/>
      <c r="M136" s="430"/>
      <c r="N136" s="431"/>
      <c r="O136" s="432"/>
      <c r="P136" s="430"/>
      <c r="Q136" s="431"/>
      <c r="R136" s="432"/>
      <c r="S136" s="430"/>
      <c r="T136" s="431"/>
      <c r="U136" s="432"/>
      <c r="V136" s="430"/>
      <c r="W136" s="431"/>
      <c r="X136" s="432"/>
      <c r="Y136" s="430"/>
      <c r="Z136" s="431"/>
      <c r="AA136" s="432"/>
      <c r="AB136" s="430"/>
      <c r="AC136" s="431"/>
      <c r="AD136" s="432"/>
      <c r="AE136" s="430"/>
      <c r="AF136" s="431"/>
      <c r="AG136" s="432"/>
      <c r="AH136" s="354"/>
      <c r="AI136" s="253" t="s">
        <v>374</v>
      </c>
    </row>
    <row r="137" spans="1:35" s="20" customFormat="1" ht="12" customHeight="1">
      <c r="A137" s="272"/>
      <c r="B137" s="273"/>
      <c r="C137" s="58"/>
      <c r="D137" s="58"/>
      <c r="E137" s="217"/>
      <c r="F137" s="217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</row>
    <row r="138" spans="1:35" s="237" customFormat="1" ht="9.75" customHeight="1">
      <c r="A138" s="236"/>
      <c r="B138" s="273" t="s">
        <v>55</v>
      </c>
      <c r="C138" s="273"/>
      <c r="D138" s="273"/>
      <c r="E138" s="273"/>
      <c r="F138" s="273"/>
      <c r="G138" s="273"/>
      <c r="H138" s="273"/>
      <c r="I138" s="273"/>
      <c r="J138" s="273"/>
      <c r="O138" s="506" t="s">
        <v>55</v>
      </c>
      <c r="P138" s="506"/>
      <c r="Q138" s="506"/>
      <c r="R138" s="506"/>
      <c r="S138" s="506"/>
      <c r="T138" s="506"/>
      <c r="U138" s="506"/>
      <c r="V138" s="58"/>
      <c r="W138" s="58"/>
      <c r="X138" s="58"/>
      <c r="Y138" s="58"/>
      <c r="Z138" s="58"/>
      <c r="AA138" s="58"/>
      <c r="AH138" s="58"/>
      <c r="AI138" s="58"/>
    </row>
    <row r="139" spans="1:35" s="237" customFormat="1" ht="9.75" customHeight="1">
      <c r="A139" s="236"/>
      <c r="B139" s="240" t="s">
        <v>169</v>
      </c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 t="s">
        <v>370</v>
      </c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40"/>
      <c r="AF139" s="240"/>
      <c r="AG139" s="240"/>
      <c r="AH139" s="240"/>
      <c r="AI139" s="240"/>
    </row>
    <row r="140" spans="1:35" s="237" customFormat="1" ht="9.75" customHeight="1">
      <c r="A140" s="236"/>
      <c r="B140" s="240" t="s">
        <v>112</v>
      </c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38" t="s">
        <v>113</v>
      </c>
      <c r="P140" s="238"/>
      <c r="Q140" s="238"/>
      <c r="R140" s="238"/>
      <c r="S140" s="238"/>
      <c r="T140" s="238"/>
      <c r="U140" s="238"/>
      <c r="V140" s="238"/>
      <c r="W140" s="238"/>
      <c r="X140" s="238"/>
      <c r="Y140" s="238"/>
      <c r="Z140" s="238"/>
      <c r="AA140" s="238"/>
      <c r="AB140" s="240"/>
      <c r="AC140" s="240"/>
      <c r="AD140" s="240"/>
      <c r="AE140" s="240"/>
      <c r="AF140" s="240"/>
      <c r="AG140" s="240"/>
      <c r="AH140" s="240"/>
      <c r="AI140" s="240"/>
    </row>
    <row r="141" spans="1:35" s="237" customFormat="1" ht="14.25" customHeight="1">
      <c r="A141" s="236"/>
      <c r="B141" s="238" t="s">
        <v>178</v>
      </c>
      <c r="C141" s="238"/>
      <c r="D141" s="238"/>
      <c r="E141" s="238"/>
      <c r="F141" s="238"/>
      <c r="G141" s="238"/>
      <c r="H141" s="238"/>
      <c r="I141" s="238"/>
      <c r="J141" s="238"/>
      <c r="K141" s="238"/>
      <c r="L141" s="238"/>
      <c r="M141" s="238"/>
      <c r="N141" s="238"/>
      <c r="O141" s="238" t="s">
        <v>115</v>
      </c>
      <c r="P141" s="238"/>
      <c r="Q141" s="238"/>
      <c r="R141" s="238"/>
      <c r="S141" s="238"/>
      <c r="T141" s="238"/>
      <c r="U141" s="238"/>
      <c r="V141" s="238"/>
      <c r="W141" s="238"/>
      <c r="X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</row>
    <row r="142" spans="1:35" s="237" customFormat="1" ht="14.25" customHeight="1">
      <c r="A142" s="236"/>
      <c r="B142" s="405" t="s">
        <v>168</v>
      </c>
      <c r="C142" s="405"/>
      <c r="D142" s="405"/>
      <c r="E142" s="405"/>
      <c r="F142" s="405"/>
      <c r="G142" s="405"/>
      <c r="H142" s="405"/>
      <c r="I142" s="405"/>
      <c r="J142" s="405"/>
      <c r="K142" s="405"/>
      <c r="L142" s="405"/>
      <c r="M142" s="405"/>
      <c r="N142" s="239"/>
      <c r="O142" s="240" t="s">
        <v>168</v>
      </c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405"/>
      <c r="AC142" s="405"/>
      <c r="AD142" s="405"/>
      <c r="AE142" s="405"/>
      <c r="AF142" s="405"/>
      <c r="AG142" s="405"/>
      <c r="AH142" s="405"/>
      <c r="AI142" s="405"/>
    </row>
    <row r="143" spans="1:35" s="237" customFormat="1" ht="14.25" customHeight="1" thickBot="1">
      <c r="A143" s="406" t="s">
        <v>560</v>
      </c>
      <c r="B143" s="406"/>
      <c r="C143" s="406"/>
      <c r="D143" s="406"/>
      <c r="E143" s="406"/>
      <c r="F143" s="406"/>
      <c r="G143" s="406"/>
      <c r="H143" s="406"/>
      <c r="I143" s="406"/>
      <c r="J143" s="406"/>
      <c r="K143" s="406"/>
      <c r="L143" s="406"/>
      <c r="M143" s="406"/>
      <c r="N143" s="406"/>
      <c r="O143" s="406"/>
      <c r="P143" s="406"/>
      <c r="Q143" s="406"/>
      <c r="R143" s="406"/>
      <c r="S143" s="406"/>
      <c r="T143" s="406"/>
      <c r="U143" s="406"/>
      <c r="V143" s="406"/>
      <c r="W143" s="406"/>
      <c r="X143" s="406"/>
      <c r="Y143" s="406"/>
      <c r="Z143" s="406"/>
      <c r="AA143" s="406"/>
      <c r="AB143" s="406"/>
      <c r="AC143" s="406"/>
      <c r="AD143" s="406"/>
      <c r="AE143" s="406"/>
      <c r="AF143" s="406"/>
      <c r="AG143" s="406"/>
      <c r="AH143" s="406"/>
      <c r="AI143" s="238"/>
    </row>
    <row r="144" spans="1:35" s="44" customFormat="1" ht="22.5" customHeight="1" thickBot="1">
      <c r="A144" s="415" t="s">
        <v>83</v>
      </c>
      <c r="B144" s="418" t="s">
        <v>531</v>
      </c>
      <c r="C144" s="393" t="s">
        <v>84</v>
      </c>
      <c r="D144" s="396" t="s">
        <v>85</v>
      </c>
      <c r="E144" s="399" t="s">
        <v>86</v>
      </c>
      <c r="F144" s="400"/>
      <c r="G144" s="400"/>
      <c r="H144" s="400"/>
      <c r="I144" s="401"/>
      <c r="J144" s="399" t="s">
        <v>31</v>
      </c>
      <c r="K144" s="400"/>
      <c r="L144" s="400"/>
      <c r="M144" s="400"/>
      <c r="N144" s="400"/>
      <c r="O144" s="400"/>
      <c r="P144" s="400"/>
      <c r="Q144" s="400"/>
      <c r="R144" s="400"/>
      <c r="S144" s="400"/>
      <c r="T144" s="400"/>
      <c r="U144" s="400"/>
      <c r="V144" s="400"/>
      <c r="W144" s="400"/>
      <c r="X144" s="400"/>
      <c r="Y144" s="400"/>
      <c r="Z144" s="400"/>
      <c r="AA144" s="400"/>
      <c r="AB144" s="400"/>
      <c r="AC144" s="400"/>
      <c r="AD144" s="400"/>
      <c r="AE144" s="400"/>
      <c r="AF144" s="400"/>
      <c r="AG144" s="400"/>
      <c r="AH144" s="407" t="s">
        <v>101</v>
      </c>
      <c r="AI144" s="407" t="s">
        <v>217</v>
      </c>
    </row>
    <row r="145" spans="1:35" s="44" customFormat="1" ht="13.5" customHeight="1" thickBot="1">
      <c r="A145" s="416"/>
      <c r="B145" s="419"/>
      <c r="C145" s="394"/>
      <c r="D145" s="397"/>
      <c r="E145" s="411" t="s">
        <v>13</v>
      </c>
      <c r="F145" s="412" t="s">
        <v>87</v>
      </c>
      <c r="G145" s="399" t="s">
        <v>91</v>
      </c>
      <c r="H145" s="400"/>
      <c r="I145" s="401"/>
      <c r="J145" s="399" t="s">
        <v>32</v>
      </c>
      <c r="K145" s="400"/>
      <c r="L145" s="400"/>
      <c r="M145" s="400"/>
      <c r="N145" s="400"/>
      <c r="O145" s="401"/>
      <c r="P145" s="399" t="s">
        <v>33</v>
      </c>
      <c r="Q145" s="400"/>
      <c r="R145" s="400"/>
      <c r="S145" s="400"/>
      <c r="T145" s="400"/>
      <c r="U145" s="401"/>
      <c r="V145" s="399" t="s">
        <v>34</v>
      </c>
      <c r="W145" s="400"/>
      <c r="X145" s="400"/>
      <c r="Y145" s="400"/>
      <c r="Z145" s="400"/>
      <c r="AA145" s="401"/>
      <c r="AB145" s="399" t="s">
        <v>35</v>
      </c>
      <c r="AC145" s="400"/>
      <c r="AD145" s="400"/>
      <c r="AE145" s="400"/>
      <c r="AF145" s="400"/>
      <c r="AG145" s="401"/>
      <c r="AH145" s="408"/>
      <c r="AI145" s="408"/>
    </row>
    <row r="146" spans="1:35" s="44" customFormat="1" ht="21" customHeight="1">
      <c r="A146" s="416"/>
      <c r="B146" s="419"/>
      <c r="C146" s="394"/>
      <c r="D146" s="397"/>
      <c r="E146" s="403"/>
      <c r="F146" s="413"/>
      <c r="G146" s="403" t="s">
        <v>88</v>
      </c>
      <c r="H146" s="387" t="s">
        <v>89</v>
      </c>
      <c r="I146" s="389" t="s">
        <v>90</v>
      </c>
      <c r="J146" s="391" t="s">
        <v>92</v>
      </c>
      <c r="K146" s="392"/>
      <c r="L146" s="392"/>
      <c r="M146" s="391" t="s">
        <v>95</v>
      </c>
      <c r="N146" s="392"/>
      <c r="O146" s="402"/>
      <c r="P146" s="392" t="s">
        <v>93</v>
      </c>
      <c r="Q146" s="392"/>
      <c r="R146" s="392"/>
      <c r="S146" s="391" t="s">
        <v>96</v>
      </c>
      <c r="T146" s="392"/>
      <c r="U146" s="402"/>
      <c r="V146" s="392" t="s">
        <v>94</v>
      </c>
      <c r="W146" s="392"/>
      <c r="X146" s="392"/>
      <c r="Y146" s="391" t="s">
        <v>97</v>
      </c>
      <c r="Z146" s="392"/>
      <c r="AA146" s="402"/>
      <c r="AB146" s="392" t="s">
        <v>286</v>
      </c>
      <c r="AC146" s="392"/>
      <c r="AD146" s="392"/>
      <c r="AE146" s="384" t="s">
        <v>287</v>
      </c>
      <c r="AF146" s="385"/>
      <c r="AG146" s="386"/>
      <c r="AH146" s="409"/>
      <c r="AI146" s="409"/>
    </row>
    <row r="147" spans="1:35" s="44" customFormat="1" ht="48.75" customHeight="1" thickBot="1">
      <c r="A147" s="417"/>
      <c r="B147" s="420"/>
      <c r="C147" s="395"/>
      <c r="D147" s="398"/>
      <c r="E147" s="404"/>
      <c r="F147" s="414"/>
      <c r="G147" s="404"/>
      <c r="H147" s="388"/>
      <c r="I147" s="390"/>
      <c r="J147" s="103" t="s">
        <v>98</v>
      </c>
      <c r="K147" s="104" t="s">
        <v>99</v>
      </c>
      <c r="L147" s="105" t="s">
        <v>100</v>
      </c>
      <c r="M147" s="103" t="s">
        <v>98</v>
      </c>
      <c r="N147" s="104" t="s">
        <v>99</v>
      </c>
      <c r="O147" s="106" t="s">
        <v>100</v>
      </c>
      <c r="P147" s="105" t="s">
        <v>98</v>
      </c>
      <c r="Q147" s="104" t="s">
        <v>99</v>
      </c>
      <c r="R147" s="105" t="s">
        <v>100</v>
      </c>
      <c r="S147" s="103" t="s">
        <v>98</v>
      </c>
      <c r="T147" s="104" t="s">
        <v>99</v>
      </c>
      <c r="U147" s="106" t="s">
        <v>100</v>
      </c>
      <c r="V147" s="105" t="s">
        <v>98</v>
      </c>
      <c r="W147" s="104" t="s">
        <v>99</v>
      </c>
      <c r="X147" s="105" t="s">
        <v>100</v>
      </c>
      <c r="Y147" s="103" t="s">
        <v>98</v>
      </c>
      <c r="Z147" s="104" t="s">
        <v>99</v>
      </c>
      <c r="AA147" s="106" t="s">
        <v>100</v>
      </c>
      <c r="AB147" s="105" t="s">
        <v>98</v>
      </c>
      <c r="AC147" s="104" t="s">
        <v>99</v>
      </c>
      <c r="AD147" s="105" t="s">
        <v>100</v>
      </c>
      <c r="AE147" s="103" t="s">
        <v>98</v>
      </c>
      <c r="AF147" s="104" t="s">
        <v>99</v>
      </c>
      <c r="AG147" s="106" t="s">
        <v>100</v>
      </c>
      <c r="AH147" s="410"/>
      <c r="AI147" s="410"/>
    </row>
    <row r="148" spans="1:35" s="20" customFormat="1" ht="21" customHeight="1" thickBot="1">
      <c r="A148" s="293" t="s">
        <v>44</v>
      </c>
      <c r="B148" s="59" t="s">
        <v>170</v>
      </c>
      <c r="C148" s="50"/>
      <c r="D148" s="51"/>
      <c r="E148" s="75"/>
      <c r="F148" s="76"/>
      <c r="G148" s="97"/>
      <c r="H148" s="98"/>
      <c r="I148" s="57"/>
      <c r="J148" s="99"/>
      <c r="K148" s="98"/>
      <c r="L148" s="100"/>
      <c r="M148" s="97"/>
      <c r="N148" s="98"/>
      <c r="O148" s="57"/>
      <c r="P148" s="99"/>
      <c r="Q148" s="98"/>
      <c r="R148" s="100"/>
      <c r="S148" s="97"/>
      <c r="T148" s="98"/>
      <c r="U148" s="57"/>
      <c r="V148" s="99"/>
      <c r="W148" s="98"/>
      <c r="X148" s="100"/>
      <c r="Y148" s="97"/>
      <c r="Z148" s="98"/>
      <c r="AA148" s="57"/>
      <c r="AB148" s="99"/>
      <c r="AC148" s="98"/>
      <c r="AD148" s="100"/>
      <c r="AE148" s="97"/>
      <c r="AF148" s="98"/>
      <c r="AG148" s="57"/>
      <c r="AH148" s="101"/>
      <c r="AI148" s="101"/>
    </row>
    <row r="149" spans="1:35" s="20" customFormat="1" ht="14.25" customHeight="1">
      <c r="A149" s="192" t="s">
        <v>45</v>
      </c>
      <c r="B149" s="193" t="s">
        <v>237</v>
      </c>
      <c r="C149" s="48"/>
      <c r="D149" s="49" t="s">
        <v>229</v>
      </c>
      <c r="E149" s="194" t="s">
        <v>261</v>
      </c>
      <c r="F149" s="195" t="s">
        <v>251</v>
      </c>
      <c r="G149" s="189"/>
      <c r="H149" s="115" t="s">
        <v>251</v>
      </c>
      <c r="I149" s="190"/>
      <c r="J149" s="115"/>
      <c r="K149" s="115"/>
      <c r="L149" s="116"/>
      <c r="M149" s="196" t="s">
        <v>261</v>
      </c>
      <c r="N149" s="195" t="s">
        <v>251</v>
      </c>
      <c r="O149" s="190"/>
      <c r="P149" s="115"/>
      <c r="Q149" s="115"/>
      <c r="R149" s="190"/>
      <c r="S149" s="189"/>
      <c r="T149" s="114"/>
      <c r="U149" s="190"/>
      <c r="V149" s="194"/>
      <c r="W149" s="195"/>
      <c r="X149" s="116"/>
      <c r="Y149" s="89"/>
      <c r="Z149" s="115"/>
      <c r="AA149" s="190"/>
      <c r="AB149" s="194"/>
      <c r="AC149" s="195"/>
      <c r="AD149" s="116"/>
      <c r="AE149" s="189"/>
      <c r="AF149" s="115"/>
      <c r="AG149" s="190"/>
      <c r="AH149" s="191"/>
      <c r="AI149" s="191" t="s">
        <v>392</v>
      </c>
    </row>
    <row r="150" spans="1:35" s="20" customFormat="1" ht="13.5" customHeight="1">
      <c r="A150" s="165" t="s">
        <v>415</v>
      </c>
      <c r="B150" s="166" t="s">
        <v>268</v>
      </c>
      <c r="C150" s="45"/>
      <c r="D150" s="46" t="s">
        <v>233</v>
      </c>
      <c r="E150" s="167" t="s">
        <v>253</v>
      </c>
      <c r="F150" s="168" t="s">
        <v>267</v>
      </c>
      <c r="G150" s="80"/>
      <c r="H150" s="195" t="s">
        <v>267</v>
      </c>
      <c r="I150" s="81"/>
      <c r="J150" s="115"/>
      <c r="K150" s="115"/>
      <c r="L150" s="116"/>
      <c r="M150" s="89"/>
      <c r="N150" s="115"/>
      <c r="O150" s="190"/>
      <c r="P150" s="196"/>
      <c r="Q150" s="195"/>
      <c r="R150" s="190"/>
      <c r="S150" s="196" t="s">
        <v>253</v>
      </c>
      <c r="T150" s="195" t="s">
        <v>267</v>
      </c>
      <c r="U150" s="190"/>
      <c r="V150" s="196"/>
      <c r="W150" s="195"/>
      <c r="X150" s="190"/>
      <c r="Y150" s="196"/>
      <c r="Z150" s="195"/>
      <c r="AA150" s="190"/>
      <c r="AB150" s="194"/>
      <c r="AC150" s="195"/>
      <c r="AD150" s="116"/>
      <c r="AE150" s="189"/>
      <c r="AF150" s="115"/>
      <c r="AG150" s="81"/>
      <c r="AH150" s="169"/>
      <c r="AI150" s="169" t="s">
        <v>303</v>
      </c>
    </row>
    <row r="151" spans="1:35" s="20" customFormat="1" ht="21" customHeight="1">
      <c r="A151" s="165" t="s">
        <v>416</v>
      </c>
      <c r="B151" s="166" t="s">
        <v>186</v>
      </c>
      <c r="C151" s="45"/>
      <c r="D151" s="46" t="s">
        <v>269</v>
      </c>
      <c r="E151" s="167" t="s">
        <v>173</v>
      </c>
      <c r="F151" s="168" t="s">
        <v>183</v>
      </c>
      <c r="G151" s="80" t="s">
        <v>187</v>
      </c>
      <c r="H151" s="78" t="s">
        <v>175</v>
      </c>
      <c r="I151" s="81"/>
      <c r="J151" s="78"/>
      <c r="K151" s="78"/>
      <c r="L151" s="79"/>
      <c r="M151" s="95"/>
      <c r="N151" s="78"/>
      <c r="O151" s="81"/>
      <c r="P151" s="78"/>
      <c r="Q151" s="78"/>
      <c r="R151" s="81"/>
      <c r="S151" s="77"/>
      <c r="T151" s="77"/>
      <c r="U151" s="81"/>
      <c r="V151" s="80" t="s">
        <v>173</v>
      </c>
      <c r="W151" s="78" t="s">
        <v>183</v>
      </c>
      <c r="X151" s="81"/>
      <c r="Y151" s="80"/>
      <c r="Z151" s="78"/>
      <c r="AA151" s="81"/>
      <c r="AB151" s="80"/>
      <c r="AC151" s="78"/>
      <c r="AD151" s="81"/>
      <c r="AE151" s="80"/>
      <c r="AF151" s="78"/>
      <c r="AG151" s="81"/>
      <c r="AH151" s="169"/>
      <c r="AI151" s="169" t="s">
        <v>493</v>
      </c>
    </row>
    <row r="152" spans="1:35" s="20" customFormat="1" ht="13.5" customHeight="1">
      <c r="A152" s="192" t="s">
        <v>417</v>
      </c>
      <c r="B152" s="193" t="s">
        <v>172</v>
      </c>
      <c r="C152" s="48"/>
      <c r="D152" s="49" t="s">
        <v>185</v>
      </c>
      <c r="E152" s="194" t="s">
        <v>173</v>
      </c>
      <c r="F152" s="195" t="s">
        <v>174</v>
      </c>
      <c r="G152" s="189" t="s">
        <v>332</v>
      </c>
      <c r="H152" s="115"/>
      <c r="I152" s="190" t="s">
        <v>231</v>
      </c>
      <c r="J152" s="115"/>
      <c r="K152" s="115"/>
      <c r="L152" s="116"/>
      <c r="M152" s="89"/>
      <c r="N152" s="115"/>
      <c r="O152" s="190"/>
      <c r="P152" s="115"/>
      <c r="Q152" s="115"/>
      <c r="R152" s="190"/>
      <c r="S152" s="196"/>
      <c r="T152" s="195"/>
      <c r="U152" s="190"/>
      <c r="V152" s="196"/>
      <c r="W152" s="195"/>
      <c r="X152" s="190"/>
      <c r="Y152" s="196" t="s">
        <v>173</v>
      </c>
      <c r="Z152" s="195" t="s">
        <v>174</v>
      </c>
      <c r="AA152" s="190"/>
      <c r="AB152" s="114"/>
      <c r="AC152" s="115"/>
      <c r="AD152" s="116"/>
      <c r="AE152" s="189"/>
      <c r="AF152" s="115"/>
      <c r="AG152" s="190"/>
      <c r="AH152" s="191"/>
      <c r="AI152" s="191" t="s">
        <v>419</v>
      </c>
    </row>
    <row r="153" spans="1:35" s="20" customFormat="1" ht="14.25" customHeight="1" thickBot="1">
      <c r="A153" s="192" t="s">
        <v>418</v>
      </c>
      <c r="B153" s="193" t="s">
        <v>108</v>
      </c>
      <c r="C153" s="48"/>
      <c r="D153" s="49"/>
      <c r="E153" s="194" t="s">
        <v>182</v>
      </c>
      <c r="F153" s="195" t="s">
        <v>182</v>
      </c>
      <c r="G153" s="189"/>
      <c r="H153" s="115" t="s">
        <v>182</v>
      </c>
      <c r="I153" s="190"/>
      <c r="J153" s="115"/>
      <c r="K153" s="115"/>
      <c r="L153" s="116"/>
      <c r="M153" s="89"/>
      <c r="N153" s="115"/>
      <c r="O153" s="190"/>
      <c r="P153" s="115"/>
      <c r="Q153" s="115"/>
      <c r="R153" s="190"/>
      <c r="S153" s="189"/>
      <c r="T153" s="114"/>
      <c r="U153" s="190"/>
      <c r="V153" s="114" t="s">
        <v>179</v>
      </c>
      <c r="W153" s="115" t="s">
        <v>179</v>
      </c>
      <c r="X153" s="116"/>
      <c r="Y153" s="89" t="s">
        <v>183</v>
      </c>
      <c r="Z153" s="115" t="s">
        <v>183</v>
      </c>
      <c r="AA153" s="190"/>
      <c r="AB153" s="114"/>
      <c r="AC153" s="115"/>
      <c r="AD153" s="116"/>
      <c r="AE153" s="189"/>
      <c r="AF153" s="115"/>
      <c r="AG153" s="190"/>
      <c r="AH153" s="191"/>
      <c r="AI153" s="191"/>
    </row>
    <row r="154" spans="1:35" s="20" customFormat="1" ht="21" customHeight="1" thickBot="1">
      <c r="A154" s="293" t="s">
        <v>117</v>
      </c>
      <c r="B154" s="59" t="s">
        <v>57</v>
      </c>
      <c r="C154" s="50"/>
      <c r="D154" s="51"/>
      <c r="E154" s="75"/>
      <c r="F154" s="76"/>
      <c r="G154" s="97"/>
      <c r="H154" s="98"/>
      <c r="I154" s="57"/>
      <c r="J154" s="99"/>
      <c r="K154" s="98"/>
      <c r="L154" s="100"/>
      <c r="M154" s="97"/>
      <c r="N154" s="98"/>
      <c r="O154" s="57"/>
      <c r="P154" s="99"/>
      <c r="Q154" s="98"/>
      <c r="R154" s="100"/>
      <c r="S154" s="97"/>
      <c r="T154" s="98"/>
      <c r="U154" s="57"/>
      <c r="V154" s="99"/>
      <c r="W154" s="98"/>
      <c r="X154" s="100"/>
      <c r="Y154" s="97"/>
      <c r="Z154" s="98"/>
      <c r="AA154" s="57"/>
      <c r="AB154" s="99"/>
      <c r="AC154" s="98"/>
      <c r="AD154" s="100"/>
      <c r="AE154" s="97"/>
      <c r="AF154" s="98"/>
      <c r="AG154" s="57"/>
      <c r="AH154" s="101"/>
      <c r="AI154" s="101"/>
    </row>
    <row r="155" spans="1:35" s="20" customFormat="1" ht="13.5" customHeight="1">
      <c r="A155" s="154" t="s">
        <v>171</v>
      </c>
      <c r="B155" s="155" t="s">
        <v>108</v>
      </c>
      <c r="C155" s="123"/>
      <c r="D155" s="124" t="s">
        <v>109</v>
      </c>
      <c r="E155" s="156" t="s">
        <v>184</v>
      </c>
      <c r="F155" s="157" t="s">
        <v>184</v>
      </c>
      <c r="G155" s="158"/>
      <c r="H155" s="159" t="s">
        <v>184</v>
      </c>
      <c r="I155" s="160"/>
      <c r="J155" s="159" t="s">
        <v>110</v>
      </c>
      <c r="K155" s="159" t="s">
        <v>110</v>
      </c>
      <c r="L155" s="161"/>
      <c r="M155" s="162" t="s">
        <v>111</v>
      </c>
      <c r="N155" s="159" t="s">
        <v>111</v>
      </c>
      <c r="O155" s="160"/>
      <c r="P155" s="159" t="s">
        <v>110</v>
      </c>
      <c r="Q155" s="159" t="s">
        <v>110</v>
      </c>
      <c r="R155" s="160"/>
      <c r="S155" s="163" t="s">
        <v>111</v>
      </c>
      <c r="T155" s="163" t="s">
        <v>111</v>
      </c>
      <c r="U155" s="160"/>
      <c r="V155" s="159" t="s">
        <v>179</v>
      </c>
      <c r="W155" s="159" t="s">
        <v>179</v>
      </c>
      <c r="X155" s="161"/>
      <c r="Y155" s="162" t="s">
        <v>183</v>
      </c>
      <c r="Z155" s="159" t="s">
        <v>183</v>
      </c>
      <c r="AA155" s="160"/>
      <c r="AB155" s="163"/>
      <c r="AC155" s="159"/>
      <c r="AD155" s="161"/>
      <c r="AE155" s="158"/>
      <c r="AF155" s="159"/>
      <c r="AG155" s="160"/>
      <c r="AH155" s="164"/>
      <c r="AI155" s="164" t="s">
        <v>464</v>
      </c>
    </row>
    <row r="156" spans="1:35" s="20" customFormat="1" ht="21" customHeight="1">
      <c r="A156" s="122" t="s">
        <v>176</v>
      </c>
      <c r="B156" s="52" t="s">
        <v>301</v>
      </c>
      <c r="C156" s="48"/>
      <c r="D156" s="46" t="s">
        <v>188</v>
      </c>
      <c r="E156" s="167" t="s">
        <v>267</v>
      </c>
      <c r="F156" s="168" t="s">
        <v>183</v>
      </c>
      <c r="G156" s="189" t="s">
        <v>180</v>
      </c>
      <c r="H156" s="115" t="s">
        <v>174</v>
      </c>
      <c r="I156" s="190"/>
      <c r="J156" s="186" t="s">
        <v>267</v>
      </c>
      <c r="K156" s="168" t="s">
        <v>183</v>
      </c>
      <c r="L156" s="81"/>
      <c r="M156" s="186"/>
      <c r="N156" s="168"/>
      <c r="O156" s="81"/>
      <c r="P156" s="77"/>
      <c r="Q156" s="78"/>
      <c r="R156" s="79"/>
      <c r="S156" s="80"/>
      <c r="T156" s="78"/>
      <c r="U156" s="90"/>
      <c r="V156" s="91"/>
      <c r="W156" s="92"/>
      <c r="X156" s="93"/>
      <c r="Y156" s="94"/>
      <c r="Z156" s="92"/>
      <c r="AA156" s="90"/>
      <c r="AB156" s="91"/>
      <c r="AC156" s="92"/>
      <c r="AD156" s="93"/>
      <c r="AE156" s="94"/>
      <c r="AF156" s="92"/>
      <c r="AG156" s="90"/>
      <c r="AH156" s="87"/>
      <c r="AI156" s="87" t="s">
        <v>494</v>
      </c>
    </row>
    <row r="157" spans="1:35" s="20" customFormat="1" ht="21" customHeight="1">
      <c r="A157" s="165" t="s">
        <v>181</v>
      </c>
      <c r="B157" s="166" t="s">
        <v>104</v>
      </c>
      <c r="C157" s="45"/>
      <c r="D157" s="46" t="s">
        <v>229</v>
      </c>
      <c r="E157" s="167" t="s">
        <v>173</v>
      </c>
      <c r="F157" s="168" t="s">
        <v>183</v>
      </c>
      <c r="G157" s="80" t="s">
        <v>185</v>
      </c>
      <c r="H157" s="78" t="s">
        <v>405</v>
      </c>
      <c r="I157" s="81"/>
      <c r="J157" s="186"/>
      <c r="K157" s="168"/>
      <c r="L157" s="81"/>
      <c r="M157" s="186" t="s">
        <v>173</v>
      </c>
      <c r="N157" s="168" t="s">
        <v>183</v>
      </c>
      <c r="O157" s="81"/>
      <c r="P157" s="186"/>
      <c r="Q157" s="168"/>
      <c r="R157" s="81"/>
      <c r="S157" s="77"/>
      <c r="T157" s="77"/>
      <c r="U157" s="81"/>
      <c r="V157" s="78"/>
      <c r="W157" s="78"/>
      <c r="X157" s="79"/>
      <c r="Y157" s="95"/>
      <c r="Z157" s="78"/>
      <c r="AA157" s="81"/>
      <c r="AB157" s="77"/>
      <c r="AC157" s="78"/>
      <c r="AD157" s="79"/>
      <c r="AE157" s="80"/>
      <c r="AF157" s="78"/>
      <c r="AG157" s="81"/>
      <c r="AH157" s="169"/>
      <c r="AI157" s="169" t="s">
        <v>316</v>
      </c>
    </row>
    <row r="158" spans="1:35" s="20" customFormat="1" ht="21" customHeight="1">
      <c r="A158" s="165" t="s">
        <v>234</v>
      </c>
      <c r="B158" s="166" t="s">
        <v>550</v>
      </c>
      <c r="C158" s="45"/>
      <c r="D158" s="46" t="s">
        <v>229</v>
      </c>
      <c r="E158" s="167" t="s">
        <v>253</v>
      </c>
      <c r="F158" s="168" t="s">
        <v>252</v>
      </c>
      <c r="G158" s="80"/>
      <c r="H158" s="78" t="s">
        <v>252</v>
      </c>
      <c r="I158" s="81"/>
      <c r="J158" s="80"/>
      <c r="K158" s="78"/>
      <c r="L158" s="79"/>
      <c r="M158" s="186" t="s">
        <v>253</v>
      </c>
      <c r="N158" s="168" t="s">
        <v>252</v>
      </c>
      <c r="O158" s="81"/>
      <c r="P158" s="78"/>
      <c r="Q158" s="78"/>
      <c r="R158" s="81"/>
      <c r="S158" s="186"/>
      <c r="T158" s="168"/>
      <c r="U158" s="81"/>
      <c r="V158" s="186"/>
      <c r="W158" s="168"/>
      <c r="X158" s="81"/>
      <c r="Y158" s="95"/>
      <c r="Z158" s="78"/>
      <c r="AA158" s="81"/>
      <c r="AB158" s="167"/>
      <c r="AC158" s="168"/>
      <c r="AD158" s="79"/>
      <c r="AE158" s="80"/>
      <c r="AF158" s="78"/>
      <c r="AG158" s="81"/>
      <c r="AH158" s="169"/>
      <c r="AI158" s="169" t="s">
        <v>430</v>
      </c>
    </row>
    <row r="159" spans="1:35" s="20" customFormat="1" ht="13.5" customHeight="1">
      <c r="A159" s="165" t="s">
        <v>236</v>
      </c>
      <c r="B159" s="166" t="s">
        <v>549</v>
      </c>
      <c r="C159" s="45"/>
      <c r="D159" s="46" t="s">
        <v>232</v>
      </c>
      <c r="E159" s="167" t="s">
        <v>173</v>
      </c>
      <c r="F159" s="168" t="s">
        <v>235</v>
      </c>
      <c r="G159" s="80"/>
      <c r="H159" s="168" t="s">
        <v>235</v>
      </c>
      <c r="I159" s="81"/>
      <c r="J159" s="78"/>
      <c r="K159" s="78"/>
      <c r="L159" s="79"/>
      <c r="M159" s="95"/>
      <c r="N159" s="78"/>
      <c r="O159" s="81"/>
      <c r="P159" s="186" t="s">
        <v>173</v>
      </c>
      <c r="Q159" s="168" t="s">
        <v>235</v>
      </c>
      <c r="R159" s="81"/>
      <c r="S159" s="186"/>
      <c r="T159" s="168"/>
      <c r="U159" s="81"/>
      <c r="V159" s="167"/>
      <c r="W159" s="168"/>
      <c r="X159" s="79"/>
      <c r="Y159" s="95"/>
      <c r="Z159" s="78"/>
      <c r="AA159" s="81"/>
      <c r="AB159" s="167"/>
      <c r="AC159" s="168"/>
      <c r="AD159" s="79"/>
      <c r="AE159" s="80"/>
      <c r="AF159" s="78"/>
      <c r="AG159" s="81"/>
      <c r="AH159" s="169"/>
      <c r="AI159" s="169" t="s">
        <v>432</v>
      </c>
    </row>
    <row r="160" spans="1:35" s="20" customFormat="1" ht="46.5" customHeight="1" thickBot="1">
      <c r="A160" s="165" t="s">
        <v>433</v>
      </c>
      <c r="B160" s="166" t="s">
        <v>548</v>
      </c>
      <c r="C160" s="45"/>
      <c r="D160" s="46" t="s">
        <v>232</v>
      </c>
      <c r="E160" s="167" t="s">
        <v>267</v>
      </c>
      <c r="F160" s="168" t="s">
        <v>183</v>
      </c>
      <c r="G160" s="80" t="s">
        <v>230</v>
      </c>
      <c r="H160" s="78" t="s">
        <v>231</v>
      </c>
      <c r="I160" s="81"/>
      <c r="J160" s="186"/>
      <c r="K160" s="168"/>
      <c r="L160" s="81"/>
      <c r="M160" s="186"/>
      <c r="N160" s="168"/>
      <c r="O160" s="81"/>
      <c r="P160" s="186" t="s">
        <v>267</v>
      </c>
      <c r="Q160" s="168" t="s">
        <v>183</v>
      </c>
      <c r="R160" s="81"/>
      <c r="S160" s="186"/>
      <c r="T160" s="168"/>
      <c r="U160" s="81"/>
      <c r="V160" s="78"/>
      <c r="W160" s="78"/>
      <c r="X160" s="79"/>
      <c r="Y160" s="95"/>
      <c r="Z160" s="78"/>
      <c r="AA160" s="81"/>
      <c r="AB160" s="77"/>
      <c r="AC160" s="78"/>
      <c r="AD160" s="79"/>
      <c r="AE160" s="80"/>
      <c r="AF160" s="78"/>
      <c r="AG160" s="81"/>
      <c r="AH160" s="169"/>
      <c r="AI160" s="169" t="s">
        <v>337</v>
      </c>
    </row>
    <row r="161" spans="1:35" s="20" customFormat="1" ht="18.75" customHeight="1" thickBot="1">
      <c r="A161" s="510" t="s">
        <v>46</v>
      </c>
      <c r="B161" s="511"/>
      <c r="C161" s="511"/>
      <c r="D161" s="511"/>
      <c r="E161" s="117">
        <f>SUM(E37,E79)</f>
        <v>7364</v>
      </c>
      <c r="F161" s="188">
        <f>SUM(F37,F79)</f>
        <v>3774</v>
      </c>
      <c r="G161" s="117">
        <f>SUM(G37,G79)</f>
        <v>1902</v>
      </c>
      <c r="H161" s="153">
        <f>SUM(H37,H79)</f>
        <v>336</v>
      </c>
      <c r="I161" s="200">
        <f>SUM(I37,I79)</f>
        <v>1536</v>
      </c>
      <c r="J161" s="120">
        <f aca="true" t="shared" si="8" ref="J161:AG161">SUM(J38:J74,J127:J136,J81:J125)</f>
        <v>1068</v>
      </c>
      <c r="K161" s="118">
        <f t="shared" si="8"/>
        <v>552</v>
      </c>
      <c r="L161" s="119">
        <f t="shared" si="8"/>
        <v>30</v>
      </c>
      <c r="M161" s="120">
        <f t="shared" si="8"/>
        <v>952</v>
      </c>
      <c r="N161" s="118">
        <f t="shared" si="8"/>
        <v>506</v>
      </c>
      <c r="O161" s="119">
        <f t="shared" si="8"/>
        <v>27</v>
      </c>
      <c r="P161" s="120">
        <f t="shared" si="8"/>
        <v>1030</v>
      </c>
      <c r="Q161" s="118">
        <f t="shared" si="8"/>
        <v>548</v>
      </c>
      <c r="R161" s="119">
        <f t="shared" si="8"/>
        <v>29</v>
      </c>
      <c r="S161" s="120">
        <f t="shared" si="8"/>
        <v>978</v>
      </c>
      <c r="T161" s="118">
        <f t="shared" si="8"/>
        <v>516</v>
      </c>
      <c r="U161" s="119">
        <f t="shared" si="8"/>
        <v>27</v>
      </c>
      <c r="V161" s="120">
        <f t="shared" si="8"/>
        <v>1028</v>
      </c>
      <c r="W161" s="118">
        <f t="shared" si="8"/>
        <v>548</v>
      </c>
      <c r="X161" s="119">
        <f t="shared" si="8"/>
        <v>28</v>
      </c>
      <c r="Y161" s="120">
        <f t="shared" si="8"/>
        <v>1024</v>
      </c>
      <c r="Z161" s="118">
        <f t="shared" si="8"/>
        <v>514</v>
      </c>
      <c r="AA161" s="119">
        <f t="shared" si="8"/>
        <v>28</v>
      </c>
      <c r="AB161" s="120">
        <f t="shared" si="8"/>
        <v>972</v>
      </c>
      <c r="AC161" s="118">
        <f t="shared" si="8"/>
        <v>456</v>
      </c>
      <c r="AD161" s="119">
        <f t="shared" si="8"/>
        <v>31</v>
      </c>
      <c r="AE161" s="120">
        <f t="shared" si="8"/>
        <v>312</v>
      </c>
      <c r="AF161" s="118">
        <f t="shared" si="8"/>
        <v>134</v>
      </c>
      <c r="AG161" s="119">
        <f t="shared" si="8"/>
        <v>9</v>
      </c>
      <c r="AH161" s="102">
        <f>SUM(AH37,AH79)</f>
        <v>209</v>
      </c>
      <c r="AI161" s="102"/>
    </row>
    <row r="162" spans="1:35" s="20" customFormat="1" ht="13.5" customHeight="1">
      <c r="A162" s="514" t="s">
        <v>122</v>
      </c>
      <c r="B162" s="515"/>
      <c r="C162" s="515"/>
      <c r="D162" s="516"/>
      <c r="E162" s="507"/>
      <c r="F162" s="508"/>
      <c r="G162" s="107"/>
      <c r="H162" s="73"/>
      <c r="I162" s="72"/>
      <c r="J162" s="503">
        <f>K161/18</f>
        <v>30.666666666666668</v>
      </c>
      <c r="K162" s="504"/>
      <c r="L162" s="505"/>
      <c r="M162" s="503">
        <f>N161/17</f>
        <v>29.764705882352942</v>
      </c>
      <c r="N162" s="504"/>
      <c r="O162" s="505"/>
      <c r="P162" s="503">
        <f>Q161/18</f>
        <v>30.444444444444443</v>
      </c>
      <c r="Q162" s="504"/>
      <c r="R162" s="505"/>
      <c r="S162" s="503">
        <f>T161/17</f>
        <v>30.352941176470587</v>
      </c>
      <c r="T162" s="504"/>
      <c r="U162" s="505"/>
      <c r="V162" s="503">
        <f>W161/18</f>
        <v>30.444444444444443</v>
      </c>
      <c r="W162" s="504"/>
      <c r="X162" s="505"/>
      <c r="Y162" s="503">
        <f>Z161/17</f>
        <v>30.235294117647058</v>
      </c>
      <c r="Z162" s="504"/>
      <c r="AA162" s="505"/>
      <c r="AB162" s="503">
        <f>AC161/15</f>
        <v>30.4</v>
      </c>
      <c r="AC162" s="504"/>
      <c r="AD162" s="505"/>
      <c r="AE162" s="503">
        <f>AF161/5</f>
        <v>26.8</v>
      </c>
      <c r="AF162" s="504"/>
      <c r="AG162" s="505"/>
      <c r="AH162" s="54"/>
      <c r="AI162" s="54"/>
    </row>
    <row r="163" spans="1:35" s="20" customFormat="1" ht="13.5" customHeight="1">
      <c r="A163" s="517" t="s">
        <v>124</v>
      </c>
      <c r="B163" s="518"/>
      <c r="C163" s="518"/>
      <c r="D163" s="518"/>
      <c r="E163" s="473">
        <f>SUM(J163:AG163)</f>
        <v>6</v>
      </c>
      <c r="F163" s="475"/>
      <c r="G163" s="107"/>
      <c r="H163" s="73"/>
      <c r="I163" s="72"/>
      <c r="J163" s="473"/>
      <c r="K163" s="474"/>
      <c r="L163" s="475"/>
      <c r="M163" s="473">
        <v>1</v>
      </c>
      <c r="N163" s="474"/>
      <c r="O163" s="475"/>
      <c r="P163" s="473">
        <v>1</v>
      </c>
      <c r="Q163" s="474"/>
      <c r="R163" s="475"/>
      <c r="S163" s="473">
        <v>1</v>
      </c>
      <c r="T163" s="474"/>
      <c r="U163" s="475"/>
      <c r="V163" s="473">
        <v>1</v>
      </c>
      <c r="W163" s="474"/>
      <c r="X163" s="475"/>
      <c r="Y163" s="473">
        <v>1</v>
      </c>
      <c r="Z163" s="474"/>
      <c r="AA163" s="475"/>
      <c r="AB163" s="473">
        <v>1</v>
      </c>
      <c r="AC163" s="474"/>
      <c r="AD163" s="475"/>
      <c r="AE163" s="473"/>
      <c r="AF163" s="474"/>
      <c r="AG163" s="475"/>
      <c r="AH163" s="54"/>
      <c r="AI163" s="54"/>
    </row>
    <row r="164" spans="1:35" s="20" customFormat="1" ht="13.5" customHeight="1">
      <c r="A164" s="517" t="s">
        <v>54</v>
      </c>
      <c r="B164" s="518"/>
      <c r="C164" s="518"/>
      <c r="D164" s="518"/>
      <c r="E164" s="473">
        <f>SUM(J164:AG164)</f>
        <v>34</v>
      </c>
      <c r="F164" s="475"/>
      <c r="G164" s="108"/>
      <c r="H164" s="109"/>
      <c r="I164" s="110"/>
      <c r="J164" s="473">
        <v>4</v>
      </c>
      <c r="K164" s="474"/>
      <c r="L164" s="475"/>
      <c r="M164" s="473">
        <v>5</v>
      </c>
      <c r="N164" s="474"/>
      <c r="O164" s="475"/>
      <c r="P164" s="473">
        <v>5</v>
      </c>
      <c r="Q164" s="474"/>
      <c r="R164" s="475"/>
      <c r="S164" s="473">
        <v>5</v>
      </c>
      <c r="T164" s="474"/>
      <c r="U164" s="475"/>
      <c r="V164" s="473">
        <v>5</v>
      </c>
      <c r="W164" s="474"/>
      <c r="X164" s="475"/>
      <c r="Y164" s="473">
        <v>5</v>
      </c>
      <c r="Z164" s="474"/>
      <c r="AA164" s="475"/>
      <c r="AB164" s="473">
        <v>4</v>
      </c>
      <c r="AC164" s="474"/>
      <c r="AD164" s="475"/>
      <c r="AE164" s="473">
        <v>1</v>
      </c>
      <c r="AF164" s="474"/>
      <c r="AG164" s="475"/>
      <c r="AH164" s="55"/>
      <c r="AI164" s="55"/>
    </row>
    <row r="165" spans="1:35" s="20" customFormat="1" ht="13.5" customHeight="1" thickBot="1">
      <c r="A165" s="512" t="s">
        <v>47</v>
      </c>
      <c r="B165" s="513"/>
      <c r="C165" s="513"/>
      <c r="D165" s="513"/>
      <c r="E165" s="486">
        <v>32</v>
      </c>
      <c r="F165" s="488"/>
      <c r="G165" s="111"/>
      <c r="H165" s="112"/>
      <c r="I165" s="113"/>
      <c r="J165" s="483" t="s">
        <v>226</v>
      </c>
      <c r="K165" s="484"/>
      <c r="L165" s="485"/>
      <c r="M165" s="483" t="s">
        <v>227</v>
      </c>
      <c r="N165" s="484"/>
      <c r="O165" s="485"/>
      <c r="P165" s="483" t="s">
        <v>228</v>
      </c>
      <c r="Q165" s="484"/>
      <c r="R165" s="485"/>
      <c r="S165" s="483" t="s">
        <v>228</v>
      </c>
      <c r="T165" s="484"/>
      <c r="U165" s="485"/>
      <c r="V165" s="483" t="s">
        <v>228</v>
      </c>
      <c r="W165" s="484"/>
      <c r="X165" s="485"/>
      <c r="Y165" s="483" t="s">
        <v>228</v>
      </c>
      <c r="Z165" s="484"/>
      <c r="AA165" s="485"/>
      <c r="AB165" s="483" t="s">
        <v>289</v>
      </c>
      <c r="AC165" s="484"/>
      <c r="AD165" s="485"/>
      <c r="AE165" s="486">
        <v>2</v>
      </c>
      <c r="AF165" s="487"/>
      <c r="AG165" s="488"/>
      <c r="AH165" s="56"/>
      <c r="AI165" s="56"/>
    </row>
    <row r="166" spans="1:35" s="20" customFormat="1" ht="11.25" customHeight="1" thickBot="1">
      <c r="A166" s="125"/>
      <c r="B166" s="216"/>
      <c r="C166" s="58"/>
      <c r="D166" s="58"/>
      <c r="E166" s="217"/>
      <c r="F166" s="217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</row>
    <row r="167" spans="1:35" s="20" customFormat="1" ht="30" customHeight="1" thickBot="1">
      <c r="A167" s="444" t="s">
        <v>294</v>
      </c>
      <c r="B167" s="445"/>
      <c r="C167" s="445"/>
      <c r="D167" s="445"/>
      <c r="E167" s="445"/>
      <c r="F167" s="445"/>
      <c r="G167" s="445"/>
      <c r="H167" s="445"/>
      <c r="I167" s="476" t="s">
        <v>295</v>
      </c>
      <c r="J167" s="477"/>
      <c r="K167" s="477"/>
      <c r="L167" s="477"/>
      <c r="M167" s="477"/>
      <c r="N167" s="477"/>
      <c r="O167" s="477"/>
      <c r="P167" s="477"/>
      <c r="Q167" s="477"/>
      <c r="R167" s="478"/>
      <c r="S167" s="476" t="s">
        <v>296</v>
      </c>
      <c r="T167" s="477"/>
      <c r="U167" s="477"/>
      <c r="V167" s="477"/>
      <c r="W167" s="477"/>
      <c r="X167" s="477"/>
      <c r="Y167" s="477"/>
      <c r="Z167" s="477"/>
      <c r="AA167" s="478"/>
      <c r="AB167" s="444" t="s">
        <v>297</v>
      </c>
      <c r="AC167" s="445"/>
      <c r="AD167" s="445"/>
      <c r="AE167" s="445"/>
      <c r="AF167" s="445"/>
      <c r="AG167" s="445"/>
      <c r="AH167" s="445"/>
      <c r="AI167" s="446"/>
    </row>
    <row r="168" spans="1:35" s="20" customFormat="1" ht="25.5" customHeight="1" thickBot="1">
      <c r="A168" s="465" t="s">
        <v>48</v>
      </c>
      <c r="B168" s="466"/>
      <c r="C168" s="490" t="s">
        <v>106</v>
      </c>
      <c r="D168" s="491"/>
      <c r="E168" s="490" t="s">
        <v>107</v>
      </c>
      <c r="F168" s="491"/>
      <c r="G168" s="538" t="s">
        <v>120</v>
      </c>
      <c r="H168" s="479"/>
      <c r="I168" s="531" t="s">
        <v>48</v>
      </c>
      <c r="J168" s="532"/>
      <c r="K168" s="532"/>
      <c r="L168" s="533"/>
      <c r="M168" s="534" t="s">
        <v>106</v>
      </c>
      <c r="N168" s="535"/>
      <c r="O168" s="534" t="s">
        <v>107</v>
      </c>
      <c r="P168" s="536"/>
      <c r="Q168" s="481" t="s">
        <v>120</v>
      </c>
      <c r="R168" s="482"/>
      <c r="S168" s="537" t="s">
        <v>106</v>
      </c>
      <c r="T168" s="491"/>
      <c r="U168" s="491"/>
      <c r="V168" s="490" t="s">
        <v>107</v>
      </c>
      <c r="W168" s="491"/>
      <c r="X168" s="492"/>
      <c r="Y168" s="479" t="s">
        <v>120</v>
      </c>
      <c r="Z168" s="479"/>
      <c r="AA168" s="480"/>
      <c r="AB168" s="447" t="s">
        <v>403</v>
      </c>
      <c r="AC168" s="448"/>
      <c r="AD168" s="448"/>
      <c r="AE168" s="448"/>
      <c r="AF168" s="448"/>
      <c r="AG168" s="448"/>
      <c r="AH168" s="448"/>
      <c r="AI168" s="449"/>
    </row>
    <row r="169" spans="1:35" s="20" customFormat="1" ht="15" customHeight="1">
      <c r="A169" s="455" t="s">
        <v>58</v>
      </c>
      <c r="B169" s="456"/>
      <c r="C169" s="459">
        <v>2</v>
      </c>
      <c r="D169" s="460"/>
      <c r="E169" s="463">
        <v>2</v>
      </c>
      <c r="F169" s="464"/>
      <c r="G169" s="470">
        <v>3</v>
      </c>
      <c r="H169" s="365"/>
      <c r="I169" s="364" t="s">
        <v>49</v>
      </c>
      <c r="J169" s="365"/>
      <c r="K169" s="365"/>
      <c r="L169" s="366"/>
      <c r="M169" s="470">
        <v>8</v>
      </c>
      <c r="N169" s="366"/>
      <c r="O169" s="470">
        <v>8</v>
      </c>
      <c r="P169" s="366"/>
      <c r="Q169" s="365">
        <v>12</v>
      </c>
      <c r="R169" s="467"/>
      <c r="S169" s="447">
        <v>8</v>
      </c>
      <c r="T169" s="448"/>
      <c r="U169" s="448"/>
      <c r="V169" s="470">
        <v>6</v>
      </c>
      <c r="W169" s="365"/>
      <c r="X169" s="366"/>
      <c r="Y169" s="470">
        <v>8</v>
      </c>
      <c r="Z169" s="365"/>
      <c r="AA169" s="467"/>
      <c r="AB169" s="450"/>
      <c r="AC169" s="451"/>
      <c r="AD169" s="451"/>
      <c r="AE169" s="451"/>
      <c r="AF169" s="451"/>
      <c r="AG169" s="451"/>
      <c r="AH169" s="451"/>
      <c r="AI169" s="452"/>
    </row>
    <row r="170" spans="1:35" s="20" customFormat="1" ht="15" customHeight="1">
      <c r="A170" s="457" t="s">
        <v>407</v>
      </c>
      <c r="B170" s="458"/>
      <c r="C170" s="461">
        <v>4</v>
      </c>
      <c r="D170" s="462"/>
      <c r="E170" s="499">
        <v>3</v>
      </c>
      <c r="F170" s="500"/>
      <c r="G170" s="373">
        <v>4</v>
      </c>
      <c r="H170" s="374"/>
      <c r="I170" s="367"/>
      <c r="J170" s="368"/>
      <c r="K170" s="368"/>
      <c r="L170" s="369"/>
      <c r="M170" s="471"/>
      <c r="N170" s="369"/>
      <c r="O170" s="471"/>
      <c r="P170" s="369"/>
      <c r="Q170" s="368"/>
      <c r="R170" s="468"/>
      <c r="S170" s="450"/>
      <c r="T170" s="451"/>
      <c r="U170" s="451"/>
      <c r="V170" s="471"/>
      <c r="W170" s="368"/>
      <c r="X170" s="369"/>
      <c r="Y170" s="471"/>
      <c r="Z170" s="368"/>
      <c r="AA170" s="468"/>
      <c r="AB170" s="450"/>
      <c r="AC170" s="451"/>
      <c r="AD170" s="451"/>
      <c r="AE170" s="451"/>
      <c r="AF170" s="451"/>
      <c r="AG170" s="451"/>
      <c r="AH170" s="451"/>
      <c r="AI170" s="452"/>
    </row>
    <row r="171" spans="1:35" s="20" customFormat="1" ht="5.25" customHeight="1">
      <c r="A171" s="493" t="s">
        <v>406</v>
      </c>
      <c r="B171" s="494"/>
      <c r="C171" s="497">
        <v>6</v>
      </c>
      <c r="D171" s="498"/>
      <c r="E171" s="375">
        <v>3</v>
      </c>
      <c r="F171" s="501"/>
      <c r="G171" s="375">
        <v>4</v>
      </c>
      <c r="H171" s="376"/>
      <c r="I171" s="367"/>
      <c r="J171" s="368"/>
      <c r="K171" s="368"/>
      <c r="L171" s="369"/>
      <c r="M171" s="471"/>
      <c r="N171" s="369"/>
      <c r="O171" s="471"/>
      <c r="P171" s="369"/>
      <c r="Q171" s="368"/>
      <c r="R171" s="468"/>
      <c r="S171" s="450"/>
      <c r="T171" s="451"/>
      <c r="U171" s="451"/>
      <c r="V171" s="471"/>
      <c r="W171" s="368"/>
      <c r="X171" s="369"/>
      <c r="Y171" s="471"/>
      <c r="Z171" s="368"/>
      <c r="AA171" s="468"/>
      <c r="AB171" s="450"/>
      <c r="AC171" s="451"/>
      <c r="AD171" s="451"/>
      <c r="AE171" s="451"/>
      <c r="AF171" s="451"/>
      <c r="AG171" s="451"/>
      <c r="AH171" s="451"/>
      <c r="AI171" s="452"/>
    </row>
    <row r="172" spans="1:35" s="20" customFormat="1" ht="15" customHeight="1" thickBot="1">
      <c r="A172" s="495"/>
      <c r="B172" s="496"/>
      <c r="C172" s="472"/>
      <c r="D172" s="372"/>
      <c r="E172" s="377"/>
      <c r="F172" s="502"/>
      <c r="G172" s="377"/>
      <c r="H172" s="378"/>
      <c r="I172" s="370"/>
      <c r="J172" s="371"/>
      <c r="K172" s="371"/>
      <c r="L172" s="372"/>
      <c r="M172" s="472"/>
      <c r="N172" s="372"/>
      <c r="O172" s="472"/>
      <c r="P172" s="372"/>
      <c r="Q172" s="371"/>
      <c r="R172" s="469"/>
      <c r="S172" s="453"/>
      <c r="T172" s="454"/>
      <c r="U172" s="454"/>
      <c r="V172" s="472"/>
      <c r="W172" s="371"/>
      <c r="X172" s="372"/>
      <c r="Y172" s="472"/>
      <c r="Z172" s="371"/>
      <c r="AA172" s="469"/>
      <c r="AB172" s="453"/>
      <c r="AC172" s="454"/>
      <c r="AD172" s="454"/>
      <c r="AE172" s="454"/>
      <c r="AF172" s="454"/>
      <c r="AG172" s="454"/>
      <c r="AH172" s="454"/>
      <c r="AI172" s="378"/>
    </row>
    <row r="173" spans="1:35" s="20" customFormat="1" ht="11.25" customHeight="1">
      <c r="A173" s="125"/>
      <c r="B173" s="216"/>
      <c r="C173" s="58"/>
      <c r="D173" s="58"/>
      <c r="E173" s="217"/>
      <c r="F173" s="217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</row>
    <row r="174" spans="1:35" s="20" customFormat="1" ht="18" customHeight="1">
      <c r="A174" s="230"/>
      <c r="B174" s="427" t="s">
        <v>375</v>
      </c>
      <c r="C174" s="428"/>
      <c r="D174" s="428"/>
      <c r="E174" s="428"/>
      <c r="F174" s="428"/>
      <c r="G174" s="428"/>
      <c r="H174" s="428"/>
      <c r="I174" s="428"/>
      <c r="J174" s="428"/>
      <c r="K174" s="428"/>
      <c r="L174" s="428"/>
      <c r="M174" s="428"/>
      <c r="N174" s="428"/>
      <c r="O174" s="428"/>
      <c r="P174" s="428"/>
      <c r="Q174" s="428"/>
      <c r="R174" s="428"/>
      <c r="S174" s="428"/>
      <c r="T174" s="428"/>
      <c r="U174" s="428"/>
      <c r="V174" s="428"/>
      <c r="W174" s="428"/>
      <c r="X174" s="428"/>
      <c r="Y174" s="428"/>
      <c r="Z174" s="428"/>
      <c r="AA174" s="428"/>
      <c r="AB174" s="428"/>
      <c r="AC174" s="428"/>
      <c r="AD174" s="428"/>
      <c r="AE174" s="428"/>
      <c r="AF174" s="428"/>
      <c r="AG174" s="428"/>
      <c r="AH174" s="428"/>
      <c r="AI174" s="230"/>
    </row>
    <row r="175" spans="1:35" s="20" customFormat="1" ht="31.5" customHeight="1">
      <c r="A175" s="230"/>
      <c r="B175" s="232" t="s">
        <v>217</v>
      </c>
      <c r="C175" s="426" t="s">
        <v>298</v>
      </c>
      <c r="D175" s="426"/>
      <c r="E175" s="426"/>
      <c r="F175" s="426"/>
      <c r="G175" s="426"/>
      <c r="H175" s="426"/>
      <c r="I175" s="426"/>
      <c r="J175" s="426"/>
      <c r="K175" s="426"/>
      <c r="L175" s="426"/>
      <c r="M175" s="426"/>
      <c r="N175" s="426"/>
      <c r="O175" s="426"/>
      <c r="P175" s="426"/>
      <c r="Q175" s="426"/>
      <c r="R175" s="426"/>
      <c r="S175" s="426"/>
      <c r="T175" s="426"/>
      <c r="U175" s="426"/>
      <c r="V175" s="426"/>
      <c r="W175" s="426"/>
      <c r="X175" s="426"/>
      <c r="Y175" s="426"/>
      <c r="Z175" s="426"/>
      <c r="AA175" s="426"/>
      <c r="AB175" s="426"/>
      <c r="AC175" s="426"/>
      <c r="AD175" s="426"/>
      <c r="AE175" s="429" t="s">
        <v>299</v>
      </c>
      <c r="AF175" s="429"/>
      <c r="AG175" s="429"/>
      <c r="AH175" s="429"/>
      <c r="AI175" s="231"/>
    </row>
    <row r="176" spans="1:35" s="20" customFormat="1" ht="13.5" customHeight="1">
      <c r="A176" s="230"/>
      <c r="B176" s="298" t="s">
        <v>300</v>
      </c>
      <c r="C176" s="421" t="s">
        <v>513</v>
      </c>
      <c r="D176" s="422"/>
      <c r="E176" s="422"/>
      <c r="F176" s="422"/>
      <c r="G176" s="422"/>
      <c r="H176" s="422"/>
      <c r="I176" s="422"/>
      <c r="J176" s="422"/>
      <c r="K176" s="422"/>
      <c r="L176" s="422"/>
      <c r="M176" s="422"/>
      <c r="N176" s="422"/>
      <c r="O176" s="422"/>
      <c r="P176" s="422"/>
      <c r="Q176" s="422"/>
      <c r="R176" s="422"/>
      <c r="S176" s="422"/>
      <c r="T176" s="422"/>
      <c r="U176" s="422"/>
      <c r="V176" s="422"/>
      <c r="W176" s="422"/>
      <c r="X176" s="422"/>
      <c r="Y176" s="422"/>
      <c r="Z176" s="422"/>
      <c r="AA176" s="422"/>
      <c r="AB176" s="422"/>
      <c r="AC176" s="422"/>
      <c r="AD176" s="423"/>
      <c r="AE176" s="343" t="s">
        <v>511</v>
      </c>
      <c r="AF176" s="343"/>
      <c r="AG176" s="343"/>
      <c r="AH176" s="343"/>
      <c r="AI176" s="231"/>
    </row>
    <row r="177" spans="1:35" s="20" customFormat="1" ht="21.75" customHeight="1">
      <c r="A177" s="230"/>
      <c r="B177" s="298" t="s">
        <v>302</v>
      </c>
      <c r="C177" s="344" t="s">
        <v>310</v>
      </c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  <c r="T177" s="345"/>
      <c r="U177" s="345"/>
      <c r="V177" s="345"/>
      <c r="W177" s="345"/>
      <c r="X177" s="345"/>
      <c r="Y177" s="345"/>
      <c r="Z177" s="345"/>
      <c r="AA177" s="345"/>
      <c r="AB177" s="345"/>
      <c r="AC177" s="345"/>
      <c r="AD177" s="346"/>
      <c r="AE177" s="343" t="s">
        <v>441</v>
      </c>
      <c r="AF177" s="343"/>
      <c r="AG177" s="343"/>
      <c r="AH177" s="343"/>
      <c r="AI177" s="231"/>
    </row>
    <row r="178" spans="1:35" s="20" customFormat="1" ht="13.5" customHeight="1">
      <c r="A178" s="230"/>
      <c r="B178" s="298" t="s">
        <v>303</v>
      </c>
      <c r="C178" s="421" t="s">
        <v>442</v>
      </c>
      <c r="D178" s="422"/>
      <c r="E178" s="422"/>
      <c r="F178" s="422"/>
      <c r="G178" s="422"/>
      <c r="H178" s="422"/>
      <c r="I178" s="422"/>
      <c r="J178" s="422"/>
      <c r="K178" s="422"/>
      <c r="L178" s="422"/>
      <c r="M178" s="422"/>
      <c r="N178" s="422"/>
      <c r="O178" s="422"/>
      <c r="P178" s="422"/>
      <c r="Q178" s="422"/>
      <c r="R178" s="422"/>
      <c r="S178" s="422"/>
      <c r="T178" s="422"/>
      <c r="U178" s="422"/>
      <c r="V178" s="422"/>
      <c r="W178" s="422"/>
      <c r="X178" s="422"/>
      <c r="Y178" s="422"/>
      <c r="Z178" s="422"/>
      <c r="AA178" s="422"/>
      <c r="AB178" s="422"/>
      <c r="AC178" s="422"/>
      <c r="AD178" s="423"/>
      <c r="AE178" s="343" t="s">
        <v>502</v>
      </c>
      <c r="AF178" s="343"/>
      <c r="AG178" s="343"/>
      <c r="AH178" s="343"/>
      <c r="AI178" s="231"/>
    </row>
    <row r="179" spans="1:35" s="20" customFormat="1" ht="13.5" customHeight="1">
      <c r="A179" s="230"/>
      <c r="B179" s="298" t="s">
        <v>304</v>
      </c>
      <c r="C179" s="421" t="s">
        <v>311</v>
      </c>
      <c r="D179" s="422"/>
      <c r="E179" s="422"/>
      <c r="F179" s="422"/>
      <c r="G179" s="422"/>
      <c r="H179" s="422"/>
      <c r="I179" s="422"/>
      <c r="J179" s="422"/>
      <c r="K179" s="422"/>
      <c r="L179" s="422"/>
      <c r="M179" s="422"/>
      <c r="N179" s="422"/>
      <c r="O179" s="422"/>
      <c r="P179" s="422"/>
      <c r="Q179" s="422"/>
      <c r="R179" s="422"/>
      <c r="S179" s="422"/>
      <c r="T179" s="422"/>
      <c r="U179" s="422"/>
      <c r="V179" s="422"/>
      <c r="W179" s="422"/>
      <c r="X179" s="422"/>
      <c r="Y179" s="422"/>
      <c r="Z179" s="422"/>
      <c r="AA179" s="422"/>
      <c r="AB179" s="422"/>
      <c r="AC179" s="422"/>
      <c r="AD179" s="423"/>
      <c r="AE179" s="343" t="s">
        <v>389</v>
      </c>
      <c r="AF179" s="343"/>
      <c r="AG179" s="343"/>
      <c r="AH179" s="343"/>
      <c r="AI179" s="231"/>
    </row>
    <row r="180" spans="1:35" s="20" customFormat="1" ht="13.5" customHeight="1">
      <c r="A180" s="230"/>
      <c r="B180" s="298" t="s">
        <v>305</v>
      </c>
      <c r="C180" s="421" t="s">
        <v>443</v>
      </c>
      <c r="D180" s="422"/>
      <c r="E180" s="422"/>
      <c r="F180" s="422"/>
      <c r="G180" s="422"/>
      <c r="H180" s="422"/>
      <c r="I180" s="422"/>
      <c r="J180" s="422"/>
      <c r="K180" s="422"/>
      <c r="L180" s="422"/>
      <c r="M180" s="422"/>
      <c r="N180" s="422"/>
      <c r="O180" s="422"/>
      <c r="P180" s="422"/>
      <c r="Q180" s="422"/>
      <c r="R180" s="422"/>
      <c r="S180" s="422"/>
      <c r="T180" s="422"/>
      <c r="U180" s="422"/>
      <c r="V180" s="422"/>
      <c r="W180" s="422"/>
      <c r="X180" s="422"/>
      <c r="Y180" s="422"/>
      <c r="Z180" s="422"/>
      <c r="AA180" s="422"/>
      <c r="AB180" s="422"/>
      <c r="AC180" s="422"/>
      <c r="AD180" s="423"/>
      <c r="AE180" s="343" t="s">
        <v>512</v>
      </c>
      <c r="AF180" s="343"/>
      <c r="AG180" s="343"/>
      <c r="AH180" s="343"/>
      <c r="AI180" s="231"/>
    </row>
    <row r="181" spans="1:35" s="20" customFormat="1" ht="13.5" customHeight="1">
      <c r="A181" s="230"/>
      <c r="B181" s="298" t="s">
        <v>306</v>
      </c>
      <c r="C181" s="421" t="s">
        <v>312</v>
      </c>
      <c r="D181" s="422"/>
      <c r="E181" s="422"/>
      <c r="F181" s="422"/>
      <c r="G181" s="422"/>
      <c r="H181" s="422"/>
      <c r="I181" s="422"/>
      <c r="J181" s="422"/>
      <c r="K181" s="422"/>
      <c r="L181" s="422"/>
      <c r="M181" s="422"/>
      <c r="N181" s="422"/>
      <c r="O181" s="422"/>
      <c r="P181" s="422"/>
      <c r="Q181" s="422"/>
      <c r="R181" s="422"/>
      <c r="S181" s="422"/>
      <c r="T181" s="422"/>
      <c r="U181" s="422"/>
      <c r="V181" s="422"/>
      <c r="W181" s="422"/>
      <c r="X181" s="422"/>
      <c r="Y181" s="422"/>
      <c r="Z181" s="422"/>
      <c r="AA181" s="422"/>
      <c r="AB181" s="422"/>
      <c r="AC181" s="422"/>
      <c r="AD181" s="423"/>
      <c r="AE181" s="343" t="s">
        <v>535</v>
      </c>
      <c r="AF181" s="343"/>
      <c r="AG181" s="343"/>
      <c r="AH181" s="343"/>
      <c r="AI181" s="231"/>
    </row>
    <row r="182" spans="1:35" s="20" customFormat="1" ht="13.5" customHeight="1">
      <c r="A182" s="230"/>
      <c r="B182" s="298" t="s">
        <v>307</v>
      </c>
      <c r="C182" s="421" t="s">
        <v>444</v>
      </c>
      <c r="D182" s="422"/>
      <c r="E182" s="422"/>
      <c r="F182" s="422"/>
      <c r="G182" s="422"/>
      <c r="H182" s="422"/>
      <c r="I182" s="422"/>
      <c r="J182" s="422"/>
      <c r="K182" s="422"/>
      <c r="L182" s="422"/>
      <c r="M182" s="422"/>
      <c r="N182" s="422"/>
      <c r="O182" s="422"/>
      <c r="P182" s="422"/>
      <c r="Q182" s="422"/>
      <c r="R182" s="422"/>
      <c r="S182" s="422"/>
      <c r="T182" s="422"/>
      <c r="U182" s="422"/>
      <c r="V182" s="422"/>
      <c r="W182" s="422"/>
      <c r="X182" s="422"/>
      <c r="Y182" s="422"/>
      <c r="Z182" s="422"/>
      <c r="AA182" s="422"/>
      <c r="AB182" s="422"/>
      <c r="AC182" s="422"/>
      <c r="AD182" s="423"/>
      <c r="AE182" s="343" t="s">
        <v>132</v>
      </c>
      <c r="AF182" s="343"/>
      <c r="AG182" s="343"/>
      <c r="AH182" s="343"/>
      <c r="AI182" s="231"/>
    </row>
    <row r="183" spans="1:35" s="20" customFormat="1" ht="13.5" customHeight="1">
      <c r="A183" s="230"/>
      <c r="B183" s="298" t="s">
        <v>308</v>
      </c>
      <c r="C183" s="421" t="s">
        <v>313</v>
      </c>
      <c r="D183" s="422"/>
      <c r="E183" s="422"/>
      <c r="F183" s="422"/>
      <c r="G183" s="422"/>
      <c r="H183" s="422"/>
      <c r="I183" s="422"/>
      <c r="J183" s="422"/>
      <c r="K183" s="422"/>
      <c r="L183" s="422"/>
      <c r="M183" s="422"/>
      <c r="N183" s="422"/>
      <c r="O183" s="422"/>
      <c r="P183" s="422"/>
      <c r="Q183" s="422"/>
      <c r="R183" s="422"/>
      <c r="S183" s="422"/>
      <c r="T183" s="422"/>
      <c r="U183" s="422"/>
      <c r="V183" s="422"/>
      <c r="W183" s="422"/>
      <c r="X183" s="422"/>
      <c r="Y183" s="422"/>
      <c r="Z183" s="422"/>
      <c r="AA183" s="422"/>
      <c r="AB183" s="422"/>
      <c r="AC183" s="422"/>
      <c r="AD183" s="423"/>
      <c r="AE183" s="343" t="s">
        <v>130</v>
      </c>
      <c r="AF183" s="343"/>
      <c r="AG183" s="343"/>
      <c r="AH183" s="343"/>
      <c r="AI183" s="231"/>
    </row>
    <row r="184" spans="1:35" s="20" customFormat="1" ht="13.5" customHeight="1">
      <c r="A184" s="230"/>
      <c r="B184" s="298" t="s">
        <v>309</v>
      </c>
      <c r="C184" s="421" t="s">
        <v>404</v>
      </c>
      <c r="D184" s="422"/>
      <c r="E184" s="422"/>
      <c r="F184" s="422"/>
      <c r="G184" s="422"/>
      <c r="H184" s="422"/>
      <c r="I184" s="422"/>
      <c r="J184" s="422"/>
      <c r="K184" s="422"/>
      <c r="L184" s="422"/>
      <c r="M184" s="422"/>
      <c r="N184" s="422"/>
      <c r="O184" s="422"/>
      <c r="P184" s="422"/>
      <c r="Q184" s="422"/>
      <c r="R184" s="422"/>
      <c r="S184" s="422"/>
      <c r="T184" s="422"/>
      <c r="U184" s="422"/>
      <c r="V184" s="422"/>
      <c r="W184" s="422"/>
      <c r="X184" s="422"/>
      <c r="Y184" s="422"/>
      <c r="Z184" s="422"/>
      <c r="AA184" s="422"/>
      <c r="AB184" s="422"/>
      <c r="AC184" s="422"/>
      <c r="AD184" s="423"/>
      <c r="AE184" s="343" t="s">
        <v>445</v>
      </c>
      <c r="AF184" s="343"/>
      <c r="AG184" s="343"/>
      <c r="AH184" s="343"/>
      <c r="AI184" s="231"/>
    </row>
    <row r="185" spans="1:35" s="20" customFormat="1" ht="21.75" customHeight="1">
      <c r="A185" s="230"/>
      <c r="B185" s="298" t="s">
        <v>315</v>
      </c>
      <c r="C185" s="344" t="s">
        <v>421</v>
      </c>
      <c r="D185" s="345"/>
      <c r="E185" s="345"/>
      <c r="F185" s="345"/>
      <c r="G185" s="345"/>
      <c r="H185" s="345"/>
      <c r="I185" s="345"/>
      <c r="J185" s="345"/>
      <c r="K185" s="345"/>
      <c r="L185" s="345"/>
      <c r="M185" s="345"/>
      <c r="N185" s="345"/>
      <c r="O185" s="345"/>
      <c r="P185" s="345"/>
      <c r="Q185" s="345"/>
      <c r="R185" s="345"/>
      <c r="S185" s="345"/>
      <c r="T185" s="345"/>
      <c r="U185" s="345"/>
      <c r="V185" s="345"/>
      <c r="W185" s="345"/>
      <c r="X185" s="345"/>
      <c r="Y185" s="345"/>
      <c r="Z185" s="345"/>
      <c r="AA185" s="345"/>
      <c r="AB185" s="345"/>
      <c r="AC185" s="345"/>
      <c r="AD185" s="346"/>
      <c r="AE185" s="343" t="s">
        <v>131</v>
      </c>
      <c r="AF185" s="343"/>
      <c r="AG185" s="343"/>
      <c r="AH185" s="343"/>
      <c r="AI185" s="231"/>
    </row>
    <row r="186" spans="1:35" s="20" customFormat="1" ht="13.5" customHeight="1">
      <c r="A186" s="230"/>
      <c r="B186" s="298" t="s">
        <v>316</v>
      </c>
      <c r="C186" s="344" t="s">
        <v>361</v>
      </c>
      <c r="D186" s="345"/>
      <c r="E186" s="345"/>
      <c r="F186" s="345"/>
      <c r="G186" s="345"/>
      <c r="H186" s="345"/>
      <c r="I186" s="345"/>
      <c r="J186" s="345"/>
      <c r="K186" s="345"/>
      <c r="L186" s="345"/>
      <c r="M186" s="345"/>
      <c r="N186" s="345"/>
      <c r="O186" s="345"/>
      <c r="P186" s="345"/>
      <c r="Q186" s="345"/>
      <c r="R186" s="345"/>
      <c r="S186" s="345"/>
      <c r="T186" s="345"/>
      <c r="U186" s="345"/>
      <c r="V186" s="345"/>
      <c r="W186" s="345"/>
      <c r="X186" s="345"/>
      <c r="Y186" s="345"/>
      <c r="Z186" s="345"/>
      <c r="AA186" s="345"/>
      <c r="AB186" s="345"/>
      <c r="AC186" s="345"/>
      <c r="AD186" s="346"/>
      <c r="AE186" s="343" t="s">
        <v>181</v>
      </c>
      <c r="AF186" s="343"/>
      <c r="AG186" s="343"/>
      <c r="AH186" s="343"/>
      <c r="AI186" s="231"/>
    </row>
    <row r="187" spans="1:35" s="20" customFormat="1" ht="13.5" customHeight="1">
      <c r="A187" s="230"/>
      <c r="B187" s="298" t="s">
        <v>360</v>
      </c>
      <c r="C187" s="344" t="s">
        <v>462</v>
      </c>
      <c r="D187" s="345"/>
      <c r="E187" s="345"/>
      <c r="F187" s="345"/>
      <c r="G187" s="345"/>
      <c r="H187" s="345"/>
      <c r="I187" s="345"/>
      <c r="J187" s="345"/>
      <c r="K187" s="345"/>
      <c r="L187" s="345"/>
      <c r="M187" s="345"/>
      <c r="N187" s="345"/>
      <c r="O187" s="345"/>
      <c r="P187" s="345"/>
      <c r="Q187" s="345"/>
      <c r="R187" s="345"/>
      <c r="S187" s="345"/>
      <c r="T187" s="345"/>
      <c r="U187" s="345"/>
      <c r="V187" s="345"/>
      <c r="W187" s="345"/>
      <c r="X187" s="345"/>
      <c r="Y187" s="345"/>
      <c r="Z187" s="345"/>
      <c r="AA187" s="345"/>
      <c r="AB187" s="345"/>
      <c r="AC187" s="345"/>
      <c r="AD187" s="346"/>
      <c r="AE187" s="343" t="s">
        <v>408</v>
      </c>
      <c r="AF187" s="343"/>
      <c r="AG187" s="343"/>
      <c r="AH187" s="343"/>
      <c r="AI187" s="231"/>
    </row>
    <row r="188" spans="1:35" s="20" customFormat="1" ht="21" customHeight="1">
      <c r="A188" s="230"/>
      <c r="B188" s="298" t="s">
        <v>463</v>
      </c>
      <c r="C188" s="344" t="s">
        <v>521</v>
      </c>
      <c r="D188" s="345"/>
      <c r="E188" s="345"/>
      <c r="F188" s="345"/>
      <c r="G188" s="345"/>
      <c r="H188" s="345"/>
      <c r="I188" s="345"/>
      <c r="J188" s="345"/>
      <c r="K188" s="345"/>
      <c r="L188" s="345"/>
      <c r="M188" s="345"/>
      <c r="N188" s="345"/>
      <c r="O188" s="345"/>
      <c r="P188" s="345"/>
      <c r="Q188" s="345"/>
      <c r="R188" s="345"/>
      <c r="S188" s="345"/>
      <c r="T188" s="345"/>
      <c r="U188" s="345"/>
      <c r="V188" s="345"/>
      <c r="W188" s="345"/>
      <c r="X188" s="345"/>
      <c r="Y188" s="345"/>
      <c r="Z188" s="345"/>
      <c r="AA188" s="345"/>
      <c r="AB188" s="345"/>
      <c r="AC188" s="345"/>
      <c r="AD188" s="346"/>
      <c r="AE188" s="343" t="s">
        <v>409</v>
      </c>
      <c r="AF188" s="343"/>
      <c r="AG188" s="343"/>
      <c r="AH188" s="343"/>
      <c r="AI188" s="231"/>
    </row>
    <row r="189" spans="1:35" s="20" customFormat="1" ht="12.75" customHeight="1">
      <c r="A189" s="230"/>
      <c r="B189" s="298" t="s">
        <v>464</v>
      </c>
      <c r="C189" s="340" t="s">
        <v>427</v>
      </c>
      <c r="D189" s="341"/>
      <c r="E189" s="341"/>
      <c r="F189" s="341"/>
      <c r="G189" s="341"/>
      <c r="H189" s="34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341"/>
      <c r="T189" s="341"/>
      <c r="U189" s="341"/>
      <c r="V189" s="341"/>
      <c r="W189" s="341"/>
      <c r="X189" s="341"/>
      <c r="Y189" s="341"/>
      <c r="Z189" s="341"/>
      <c r="AA189" s="341"/>
      <c r="AB189" s="341"/>
      <c r="AC189" s="341"/>
      <c r="AD189" s="342"/>
      <c r="AE189" s="343" t="s">
        <v>171</v>
      </c>
      <c r="AF189" s="343"/>
      <c r="AG189" s="343"/>
      <c r="AH189" s="343"/>
      <c r="AI189" s="231"/>
    </row>
    <row r="190" spans="1:35" s="20" customFormat="1" ht="36.75" customHeight="1">
      <c r="A190" s="230"/>
      <c r="B190" s="298" t="s">
        <v>317</v>
      </c>
      <c r="C190" s="340" t="s">
        <v>447</v>
      </c>
      <c r="D190" s="341"/>
      <c r="E190" s="341"/>
      <c r="F190" s="341"/>
      <c r="G190" s="341"/>
      <c r="H190" s="34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341"/>
      <c r="T190" s="341"/>
      <c r="U190" s="341"/>
      <c r="V190" s="341"/>
      <c r="W190" s="341"/>
      <c r="X190" s="341"/>
      <c r="Y190" s="341"/>
      <c r="Z190" s="341"/>
      <c r="AA190" s="341"/>
      <c r="AB190" s="341"/>
      <c r="AC190" s="341"/>
      <c r="AD190" s="342"/>
      <c r="AE190" s="343" t="s">
        <v>137</v>
      </c>
      <c r="AF190" s="343"/>
      <c r="AG190" s="343"/>
      <c r="AH190" s="343"/>
      <c r="AI190" s="231"/>
    </row>
    <row r="191" spans="1:35" s="20" customFormat="1" ht="21.75" customHeight="1">
      <c r="A191" s="230"/>
      <c r="B191" s="298" t="s">
        <v>318</v>
      </c>
      <c r="C191" s="340" t="s">
        <v>449</v>
      </c>
      <c r="D191" s="341"/>
      <c r="E191" s="341"/>
      <c r="F191" s="341"/>
      <c r="G191" s="341"/>
      <c r="H191" s="34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341"/>
      <c r="T191" s="341"/>
      <c r="U191" s="341"/>
      <c r="V191" s="341"/>
      <c r="W191" s="341"/>
      <c r="X191" s="341"/>
      <c r="Y191" s="341"/>
      <c r="Z191" s="341"/>
      <c r="AA191" s="341"/>
      <c r="AB191" s="341"/>
      <c r="AC191" s="341"/>
      <c r="AD191" s="342"/>
      <c r="AE191" s="343" t="s">
        <v>138</v>
      </c>
      <c r="AF191" s="343"/>
      <c r="AG191" s="343"/>
      <c r="AH191" s="343"/>
      <c r="AI191" s="231"/>
    </row>
    <row r="192" spans="1:35" s="20" customFormat="1" ht="36.75" customHeight="1">
      <c r="A192" s="230"/>
      <c r="B192" s="298" t="s">
        <v>319</v>
      </c>
      <c r="C192" s="340" t="s">
        <v>524</v>
      </c>
      <c r="D192" s="341"/>
      <c r="E192" s="341"/>
      <c r="F192" s="341"/>
      <c r="G192" s="341"/>
      <c r="H192" s="34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341"/>
      <c r="T192" s="341"/>
      <c r="U192" s="341"/>
      <c r="V192" s="341"/>
      <c r="W192" s="341"/>
      <c r="X192" s="341"/>
      <c r="Y192" s="341"/>
      <c r="Z192" s="341"/>
      <c r="AA192" s="341"/>
      <c r="AB192" s="341"/>
      <c r="AC192" s="341"/>
      <c r="AD192" s="342"/>
      <c r="AE192" s="343" t="s">
        <v>140</v>
      </c>
      <c r="AF192" s="343"/>
      <c r="AG192" s="343"/>
      <c r="AH192" s="343"/>
      <c r="AI192" s="231"/>
    </row>
    <row r="193" spans="1:35" s="20" customFormat="1" ht="24.75" customHeight="1">
      <c r="A193" s="230"/>
      <c r="B193" s="298" t="s">
        <v>320</v>
      </c>
      <c r="C193" s="340" t="s">
        <v>450</v>
      </c>
      <c r="D193" s="341"/>
      <c r="E193" s="341"/>
      <c r="F193" s="341"/>
      <c r="G193" s="341"/>
      <c r="H193" s="34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341"/>
      <c r="T193" s="341"/>
      <c r="U193" s="341"/>
      <c r="V193" s="341"/>
      <c r="W193" s="341"/>
      <c r="X193" s="341"/>
      <c r="Y193" s="341"/>
      <c r="Z193" s="341"/>
      <c r="AA193" s="341"/>
      <c r="AB193" s="341"/>
      <c r="AC193" s="341"/>
      <c r="AD193" s="342"/>
      <c r="AE193" s="343" t="s">
        <v>141</v>
      </c>
      <c r="AF193" s="343"/>
      <c r="AG193" s="343"/>
      <c r="AH193" s="343"/>
      <c r="AI193" s="231"/>
    </row>
    <row r="194" spans="1:35" s="20" customFormat="1" ht="12.75" customHeight="1">
      <c r="A194" s="230"/>
      <c r="B194" s="298" t="s">
        <v>321</v>
      </c>
      <c r="C194" s="340" t="s">
        <v>496</v>
      </c>
      <c r="D194" s="341"/>
      <c r="E194" s="341"/>
      <c r="F194" s="341"/>
      <c r="G194" s="341"/>
      <c r="H194" s="34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341"/>
      <c r="T194" s="341"/>
      <c r="U194" s="341"/>
      <c r="V194" s="341"/>
      <c r="W194" s="341"/>
      <c r="X194" s="341"/>
      <c r="Y194" s="341"/>
      <c r="Z194" s="341"/>
      <c r="AA194" s="341"/>
      <c r="AB194" s="341"/>
      <c r="AC194" s="341"/>
      <c r="AD194" s="342"/>
      <c r="AE194" s="343" t="s">
        <v>378</v>
      </c>
      <c r="AF194" s="343"/>
      <c r="AG194" s="343"/>
      <c r="AH194" s="343"/>
      <c r="AI194" s="231"/>
    </row>
    <row r="195" spans="1:35" s="20" customFormat="1" ht="36" customHeight="1">
      <c r="A195" s="230"/>
      <c r="B195" s="298" t="s">
        <v>322</v>
      </c>
      <c r="C195" s="340" t="s">
        <v>446</v>
      </c>
      <c r="D195" s="341"/>
      <c r="E195" s="341"/>
      <c r="F195" s="341"/>
      <c r="G195" s="341"/>
      <c r="H195" s="34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341"/>
      <c r="T195" s="341"/>
      <c r="U195" s="341"/>
      <c r="V195" s="341"/>
      <c r="W195" s="341"/>
      <c r="X195" s="341"/>
      <c r="Y195" s="341"/>
      <c r="Z195" s="341"/>
      <c r="AA195" s="341"/>
      <c r="AB195" s="341"/>
      <c r="AC195" s="341"/>
      <c r="AD195" s="342"/>
      <c r="AE195" s="343" t="s">
        <v>143</v>
      </c>
      <c r="AF195" s="343"/>
      <c r="AG195" s="343"/>
      <c r="AH195" s="343"/>
      <c r="AI195" s="231"/>
    </row>
    <row r="196" spans="1:35" s="20" customFormat="1" ht="36.75" customHeight="1">
      <c r="A196" s="230"/>
      <c r="B196" s="298" t="s">
        <v>323</v>
      </c>
      <c r="C196" s="340" t="s">
        <v>452</v>
      </c>
      <c r="D196" s="341"/>
      <c r="E196" s="341"/>
      <c r="F196" s="341"/>
      <c r="G196" s="341"/>
      <c r="H196" s="34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341"/>
      <c r="T196" s="341"/>
      <c r="U196" s="341"/>
      <c r="V196" s="341"/>
      <c r="W196" s="341"/>
      <c r="X196" s="341"/>
      <c r="Y196" s="341"/>
      <c r="Z196" s="341"/>
      <c r="AA196" s="341"/>
      <c r="AB196" s="341"/>
      <c r="AC196" s="341"/>
      <c r="AD196" s="342"/>
      <c r="AE196" s="343" t="s">
        <v>144</v>
      </c>
      <c r="AF196" s="343"/>
      <c r="AG196" s="343"/>
      <c r="AH196" s="343"/>
      <c r="AI196" s="231"/>
    </row>
    <row r="197" spans="1:35" s="20" customFormat="1" ht="42" customHeight="1">
      <c r="A197" s="230"/>
      <c r="B197" s="298" t="s">
        <v>324</v>
      </c>
      <c r="C197" s="340" t="s">
        <v>453</v>
      </c>
      <c r="D197" s="341"/>
      <c r="E197" s="341"/>
      <c r="F197" s="341"/>
      <c r="G197" s="341"/>
      <c r="H197" s="34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341"/>
      <c r="T197" s="341"/>
      <c r="U197" s="341"/>
      <c r="V197" s="341"/>
      <c r="W197" s="341"/>
      <c r="X197" s="341"/>
      <c r="Y197" s="341"/>
      <c r="Z197" s="341"/>
      <c r="AA197" s="341"/>
      <c r="AB197" s="341"/>
      <c r="AC197" s="341"/>
      <c r="AD197" s="342"/>
      <c r="AE197" s="343" t="s">
        <v>145</v>
      </c>
      <c r="AF197" s="343"/>
      <c r="AG197" s="343"/>
      <c r="AH197" s="343"/>
      <c r="AI197" s="231"/>
    </row>
    <row r="198" spans="1:35" s="20" customFormat="1" ht="31.5" customHeight="1">
      <c r="A198" s="230"/>
      <c r="B198" s="298" t="s">
        <v>325</v>
      </c>
      <c r="C198" s="425" t="s">
        <v>454</v>
      </c>
      <c r="D198" s="425"/>
      <c r="E198" s="425"/>
      <c r="F198" s="425"/>
      <c r="G198" s="425"/>
      <c r="H198" s="425"/>
      <c r="I198" s="425"/>
      <c r="J198" s="425"/>
      <c r="K198" s="425"/>
      <c r="L198" s="425"/>
      <c r="M198" s="425"/>
      <c r="N198" s="425"/>
      <c r="O198" s="425"/>
      <c r="P198" s="425"/>
      <c r="Q198" s="425"/>
      <c r="R198" s="425"/>
      <c r="S198" s="425"/>
      <c r="T198" s="425"/>
      <c r="U198" s="425"/>
      <c r="V198" s="425"/>
      <c r="W198" s="425"/>
      <c r="X198" s="425"/>
      <c r="Y198" s="425"/>
      <c r="Z198" s="425"/>
      <c r="AA198" s="425"/>
      <c r="AB198" s="425"/>
      <c r="AC198" s="425"/>
      <c r="AD198" s="425"/>
      <c r="AE198" s="343" t="s">
        <v>148</v>
      </c>
      <c r="AF198" s="343"/>
      <c r="AG198" s="343"/>
      <c r="AH198" s="343"/>
      <c r="AI198" s="231"/>
    </row>
    <row r="199" spans="1:35" s="20" customFormat="1" ht="26.25" customHeight="1">
      <c r="A199" s="230"/>
      <c r="B199" s="298" t="s">
        <v>326</v>
      </c>
      <c r="C199" s="424" t="s">
        <v>455</v>
      </c>
      <c r="D199" s="424"/>
      <c r="E199" s="424"/>
      <c r="F199" s="424"/>
      <c r="G199" s="424"/>
      <c r="H199" s="424"/>
      <c r="I199" s="424"/>
      <c r="J199" s="424"/>
      <c r="K199" s="424"/>
      <c r="L199" s="424"/>
      <c r="M199" s="424"/>
      <c r="N199" s="424"/>
      <c r="O199" s="424"/>
      <c r="P199" s="424"/>
      <c r="Q199" s="424"/>
      <c r="R199" s="424"/>
      <c r="S199" s="424"/>
      <c r="T199" s="424"/>
      <c r="U199" s="424"/>
      <c r="V199" s="424"/>
      <c r="W199" s="424"/>
      <c r="X199" s="424"/>
      <c r="Y199" s="424"/>
      <c r="Z199" s="424"/>
      <c r="AA199" s="424"/>
      <c r="AB199" s="424"/>
      <c r="AC199" s="424"/>
      <c r="AD199" s="424"/>
      <c r="AE199" s="343" t="s">
        <v>151</v>
      </c>
      <c r="AF199" s="343"/>
      <c r="AG199" s="343"/>
      <c r="AH199" s="343"/>
      <c r="AI199" s="231"/>
    </row>
    <row r="200" spans="1:35" s="20" customFormat="1" ht="36.75" customHeight="1">
      <c r="A200" s="230"/>
      <c r="B200" s="298" t="s">
        <v>327</v>
      </c>
      <c r="C200" s="340" t="s">
        <v>456</v>
      </c>
      <c r="D200" s="341"/>
      <c r="E200" s="341"/>
      <c r="F200" s="341"/>
      <c r="G200" s="341"/>
      <c r="H200" s="34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341"/>
      <c r="T200" s="341"/>
      <c r="U200" s="341"/>
      <c r="V200" s="341"/>
      <c r="W200" s="341"/>
      <c r="X200" s="341"/>
      <c r="Y200" s="341"/>
      <c r="Z200" s="341"/>
      <c r="AA200" s="341"/>
      <c r="AB200" s="341"/>
      <c r="AC200" s="341"/>
      <c r="AD200" s="342"/>
      <c r="AE200" s="343" t="s">
        <v>152</v>
      </c>
      <c r="AF200" s="343"/>
      <c r="AG200" s="343"/>
      <c r="AH200" s="343"/>
      <c r="AI200" s="231"/>
    </row>
    <row r="201" spans="1:35" s="20" customFormat="1" ht="25.5" customHeight="1">
      <c r="A201" s="230"/>
      <c r="B201" s="298" t="s">
        <v>328</v>
      </c>
      <c r="C201" s="340" t="s">
        <v>457</v>
      </c>
      <c r="D201" s="341"/>
      <c r="E201" s="341"/>
      <c r="F201" s="341"/>
      <c r="G201" s="341"/>
      <c r="H201" s="34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341"/>
      <c r="T201" s="341"/>
      <c r="U201" s="341"/>
      <c r="V201" s="341"/>
      <c r="W201" s="341"/>
      <c r="X201" s="341"/>
      <c r="Y201" s="341"/>
      <c r="Z201" s="341"/>
      <c r="AA201" s="341"/>
      <c r="AB201" s="341"/>
      <c r="AC201" s="341"/>
      <c r="AD201" s="342"/>
      <c r="AE201" s="343" t="s">
        <v>213</v>
      </c>
      <c r="AF201" s="343"/>
      <c r="AG201" s="343"/>
      <c r="AH201" s="343"/>
      <c r="AI201" s="231"/>
    </row>
    <row r="202" spans="1:35" s="20" customFormat="1" ht="24" customHeight="1">
      <c r="A202" s="230"/>
      <c r="B202" s="298" t="s">
        <v>329</v>
      </c>
      <c r="C202" s="344" t="s">
        <v>554</v>
      </c>
      <c r="D202" s="345"/>
      <c r="E202" s="345"/>
      <c r="F202" s="345"/>
      <c r="G202" s="345"/>
      <c r="H202" s="345"/>
      <c r="I202" s="345"/>
      <c r="J202" s="345"/>
      <c r="K202" s="345"/>
      <c r="L202" s="345"/>
      <c r="M202" s="345"/>
      <c r="N202" s="345"/>
      <c r="O202" s="345"/>
      <c r="P202" s="345"/>
      <c r="Q202" s="345"/>
      <c r="R202" s="345"/>
      <c r="S202" s="345"/>
      <c r="T202" s="345"/>
      <c r="U202" s="345"/>
      <c r="V202" s="345"/>
      <c r="W202" s="345"/>
      <c r="X202" s="345"/>
      <c r="Y202" s="345"/>
      <c r="Z202" s="345"/>
      <c r="AA202" s="345"/>
      <c r="AB202" s="345"/>
      <c r="AC202" s="345"/>
      <c r="AD202" s="346"/>
      <c r="AE202" s="343" t="s">
        <v>257</v>
      </c>
      <c r="AF202" s="343"/>
      <c r="AG202" s="343"/>
      <c r="AH202" s="343"/>
      <c r="AI202" s="231"/>
    </row>
    <row r="203" spans="1:35" s="20" customFormat="1" ht="22.5" customHeight="1">
      <c r="A203" s="230"/>
      <c r="B203" s="298" t="s">
        <v>330</v>
      </c>
      <c r="C203" s="344" t="s">
        <v>458</v>
      </c>
      <c r="D203" s="345"/>
      <c r="E203" s="345"/>
      <c r="F203" s="345"/>
      <c r="G203" s="345"/>
      <c r="H203" s="345"/>
      <c r="I203" s="345"/>
      <c r="J203" s="345"/>
      <c r="K203" s="345"/>
      <c r="L203" s="345"/>
      <c r="M203" s="345"/>
      <c r="N203" s="345"/>
      <c r="O203" s="345"/>
      <c r="P203" s="345"/>
      <c r="Q203" s="345"/>
      <c r="R203" s="345"/>
      <c r="S203" s="345"/>
      <c r="T203" s="345"/>
      <c r="U203" s="345"/>
      <c r="V203" s="345"/>
      <c r="W203" s="345"/>
      <c r="X203" s="345"/>
      <c r="Y203" s="345"/>
      <c r="Z203" s="345"/>
      <c r="AA203" s="345"/>
      <c r="AB203" s="345"/>
      <c r="AC203" s="345"/>
      <c r="AD203" s="346"/>
      <c r="AE203" s="343" t="s">
        <v>211</v>
      </c>
      <c r="AF203" s="343"/>
      <c r="AG203" s="343"/>
      <c r="AH203" s="343"/>
      <c r="AI203" s="231"/>
    </row>
    <row r="204" spans="1:35" s="20" customFormat="1" ht="25.5" customHeight="1">
      <c r="A204" s="230"/>
      <c r="B204" s="298" t="s">
        <v>331</v>
      </c>
      <c r="C204" s="340" t="s">
        <v>459</v>
      </c>
      <c r="D204" s="341"/>
      <c r="E204" s="341"/>
      <c r="F204" s="341"/>
      <c r="G204" s="341"/>
      <c r="H204" s="34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341"/>
      <c r="T204" s="341"/>
      <c r="U204" s="341"/>
      <c r="V204" s="341"/>
      <c r="W204" s="341"/>
      <c r="X204" s="341"/>
      <c r="Y204" s="341"/>
      <c r="Z204" s="341"/>
      <c r="AA204" s="341"/>
      <c r="AB204" s="341"/>
      <c r="AC204" s="341"/>
      <c r="AD204" s="342"/>
      <c r="AE204" s="343" t="s">
        <v>278</v>
      </c>
      <c r="AF204" s="343"/>
      <c r="AG204" s="343"/>
      <c r="AH204" s="343"/>
      <c r="AI204" s="231"/>
    </row>
    <row r="205" spans="1:35" s="20" customFormat="1" ht="24" customHeight="1">
      <c r="A205" s="230"/>
      <c r="B205" s="298" t="s">
        <v>333</v>
      </c>
      <c r="C205" s="340" t="s">
        <v>460</v>
      </c>
      <c r="D205" s="341"/>
      <c r="E205" s="341"/>
      <c r="F205" s="341"/>
      <c r="G205" s="341"/>
      <c r="H205" s="34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341"/>
      <c r="T205" s="341"/>
      <c r="U205" s="341"/>
      <c r="V205" s="341"/>
      <c r="W205" s="341"/>
      <c r="X205" s="341"/>
      <c r="Y205" s="341"/>
      <c r="Z205" s="341"/>
      <c r="AA205" s="341"/>
      <c r="AB205" s="341"/>
      <c r="AC205" s="341"/>
      <c r="AD205" s="342"/>
      <c r="AE205" s="343" t="s">
        <v>290</v>
      </c>
      <c r="AF205" s="343"/>
      <c r="AG205" s="343"/>
      <c r="AH205" s="343"/>
      <c r="AI205" s="231"/>
    </row>
    <row r="206" spans="1:35" s="20" customFormat="1" ht="23.25" customHeight="1">
      <c r="A206" s="230"/>
      <c r="B206" s="298" t="s">
        <v>334</v>
      </c>
      <c r="C206" s="340" t="s">
        <v>371</v>
      </c>
      <c r="D206" s="341"/>
      <c r="E206" s="341"/>
      <c r="F206" s="341"/>
      <c r="G206" s="341"/>
      <c r="H206" s="34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341"/>
      <c r="T206" s="341"/>
      <c r="U206" s="341"/>
      <c r="V206" s="341"/>
      <c r="W206" s="341"/>
      <c r="X206" s="341"/>
      <c r="Y206" s="341"/>
      <c r="Z206" s="341"/>
      <c r="AA206" s="341"/>
      <c r="AB206" s="341"/>
      <c r="AC206" s="341"/>
      <c r="AD206" s="342"/>
      <c r="AE206" s="343" t="s">
        <v>279</v>
      </c>
      <c r="AF206" s="343"/>
      <c r="AG206" s="343"/>
      <c r="AH206" s="343"/>
      <c r="AI206" s="231"/>
    </row>
    <row r="207" spans="1:35" s="20" customFormat="1" ht="24" customHeight="1">
      <c r="A207" s="230"/>
      <c r="B207" s="298" t="s">
        <v>335</v>
      </c>
      <c r="C207" s="340" t="s">
        <v>461</v>
      </c>
      <c r="D207" s="341"/>
      <c r="E207" s="341"/>
      <c r="F207" s="341"/>
      <c r="G207" s="341"/>
      <c r="H207" s="34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341"/>
      <c r="T207" s="341"/>
      <c r="U207" s="341"/>
      <c r="V207" s="341"/>
      <c r="W207" s="341"/>
      <c r="X207" s="341"/>
      <c r="Y207" s="341"/>
      <c r="Z207" s="341"/>
      <c r="AA207" s="341"/>
      <c r="AB207" s="341"/>
      <c r="AC207" s="341"/>
      <c r="AD207" s="342"/>
      <c r="AE207" s="343" t="s">
        <v>280</v>
      </c>
      <c r="AF207" s="343"/>
      <c r="AG207" s="343"/>
      <c r="AH207" s="343"/>
      <c r="AI207" s="231"/>
    </row>
    <row r="208" spans="1:35" s="20" customFormat="1" ht="36" customHeight="1">
      <c r="A208" s="230"/>
      <c r="B208" s="298" t="s">
        <v>336</v>
      </c>
      <c r="C208" s="340" t="s">
        <v>422</v>
      </c>
      <c r="D208" s="341"/>
      <c r="E208" s="341"/>
      <c r="F208" s="341"/>
      <c r="G208" s="341"/>
      <c r="H208" s="34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341"/>
      <c r="T208" s="341"/>
      <c r="U208" s="341"/>
      <c r="V208" s="341"/>
      <c r="W208" s="341"/>
      <c r="X208" s="341"/>
      <c r="Y208" s="341"/>
      <c r="Z208" s="341"/>
      <c r="AA208" s="341"/>
      <c r="AB208" s="341"/>
      <c r="AC208" s="341"/>
      <c r="AD208" s="342"/>
      <c r="AE208" s="343" t="s">
        <v>511</v>
      </c>
      <c r="AF208" s="343"/>
      <c r="AG208" s="343"/>
      <c r="AH208" s="343"/>
      <c r="AI208" s="231"/>
    </row>
    <row r="209" spans="1:35" s="20" customFormat="1" ht="23.25" customHeight="1">
      <c r="A209" s="230"/>
      <c r="B209" s="298" t="s">
        <v>337</v>
      </c>
      <c r="C209" s="340" t="s">
        <v>465</v>
      </c>
      <c r="D209" s="341"/>
      <c r="E209" s="341"/>
      <c r="F209" s="341"/>
      <c r="G209" s="341"/>
      <c r="H209" s="34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341"/>
      <c r="T209" s="341"/>
      <c r="U209" s="341"/>
      <c r="V209" s="341"/>
      <c r="W209" s="341"/>
      <c r="X209" s="341"/>
      <c r="Y209" s="341"/>
      <c r="Z209" s="341"/>
      <c r="AA209" s="341"/>
      <c r="AB209" s="341"/>
      <c r="AC209" s="341"/>
      <c r="AD209" s="342"/>
      <c r="AE209" s="343" t="s">
        <v>433</v>
      </c>
      <c r="AF209" s="343"/>
      <c r="AG209" s="343"/>
      <c r="AH209" s="343"/>
      <c r="AI209" s="231"/>
    </row>
    <row r="210" spans="1:35" s="20" customFormat="1" ht="25.5" customHeight="1">
      <c r="A210" s="230"/>
      <c r="B210" s="298" t="s">
        <v>338</v>
      </c>
      <c r="C210" s="340" t="s">
        <v>497</v>
      </c>
      <c r="D210" s="341"/>
      <c r="E210" s="341"/>
      <c r="F210" s="341"/>
      <c r="G210" s="341"/>
      <c r="H210" s="34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341"/>
      <c r="T210" s="341"/>
      <c r="U210" s="341"/>
      <c r="V210" s="341"/>
      <c r="W210" s="341"/>
      <c r="X210" s="341"/>
      <c r="Y210" s="341"/>
      <c r="Z210" s="341"/>
      <c r="AA210" s="341"/>
      <c r="AB210" s="341"/>
      <c r="AC210" s="341"/>
      <c r="AD210" s="342"/>
      <c r="AE210" s="343" t="s">
        <v>249</v>
      </c>
      <c r="AF210" s="343"/>
      <c r="AG210" s="343"/>
      <c r="AH210" s="343"/>
      <c r="AI210" s="231"/>
    </row>
    <row r="211" spans="1:35" s="20" customFormat="1" ht="23.25" customHeight="1">
      <c r="A211" s="230"/>
      <c r="B211" s="298" t="s">
        <v>339</v>
      </c>
      <c r="C211" s="340" t="s">
        <v>431</v>
      </c>
      <c r="D211" s="341"/>
      <c r="E211" s="341"/>
      <c r="F211" s="341"/>
      <c r="G211" s="341"/>
      <c r="H211" s="34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341"/>
      <c r="T211" s="341"/>
      <c r="U211" s="341"/>
      <c r="V211" s="341"/>
      <c r="W211" s="341"/>
      <c r="X211" s="341"/>
      <c r="Y211" s="341"/>
      <c r="Z211" s="341"/>
      <c r="AA211" s="341"/>
      <c r="AB211" s="341"/>
      <c r="AC211" s="341"/>
      <c r="AD211" s="342"/>
      <c r="AE211" s="343" t="s">
        <v>250</v>
      </c>
      <c r="AF211" s="343"/>
      <c r="AG211" s="343"/>
      <c r="AH211" s="343"/>
      <c r="AI211" s="231"/>
    </row>
    <row r="212" spans="1:35" s="20" customFormat="1" ht="35.25" customHeight="1">
      <c r="A212" s="230"/>
      <c r="B212" s="298" t="s">
        <v>340</v>
      </c>
      <c r="C212" s="340" t="s">
        <v>468</v>
      </c>
      <c r="D212" s="341"/>
      <c r="E212" s="341"/>
      <c r="F212" s="341"/>
      <c r="G212" s="341"/>
      <c r="H212" s="34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341"/>
      <c r="T212" s="341"/>
      <c r="U212" s="341"/>
      <c r="V212" s="341"/>
      <c r="W212" s="341"/>
      <c r="X212" s="341"/>
      <c r="Y212" s="341"/>
      <c r="Z212" s="341"/>
      <c r="AA212" s="341"/>
      <c r="AB212" s="341"/>
      <c r="AC212" s="341"/>
      <c r="AD212" s="342"/>
      <c r="AE212" s="343" t="s">
        <v>469</v>
      </c>
      <c r="AF212" s="343"/>
      <c r="AG212" s="343"/>
      <c r="AH212" s="343"/>
      <c r="AI212" s="231"/>
    </row>
    <row r="213" spans="1:35" s="20" customFormat="1" ht="34.5" customHeight="1">
      <c r="A213" s="230"/>
      <c r="B213" s="298" t="s">
        <v>341</v>
      </c>
      <c r="C213" s="340" t="s">
        <v>470</v>
      </c>
      <c r="D213" s="341"/>
      <c r="E213" s="341"/>
      <c r="F213" s="341"/>
      <c r="G213" s="341"/>
      <c r="H213" s="34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341"/>
      <c r="T213" s="341"/>
      <c r="U213" s="341"/>
      <c r="V213" s="341"/>
      <c r="W213" s="341"/>
      <c r="X213" s="341"/>
      <c r="Y213" s="341"/>
      <c r="Z213" s="341"/>
      <c r="AA213" s="341"/>
      <c r="AB213" s="341"/>
      <c r="AC213" s="341"/>
      <c r="AD213" s="342"/>
      <c r="AE213" s="343" t="s">
        <v>156</v>
      </c>
      <c r="AF213" s="343"/>
      <c r="AG213" s="343"/>
      <c r="AH213" s="343"/>
      <c r="AI213" s="231"/>
    </row>
    <row r="214" spans="1:35" s="20" customFormat="1" ht="23.25" customHeight="1">
      <c r="A214" s="230"/>
      <c r="B214" s="298" t="s">
        <v>342</v>
      </c>
      <c r="C214" s="344" t="s">
        <v>423</v>
      </c>
      <c r="D214" s="345"/>
      <c r="E214" s="345"/>
      <c r="F214" s="345"/>
      <c r="G214" s="345"/>
      <c r="H214" s="345"/>
      <c r="I214" s="345"/>
      <c r="J214" s="345"/>
      <c r="K214" s="345"/>
      <c r="L214" s="345"/>
      <c r="M214" s="345"/>
      <c r="N214" s="345"/>
      <c r="O214" s="345"/>
      <c r="P214" s="345"/>
      <c r="Q214" s="345"/>
      <c r="R214" s="345"/>
      <c r="S214" s="345"/>
      <c r="T214" s="345"/>
      <c r="U214" s="345"/>
      <c r="V214" s="345"/>
      <c r="W214" s="345"/>
      <c r="X214" s="345"/>
      <c r="Y214" s="345"/>
      <c r="Z214" s="345"/>
      <c r="AA214" s="345"/>
      <c r="AB214" s="345"/>
      <c r="AC214" s="345"/>
      <c r="AD214" s="346"/>
      <c r="AE214" s="343" t="s">
        <v>245</v>
      </c>
      <c r="AF214" s="343"/>
      <c r="AG214" s="343"/>
      <c r="AH214" s="343"/>
      <c r="AI214" s="231"/>
    </row>
    <row r="215" spans="1:35" s="20" customFormat="1" ht="26.25" customHeight="1">
      <c r="A215" s="230"/>
      <c r="B215" s="298" t="s">
        <v>343</v>
      </c>
      <c r="C215" s="340" t="s">
        <v>471</v>
      </c>
      <c r="D215" s="341"/>
      <c r="E215" s="341"/>
      <c r="F215" s="341"/>
      <c r="G215" s="341"/>
      <c r="H215" s="34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341"/>
      <c r="T215" s="341"/>
      <c r="U215" s="341"/>
      <c r="V215" s="341"/>
      <c r="W215" s="341"/>
      <c r="X215" s="341"/>
      <c r="Y215" s="341"/>
      <c r="Z215" s="341"/>
      <c r="AA215" s="341"/>
      <c r="AB215" s="341"/>
      <c r="AC215" s="341"/>
      <c r="AD215" s="342"/>
      <c r="AE215" s="343" t="s">
        <v>503</v>
      </c>
      <c r="AF215" s="343"/>
      <c r="AG215" s="343"/>
      <c r="AH215" s="343"/>
      <c r="AI215" s="231"/>
    </row>
    <row r="216" spans="1:35" s="20" customFormat="1" ht="26.25" customHeight="1">
      <c r="A216" s="230"/>
      <c r="B216" s="298" t="s">
        <v>344</v>
      </c>
      <c r="C216" s="340" t="s">
        <v>472</v>
      </c>
      <c r="D216" s="341"/>
      <c r="E216" s="341"/>
      <c r="F216" s="341"/>
      <c r="G216" s="341"/>
      <c r="H216" s="34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341"/>
      <c r="T216" s="341"/>
      <c r="U216" s="341"/>
      <c r="V216" s="341"/>
      <c r="W216" s="341"/>
      <c r="X216" s="341"/>
      <c r="Y216" s="341"/>
      <c r="Z216" s="341"/>
      <c r="AA216" s="341"/>
      <c r="AB216" s="341"/>
      <c r="AC216" s="341"/>
      <c r="AD216" s="342"/>
      <c r="AE216" s="343" t="s">
        <v>504</v>
      </c>
      <c r="AF216" s="343"/>
      <c r="AG216" s="343"/>
      <c r="AH216" s="343"/>
      <c r="AI216" s="231"/>
    </row>
    <row r="217" spans="1:35" s="20" customFormat="1" ht="22.5" customHeight="1">
      <c r="A217" s="230"/>
      <c r="B217" s="298" t="s">
        <v>345</v>
      </c>
      <c r="C217" s="340" t="s">
        <v>498</v>
      </c>
      <c r="D217" s="341"/>
      <c r="E217" s="341"/>
      <c r="F217" s="341"/>
      <c r="G217" s="341"/>
      <c r="H217" s="34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341"/>
      <c r="T217" s="341"/>
      <c r="U217" s="341"/>
      <c r="V217" s="341"/>
      <c r="W217" s="341"/>
      <c r="X217" s="341"/>
      <c r="Y217" s="341"/>
      <c r="Z217" s="341"/>
      <c r="AA217" s="341"/>
      <c r="AB217" s="341"/>
      <c r="AC217" s="341"/>
      <c r="AD217" s="342"/>
      <c r="AE217" s="343" t="s">
        <v>506</v>
      </c>
      <c r="AF217" s="343"/>
      <c r="AG217" s="343"/>
      <c r="AH217" s="343"/>
      <c r="AI217" s="231"/>
    </row>
    <row r="218" spans="1:35" s="20" customFormat="1" ht="25.5" customHeight="1">
      <c r="A218" s="230"/>
      <c r="B218" s="298" t="s">
        <v>346</v>
      </c>
      <c r="C218" s="340" t="s">
        <v>473</v>
      </c>
      <c r="D218" s="341"/>
      <c r="E218" s="341"/>
      <c r="F218" s="341"/>
      <c r="G218" s="341"/>
      <c r="H218" s="34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341"/>
      <c r="T218" s="341"/>
      <c r="U218" s="341"/>
      <c r="V218" s="341"/>
      <c r="W218" s="341"/>
      <c r="X218" s="341"/>
      <c r="Y218" s="341"/>
      <c r="Z218" s="341"/>
      <c r="AA218" s="341"/>
      <c r="AB218" s="341"/>
      <c r="AC218" s="341"/>
      <c r="AD218" s="342"/>
      <c r="AE218" s="343" t="s">
        <v>507</v>
      </c>
      <c r="AF218" s="343"/>
      <c r="AG218" s="343"/>
      <c r="AH218" s="343"/>
      <c r="AI218" s="231"/>
    </row>
    <row r="219" spans="1:35" s="20" customFormat="1" ht="24" customHeight="1">
      <c r="A219" s="230"/>
      <c r="B219" s="298" t="s">
        <v>347</v>
      </c>
      <c r="C219" s="340" t="s">
        <v>474</v>
      </c>
      <c r="D219" s="341"/>
      <c r="E219" s="341"/>
      <c r="F219" s="341"/>
      <c r="G219" s="341"/>
      <c r="H219" s="34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341"/>
      <c r="T219" s="341"/>
      <c r="U219" s="341"/>
      <c r="V219" s="341"/>
      <c r="W219" s="341"/>
      <c r="X219" s="341"/>
      <c r="Y219" s="341"/>
      <c r="Z219" s="341"/>
      <c r="AA219" s="341"/>
      <c r="AB219" s="341"/>
      <c r="AC219" s="341"/>
      <c r="AD219" s="342"/>
      <c r="AE219" s="343" t="s">
        <v>157</v>
      </c>
      <c r="AF219" s="343"/>
      <c r="AG219" s="343"/>
      <c r="AH219" s="343"/>
      <c r="AI219" s="231"/>
    </row>
    <row r="220" spans="1:35" s="20" customFormat="1" ht="15" customHeight="1">
      <c r="A220" s="230"/>
      <c r="B220" s="298" t="s">
        <v>348</v>
      </c>
      <c r="C220" s="340" t="s">
        <v>475</v>
      </c>
      <c r="D220" s="341"/>
      <c r="E220" s="341"/>
      <c r="F220" s="341"/>
      <c r="G220" s="341"/>
      <c r="H220" s="34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341"/>
      <c r="T220" s="341"/>
      <c r="U220" s="341"/>
      <c r="V220" s="341"/>
      <c r="W220" s="341"/>
      <c r="X220" s="341"/>
      <c r="Y220" s="341"/>
      <c r="Z220" s="341"/>
      <c r="AA220" s="341"/>
      <c r="AB220" s="341"/>
      <c r="AC220" s="341"/>
      <c r="AD220" s="342"/>
      <c r="AE220" s="343" t="s">
        <v>508</v>
      </c>
      <c r="AF220" s="343"/>
      <c r="AG220" s="343"/>
      <c r="AH220" s="343"/>
      <c r="AI220" s="231"/>
    </row>
    <row r="221" spans="1:35" s="20" customFormat="1" ht="27" customHeight="1">
      <c r="A221" s="230"/>
      <c r="B221" s="298" t="s">
        <v>349</v>
      </c>
      <c r="C221" s="340" t="s">
        <v>555</v>
      </c>
      <c r="D221" s="341"/>
      <c r="E221" s="341"/>
      <c r="F221" s="341"/>
      <c r="G221" s="341"/>
      <c r="H221" s="34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341"/>
      <c r="T221" s="341"/>
      <c r="U221" s="341"/>
      <c r="V221" s="341"/>
      <c r="W221" s="341"/>
      <c r="X221" s="341"/>
      <c r="Y221" s="341"/>
      <c r="Z221" s="341"/>
      <c r="AA221" s="341"/>
      <c r="AB221" s="341"/>
      <c r="AC221" s="341"/>
      <c r="AD221" s="342"/>
      <c r="AE221" s="343" t="s">
        <v>509</v>
      </c>
      <c r="AF221" s="343"/>
      <c r="AG221" s="343"/>
      <c r="AH221" s="343"/>
      <c r="AI221" s="231"/>
    </row>
    <row r="222" spans="1:35" s="20" customFormat="1" ht="33.75" customHeight="1">
      <c r="A222" s="230"/>
      <c r="B222" s="298" t="s">
        <v>350</v>
      </c>
      <c r="C222" s="340" t="s">
        <v>559</v>
      </c>
      <c r="D222" s="341"/>
      <c r="E222" s="341"/>
      <c r="F222" s="341"/>
      <c r="G222" s="341"/>
      <c r="H222" s="34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341"/>
      <c r="T222" s="341"/>
      <c r="U222" s="341"/>
      <c r="V222" s="341"/>
      <c r="W222" s="341"/>
      <c r="X222" s="341"/>
      <c r="Y222" s="341"/>
      <c r="Z222" s="341"/>
      <c r="AA222" s="341"/>
      <c r="AB222" s="341"/>
      <c r="AC222" s="341"/>
      <c r="AD222" s="342"/>
      <c r="AE222" s="343" t="s">
        <v>159</v>
      </c>
      <c r="AF222" s="343"/>
      <c r="AG222" s="343"/>
      <c r="AH222" s="343"/>
      <c r="AI222" s="231"/>
    </row>
    <row r="223" spans="1:35" s="20" customFormat="1" ht="24" customHeight="1">
      <c r="A223" s="230"/>
      <c r="B223" s="298" t="s">
        <v>351</v>
      </c>
      <c r="C223" s="340" t="s">
        <v>525</v>
      </c>
      <c r="D223" s="341"/>
      <c r="E223" s="341"/>
      <c r="F223" s="341"/>
      <c r="G223" s="341"/>
      <c r="H223" s="34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341"/>
      <c r="T223" s="341"/>
      <c r="U223" s="341"/>
      <c r="V223" s="341"/>
      <c r="W223" s="341"/>
      <c r="X223" s="341"/>
      <c r="Y223" s="341"/>
      <c r="Z223" s="341"/>
      <c r="AA223" s="341"/>
      <c r="AB223" s="341"/>
      <c r="AC223" s="341"/>
      <c r="AD223" s="342"/>
      <c r="AE223" s="343" t="s">
        <v>263</v>
      </c>
      <c r="AF223" s="343"/>
      <c r="AG223" s="343"/>
      <c r="AH223" s="343"/>
      <c r="AI223" s="231"/>
    </row>
    <row r="224" spans="1:35" s="20" customFormat="1" ht="26.25" customHeight="1">
      <c r="A224" s="230"/>
      <c r="B224" s="298" t="s">
        <v>352</v>
      </c>
      <c r="C224" s="340" t="s">
        <v>476</v>
      </c>
      <c r="D224" s="341"/>
      <c r="E224" s="341"/>
      <c r="F224" s="341"/>
      <c r="G224" s="341"/>
      <c r="H224" s="34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341"/>
      <c r="T224" s="341"/>
      <c r="U224" s="341"/>
      <c r="V224" s="341"/>
      <c r="W224" s="341"/>
      <c r="X224" s="341"/>
      <c r="Y224" s="341"/>
      <c r="Z224" s="341"/>
      <c r="AA224" s="341"/>
      <c r="AB224" s="341"/>
      <c r="AC224" s="341"/>
      <c r="AD224" s="342"/>
      <c r="AE224" s="343" t="s">
        <v>160</v>
      </c>
      <c r="AF224" s="343"/>
      <c r="AG224" s="343"/>
      <c r="AH224" s="343"/>
      <c r="AI224" s="231"/>
    </row>
    <row r="225" spans="1:35" s="20" customFormat="1" ht="24" customHeight="1">
      <c r="A225" s="230"/>
      <c r="B225" s="298" t="s">
        <v>353</v>
      </c>
      <c r="C225" s="340" t="s">
        <v>477</v>
      </c>
      <c r="D225" s="341"/>
      <c r="E225" s="341"/>
      <c r="F225" s="341"/>
      <c r="G225" s="341"/>
      <c r="H225" s="34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341"/>
      <c r="T225" s="341"/>
      <c r="U225" s="341"/>
      <c r="V225" s="341"/>
      <c r="W225" s="341"/>
      <c r="X225" s="341"/>
      <c r="Y225" s="341"/>
      <c r="Z225" s="341"/>
      <c r="AA225" s="341"/>
      <c r="AB225" s="341"/>
      <c r="AC225" s="341"/>
      <c r="AD225" s="342"/>
      <c r="AE225" s="343" t="s">
        <v>161</v>
      </c>
      <c r="AF225" s="343"/>
      <c r="AG225" s="343"/>
      <c r="AH225" s="343"/>
      <c r="AI225" s="231"/>
    </row>
    <row r="226" spans="1:35" s="20" customFormat="1" ht="24.75" customHeight="1">
      <c r="A226" s="230"/>
      <c r="B226" s="298" t="s">
        <v>354</v>
      </c>
      <c r="C226" s="340" t="s">
        <v>478</v>
      </c>
      <c r="D226" s="341"/>
      <c r="E226" s="341"/>
      <c r="F226" s="341"/>
      <c r="G226" s="341"/>
      <c r="H226" s="34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341"/>
      <c r="T226" s="341"/>
      <c r="U226" s="341"/>
      <c r="V226" s="341"/>
      <c r="W226" s="341"/>
      <c r="X226" s="341"/>
      <c r="Y226" s="341"/>
      <c r="Z226" s="341"/>
      <c r="AA226" s="341"/>
      <c r="AB226" s="341"/>
      <c r="AC226" s="341"/>
      <c r="AD226" s="342"/>
      <c r="AE226" s="343" t="s">
        <v>162</v>
      </c>
      <c r="AF226" s="343"/>
      <c r="AG226" s="343"/>
      <c r="AH226" s="343"/>
      <c r="AI226" s="231"/>
    </row>
    <row r="227" spans="1:35" s="20" customFormat="1" ht="14.25" customHeight="1">
      <c r="A227" s="230"/>
      <c r="B227" s="298" t="s">
        <v>355</v>
      </c>
      <c r="C227" s="340" t="s">
        <v>479</v>
      </c>
      <c r="D227" s="341"/>
      <c r="E227" s="341"/>
      <c r="F227" s="341"/>
      <c r="G227" s="341"/>
      <c r="H227" s="34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341"/>
      <c r="T227" s="341"/>
      <c r="U227" s="341"/>
      <c r="V227" s="341"/>
      <c r="W227" s="341"/>
      <c r="X227" s="341"/>
      <c r="Y227" s="341"/>
      <c r="Z227" s="341"/>
      <c r="AA227" s="341"/>
      <c r="AB227" s="341"/>
      <c r="AC227" s="341"/>
      <c r="AD227" s="342"/>
      <c r="AE227" s="343" t="s">
        <v>270</v>
      </c>
      <c r="AF227" s="343"/>
      <c r="AG227" s="343"/>
      <c r="AH227" s="343"/>
      <c r="AI227" s="231"/>
    </row>
    <row r="228" spans="1:35" s="20" customFormat="1" ht="22.5" customHeight="1">
      <c r="A228" s="230"/>
      <c r="B228" s="298" t="s">
        <v>356</v>
      </c>
      <c r="C228" s="340" t="s">
        <v>480</v>
      </c>
      <c r="D228" s="341"/>
      <c r="E228" s="341"/>
      <c r="F228" s="341"/>
      <c r="G228" s="341"/>
      <c r="H228" s="34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341"/>
      <c r="T228" s="341"/>
      <c r="U228" s="341"/>
      <c r="V228" s="341"/>
      <c r="W228" s="341"/>
      <c r="X228" s="341"/>
      <c r="Y228" s="341"/>
      <c r="Z228" s="341"/>
      <c r="AA228" s="341"/>
      <c r="AB228" s="341"/>
      <c r="AC228" s="341"/>
      <c r="AD228" s="342"/>
      <c r="AE228" s="343" t="s">
        <v>510</v>
      </c>
      <c r="AF228" s="343"/>
      <c r="AG228" s="343"/>
      <c r="AH228" s="343"/>
      <c r="AI228" s="231"/>
    </row>
    <row r="229" spans="1:35" s="20" customFormat="1" ht="23.25" customHeight="1">
      <c r="A229" s="230"/>
      <c r="B229" s="298" t="s">
        <v>357</v>
      </c>
      <c r="C229" s="340" t="s">
        <v>526</v>
      </c>
      <c r="D229" s="341"/>
      <c r="E229" s="341"/>
      <c r="F229" s="341"/>
      <c r="G229" s="341"/>
      <c r="H229" s="34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341"/>
      <c r="T229" s="341"/>
      <c r="U229" s="341"/>
      <c r="V229" s="341"/>
      <c r="W229" s="341"/>
      <c r="X229" s="341"/>
      <c r="Y229" s="341"/>
      <c r="Z229" s="341"/>
      <c r="AA229" s="341"/>
      <c r="AB229" s="341"/>
      <c r="AC229" s="341"/>
      <c r="AD229" s="342"/>
      <c r="AE229" s="343" t="s">
        <v>164</v>
      </c>
      <c r="AF229" s="343"/>
      <c r="AG229" s="343"/>
      <c r="AH229" s="343"/>
      <c r="AI229" s="231"/>
    </row>
    <row r="230" spans="1:35" s="20" customFormat="1" ht="25.5" customHeight="1">
      <c r="A230" s="230"/>
      <c r="B230" s="298" t="s">
        <v>358</v>
      </c>
      <c r="C230" s="340" t="s">
        <v>527</v>
      </c>
      <c r="D230" s="341"/>
      <c r="E230" s="341"/>
      <c r="F230" s="341"/>
      <c r="G230" s="341"/>
      <c r="H230" s="34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341"/>
      <c r="T230" s="341"/>
      <c r="U230" s="341"/>
      <c r="V230" s="341"/>
      <c r="W230" s="341"/>
      <c r="X230" s="341"/>
      <c r="Y230" s="341"/>
      <c r="Z230" s="341"/>
      <c r="AA230" s="341"/>
      <c r="AB230" s="341"/>
      <c r="AC230" s="341"/>
      <c r="AD230" s="342"/>
      <c r="AE230" s="343" t="s">
        <v>165</v>
      </c>
      <c r="AF230" s="343"/>
      <c r="AG230" s="343"/>
      <c r="AH230" s="343"/>
      <c r="AI230" s="231"/>
    </row>
    <row r="231" spans="1:35" s="20" customFormat="1" ht="22.5" customHeight="1">
      <c r="A231" s="230"/>
      <c r="B231" s="298" t="s">
        <v>359</v>
      </c>
      <c r="C231" s="340" t="s">
        <v>481</v>
      </c>
      <c r="D231" s="341"/>
      <c r="E231" s="341"/>
      <c r="F231" s="341"/>
      <c r="G231" s="341"/>
      <c r="H231" s="34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341"/>
      <c r="T231" s="341"/>
      <c r="U231" s="341"/>
      <c r="V231" s="341"/>
      <c r="W231" s="341"/>
      <c r="X231" s="341"/>
      <c r="Y231" s="341"/>
      <c r="Z231" s="341"/>
      <c r="AA231" s="341"/>
      <c r="AB231" s="341"/>
      <c r="AC231" s="341"/>
      <c r="AD231" s="342"/>
      <c r="AE231" s="343" t="s">
        <v>259</v>
      </c>
      <c r="AF231" s="343"/>
      <c r="AG231" s="343"/>
      <c r="AH231" s="343"/>
      <c r="AI231" s="231"/>
    </row>
    <row r="232" spans="1:35" s="20" customFormat="1" ht="21.75" customHeight="1">
      <c r="A232" s="230"/>
      <c r="B232" s="298" t="s">
        <v>482</v>
      </c>
      <c r="C232" s="340" t="s">
        <v>556</v>
      </c>
      <c r="D232" s="341"/>
      <c r="E232" s="341"/>
      <c r="F232" s="341"/>
      <c r="G232" s="341"/>
      <c r="H232" s="34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341"/>
      <c r="T232" s="341"/>
      <c r="U232" s="341"/>
      <c r="V232" s="341"/>
      <c r="W232" s="341"/>
      <c r="X232" s="341"/>
      <c r="Y232" s="341"/>
      <c r="Z232" s="341"/>
      <c r="AA232" s="341"/>
      <c r="AB232" s="341"/>
      <c r="AC232" s="341"/>
      <c r="AD232" s="342"/>
      <c r="AE232" s="343" t="s">
        <v>254</v>
      </c>
      <c r="AF232" s="343"/>
      <c r="AG232" s="343"/>
      <c r="AH232" s="343"/>
      <c r="AI232" s="231"/>
    </row>
    <row r="233" spans="1:35" s="20" customFormat="1" ht="15" customHeight="1">
      <c r="A233" s="230"/>
      <c r="B233" s="298" t="s">
        <v>483</v>
      </c>
      <c r="C233" s="340" t="s">
        <v>372</v>
      </c>
      <c r="D233" s="341"/>
      <c r="E233" s="341"/>
      <c r="F233" s="341"/>
      <c r="G233" s="341"/>
      <c r="H233" s="34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341"/>
      <c r="T233" s="341"/>
      <c r="U233" s="341"/>
      <c r="V233" s="341"/>
      <c r="W233" s="341"/>
      <c r="X233" s="341"/>
      <c r="Y233" s="341"/>
      <c r="Z233" s="341"/>
      <c r="AA233" s="341"/>
      <c r="AB233" s="341"/>
      <c r="AC233" s="341"/>
      <c r="AD233" s="342"/>
      <c r="AE233" s="343" t="s">
        <v>255</v>
      </c>
      <c r="AF233" s="343"/>
      <c r="AG233" s="343"/>
      <c r="AH233" s="343"/>
      <c r="AI233" s="231"/>
    </row>
    <row r="234" spans="1:35" s="20" customFormat="1" ht="24" customHeight="1">
      <c r="A234" s="230"/>
      <c r="B234" s="299" t="s">
        <v>362</v>
      </c>
      <c r="C234" s="539" t="s">
        <v>484</v>
      </c>
      <c r="D234" s="540"/>
      <c r="E234" s="540"/>
      <c r="F234" s="540"/>
      <c r="G234" s="540"/>
      <c r="H234" s="540"/>
      <c r="I234" s="540"/>
      <c r="J234" s="540"/>
      <c r="K234" s="540"/>
      <c r="L234" s="540"/>
      <c r="M234" s="540"/>
      <c r="N234" s="540"/>
      <c r="O234" s="540"/>
      <c r="P234" s="540"/>
      <c r="Q234" s="540"/>
      <c r="R234" s="540"/>
      <c r="S234" s="540"/>
      <c r="T234" s="540"/>
      <c r="U234" s="540"/>
      <c r="V234" s="540"/>
      <c r="W234" s="540"/>
      <c r="X234" s="540"/>
      <c r="Y234" s="540"/>
      <c r="Z234" s="540"/>
      <c r="AA234" s="540"/>
      <c r="AB234" s="540"/>
      <c r="AC234" s="540"/>
      <c r="AD234" s="541"/>
      <c r="AE234" s="542" t="s">
        <v>293</v>
      </c>
      <c r="AF234" s="542"/>
      <c r="AG234" s="542"/>
      <c r="AH234" s="542"/>
      <c r="AI234" s="231"/>
    </row>
    <row r="235" spans="1:35" s="20" customFormat="1" ht="24" customHeight="1">
      <c r="A235" s="230"/>
      <c r="B235" s="298" t="s">
        <v>363</v>
      </c>
      <c r="C235" s="340" t="s">
        <v>485</v>
      </c>
      <c r="D235" s="341"/>
      <c r="E235" s="341"/>
      <c r="F235" s="341"/>
      <c r="G235" s="341"/>
      <c r="H235" s="34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341"/>
      <c r="T235" s="341"/>
      <c r="U235" s="341"/>
      <c r="V235" s="341"/>
      <c r="W235" s="341"/>
      <c r="X235" s="341"/>
      <c r="Y235" s="341"/>
      <c r="Z235" s="341"/>
      <c r="AA235" s="341"/>
      <c r="AB235" s="341"/>
      <c r="AC235" s="341"/>
      <c r="AD235" s="342"/>
      <c r="AE235" s="343" t="s">
        <v>412</v>
      </c>
      <c r="AF235" s="343"/>
      <c r="AG235" s="343"/>
      <c r="AH235" s="343"/>
      <c r="AI235" s="231"/>
    </row>
    <row r="236" spans="1:35" s="20" customFormat="1" ht="23.25" customHeight="1">
      <c r="A236" s="230"/>
      <c r="B236" s="298" t="s">
        <v>364</v>
      </c>
      <c r="C236" s="340" t="s">
        <v>486</v>
      </c>
      <c r="D236" s="341"/>
      <c r="E236" s="341"/>
      <c r="F236" s="341"/>
      <c r="G236" s="341"/>
      <c r="H236" s="34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341"/>
      <c r="T236" s="341"/>
      <c r="U236" s="341"/>
      <c r="V236" s="341"/>
      <c r="W236" s="341"/>
      <c r="X236" s="341"/>
      <c r="Y236" s="341"/>
      <c r="Z236" s="341"/>
      <c r="AA236" s="341"/>
      <c r="AB236" s="341"/>
      <c r="AC236" s="341"/>
      <c r="AD236" s="342"/>
      <c r="AE236" s="343" t="s">
        <v>413</v>
      </c>
      <c r="AF236" s="343"/>
      <c r="AG236" s="343"/>
      <c r="AH236" s="343"/>
      <c r="AI236" s="231"/>
    </row>
    <row r="237" spans="1:35" s="20" customFormat="1" ht="17.25" customHeight="1">
      <c r="A237" s="230"/>
      <c r="B237" s="298" t="s">
        <v>365</v>
      </c>
      <c r="C237" s="340" t="s">
        <v>487</v>
      </c>
      <c r="D237" s="341"/>
      <c r="E237" s="341"/>
      <c r="F237" s="341"/>
      <c r="G237" s="341"/>
      <c r="H237" s="34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341"/>
      <c r="T237" s="341"/>
      <c r="U237" s="341"/>
      <c r="V237" s="341"/>
      <c r="W237" s="341"/>
      <c r="X237" s="341"/>
      <c r="Y237" s="341"/>
      <c r="Z237" s="341"/>
      <c r="AA237" s="341"/>
      <c r="AB237" s="341"/>
      <c r="AC237" s="341"/>
      <c r="AD237" s="342"/>
      <c r="AE237" s="343" t="s">
        <v>414</v>
      </c>
      <c r="AF237" s="343"/>
      <c r="AG237" s="343"/>
      <c r="AH237" s="343"/>
      <c r="AI237" s="231"/>
    </row>
    <row r="238" spans="1:35" s="20" customFormat="1" ht="22.5" customHeight="1">
      <c r="A238" s="230"/>
      <c r="B238" s="298" t="s">
        <v>366</v>
      </c>
      <c r="C238" s="340" t="s">
        <v>528</v>
      </c>
      <c r="D238" s="341"/>
      <c r="E238" s="341"/>
      <c r="F238" s="341"/>
      <c r="G238" s="341"/>
      <c r="H238" s="34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341"/>
      <c r="T238" s="341"/>
      <c r="U238" s="341"/>
      <c r="V238" s="341"/>
      <c r="W238" s="341"/>
      <c r="X238" s="341"/>
      <c r="Y238" s="341"/>
      <c r="Z238" s="341"/>
      <c r="AA238" s="341"/>
      <c r="AB238" s="341"/>
      <c r="AC238" s="341"/>
      <c r="AD238" s="342"/>
      <c r="AE238" s="343" t="s">
        <v>514</v>
      </c>
      <c r="AF238" s="343"/>
      <c r="AG238" s="343"/>
      <c r="AH238" s="343"/>
      <c r="AI238" s="231"/>
    </row>
    <row r="239" spans="1:35" s="20" customFormat="1" ht="23.25" customHeight="1">
      <c r="A239" s="230"/>
      <c r="B239" s="298" t="s">
        <v>367</v>
      </c>
      <c r="C239" s="340" t="s">
        <v>488</v>
      </c>
      <c r="D239" s="341"/>
      <c r="E239" s="341"/>
      <c r="F239" s="341"/>
      <c r="G239" s="341"/>
      <c r="H239" s="34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341"/>
      <c r="T239" s="341"/>
      <c r="U239" s="341"/>
      <c r="V239" s="341"/>
      <c r="W239" s="341"/>
      <c r="X239" s="341"/>
      <c r="Y239" s="341"/>
      <c r="Z239" s="341"/>
      <c r="AA239" s="341"/>
      <c r="AB239" s="341"/>
      <c r="AC239" s="341"/>
      <c r="AD239" s="342"/>
      <c r="AE239" s="343" t="s">
        <v>515</v>
      </c>
      <c r="AF239" s="343"/>
      <c r="AG239" s="343"/>
      <c r="AH239" s="343"/>
      <c r="AI239" s="231"/>
    </row>
    <row r="240" spans="1:35" s="20" customFormat="1" ht="23.25" customHeight="1">
      <c r="A240" s="230"/>
      <c r="B240" s="298" t="s">
        <v>368</v>
      </c>
      <c r="C240" s="340" t="s">
        <v>489</v>
      </c>
      <c r="D240" s="341"/>
      <c r="E240" s="341"/>
      <c r="F240" s="341"/>
      <c r="G240" s="341"/>
      <c r="H240" s="34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341"/>
      <c r="T240" s="341"/>
      <c r="U240" s="341"/>
      <c r="V240" s="341"/>
      <c r="W240" s="341"/>
      <c r="X240" s="341"/>
      <c r="Y240" s="341"/>
      <c r="Z240" s="341"/>
      <c r="AA240" s="341"/>
      <c r="AB240" s="341"/>
      <c r="AC240" s="341"/>
      <c r="AD240" s="342"/>
      <c r="AE240" s="343" t="s">
        <v>516</v>
      </c>
      <c r="AF240" s="343"/>
      <c r="AG240" s="343"/>
      <c r="AH240" s="343"/>
      <c r="AI240" s="231"/>
    </row>
    <row r="241" spans="1:35" s="20" customFormat="1" ht="33" customHeight="1">
      <c r="A241" s="230"/>
      <c r="B241" s="298" t="s">
        <v>369</v>
      </c>
      <c r="C241" s="340" t="s">
        <v>490</v>
      </c>
      <c r="D241" s="341"/>
      <c r="E241" s="341"/>
      <c r="F241" s="341"/>
      <c r="G241" s="341"/>
      <c r="H241" s="34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341"/>
      <c r="T241" s="341"/>
      <c r="U241" s="341"/>
      <c r="V241" s="341"/>
      <c r="W241" s="341"/>
      <c r="X241" s="341"/>
      <c r="Y241" s="341"/>
      <c r="Z241" s="341"/>
      <c r="AA241" s="341"/>
      <c r="AB241" s="341"/>
      <c r="AC241" s="341"/>
      <c r="AD241" s="342"/>
      <c r="AE241" s="343" t="s">
        <v>517</v>
      </c>
      <c r="AF241" s="343"/>
      <c r="AG241" s="343"/>
      <c r="AH241" s="343"/>
      <c r="AI241" s="231"/>
    </row>
    <row r="242" spans="1:35" s="20" customFormat="1" ht="26.25" customHeight="1">
      <c r="A242" s="230"/>
      <c r="B242" s="298" t="s">
        <v>373</v>
      </c>
      <c r="C242" s="340" t="s">
        <v>424</v>
      </c>
      <c r="D242" s="341"/>
      <c r="E242" s="341"/>
      <c r="F242" s="341"/>
      <c r="G242" s="341"/>
      <c r="H242" s="34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341"/>
      <c r="T242" s="341"/>
      <c r="U242" s="341"/>
      <c r="V242" s="341"/>
      <c r="W242" s="341"/>
      <c r="X242" s="341"/>
      <c r="Y242" s="341"/>
      <c r="Z242" s="341"/>
      <c r="AA242" s="341"/>
      <c r="AB242" s="341"/>
      <c r="AC242" s="341"/>
      <c r="AD242" s="342"/>
      <c r="AE242" s="343" t="s">
        <v>519</v>
      </c>
      <c r="AF242" s="343"/>
      <c r="AG242" s="343"/>
      <c r="AH242" s="343"/>
      <c r="AI242" s="231"/>
    </row>
    <row r="243" spans="1:35" s="20" customFormat="1" ht="26.25" customHeight="1">
      <c r="A243" s="230"/>
      <c r="B243" s="298" t="s">
        <v>374</v>
      </c>
      <c r="C243" s="340" t="s">
        <v>425</v>
      </c>
      <c r="D243" s="341"/>
      <c r="E243" s="341"/>
      <c r="F243" s="341"/>
      <c r="G243" s="341"/>
      <c r="H243" s="34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341"/>
      <c r="T243" s="341"/>
      <c r="U243" s="341"/>
      <c r="V243" s="341"/>
      <c r="W243" s="341"/>
      <c r="X243" s="341"/>
      <c r="Y243" s="341"/>
      <c r="Z243" s="341"/>
      <c r="AA243" s="341"/>
      <c r="AB243" s="341"/>
      <c r="AC243" s="341"/>
      <c r="AD243" s="342"/>
      <c r="AE243" s="343" t="s">
        <v>520</v>
      </c>
      <c r="AF243" s="343"/>
      <c r="AG243" s="343"/>
      <c r="AH243" s="343"/>
      <c r="AI243" s="231"/>
    </row>
    <row r="244" spans="1:35" s="20" customFormat="1" ht="26.25" customHeight="1">
      <c r="A244" s="230"/>
      <c r="B244" s="298" t="s">
        <v>392</v>
      </c>
      <c r="C244" s="340" t="s">
        <v>491</v>
      </c>
      <c r="D244" s="341"/>
      <c r="E244" s="341"/>
      <c r="F244" s="341"/>
      <c r="G244" s="341"/>
      <c r="H244" s="34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341"/>
      <c r="T244" s="341"/>
      <c r="U244" s="341"/>
      <c r="V244" s="341"/>
      <c r="W244" s="341"/>
      <c r="X244" s="341"/>
      <c r="Y244" s="341"/>
      <c r="Z244" s="341"/>
      <c r="AA244" s="341"/>
      <c r="AB244" s="341"/>
      <c r="AC244" s="341"/>
      <c r="AD244" s="342"/>
      <c r="AE244" s="343" t="s">
        <v>45</v>
      </c>
      <c r="AF244" s="343"/>
      <c r="AG244" s="343"/>
      <c r="AH244" s="343"/>
      <c r="AI244" s="231"/>
    </row>
    <row r="245" spans="1:35" s="20" customFormat="1" ht="9.75" customHeight="1">
      <c r="A245" s="230"/>
      <c r="B245" s="233"/>
      <c r="C245" s="234"/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  <c r="R245" s="234"/>
      <c r="S245" s="234"/>
      <c r="T245" s="234"/>
      <c r="U245" s="234"/>
      <c r="V245" s="234"/>
      <c r="W245" s="234"/>
      <c r="X245" s="234"/>
      <c r="Y245" s="234"/>
      <c r="Z245" s="234"/>
      <c r="AA245" s="234"/>
      <c r="AB245" s="234"/>
      <c r="AC245" s="234"/>
      <c r="AD245" s="234"/>
      <c r="AE245" s="235"/>
      <c r="AF245" s="235"/>
      <c r="AG245" s="235"/>
      <c r="AH245" s="235"/>
      <c r="AI245" s="231"/>
    </row>
    <row r="246" spans="1:35" s="237" customFormat="1" ht="9.75" customHeight="1">
      <c r="A246" s="236"/>
      <c r="B246" s="273" t="s">
        <v>55</v>
      </c>
      <c r="C246" s="273"/>
      <c r="D246" s="273"/>
      <c r="E246" s="273"/>
      <c r="F246" s="273"/>
      <c r="G246" s="273"/>
      <c r="H246" s="273"/>
      <c r="I246" s="273"/>
      <c r="J246" s="273"/>
      <c r="O246" s="506" t="s">
        <v>55</v>
      </c>
      <c r="P246" s="506"/>
      <c r="Q246" s="506"/>
      <c r="R246" s="506"/>
      <c r="S246" s="506"/>
      <c r="T246" s="506"/>
      <c r="U246" s="506"/>
      <c r="V246" s="58"/>
      <c r="W246" s="58"/>
      <c r="X246" s="58"/>
      <c r="Y246" s="58"/>
      <c r="Z246" s="58"/>
      <c r="AA246" s="58"/>
      <c r="AH246" s="58"/>
      <c r="AI246" s="58"/>
    </row>
    <row r="247" spans="1:35" s="237" customFormat="1" ht="12" customHeight="1">
      <c r="A247" s="236"/>
      <c r="B247" s="240" t="s">
        <v>169</v>
      </c>
      <c r="C247" s="240"/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 t="s">
        <v>370</v>
      </c>
      <c r="P247" s="240"/>
      <c r="Q247" s="240"/>
      <c r="R247" s="240"/>
      <c r="S247" s="240"/>
      <c r="T247" s="240"/>
      <c r="U247" s="240"/>
      <c r="V247" s="240"/>
      <c r="W247" s="240"/>
      <c r="X247" s="240"/>
      <c r="Y247" s="240"/>
      <c r="Z247" s="240"/>
      <c r="AA247" s="240"/>
      <c r="AB247" s="240"/>
      <c r="AC247" s="240"/>
      <c r="AD247" s="240"/>
      <c r="AE247" s="240"/>
      <c r="AF247" s="240"/>
      <c r="AG247" s="240"/>
      <c r="AH247" s="240"/>
      <c r="AI247" s="240"/>
    </row>
    <row r="248" spans="1:35" s="237" customFormat="1" ht="12" customHeight="1">
      <c r="A248" s="236"/>
      <c r="B248" s="240" t="s">
        <v>112</v>
      </c>
      <c r="C248" s="240"/>
      <c r="D248" s="240"/>
      <c r="E248" s="240"/>
      <c r="F248" s="240"/>
      <c r="G248" s="240"/>
      <c r="H248" s="240"/>
      <c r="I248" s="240"/>
      <c r="J248" s="240"/>
      <c r="K248" s="240"/>
      <c r="L248" s="240"/>
      <c r="M248" s="240"/>
      <c r="N248" s="240"/>
      <c r="O248" s="238" t="s">
        <v>113</v>
      </c>
      <c r="P248" s="238"/>
      <c r="Q248" s="238"/>
      <c r="R248" s="238"/>
      <c r="S248" s="238"/>
      <c r="T248" s="238"/>
      <c r="U248" s="238"/>
      <c r="V248" s="238"/>
      <c r="W248" s="238"/>
      <c r="X248" s="238"/>
      <c r="Y248" s="238"/>
      <c r="Z248" s="238"/>
      <c r="AA248" s="238"/>
      <c r="AB248" s="240"/>
      <c r="AC248" s="240"/>
      <c r="AD248" s="240"/>
      <c r="AE248" s="240"/>
      <c r="AF248" s="240"/>
      <c r="AG248" s="240"/>
      <c r="AH248" s="240"/>
      <c r="AI248" s="240"/>
    </row>
    <row r="249" spans="1:35" s="237" customFormat="1" ht="12" customHeight="1">
      <c r="A249" s="236"/>
      <c r="B249" s="238" t="s">
        <v>178</v>
      </c>
      <c r="C249" s="238"/>
      <c r="D249" s="238"/>
      <c r="E249" s="238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 t="s">
        <v>115</v>
      </c>
      <c r="P249" s="238"/>
      <c r="Q249" s="238"/>
      <c r="R249" s="238"/>
      <c r="S249" s="238"/>
      <c r="T249" s="238"/>
      <c r="U249" s="238"/>
      <c r="V249" s="238"/>
      <c r="W249" s="238"/>
      <c r="X249" s="238"/>
      <c r="Y249" s="238"/>
      <c r="Z249" s="238"/>
      <c r="AA249" s="238"/>
      <c r="AB249" s="238"/>
      <c r="AC249" s="238"/>
      <c r="AD249" s="238"/>
      <c r="AE249" s="238"/>
      <c r="AF249" s="238"/>
      <c r="AG249" s="238"/>
      <c r="AH249" s="238"/>
      <c r="AI249" s="238"/>
    </row>
    <row r="250" spans="1:35" s="237" customFormat="1" ht="14.25" customHeight="1">
      <c r="A250" s="236"/>
      <c r="B250" s="405" t="s">
        <v>168</v>
      </c>
      <c r="C250" s="405"/>
      <c r="D250" s="405"/>
      <c r="E250" s="405"/>
      <c r="F250" s="405"/>
      <c r="G250" s="405"/>
      <c r="H250" s="405"/>
      <c r="I250" s="405"/>
      <c r="J250" s="405"/>
      <c r="K250" s="405"/>
      <c r="L250" s="405"/>
      <c r="M250" s="405"/>
      <c r="N250" s="239"/>
      <c r="O250" s="240" t="s">
        <v>168</v>
      </c>
      <c r="P250" s="240"/>
      <c r="Q250" s="240"/>
      <c r="R250" s="240"/>
      <c r="S250" s="240"/>
      <c r="T250" s="240"/>
      <c r="U250" s="240"/>
      <c r="V250" s="240"/>
      <c r="W250" s="240"/>
      <c r="X250" s="240"/>
      <c r="Y250" s="240"/>
      <c r="Z250" s="240"/>
      <c r="AA250" s="240"/>
      <c r="AB250" s="405"/>
      <c r="AC250" s="405"/>
      <c r="AD250" s="405"/>
      <c r="AE250" s="405"/>
      <c r="AF250" s="405"/>
      <c r="AG250" s="405"/>
      <c r="AH250" s="405"/>
      <c r="AI250" s="405"/>
    </row>
    <row r="251" spans="1:35" s="237" customFormat="1" ht="14.25" customHeight="1">
      <c r="A251" s="236"/>
      <c r="B251" s="238"/>
      <c r="C251" s="238"/>
      <c r="D251" s="238"/>
      <c r="E251" s="238"/>
      <c r="F251" s="238"/>
      <c r="G251" s="238"/>
      <c r="H251" s="238"/>
      <c r="I251" s="238"/>
      <c r="J251" s="238"/>
      <c r="K251" s="238"/>
      <c r="L251" s="238"/>
      <c r="M251" s="238"/>
      <c r="N251" s="239"/>
      <c r="O251" s="240"/>
      <c r="P251" s="240"/>
      <c r="Q251" s="240"/>
      <c r="R251" s="240"/>
      <c r="S251" s="240"/>
      <c r="T251" s="240"/>
      <c r="U251" s="240"/>
      <c r="V251" s="240"/>
      <c r="W251" s="240"/>
      <c r="X251" s="240"/>
      <c r="Y251" s="240"/>
      <c r="Z251" s="240"/>
      <c r="AA251" s="240"/>
      <c r="AB251" s="238"/>
      <c r="AC251" s="238"/>
      <c r="AD251" s="238"/>
      <c r="AE251" s="238"/>
      <c r="AF251" s="238"/>
      <c r="AG251" s="238"/>
      <c r="AH251" s="238"/>
      <c r="AI251" s="238"/>
    </row>
    <row r="252" spans="1:35" s="237" customFormat="1" ht="14.25" customHeight="1">
      <c r="A252" s="259"/>
      <c r="B252" s="274" t="s">
        <v>561</v>
      </c>
      <c r="C252" s="274"/>
      <c r="D252" s="274"/>
      <c r="E252" s="274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4"/>
      <c r="U252" s="274"/>
      <c r="V252" s="274"/>
      <c r="W252" s="274"/>
      <c r="X252" s="274"/>
      <c r="Y252" s="274"/>
      <c r="Z252" s="274"/>
      <c r="AA252" s="274"/>
      <c r="AB252" s="274"/>
      <c r="AC252" s="274"/>
      <c r="AD252" s="274"/>
      <c r="AE252" s="274"/>
      <c r="AF252" s="274"/>
      <c r="AG252" s="274"/>
      <c r="AH252" s="274"/>
      <c r="AI252" s="238"/>
    </row>
    <row r="253" spans="1:35" s="20" customFormat="1" ht="33" customHeight="1">
      <c r="A253" s="230"/>
      <c r="B253" s="298" t="s">
        <v>393</v>
      </c>
      <c r="C253" s="344" t="s">
        <v>557</v>
      </c>
      <c r="D253" s="345"/>
      <c r="E253" s="345"/>
      <c r="F253" s="345"/>
      <c r="G253" s="345"/>
      <c r="H253" s="345"/>
      <c r="I253" s="345"/>
      <c r="J253" s="345"/>
      <c r="K253" s="345"/>
      <c r="L253" s="345"/>
      <c r="M253" s="345"/>
      <c r="N253" s="345"/>
      <c r="O253" s="345"/>
      <c r="P253" s="345"/>
      <c r="Q253" s="345"/>
      <c r="R253" s="345"/>
      <c r="S253" s="345"/>
      <c r="T253" s="345"/>
      <c r="U253" s="345"/>
      <c r="V253" s="345"/>
      <c r="W253" s="345"/>
      <c r="X253" s="345"/>
      <c r="Y253" s="345"/>
      <c r="Z253" s="345"/>
      <c r="AA253" s="345"/>
      <c r="AB253" s="345"/>
      <c r="AC253" s="345"/>
      <c r="AD253" s="346"/>
      <c r="AE253" s="343" t="s">
        <v>416</v>
      </c>
      <c r="AF253" s="343"/>
      <c r="AG253" s="343"/>
      <c r="AH253" s="343"/>
      <c r="AI253" s="231"/>
    </row>
    <row r="254" spans="1:35" s="20" customFormat="1" ht="15.75" customHeight="1">
      <c r="A254" s="230"/>
      <c r="B254" s="298" t="s">
        <v>419</v>
      </c>
      <c r="C254" s="344" t="s">
        <v>529</v>
      </c>
      <c r="D254" s="345"/>
      <c r="E254" s="345"/>
      <c r="F254" s="345"/>
      <c r="G254" s="345"/>
      <c r="H254" s="345"/>
      <c r="I254" s="345"/>
      <c r="J254" s="345"/>
      <c r="K254" s="345"/>
      <c r="L254" s="345"/>
      <c r="M254" s="345"/>
      <c r="N254" s="345"/>
      <c r="O254" s="345"/>
      <c r="P254" s="345"/>
      <c r="Q254" s="345"/>
      <c r="R254" s="345"/>
      <c r="S254" s="345"/>
      <c r="T254" s="345"/>
      <c r="U254" s="345"/>
      <c r="V254" s="345"/>
      <c r="W254" s="345"/>
      <c r="X254" s="345"/>
      <c r="Y254" s="345"/>
      <c r="Z254" s="345"/>
      <c r="AA254" s="345"/>
      <c r="AB254" s="345"/>
      <c r="AC254" s="345"/>
      <c r="AD254" s="346"/>
      <c r="AE254" s="343" t="s">
        <v>417</v>
      </c>
      <c r="AF254" s="343"/>
      <c r="AG254" s="343"/>
      <c r="AH254" s="343"/>
      <c r="AI254" s="231"/>
    </row>
    <row r="255" spans="1:35" s="20" customFormat="1" ht="21" customHeight="1">
      <c r="A255" s="230"/>
      <c r="B255" s="298" t="s">
        <v>420</v>
      </c>
      <c r="C255" s="340" t="s">
        <v>426</v>
      </c>
      <c r="D255" s="341"/>
      <c r="E255" s="341"/>
      <c r="F255" s="341"/>
      <c r="G255" s="341"/>
      <c r="H255" s="34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341"/>
      <c r="T255" s="341"/>
      <c r="U255" s="341"/>
      <c r="V255" s="341"/>
      <c r="W255" s="341"/>
      <c r="X255" s="341"/>
      <c r="Y255" s="341"/>
      <c r="Z255" s="341"/>
      <c r="AA255" s="341"/>
      <c r="AB255" s="341"/>
      <c r="AC255" s="341"/>
      <c r="AD255" s="342"/>
      <c r="AE255" s="343" t="s">
        <v>176</v>
      </c>
      <c r="AF255" s="343"/>
      <c r="AG255" s="343"/>
      <c r="AH255" s="343"/>
      <c r="AI255" s="231"/>
    </row>
    <row r="256" spans="1:35" s="20" customFormat="1" ht="23.25" customHeight="1">
      <c r="A256" s="230"/>
      <c r="B256" s="298" t="s">
        <v>430</v>
      </c>
      <c r="C256" s="340" t="s">
        <v>376</v>
      </c>
      <c r="D256" s="341"/>
      <c r="E256" s="341"/>
      <c r="F256" s="341"/>
      <c r="G256" s="341"/>
      <c r="H256" s="34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341"/>
      <c r="T256" s="341"/>
      <c r="U256" s="341"/>
      <c r="V256" s="341"/>
      <c r="W256" s="341"/>
      <c r="X256" s="341"/>
      <c r="Y256" s="341"/>
      <c r="Z256" s="341"/>
      <c r="AA256" s="341"/>
      <c r="AB256" s="341"/>
      <c r="AC256" s="341"/>
      <c r="AD256" s="342"/>
      <c r="AE256" s="343" t="s">
        <v>234</v>
      </c>
      <c r="AF256" s="343"/>
      <c r="AG256" s="343"/>
      <c r="AH256" s="343"/>
      <c r="AI256" s="231"/>
    </row>
    <row r="257" spans="1:35" s="20" customFormat="1" ht="19.5" customHeight="1">
      <c r="A257" s="230"/>
      <c r="B257" s="298" t="s">
        <v>432</v>
      </c>
      <c r="C257" s="340" t="s">
        <v>492</v>
      </c>
      <c r="D257" s="341"/>
      <c r="E257" s="341"/>
      <c r="F257" s="341"/>
      <c r="G257" s="341"/>
      <c r="H257" s="34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341"/>
      <c r="T257" s="341"/>
      <c r="U257" s="341"/>
      <c r="V257" s="341"/>
      <c r="W257" s="341"/>
      <c r="X257" s="341"/>
      <c r="Y257" s="341"/>
      <c r="Z257" s="341"/>
      <c r="AA257" s="341"/>
      <c r="AB257" s="341"/>
      <c r="AC257" s="341"/>
      <c r="AD257" s="342"/>
      <c r="AE257" s="343" t="s">
        <v>236</v>
      </c>
      <c r="AF257" s="343"/>
      <c r="AG257" s="343"/>
      <c r="AH257" s="343"/>
      <c r="AI257" s="231"/>
    </row>
    <row r="258" spans="1:35" s="20" customFormat="1" ht="12" customHeight="1">
      <c r="A258" s="230"/>
      <c r="B258" s="265"/>
      <c r="C258" s="266"/>
      <c r="D258" s="266"/>
      <c r="E258" s="266"/>
      <c r="F258" s="266"/>
      <c r="G258" s="266"/>
      <c r="H258" s="266"/>
      <c r="I258" s="266"/>
      <c r="J258" s="266"/>
      <c r="K258" s="266"/>
      <c r="L258" s="266"/>
      <c r="M258" s="266"/>
      <c r="N258" s="266"/>
      <c r="O258" s="266"/>
      <c r="P258" s="266"/>
      <c r="Q258" s="266"/>
      <c r="R258" s="266"/>
      <c r="S258" s="266"/>
      <c r="T258" s="266"/>
      <c r="U258" s="266"/>
      <c r="V258" s="266"/>
      <c r="W258" s="266"/>
      <c r="X258" s="266"/>
      <c r="Y258" s="266"/>
      <c r="Z258" s="266"/>
      <c r="AA258" s="266"/>
      <c r="AB258" s="266"/>
      <c r="AC258" s="266"/>
      <c r="AD258" s="266"/>
      <c r="AE258" s="267"/>
      <c r="AF258" s="267"/>
      <c r="AG258" s="267"/>
      <c r="AH258" s="267"/>
      <c r="AI258" s="231"/>
    </row>
    <row r="259" spans="1:35" s="20" customFormat="1" ht="12" customHeight="1">
      <c r="A259" s="230"/>
      <c r="B259" s="363" t="s">
        <v>530</v>
      </c>
      <c r="C259" s="363"/>
      <c r="D259" s="363"/>
      <c r="E259" s="363"/>
      <c r="F259" s="363"/>
      <c r="G259" s="363"/>
      <c r="H259" s="363"/>
      <c r="I259" s="363"/>
      <c r="J259" s="363"/>
      <c r="K259" s="363"/>
      <c r="L259" s="363"/>
      <c r="M259" s="363"/>
      <c r="N259" s="363"/>
      <c r="O259" s="363"/>
      <c r="P259" s="363"/>
      <c r="Q259" s="363"/>
      <c r="R259" s="363"/>
      <c r="S259" s="363"/>
      <c r="T259" s="363"/>
      <c r="U259" s="363"/>
      <c r="V259" s="363"/>
      <c r="W259" s="363"/>
      <c r="X259" s="363"/>
      <c r="Y259" s="363"/>
      <c r="Z259" s="363"/>
      <c r="AA259" s="363"/>
      <c r="AB259" s="363"/>
      <c r="AC259" s="363"/>
      <c r="AD259" s="363"/>
      <c r="AE259" s="363"/>
      <c r="AF259" s="363"/>
      <c r="AG259" s="363"/>
      <c r="AH259" s="363"/>
      <c r="AI259" s="231"/>
    </row>
    <row r="260" spans="1:35" s="20" customFormat="1" ht="13.5" customHeight="1">
      <c r="A260" s="230"/>
      <c r="B260" s="363" t="s">
        <v>539</v>
      </c>
      <c r="C260" s="363"/>
      <c r="D260" s="363"/>
      <c r="E260" s="363"/>
      <c r="F260" s="363"/>
      <c r="G260" s="363"/>
      <c r="H260" s="363"/>
      <c r="I260" s="363"/>
      <c r="J260" s="363"/>
      <c r="K260" s="363"/>
      <c r="L260" s="363"/>
      <c r="M260" s="363"/>
      <c r="N260" s="363"/>
      <c r="O260" s="363"/>
      <c r="P260" s="363"/>
      <c r="Q260" s="363"/>
      <c r="R260" s="363"/>
      <c r="S260" s="363"/>
      <c r="T260" s="363"/>
      <c r="U260" s="363"/>
      <c r="V260" s="363"/>
      <c r="W260" s="363"/>
      <c r="X260" s="363"/>
      <c r="Y260" s="363"/>
      <c r="Z260" s="363"/>
      <c r="AA260" s="363"/>
      <c r="AB260" s="363"/>
      <c r="AC260" s="363"/>
      <c r="AD260" s="363"/>
      <c r="AE260" s="363"/>
      <c r="AF260" s="363"/>
      <c r="AG260" s="363"/>
      <c r="AH260" s="363"/>
      <c r="AI260" s="231"/>
    </row>
    <row r="261" spans="1:35" s="20" customFormat="1" ht="12" customHeight="1">
      <c r="A261" s="230"/>
      <c r="B261" s="363" t="s">
        <v>540</v>
      </c>
      <c r="C261" s="363"/>
      <c r="D261" s="363"/>
      <c r="E261" s="363"/>
      <c r="F261" s="363"/>
      <c r="G261" s="363"/>
      <c r="H261" s="363"/>
      <c r="I261" s="363"/>
      <c r="J261" s="363"/>
      <c r="K261" s="363"/>
      <c r="L261" s="363"/>
      <c r="M261" s="363"/>
      <c r="N261" s="363"/>
      <c r="O261" s="363"/>
      <c r="P261" s="363"/>
      <c r="Q261" s="363"/>
      <c r="R261" s="363"/>
      <c r="S261" s="363"/>
      <c r="T261" s="363"/>
      <c r="U261" s="363"/>
      <c r="V261" s="363"/>
      <c r="W261" s="363"/>
      <c r="X261" s="363"/>
      <c r="Y261" s="363"/>
      <c r="Z261" s="363"/>
      <c r="AA261" s="363"/>
      <c r="AB261" s="363"/>
      <c r="AC261" s="363"/>
      <c r="AD261" s="363"/>
      <c r="AE261" s="363"/>
      <c r="AF261" s="363"/>
      <c r="AG261" s="363"/>
      <c r="AH261" s="363"/>
      <c r="AI261" s="231"/>
    </row>
    <row r="262" spans="1:35" s="20" customFormat="1" ht="12" customHeight="1">
      <c r="A262" s="230"/>
      <c r="B262" s="363" t="s">
        <v>541</v>
      </c>
      <c r="C262" s="363"/>
      <c r="D262" s="363"/>
      <c r="E262" s="363"/>
      <c r="F262" s="363"/>
      <c r="G262" s="363"/>
      <c r="H262" s="363"/>
      <c r="I262" s="363"/>
      <c r="J262" s="363"/>
      <c r="K262" s="363"/>
      <c r="L262" s="363"/>
      <c r="M262" s="363"/>
      <c r="N262" s="363"/>
      <c r="O262" s="363"/>
      <c r="P262" s="363"/>
      <c r="Q262" s="363"/>
      <c r="R262" s="363"/>
      <c r="S262" s="363"/>
      <c r="T262" s="363"/>
      <c r="U262" s="363"/>
      <c r="V262" s="363"/>
      <c r="W262" s="363"/>
      <c r="X262" s="363"/>
      <c r="Y262" s="363"/>
      <c r="Z262" s="363"/>
      <c r="AA262" s="363"/>
      <c r="AB262" s="363"/>
      <c r="AC262" s="363"/>
      <c r="AD262" s="363"/>
      <c r="AE262" s="363"/>
      <c r="AF262" s="363"/>
      <c r="AG262" s="363"/>
      <c r="AH262" s="363"/>
      <c r="AI262" s="231"/>
    </row>
    <row r="263" spans="1:35" s="20" customFormat="1" ht="12" customHeight="1">
      <c r="A263" s="230"/>
      <c r="B263" s="363" t="s">
        <v>542</v>
      </c>
      <c r="C263" s="363"/>
      <c r="D263" s="363"/>
      <c r="E263" s="363"/>
      <c r="F263" s="363"/>
      <c r="G263" s="363"/>
      <c r="H263" s="363"/>
      <c r="I263" s="363"/>
      <c r="J263" s="363"/>
      <c r="K263" s="363"/>
      <c r="L263" s="363"/>
      <c r="M263" s="363"/>
      <c r="N263" s="363"/>
      <c r="O263" s="363"/>
      <c r="P263" s="363"/>
      <c r="Q263" s="363"/>
      <c r="R263" s="363"/>
      <c r="S263" s="363"/>
      <c r="T263" s="363"/>
      <c r="U263" s="363"/>
      <c r="V263" s="363"/>
      <c r="W263" s="363"/>
      <c r="X263" s="363"/>
      <c r="Y263" s="363"/>
      <c r="Z263" s="363"/>
      <c r="AA263" s="363"/>
      <c r="AB263" s="363"/>
      <c r="AC263" s="363"/>
      <c r="AD263" s="363"/>
      <c r="AE263" s="363"/>
      <c r="AF263" s="363"/>
      <c r="AG263" s="363"/>
      <c r="AH263" s="363"/>
      <c r="AI263" s="231"/>
    </row>
    <row r="264" spans="1:35" s="20" customFormat="1" ht="24" customHeight="1">
      <c r="A264" s="230"/>
      <c r="B264" s="380" t="s">
        <v>543</v>
      </c>
      <c r="C264" s="380"/>
      <c r="D264" s="380"/>
      <c r="E264" s="380"/>
      <c r="F264" s="380"/>
      <c r="G264" s="380"/>
      <c r="H264" s="380"/>
      <c r="I264" s="380"/>
      <c r="J264" s="380"/>
      <c r="K264" s="380"/>
      <c r="L264" s="380"/>
      <c r="M264" s="380"/>
      <c r="N264" s="380"/>
      <c r="O264" s="380"/>
      <c r="P264" s="380"/>
      <c r="Q264" s="380"/>
      <c r="R264" s="380"/>
      <c r="S264" s="380"/>
      <c r="T264" s="380"/>
      <c r="U264" s="380"/>
      <c r="V264" s="380"/>
      <c r="W264" s="380"/>
      <c r="X264" s="380"/>
      <c r="Y264" s="380"/>
      <c r="Z264" s="380"/>
      <c r="AA264" s="380"/>
      <c r="AB264" s="380"/>
      <c r="AC264" s="380"/>
      <c r="AD264" s="380"/>
      <c r="AE264" s="380"/>
      <c r="AF264" s="380"/>
      <c r="AG264" s="380"/>
      <c r="AH264" s="380"/>
      <c r="AI264" s="231"/>
    </row>
    <row r="265" spans="1:35" s="20" customFormat="1" ht="12" customHeight="1">
      <c r="A265" s="230"/>
      <c r="B265" s="363" t="s">
        <v>544</v>
      </c>
      <c r="C265" s="363"/>
      <c r="D265" s="363"/>
      <c r="E265" s="363"/>
      <c r="F265" s="363"/>
      <c r="G265" s="363"/>
      <c r="H265" s="363"/>
      <c r="I265" s="363"/>
      <c r="J265" s="363"/>
      <c r="K265" s="363"/>
      <c r="L265" s="363"/>
      <c r="M265" s="363"/>
      <c r="N265" s="363"/>
      <c r="O265" s="363"/>
      <c r="P265" s="363"/>
      <c r="Q265" s="363"/>
      <c r="R265" s="363"/>
      <c r="S265" s="363"/>
      <c r="T265" s="363"/>
      <c r="U265" s="363"/>
      <c r="V265" s="363"/>
      <c r="W265" s="363"/>
      <c r="X265" s="363"/>
      <c r="Y265" s="363"/>
      <c r="Z265" s="363"/>
      <c r="AA265" s="363"/>
      <c r="AB265" s="363"/>
      <c r="AC265" s="363"/>
      <c r="AD265" s="363"/>
      <c r="AE265" s="363"/>
      <c r="AF265" s="363"/>
      <c r="AG265" s="363"/>
      <c r="AH265" s="363"/>
      <c r="AI265" s="231"/>
    </row>
    <row r="266" spans="1:35" s="20" customFormat="1" ht="24" customHeight="1">
      <c r="A266" s="230"/>
      <c r="B266" s="380" t="s">
        <v>545</v>
      </c>
      <c r="C266" s="380"/>
      <c r="D266" s="380"/>
      <c r="E266" s="380"/>
      <c r="F266" s="380"/>
      <c r="G266" s="380"/>
      <c r="H266" s="380"/>
      <c r="I266" s="380"/>
      <c r="J266" s="380"/>
      <c r="K266" s="380"/>
      <c r="L266" s="380"/>
      <c r="M266" s="380"/>
      <c r="N266" s="380"/>
      <c r="O266" s="380"/>
      <c r="P266" s="380"/>
      <c r="Q266" s="380"/>
      <c r="R266" s="380"/>
      <c r="S266" s="380"/>
      <c r="T266" s="380"/>
      <c r="U266" s="380"/>
      <c r="V266" s="380"/>
      <c r="W266" s="380"/>
      <c r="X266" s="380"/>
      <c r="Y266" s="380"/>
      <c r="Z266" s="380"/>
      <c r="AA266" s="380"/>
      <c r="AB266" s="380"/>
      <c r="AC266" s="380"/>
      <c r="AD266" s="380"/>
      <c r="AE266" s="380"/>
      <c r="AF266" s="380"/>
      <c r="AG266" s="380"/>
      <c r="AH266" s="380"/>
      <c r="AI266" s="231"/>
    </row>
    <row r="267" spans="1:35" s="20" customFormat="1" ht="26.25" customHeight="1">
      <c r="A267" s="230"/>
      <c r="B267" s="380" t="s">
        <v>546</v>
      </c>
      <c r="C267" s="380"/>
      <c r="D267" s="380"/>
      <c r="E267" s="380"/>
      <c r="F267" s="380"/>
      <c r="G267" s="380"/>
      <c r="H267" s="380"/>
      <c r="I267" s="380"/>
      <c r="J267" s="380"/>
      <c r="K267" s="380"/>
      <c r="L267" s="380"/>
      <c r="M267" s="380"/>
      <c r="N267" s="380"/>
      <c r="O267" s="380"/>
      <c r="P267" s="380"/>
      <c r="Q267" s="380"/>
      <c r="R267" s="380"/>
      <c r="S267" s="380"/>
      <c r="T267" s="380"/>
      <c r="U267" s="380"/>
      <c r="V267" s="380"/>
      <c r="W267" s="380"/>
      <c r="X267" s="380"/>
      <c r="Y267" s="380"/>
      <c r="Z267" s="380"/>
      <c r="AA267" s="380"/>
      <c r="AB267" s="380"/>
      <c r="AC267" s="380"/>
      <c r="AD267" s="380"/>
      <c r="AE267" s="380"/>
      <c r="AF267" s="380"/>
      <c r="AG267" s="380"/>
      <c r="AH267" s="380"/>
      <c r="AI267" s="231"/>
    </row>
    <row r="268" spans="1:35" s="20" customFormat="1" ht="13.5" customHeight="1">
      <c r="A268" s="230"/>
      <c r="B268" s="363" t="s">
        <v>547</v>
      </c>
      <c r="C268" s="363"/>
      <c r="D268" s="363"/>
      <c r="E268" s="363"/>
      <c r="F268" s="363"/>
      <c r="G268" s="363"/>
      <c r="H268" s="363"/>
      <c r="I268" s="363"/>
      <c r="J268" s="363"/>
      <c r="K268" s="363"/>
      <c r="L268" s="363"/>
      <c r="M268" s="363"/>
      <c r="N268" s="363"/>
      <c r="O268" s="363"/>
      <c r="P268" s="363"/>
      <c r="Q268" s="363"/>
      <c r="R268" s="363"/>
      <c r="S268" s="363"/>
      <c r="T268" s="363"/>
      <c r="U268" s="363"/>
      <c r="V268" s="363"/>
      <c r="W268" s="363"/>
      <c r="X268" s="363"/>
      <c r="Y268" s="363"/>
      <c r="Z268" s="363"/>
      <c r="AA268" s="363"/>
      <c r="AB268" s="363"/>
      <c r="AC268" s="363"/>
      <c r="AD268" s="363"/>
      <c r="AE268" s="363"/>
      <c r="AF268" s="363"/>
      <c r="AG268" s="363"/>
      <c r="AH268" s="363"/>
      <c r="AI268" s="231"/>
    </row>
    <row r="269" spans="1:35" s="20" customFormat="1" ht="22.5" customHeight="1">
      <c r="A269" s="230"/>
      <c r="B269" s="264"/>
      <c r="C269" s="264"/>
      <c r="D269" s="264"/>
      <c r="E269" s="264"/>
      <c r="F269" s="264"/>
      <c r="G269" s="264"/>
      <c r="H269" s="264"/>
      <c r="I269" s="264"/>
      <c r="J269" s="264"/>
      <c r="K269" s="264"/>
      <c r="L269" s="264"/>
      <c r="M269" s="264"/>
      <c r="N269" s="264"/>
      <c r="O269" s="264"/>
      <c r="P269" s="264"/>
      <c r="Q269" s="264"/>
      <c r="R269" s="264"/>
      <c r="S269" s="264"/>
      <c r="T269" s="264"/>
      <c r="U269" s="264"/>
      <c r="V269" s="264"/>
      <c r="W269" s="264"/>
      <c r="X269" s="264"/>
      <c r="Y269" s="264"/>
      <c r="Z269" s="264"/>
      <c r="AA269" s="264"/>
      <c r="AB269" s="264"/>
      <c r="AC269" s="264"/>
      <c r="AD269" s="264"/>
      <c r="AE269" s="264"/>
      <c r="AF269" s="264"/>
      <c r="AG269" s="264"/>
      <c r="AH269" s="264"/>
      <c r="AI269" s="231"/>
    </row>
    <row r="270" spans="1:35" s="20" customFormat="1" ht="24.75" customHeight="1">
      <c r="A270" s="60"/>
      <c r="B270" s="254" t="s">
        <v>55</v>
      </c>
      <c r="C270" s="65"/>
      <c r="D270" s="65"/>
      <c r="E270" s="65"/>
      <c r="F270" s="65"/>
      <c r="G270" s="65"/>
      <c r="H270" s="65"/>
      <c r="I270" s="65"/>
      <c r="J270" s="61"/>
      <c r="K270" s="61"/>
      <c r="L270" s="61"/>
      <c r="M270" s="61"/>
      <c r="N270" s="489" t="s">
        <v>55</v>
      </c>
      <c r="O270" s="489"/>
      <c r="P270" s="489"/>
      <c r="Q270" s="489"/>
      <c r="R270" s="489"/>
      <c r="S270" s="489"/>
      <c r="T270" s="489"/>
      <c r="U270" s="489"/>
      <c r="V270" s="489"/>
      <c r="W270" s="489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5"/>
      <c r="AI270" s="65"/>
    </row>
    <row r="271" spans="1:34" s="20" customFormat="1" ht="27" customHeight="1">
      <c r="A271" s="60"/>
      <c r="B271" s="381" t="s">
        <v>126</v>
      </c>
      <c r="C271" s="381"/>
      <c r="D271" s="381"/>
      <c r="E271" s="381"/>
      <c r="F271" s="381"/>
      <c r="G271" s="381"/>
      <c r="H271" s="381"/>
      <c r="I271" s="65"/>
      <c r="J271" s="61"/>
      <c r="K271" s="61"/>
      <c r="L271" s="61"/>
      <c r="M271" s="61"/>
      <c r="N271" s="382" t="s">
        <v>169</v>
      </c>
      <c r="O271" s="382"/>
      <c r="P271" s="382"/>
      <c r="Q271" s="382"/>
      <c r="R271" s="382"/>
      <c r="S271" s="382"/>
      <c r="T271" s="382"/>
      <c r="U271" s="382"/>
      <c r="V271" s="382"/>
      <c r="W271" s="382"/>
      <c r="X271" s="382"/>
      <c r="Y271" s="382"/>
      <c r="Z271" s="382"/>
      <c r="AA271" s="382"/>
      <c r="AB271" s="382"/>
      <c r="AC271" s="382"/>
      <c r="AD271" s="382"/>
      <c r="AE271" s="382"/>
      <c r="AF271" s="382"/>
      <c r="AG271" s="382"/>
      <c r="AH271" s="382"/>
    </row>
    <row r="272" spans="1:34" s="20" customFormat="1" ht="18" customHeight="1">
      <c r="A272" s="60"/>
      <c r="B272" s="255" t="s">
        <v>166</v>
      </c>
      <c r="C272" s="68"/>
      <c r="D272" s="65"/>
      <c r="E272" s="65"/>
      <c r="F272" s="65"/>
      <c r="G272" s="65"/>
      <c r="H272" s="65"/>
      <c r="I272" s="65"/>
      <c r="J272" s="61"/>
      <c r="K272" s="61"/>
      <c r="L272" s="61"/>
      <c r="M272" s="61"/>
      <c r="N272" s="382" t="s">
        <v>112</v>
      </c>
      <c r="O272" s="382"/>
      <c r="P272" s="382"/>
      <c r="Q272" s="382"/>
      <c r="R272" s="382"/>
      <c r="S272" s="382"/>
      <c r="T272" s="382"/>
      <c r="U272" s="382"/>
      <c r="V272" s="382"/>
      <c r="W272" s="382"/>
      <c r="X272" s="382"/>
      <c r="Y272" s="382"/>
      <c r="Z272" s="382"/>
      <c r="AA272" s="382"/>
      <c r="AB272" s="382"/>
      <c r="AC272" s="382"/>
      <c r="AD272" s="382"/>
      <c r="AE272" s="382"/>
      <c r="AF272" s="382"/>
      <c r="AG272" s="382"/>
      <c r="AH272" s="382"/>
    </row>
    <row r="273" spans="1:35" s="20" customFormat="1" ht="18" customHeight="1">
      <c r="A273" s="60"/>
      <c r="B273" s="66" t="s">
        <v>167</v>
      </c>
      <c r="C273" s="66"/>
      <c r="D273" s="65"/>
      <c r="E273" s="65"/>
      <c r="F273" s="65"/>
      <c r="G273" s="65"/>
      <c r="H273" s="65"/>
      <c r="I273" s="65"/>
      <c r="J273" s="61"/>
      <c r="K273" s="61"/>
      <c r="L273" s="61"/>
      <c r="M273" s="61"/>
      <c r="N273" s="66" t="s">
        <v>178</v>
      </c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</row>
    <row r="274" spans="1:35" s="63" customFormat="1" ht="18" customHeight="1">
      <c r="A274" s="62"/>
      <c r="B274" s="66"/>
      <c r="C274" s="66"/>
      <c r="D274" s="66"/>
      <c r="E274" s="66"/>
      <c r="F274" s="66"/>
      <c r="G274" s="66"/>
      <c r="H274" s="66"/>
      <c r="I274" s="66"/>
      <c r="J274" s="256"/>
      <c r="K274" s="256"/>
      <c r="L274" s="256"/>
      <c r="M274" s="256"/>
      <c r="N274" s="383" t="s">
        <v>168</v>
      </c>
      <c r="O274" s="383"/>
      <c r="P274" s="383"/>
      <c r="Q274" s="383"/>
      <c r="R274" s="383"/>
      <c r="S274" s="383"/>
      <c r="T274" s="383"/>
      <c r="U274" s="383"/>
      <c r="V274" s="383"/>
      <c r="W274" s="383"/>
      <c r="X274" s="383"/>
      <c r="Y274" s="383"/>
      <c r="Z274" s="383"/>
      <c r="AA274" s="70"/>
      <c r="AB274" s="70"/>
      <c r="AC274" s="70"/>
      <c r="AD274" s="70"/>
      <c r="AE274" s="70"/>
      <c r="AF274" s="70"/>
      <c r="AG274" s="70"/>
      <c r="AH274" s="70"/>
      <c r="AI274" s="70"/>
    </row>
    <row r="275" spans="1:35" s="23" customFormat="1" ht="13.5" customHeight="1">
      <c r="A275" s="22"/>
      <c r="B275" s="21"/>
      <c r="C275" s="21"/>
      <c r="D275" s="21"/>
      <c r="E275" s="21"/>
      <c r="F275" s="21"/>
      <c r="G275" s="21"/>
      <c r="H275" s="21"/>
      <c r="I275" s="257"/>
      <c r="J275" s="258"/>
      <c r="K275" s="258"/>
      <c r="L275" s="258"/>
      <c r="M275" s="258"/>
      <c r="N275" s="258"/>
      <c r="O275" s="258"/>
      <c r="P275" s="257"/>
      <c r="Q275" s="257"/>
      <c r="R275" s="257"/>
      <c r="S275" s="257"/>
      <c r="T275" s="257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</row>
    <row r="276" spans="1:20" s="20" customFormat="1" ht="15">
      <c r="A276" s="21"/>
      <c r="B276" s="21"/>
      <c r="C276" s="21"/>
      <c r="D276" s="21"/>
      <c r="E276" s="21"/>
      <c r="F276" s="21"/>
      <c r="G276" s="21"/>
      <c r="H276" s="21"/>
      <c r="I276" s="257"/>
      <c r="J276" s="258"/>
      <c r="K276" s="258"/>
      <c r="L276" s="258"/>
      <c r="M276" s="258"/>
      <c r="N276" s="258"/>
      <c r="O276" s="258"/>
      <c r="P276" s="257"/>
      <c r="Q276" s="257"/>
      <c r="R276" s="257"/>
      <c r="S276" s="257"/>
      <c r="T276" s="257"/>
    </row>
    <row r="277" spans="2:34" s="20" customFormat="1" ht="15">
      <c r="B277" s="381" t="s">
        <v>386</v>
      </c>
      <c r="C277" s="381"/>
      <c r="D277" s="381"/>
      <c r="E277" s="381"/>
      <c r="F277" s="381"/>
      <c r="G277" s="381"/>
      <c r="H277" s="381"/>
      <c r="I277" s="381"/>
      <c r="J277" s="64"/>
      <c r="K277" s="64"/>
      <c r="L277" s="64"/>
      <c r="M277" s="64"/>
      <c r="N277" s="382" t="s">
        <v>118</v>
      </c>
      <c r="O277" s="382"/>
      <c r="P277" s="382"/>
      <c r="Q277" s="382"/>
      <c r="R277" s="382"/>
      <c r="S277" s="382"/>
      <c r="T277" s="382"/>
      <c r="U277" s="382"/>
      <c r="V277" s="382"/>
      <c r="W277" s="382"/>
      <c r="X277" s="382"/>
      <c r="Y277" s="382"/>
      <c r="Z277" s="382"/>
      <c r="AA277" s="382"/>
      <c r="AB277" s="382"/>
      <c r="AC277" s="382"/>
      <c r="AD277" s="382"/>
      <c r="AE277" s="382"/>
      <c r="AF277" s="382"/>
      <c r="AG277" s="382"/>
      <c r="AH277" s="382"/>
    </row>
    <row r="278" spans="1:35" s="20" customFormat="1" ht="18" customHeight="1">
      <c r="A278" s="60"/>
      <c r="B278" s="381" t="s">
        <v>387</v>
      </c>
      <c r="C278" s="381"/>
      <c r="D278" s="381"/>
      <c r="E278" s="381"/>
      <c r="F278" s="381"/>
      <c r="G278" s="381"/>
      <c r="H278" s="381"/>
      <c r="I278" s="65"/>
      <c r="J278" s="61"/>
      <c r="K278" s="61"/>
      <c r="L278" s="61"/>
      <c r="M278" s="61"/>
      <c r="N278" s="68" t="s">
        <v>114</v>
      </c>
      <c r="O278" s="65"/>
      <c r="P278" s="65"/>
      <c r="Q278" s="65"/>
      <c r="R278" s="65"/>
      <c r="S278" s="65"/>
      <c r="T278" s="65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5"/>
      <c r="AI278" s="65"/>
    </row>
    <row r="279" spans="1:35" s="20" customFormat="1" ht="18" customHeight="1">
      <c r="A279" s="60"/>
      <c r="B279" s="255" t="s">
        <v>166</v>
      </c>
      <c r="C279" s="66" t="s">
        <v>388</v>
      </c>
      <c r="D279" s="65"/>
      <c r="E279" s="65"/>
      <c r="F279" s="65"/>
      <c r="G279" s="65"/>
      <c r="H279" s="65"/>
      <c r="I279" s="65"/>
      <c r="J279" s="61"/>
      <c r="K279" s="61"/>
      <c r="L279" s="61"/>
      <c r="M279" s="61"/>
      <c r="N279" s="68" t="s">
        <v>113</v>
      </c>
      <c r="O279" s="65"/>
      <c r="P279" s="65"/>
      <c r="Q279" s="65"/>
      <c r="R279" s="65"/>
      <c r="S279" s="65"/>
      <c r="T279" s="65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5"/>
      <c r="AI279" s="65"/>
    </row>
    <row r="280" spans="1:35" s="20" customFormat="1" ht="18" customHeight="1">
      <c r="A280" s="60"/>
      <c r="B280" s="66" t="s">
        <v>167</v>
      </c>
      <c r="C280" s="66"/>
      <c r="D280" s="66"/>
      <c r="E280" s="66"/>
      <c r="F280" s="65"/>
      <c r="G280" s="65"/>
      <c r="H280" s="65"/>
      <c r="I280" s="65"/>
      <c r="J280" s="61"/>
      <c r="K280" s="61"/>
      <c r="L280" s="61"/>
      <c r="M280" s="61"/>
      <c r="N280" s="66" t="s">
        <v>115</v>
      </c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7"/>
      <c r="AB280" s="67"/>
      <c r="AC280" s="67"/>
      <c r="AD280" s="67"/>
      <c r="AE280" s="67"/>
      <c r="AF280" s="67"/>
      <c r="AG280" s="67"/>
      <c r="AH280" s="65"/>
      <c r="AI280" s="65"/>
    </row>
    <row r="281" spans="1:35" s="20" customFormat="1" ht="18" customHeight="1">
      <c r="A281" s="60"/>
      <c r="B281" s="66"/>
      <c r="C281" s="66"/>
      <c r="D281" s="66"/>
      <c r="E281" s="66"/>
      <c r="F281" s="65"/>
      <c r="G281" s="65"/>
      <c r="H281" s="65"/>
      <c r="I281" s="65"/>
      <c r="J281" s="61"/>
      <c r="K281" s="61"/>
      <c r="L281" s="61"/>
      <c r="M281" s="61"/>
      <c r="N281" s="383" t="s">
        <v>168</v>
      </c>
      <c r="O281" s="383"/>
      <c r="P281" s="383"/>
      <c r="Q281" s="383"/>
      <c r="R281" s="383"/>
      <c r="S281" s="383"/>
      <c r="T281" s="383"/>
      <c r="U281" s="383"/>
      <c r="V281" s="383"/>
      <c r="W281" s="383"/>
      <c r="X281" s="383"/>
      <c r="Y281" s="383"/>
      <c r="Z281" s="383"/>
      <c r="AA281" s="67"/>
      <c r="AB281" s="67"/>
      <c r="AC281" s="67"/>
      <c r="AD281" s="67"/>
      <c r="AE281" s="67"/>
      <c r="AF281" s="67"/>
      <c r="AG281" s="67"/>
      <c r="AH281" s="65"/>
      <c r="AI281" s="65"/>
    </row>
    <row r="282" spans="1:35" s="63" customFormat="1" ht="18" customHeight="1">
      <c r="A282" s="62"/>
      <c r="B282" s="256"/>
      <c r="C282" s="256"/>
      <c r="D282" s="256"/>
      <c r="E282" s="256"/>
      <c r="F282" s="256"/>
      <c r="G282" s="256"/>
      <c r="H282" s="256"/>
      <c r="I282" s="256"/>
      <c r="J282" s="256"/>
      <c r="K282" s="256"/>
      <c r="L282" s="256"/>
      <c r="M282" s="256"/>
      <c r="N282" s="383"/>
      <c r="O282" s="383"/>
      <c r="P282" s="383"/>
      <c r="Q282" s="383"/>
      <c r="R282" s="383"/>
      <c r="S282" s="383"/>
      <c r="T282" s="383"/>
      <c r="U282" s="383"/>
      <c r="V282" s="383"/>
      <c r="W282" s="383"/>
      <c r="X282" s="383"/>
      <c r="Y282" s="383"/>
      <c r="Z282" s="383"/>
      <c r="AA282" s="69"/>
      <c r="AB282" s="69"/>
      <c r="AC282" s="69"/>
      <c r="AD282" s="69"/>
      <c r="AE282" s="69"/>
      <c r="AF282" s="69"/>
      <c r="AG282" s="69"/>
      <c r="AH282" s="69"/>
      <c r="AI282" s="69"/>
    </row>
    <row r="283" spans="1:35" s="63" customFormat="1" ht="18" customHeight="1">
      <c r="A283" s="62"/>
      <c r="B283" s="256"/>
      <c r="C283" s="256"/>
      <c r="D283" s="256"/>
      <c r="E283" s="256"/>
      <c r="F283" s="256"/>
      <c r="G283" s="256"/>
      <c r="H283" s="256"/>
      <c r="I283" s="256"/>
      <c r="J283" s="256"/>
      <c r="K283" s="256"/>
      <c r="L283" s="256"/>
      <c r="M283" s="25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9"/>
      <c r="AB283" s="69"/>
      <c r="AC283" s="69"/>
      <c r="AD283" s="69"/>
      <c r="AE283" s="69"/>
      <c r="AF283" s="69"/>
      <c r="AG283" s="69"/>
      <c r="AH283" s="69"/>
      <c r="AI283" s="69"/>
    </row>
    <row r="284" spans="1:35" s="63" customFormat="1" ht="18" customHeight="1">
      <c r="A284" s="62"/>
      <c r="B284" s="381" t="s">
        <v>121</v>
      </c>
      <c r="C284" s="381"/>
      <c r="D284" s="381"/>
      <c r="E284" s="381"/>
      <c r="F284" s="381"/>
      <c r="G284" s="381"/>
      <c r="H284" s="381"/>
      <c r="I284" s="381"/>
      <c r="J284" s="64"/>
      <c r="K284" s="64"/>
      <c r="L284" s="64"/>
      <c r="M284" s="256"/>
      <c r="N284" s="68" t="s">
        <v>51</v>
      </c>
      <c r="O284" s="61"/>
      <c r="P284" s="65"/>
      <c r="Q284" s="65"/>
      <c r="R284" s="65"/>
      <c r="S284" s="65"/>
      <c r="T284" s="65"/>
      <c r="U284" s="67"/>
      <c r="V284" s="67"/>
      <c r="W284" s="67"/>
      <c r="X284" s="67"/>
      <c r="Y284" s="67"/>
      <c r="Z284" s="67"/>
      <c r="AA284" s="69"/>
      <c r="AB284" s="69"/>
      <c r="AC284" s="69"/>
      <c r="AD284" s="69"/>
      <c r="AE284" s="69"/>
      <c r="AF284" s="69"/>
      <c r="AG284" s="69"/>
      <c r="AH284" s="69"/>
      <c r="AI284" s="69"/>
    </row>
    <row r="285" spans="2:35" s="23" customFormat="1" ht="18" customHeight="1">
      <c r="B285" s="381" t="s">
        <v>116</v>
      </c>
      <c r="C285" s="381"/>
      <c r="D285" s="381"/>
      <c r="E285" s="381"/>
      <c r="F285" s="381"/>
      <c r="G285" s="381"/>
      <c r="H285" s="381"/>
      <c r="I285" s="65"/>
      <c r="J285" s="61"/>
      <c r="K285" s="61"/>
      <c r="L285" s="61"/>
      <c r="N285" s="66" t="s">
        <v>125</v>
      </c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20"/>
      <c r="AB285" s="20"/>
      <c r="AC285" s="20"/>
      <c r="AD285" s="20"/>
      <c r="AE285" s="20"/>
      <c r="AF285" s="20"/>
      <c r="AG285" s="20"/>
      <c r="AH285" s="20"/>
      <c r="AI285" s="20"/>
    </row>
    <row r="286" spans="2:35" s="23" customFormat="1" ht="18" customHeight="1">
      <c r="B286" s="255" t="s">
        <v>166</v>
      </c>
      <c r="C286" s="66" t="s">
        <v>177</v>
      </c>
      <c r="D286" s="65"/>
      <c r="E286" s="65"/>
      <c r="F286" s="65"/>
      <c r="G286" s="65"/>
      <c r="H286" s="65"/>
      <c r="I286" s="65"/>
      <c r="J286" s="61"/>
      <c r="K286" s="61"/>
      <c r="L286" s="61"/>
      <c r="N286" s="383" t="s">
        <v>168</v>
      </c>
      <c r="O286" s="383"/>
      <c r="P286" s="383"/>
      <c r="Q286" s="383"/>
      <c r="R286" s="383"/>
      <c r="S286" s="383"/>
      <c r="T286" s="383"/>
      <c r="U286" s="383"/>
      <c r="V286" s="383"/>
      <c r="W286" s="383"/>
      <c r="X286" s="383"/>
      <c r="Y286" s="383"/>
      <c r="Z286" s="383"/>
      <c r="AA286" s="20"/>
      <c r="AB286" s="20"/>
      <c r="AC286" s="20"/>
      <c r="AD286" s="20"/>
      <c r="AE286" s="20"/>
      <c r="AF286" s="20"/>
      <c r="AG286" s="20"/>
      <c r="AH286" s="20"/>
      <c r="AI286" s="20"/>
    </row>
    <row r="287" spans="2:35" s="23" customFormat="1" ht="18" customHeight="1">
      <c r="B287" s="66" t="s">
        <v>167</v>
      </c>
      <c r="C287" s="66"/>
      <c r="D287" s="66"/>
      <c r="E287" s="66"/>
      <c r="F287" s="65"/>
      <c r="G287" s="65"/>
      <c r="H287" s="65"/>
      <c r="I287" s="65"/>
      <c r="J287" s="61"/>
      <c r="K287" s="61"/>
      <c r="L287" s="61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</row>
    <row r="288" spans="2:35" s="23" customFormat="1" ht="18" customHeight="1">
      <c r="B288" s="66"/>
      <c r="C288" s="66"/>
      <c r="D288" s="66"/>
      <c r="E288" s="66"/>
      <c r="F288" s="65"/>
      <c r="G288" s="65"/>
      <c r="H288" s="65"/>
      <c r="I288" s="65"/>
      <c r="J288" s="61"/>
      <c r="K288" s="61"/>
      <c r="L288" s="61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</row>
    <row r="289" spans="1:35" s="20" customFormat="1" ht="14.25" customHeight="1">
      <c r="A289" s="60"/>
      <c r="B289" s="381" t="s">
        <v>119</v>
      </c>
      <c r="C289" s="381"/>
      <c r="D289" s="381"/>
      <c r="E289" s="381"/>
      <c r="F289" s="381"/>
      <c r="G289" s="381"/>
      <c r="H289" s="381"/>
      <c r="I289" s="381"/>
      <c r="J289" s="381"/>
      <c r="K289" s="260"/>
      <c r="L289" s="260"/>
      <c r="M289" s="61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7"/>
      <c r="AB289" s="67"/>
      <c r="AC289" s="67"/>
      <c r="AD289" s="67"/>
      <c r="AE289" s="67"/>
      <c r="AF289" s="67"/>
      <c r="AG289" s="67"/>
      <c r="AH289" s="65"/>
      <c r="AI289" s="65"/>
    </row>
    <row r="290" spans="2:12" s="20" customFormat="1" ht="15" customHeight="1">
      <c r="B290" s="381" t="s">
        <v>116</v>
      </c>
      <c r="C290" s="381"/>
      <c r="D290" s="381"/>
      <c r="E290" s="381"/>
      <c r="F290" s="381"/>
      <c r="G290" s="381"/>
      <c r="H290" s="381"/>
      <c r="I290" s="381"/>
      <c r="J290" s="381"/>
      <c r="K290" s="61"/>
      <c r="L290" s="61"/>
    </row>
    <row r="291" spans="2:12" s="20" customFormat="1" ht="13.5" customHeight="1">
      <c r="B291" s="379" t="s">
        <v>385</v>
      </c>
      <c r="C291" s="379"/>
      <c r="D291" s="379"/>
      <c r="E291" s="379"/>
      <c r="F291" s="379"/>
      <c r="G291" s="379"/>
      <c r="H291" s="379"/>
      <c r="I291" s="379"/>
      <c r="J291" s="379"/>
      <c r="K291" s="61"/>
      <c r="L291" s="61"/>
    </row>
    <row r="292" s="20" customFormat="1" ht="12.75"/>
  </sheetData>
  <sheetProtection/>
  <mergeCells count="530">
    <mergeCell ref="B262:AH262"/>
    <mergeCell ref="B261:AH261"/>
    <mergeCell ref="O246:U246"/>
    <mergeCell ref="B250:M250"/>
    <mergeCell ref="AB250:AI250"/>
    <mergeCell ref="C257:AD257"/>
    <mergeCell ref="AE257:AH257"/>
    <mergeCell ref="C255:AD255"/>
    <mergeCell ref="C235:AD235"/>
    <mergeCell ref="AE235:AH235"/>
    <mergeCell ref="C236:AD236"/>
    <mergeCell ref="AE236:AH236"/>
    <mergeCell ref="C186:AD186"/>
    <mergeCell ref="AE186:AH186"/>
    <mergeCell ref="C230:AD230"/>
    <mergeCell ref="AE230:AH230"/>
    <mergeCell ref="C231:AD231"/>
    <mergeCell ref="AE231:AH231"/>
    <mergeCell ref="C256:AD256"/>
    <mergeCell ref="AE256:AH256"/>
    <mergeCell ref="C232:AD232"/>
    <mergeCell ref="AE232:AH232"/>
    <mergeCell ref="C233:AD233"/>
    <mergeCell ref="AE233:AH233"/>
    <mergeCell ref="C227:AD227"/>
    <mergeCell ref="AE227:AH227"/>
    <mergeCell ref="C228:AD228"/>
    <mergeCell ref="AE228:AH228"/>
    <mergeCell ref="C237:AD237"/>
    <mergeCell ref="AE237:AH237"/>
    <mergeCell ref="C234:AD234"/>
    <mergeCell ref="AE234:AH234"/>
    <mergeCell ref="C229:AD229"/>
    <mergeCell ref="AE229:AH229"/>
    <mergeCell ref="C224:AD224"/>
    <mergeCell ref="AE224:AH224"/>
    <mergeCell ref="C225:AD225"/>
    <mergeCell ref="AE225:AH225"/>
    <mergeCell ref="C226:AD226"/>
    <mergeCell ref="AE226:AH226"/>
    <mergeCell ref="C222:AD222"/>
    <mergeCell ref="AE222:AH222"/>
    <mergeCell ref="C221:AD221"/>
    <mergeCell ref="AE221:AH221"/>
    <mergeCell ref="C223:AD223"/>
    <mergeCell ref="AE223:AH223"/>
    <mergeCell ref="C216:AD216"/>
    <mergeCell ref="AE216:AH216"/>
    <mergeCell ref="C219:AD219"/>
    <mergeCell ref="AE219:AH219"/>
    <mergeCell ref="C220:AD220"/>
    <mergeCell ref="AE220:AH220"/>
    <mergeCell ref="Y102:Y103"/>
    <mergeCell ref="Z102:Z103"/>
    <mergeCell ref="AE205:AH205"/>
    <mergeCell ref="AE239:AH239"/>
    <mergeCell ref="C240:AD240"/>
    <mergeCell ref="AE209:AH209"/>
    <mergeCell ref="C214:AD214"/>
    <mergeCell ref="AE214:AH214"/>
    <mergeCell ref="C215:AD215"/>
    <mergeCell ref="AE215:AH215"/>
    <mergeCell ref="AB102:AB103"/>
    <mergeCell ref="AF102:AF103"/>
    <mergeCell ref="AG102:AG103"/>
    <mergeCell ref="U102:U103"/>
    <mergeCell ref="V102:V103"/>
    <mergeCell ref="AC102:AC103"/>
    <mergeCell ref="AD102:AD103"/>
    <mergeCell ref="AE102:AE103"/>
    <mergeCell ref="W102:W103"/>
    <mergeCell ref="X102:X103"/>
    <mergeCell ref="E102:E103"/>
    <mergeCell ref="F102:F103"/>
    <mergeCell ref="G102:G103"/>
    <mergeCell ref="N102:N103"/>
    <mergeCell ref="O102:O103"/>
    <mergeCell ref="P102:P103"/>
    <mergeCell ref="E165:F165"/>
    <mergeCell ref="C168:D168"/>
    <mergeCell ref="E168:F168"/>
    <mergeCell ref="A167:H167"/>
    <mergeCell ref="G168:H168"/>
    <mergeCell ref="G169:H169"/>
    <mergeCell ref="J165:L165"/>
    <mergeCell ref="J163:L163"/>
    <mergeCell ref="M163:O163"/>
    <mergeCell ref="I168:L168"/>
    <mergeCell ref="AB164:AD164"/>
    <mergeCell ref="M168:N168"/>
    <mergeCell ref="O168:P168"/>
    <mergeCell ref="S168:U168"/>
    <mergeCell ref="P164:R164"/>
    <mergeCell ref="I167:R167"/>
    <mergeCell ref="AE164:AG164"/>
    <mergeCell ref="V162:X162"/>
    <mergeCell ref="AB162:AD162"/>
    <mergeCell ref="AB163:AD163"/>
    <mergeCell ref="V164:X164"/>
    <mergeCell ref="Y164:AA164"/>
    <mergeCell ref="AH14:AK14"/>
    <mergeCell ref="P35:R35"/>
    <mergeCell ref="M162:O162"/>
    <mergeCell ref="S162:U162"/>
    <mergeCell ref="AE162:AG162"/>
    <mergeCell ref="Q102:Q103"/>
    <mergeCell ref="R102:R103"/>
    <mergeCell ref="S102:S103"/>
    <mergeCell ref="T102:T103"/>
    <mergeCell ref="AH102:AH103"/>
    <mergeCell ref="T8:AN8"/>
    <mergeCell ref="AW8:BF8"/>
    <mergeCell ref="AW11:BF12"/>
    <mergeCell ref="T12:AN12"/>
    <mergeCell ref="M165:O165"/>
    <mergeCell ref="P165:R165"/>
    <mergeCell ref="S165:U165"/>
    <mergeCell ref="V165:X165"/>
    <mergeCell ref="Y162:AA162"/>
    <mergeCell ref="AD14:AG14"/>
    <mergeCell ref="U14:X14"/>
    <mergeCell ref="BD14:BD15"/>
    <mergeCell ref="Y14:AC14"/>
    <mergeCell ref="T4:AN4"/>
    <mergeCell ref="AW4:BF4"/>
    <mergeCell ref="T6:AN6"/>
    <mergeCell ref="AW6:BF6"/>
    <mergeCell ref="BA14:BA15"/>
    <mergeCell ref="BB14:BB15"/>
    <mergeCell ref="AL14:AO14"/>
    <mergeCell ref="A14:A15"/>
    <mergeCell ref="B14:E14"/>
    <mergeCell ref="F14:H14"/>
    <mergeCell ref="I14:K14"/>
    <mergeCell ref="C33:C36"/>
    <mergeCell ref="BE14:BE15"/>
    <mergeCell ref="AP14:AS14"/>
    <mergeCell ref="AT14:AX14"/>
    <mergeCell ref="AY14:AY15"/>
    <mergeCell ref="AZ14:AZ15"/>
    <mergeCell ref="AW1:BF1"/>
    <mergeCell ref="AW2:BF2"/>
    <mergeCell ref="AE35:AG35"/>
    <mergeCell ref="BF14:BF15"/>
    <mergeCell ref="BC14:BC15"/>
    <mergeCell ref="D82:D83"/>
    <mergeCell ref="E34:E36"/>
    <mergeCell ref="F34:F36"/>
    <mergeCell ref="L14:P14"/>
    <mergeCell ref="Q14:T14"/>
    <mergeCell ref="A162:D162"/>
    <mergeCell ref="A164:D164"/>
    <mergeCell ref="E82:E83"/>
    <mergeCell ref="F82:F83"/>
    <mergeCell ref="C102:C103"/>
    <mergeCell ref="D102:D103"/>
    <mergeCell ref="A163:D163"/>
    <mergeCell ref="A144:A147"/>
    <mergeCell ref="B144:B147"/>
    <mergeCell ref="E163:F163"/>
    <mergeCell ref="J33:AG33"/>
    <mergeCell ref="M35:O35"/>
    <mergeCell ref="C82:C83"/>
    <mergeCell ref="A161:D161"/>
    <mergeCell ref="A165:D165"/>
    <mergeCell ref="E164:F164"/>
    <mergeCell ref="H102:H103"/>
    <mergeCell ref="I102:I103"/>
    <mergeCell ref="A33:A36"/>
    <mergeCell ref="B33:B36"/>
    <mergeCell ref="D33:D36"/>
    <mergeCell ref="G34:I34"/>
    <mergeCell ref="G35:G36"/>
    <mergeCell ref="H35:H36"/>
    <mergeCell ref="E33:I33"/>
    <mergeCell ref="I35:I36"/>
    <mergeCell ref="J162:L162"/>
    <mergeCell ref="P162:R162"/>
    <mergeCell ref="J135:J136"/>
    <mergeCell ref="K135:K136"/>
    <mergeCell ref="L135:L136"/>
    <mergeCell ref="M135:M136"/>
    <mergeCell ref="O138:U138"/>
    <mergeCell ref="B142:M142"/>
    <mergeCell ref="P145:U145"/>
    <mergeCell ref="E162:F162"/>
    <mergeCell ref="V34:AA34"/>
    <mergeCell ref="J35:L35"/>
    <mergeCell ref="AB35:AD35"/>
    <mergeCell ref="S35:U35"/>
    <mergeCell ref="V35:X35"/>
    <mergeCell ref="J102:J103"/>
    <mergeCell ref="K102:K103"/>
    <mergeCell ref="L102:L103"/>
    <mergeCell ref="M102:M103"/>
    <mergeCell ref="AA102:AA103"/>
    <mergeCell ref="N286:Z286"/>
    <mergeCell ref="B277:I277"/>
    <mergeCell ref="B289:J289"/>
    <mergeCell ref="N274:Z274"/>
    <mergeCell ref="B285:H285"/>
    <mergeCell ref="AH33:AH36"/>
    <mergeCell ref="J34:O34"/>
    <mergeCell ref="P34:U34"/>
    <mergeCell ref="AB34:AG34"/>
    <mergeCell ref="Y35:AA35"/>
    <mergeCell ref="N270:W270"/>
    <mergeCell ref="V168:X168"/>
    <mergeCell ref="A171:B172"/>
    <mergeCell ref="B260:AH260"/>
    <mergeCell ref="N271:AH271"/>
    <mergeCell ref="B278:H278"/>
    <mergeCell ref="N277:AH277"/>
    <mergeCell ref="C171:D172"/>
    <mergeCell ref="E170:F170"/>
    <mergeCell ref="E171:F172"/>
    <mergeCell ref="AI33:AI36"/>
    <mergeCell ref="P163:R163"/>
    <mergeCell ref="S163:U163"/>
    <mergeCell ref="V163:X163"/>
    <mergeCell ref="N281:Z281"/>
    <mergeCell ref="Y165:AA165"/>
    <mergeCell ref="AE163:AG163"/>
    <mergeCell ref="AB165:AD165"/>
    <mergeCell ref="AE165:AG165"/>
    <mergeCell ref="Y163:AA163"/>
    <mergeCell ref="S164:U164"/>
    <mergeCell ref="J164:L164"/>
    <mergeCell ref="M164:O164"/>
    <mergeCell ref="M169:N172"/>
    <mergeCell ref="Y169:AA172"/>
    <mergeCell ref="S167:AA167"/>
    <mergeCell ref="V169:X172"/>
    <mergeCell ref="Y168:AA168"/>
    <mergeCell ref="Q168:R168"/>
    <mergeCell ref="S169:U172"/>
    <mergeCell ref="AB167:AI167"/>
    <mergeCell ref="AB168:AI172"/>
    <mergeCell ref="A169:B169"/>
    <mergeCell ref="A170:B170"/>
    <mergeCell ref="C169:D169"/>
    <mergeCell ref="C170:D170"/>
    <mergeCell ref="E169:F169"/>
    <mergeCell ref="A168:B168"/>
    <mergeCell ref="Q169:R172"/>
    <mergeCell ref="O169:P172"/>
    <mergeCell ref="G82:G83"/>
    <mergeCell ref="I82:I83"/>
    <mergeCell ref="J82:J83"/>
    <mergeCell ref="K82:K83"/>
    <mergeCell ref="L82:L83"/>
    <mergeCell ref="H82:H83"/>
    <mergeCell ref="M82:M83"/>
    <mergeCell ref="N82:N83"/>
    <mergeCell ref="O82:O83"/>
    <mergeCell ref="P82:P83"/>
    <mergeCell ref="R82:R83"/>
    <mergeCell ref="S82:S83"/>
    <mergeCell ref="Q82:Q83"/>
    <mergeCell ref="T82:T83"/>
    <mergeCell ref="AF82:AF83"/>
    <mergeCell ref="U82:U83"/>
    <mergeCell ref="V82:V83"/>
    <mergeCell ref="W82:W83"/>
    <mergeCell ref="X82:X83"/>
    <mergeCell ref="Y82:Y83"/>
    <mergeCell ref="Z82:Z83"/>
    <mergeCell ref="AH82:AH83"/>
    <mergeCell ref="C85:C86"/>
    <mergeCell ref="D85:D86"/>
    <mergeCell ref="E85:E86"/>
    <mergeCell ref="F85:F86"/>
    <mergeCell ref="G85:G86"/>
    <mergeCell ref="H85:H86"/>
    <mergeCell ref="I85:I86"/>
    <mergeCell ref="AA82:AA83"/>
    <mergeCell ref="J85:J86"/>
    <mergeCell ref="K85:K86"/>
    <mergeCell ref="L85:L86"/>
    <mergeCell ref="M85:M86"/>
    <mergeCell ref="N85:N86"/>
    <mergeCell ref="T85:T86"/>
    <mergeCell ref="V85:V86"/>
    <mergeCell ref="O85:O86"/>
    <mergeCell ref="P85:P86"/>
    <mergeCell ref="Q85:Q86"/>
    <mergeCell ref="R85:R86"/>
    <mergeCell ref="AG82:AG83"/>
    <mergeCell ref="AB82:AB83"/>
    <mergeCell ref="AC82:AC83"/>
    <mergeCell ref="AD82:AD83"/>
    <mergeCell ref="AE82:AE83"/>
    <mergeCell ref="AF85:AF86"/>
    <mergeCell ref="AG85:AG86"/>
    <mergeCell ref="Y85:Y86"/>
    <mergeCell ref="Z85:Z86"/>
    <mergeCell ref="AH85:AH86"/>
    <mergeCell ref="AB85:AB86"/>
    <mergeCell ref="AC85:AC86"/>
    <mergeCell ref="AD85:AD86"/>
    <mergeCell ref="S85:S86"/>
    <mergeCell ref="AE85:AE86"/>
    <mergeCell ref="AA85:AA86"/>
    <mergeCell ref="W85:W86"/>
    <mergeCell ref="X85:X86"/>
    <mergeCell ref="T135:T136"/>
    <mergeCell ref="U135:U136"/>
    <mergeCell ref="V135:V136"/>
    <mergeCell ref="W135:W136"/>
    <mergeCell ref="X135:X136"/>
    <mergeCell ref="U85:U86"/>
    <mergeCell ref="T97:T98"/>
    <mergeCell ref="N135:N136"/>
    <mergeCell ref="P135:P136"/>
    <mergeCell ref="D135:D136"/>
    <mergeCell ref="C135:C136"/>
    <mergeCell ref="G135:G136"/>
    <mergeCell ref="I135:I136"/>
    <mergeCell ref="E135:E136"/>
    <mergeCell ref="F135:F136"/>
    <mergeCell ref="H135:H136"/>
    <mergeCell ref="AF135:AF136"/>
    <mergeCell ref="AD135:AD136"/>
    <mergeCell ref="S135:S136"/>
    <mergeCell ref="O135:O136"/>
    <mergeCell ref="AH135:AH136"/>
    <mergeCell ref="AG135:AG136"/>
    <mergeCell ref="R135:R136"/>
    <mergeCell ref="AC135:AC136"/>
    <mergeCell ref="Q135:Q136"/>
    <mergeCell ref="C175:AD175"/>
    <mergeCell ref="B174:AH174"/>
    <mergeCell ref="AE175:AH175"/>
    <mergeCell ref="C207:AD207"/>
    <mergeCell ref="Y135:Y136"/>
    <mergeCell ref="Z135:Z136"/>
    <mergeCell ref="AA135:AA136"/>
    <mergeCell ref="AB135:AB136"/>
    <mergeCell ref="AE135:AE136"/>
    <mergeCell ref="AE183:AH183"/>
    <mergeCell ref="C176:AD176"/>
    <mergeCell ref="AE176:AH176"/>
    <mergeCell ref="C178:AD178"/>
    <mergeCell ref="AE178:AH178"/>
    <mergeCell ref="C197:AD197"/>
    <mergeCell ref="C196:AD196"/>
    <mergeCell ref="AE196:AH196"/>
    <mergeCell ref="C177:AD177"/>
    <mergeCell ref="AE184:AH184"/>
    <mergeCell ref="AE185:AH185"/>
    <mergeCell ref="AE197:AH197"/>
    <mergeCell ref="AE190:AH190"/>
    <mergeCell ref="AE177:AH177"/>
    <mergeCell ref="C195:AD195"/>
    <mergeCell ref="C185:AD185"/>
    <mergeCell ref="C183:AD183"/>
    <mergeCell ref="C184:AD184"/>
    <mergeCell ref="AE195:AH195"/>
    <mergeCell ref="C189:AD189"/>
    <mergeCell ref="AE189:AH189"/>
    <mergeCell ref="AE206:AH206"/>
    <mergeCell ref="C201:AD201"/>
    <mergeCell ref="AE201:AH201"/>
    <mergeCell ref="C202:AD202"/>
    <mergeCell ref="AE198:AH198"/>
    <mergeCell ref="C198:AD198"/>
    <mergeCell ref="AE199:AH199"/>
    <mergeCell ref="AE202:AH202"/>
    <mergeCell ref="AE203:AH203"/>
    <mergeCell ref="AE204:AH204"/>
    <mergeCell ref="C193:AD193"/>
    <mergeCell ref="C181:AD181"/>
    <mergeCell ref="C182:AD182"/>
    <mergeCell ref="C200:AD200"/>
    <mergeCell ref="C204:AD204"/>
    <mergeCell ref="C206:AD206"/>
    <mergeCell ref="C203:AD203"/>
    <mergeCell ref="C205:AD205"/>
    <mergeCell ref="C238:AD238"/>
    <mergeCell ref="AE238:AH238"/>
    <mergeCell ref="AE200:AH200"/>
    <mergeCell ref="AE207:AH207"/>
    <mergeCell ref="C199:AD199"/>
    <mergeCell ref="AE179:AH179"/>
    <mergeCell ref="C180:AD180"/>
    <mergeCell ref="AE180:AH180"/>
    <mergeCell ref="AE181:AH181"/>
    <mergeCell ref="AE182:AH182"/>
    <mergeCell ref="J77:L77"/>
    <mergeCell ref="M77:O77"/>
    <mergeCell ref="AE240:AH240"/>
    <mergeCell ref="C241:AD241"/>
    <mergeCell ref="AE241:AH241"/>
    <mergeCell ref="AE244:AH244"/>
    <mergeCell ref="C217:AD217"/>
    <mergeCell ref="AE217:AH217"/>
    <mergeCell ref="C213:AD213"/>
    <mergeCell ref="AE213:AH213"/>
    <mergeCell ref="A75:A78"/>
    <mergeCell ref="B75:B78"/>
    <mergeCell ref="C75:C78"/>
    <mergeCell ref="D75:D78"/>
    <mergeCell ref="E75:I75"/>
    <mergeCell ref="C239:AD239"/>
    <mergeCell ref="C209:AD209"/>
    <mergeCell ref="C179:AD179"/>
    <mergeCell ref="J75:AG75"/>
    <mergeCell ref="AB145:AG145"/>
    <mergeCell ref="C242:AD242"/>
    <mergeCell ref="AE242:AH242"/>
    <mergeCell ref="C243:AD243"/>
    <mergeCell ref="AE243:AH243"/>
    <mergeCell ref="AE255:AH255"/>
    <mergeCell ref="C244:AD244"/>
    <mergeCell ref="AE254:AH254"/>
    <mergeCell ref="C253:AD253"/>
    <mergeCell ref="AE253:AH253"/>
    <mergeCell ref="AI75:AI78"/>
    <mergeCell ref="E76:E78"/>
    <mergeCell ref="F76:F78"/>
    <mergeCell ref="G76:I76"/>
    <mergeCell ref="J76:O76"/>
    <mergeCell ref="P76:U76"/>
    <mergeCell ref="V76:AA76"/>
    <mergeCell ref="AB76:AG76"/>
    <mergeCell ref="H77:H78"/>
    <mergeCell ref="I77:I78"/>
    <mergeCell ref="AH75:AH78"/>
    <mergeCell ref="E144:I144"/>
    <mergeCell ref="J144:AG144"/>
    <mergeCell ref="P77:R77"/>
    <mergeCell ref="S77:U77"/>
    <mergeCell ref="V77:X77"/>
    <mergeCell ref="Y77:AA77"/>
    <mergeCell ref="AB77:AD77"/>
    <mergeCell ref="AE77:AG77"/>
    <mergeCell ref="G77:G78"/>
    <mergeCell ref="AB142:AI142"/>
    <mergeCell ref="A143:AH143"/>
    <mergeCell ref="M146:O146"/>
    <mergeCell ref="P146:R146"/>
    <mergeCell ref="AH144:AH147"/>
    <mergeCell ref="AI144:AI147"/>
    <mergeCell ref="E145:E147"/>
    <mergeCell ref="F145:F147"/>
    <mergeCell ref="G145:I145"/>
    <mergeCell ref="J145:O145"/>
    <mergeCell ref="V145:AA145"/>
    <mergeCell ref="S146:U146"/>
    <mergeCell ref="V146:X146"/>
    <mergeCell ref="Y146:AA146"/>
    <mergeCell ref="G146:G147"/>
    <mergeCell ref="AB146:AD146"/>
    <mergeCell ref="AE146:AG146"/>
    <mergeCell ref="B290:J290"/>
    <mergeCell ref="H146:H147"/>
    <mergeCell ref="I146:I147"/>
    <mergeCell ref="J146:L146"/>
    <mergeCell ref="B265:AH265"/>
    <mergeCell ref="C144:C147"/>
    <mergeCell ref="D144:D147"/>
    <mergeCell ref="C254:AD254"/>
    <mergeCell ref="C218:AD218"/>
    <mergeCell ref="B291:J291"/>
    <mergeCell ref="B259:AH259"/>
    <mergeCell ref="B264:AH264"/>
    <mergeCell ref="B263:AH263"/>
    <mergeCell ref="B267:AH267"/>
    <mergeCell ref="B266:AH266"/>
    <mergeCell ref="B284:I284"/>
    <mergeCell ref="N272:AH272"/>
    <mergeCell ref="N282:Z282"/>
    <mergeCell ref="B271:H271"/>
    <mergeCell ref="D97:D98"/>
    <mergeCell ref="C97:C98"/>
    <mergeCell ref="E97:E98"/>
    <mergeCell ref="F97:F98"/>
    <mergeCell ref="G97:G98"/>
    <mergeCell ref="B268:AH268"/>
    <mergeCell ref="I169:L172"/>
    <mergeCell ref="G170:H170"/>
    <mergeCell ref="G171:H172"/>
    <mergeCell ref="H97:H98"/>
    <mergeCell ref="W97:W98"/>
    <mergeCell ref="I97:I98"/>
    <mergeCell ref="J97:J98"/>
    <mergeCell ref="K97:K98"/>
    <mergeCell ref="L97:L98"/>
    <mergeCell ref="M97:M98"/>
    <mergeCell ref="N97:N98"/>
    <mergeCell ref="AE193:AH193"/>
    <mergeCell ref="AG97:AG98"/>
    <mergeCell ref="O97:O98"/>
    <mergeCell ref="P97:P98"/>
    <mergeCell ref="Q97:Q98"/>
    <mergeCell ref="R97:R98"/>
    <mergeCell ref="S97:S98"/>
    <mergeCell ref="U97:U98"/>
    <mergeCell ref="AF97:AF98"/>
    <mergeCell ref="V97:V98"/>
    <mergeCell ref="AE210:AH210"/>
    <mergeCell ref="X97:X98"/>
    <mergeCell ref="Y97:Y98"/>
    <mergeCell ref="Z97:Z98"/>
    <mergeCell ref="C194:AD194"/>
    <mergeCell ref="AH97:AH98"/>
    <mergeCell ref="C190:AD190"/>
    <mergeCell ref="AE191:AH191"/>
    <mergeCell ref="C192:AD192"/>
    <mergeCell ref="AE192:AH192"/>
    <mergeCell ref="C191:AD191"/>
    <mergeCell ref="AE218:AH218"/>
    <mergeCell ref="AA97:AA98"/>
    <mergeCell ref="AB97:AB98"/>
    <mergeCell ref="AC97:AC98"/>
    <mergeCell ref="AD97:AD98"/>
    <mergeCell ref="AE97:AE98"/>
    <mergeCell ref="C212:AD212"/>
    <mergeCell ref="AE212:AH212"/>
    <mergeCell ref="C210:AD210"/>
    <mergeCell ref="A31:AI31"/>
    <mergeCell ref="C208:AD208"/>
    <mergeCell ref="AE208:AH208"/>
    <mergeCell ref="C211:AD211"/>
    <mergeCell ref="AE211:AH211"/>
    <mergeCell ref="AE194:AH194"/>
    <mergeCell ref="C187:AD187"/>
    <mergeCell ref="AE187:AH187"/>
    <mergeCell ref="C188:AD188"/>
    <mergeCell ref="AE188:AH188"/>
  </mergeCells>
  <printOptions/>
  <pageMargins left="0.3937007874015748" right="0" top="0.1968503937007874" bottom="0" header="0" footer="0"/>
  <pageSetup horizontalDpi="600" verticalDpi="600" orientation="portrait" paperSize="8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lawdek1</dc:creator>
  <cp:keywords/>
  <dc:description/>
  <cp:lastModifiedBy>1</cp:lastModifiedBy>
  <cp:lastPrinted>2021-06-16T06:55:41Z</cp:lastPrinted>
  <dcterms:created xsi:type="dcterms:W3CDTF">2007-02-22T14:14:25Z</dcterms:created>
  <dcterms:modified xsi:type="dcterms:W3CDTF">2021-06-25T09:53:52Z</dcterms:modified>
  <cp:category/>
  <cp:version/>
  <cp:contentType/>
  <cp:contentStatus/>
</cp:coreProperties>
</file>