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65" activeTab="1"/>
  </bookViews>
  <sheets>
    <sheet name="График" sheetId="1" r:id="rId1"/>
    <sheet name="План образовательного процесса" sheetId="2" r:id="rId2"/>
    <sheet name="Матрица компетенций" sheetId="3" r:id="rId3"/>
    <sheet name="УК1-БПК-2" sheetId="4" r:id="rId4"/>
  </sheets>
  <calcPr calcId="145621"/>
</workbook>
</file>

<file path=xl/calcChain.xml><?xml version="1.0" encoding="utf-8"?>
<calcChain xmlns="http://schemas.openxmlformats.org/spreadsheetml/2006/main">
  <c r="AP122" i="2" l="1"/>
  <c r="G122" i="2"/>
  <c r="F122" i="2"/>
  <c r="AP101" i="2"/>
  <c r="G101" i="2"/>
  <c r="F101" i="2"/>
  <c r="AP100" i="2"/>
  <c r="G100" i="2"/>
  <c r="F100" i="2"/>
  <c r="AP99" i="2"/>
  <c r="G99" i="2"/>
  <c r="F99" i="2"/>
  <c r="AP97" i="2"/>
  <c r="G97" i="2"/>
  <c r="F97" i="2"/>
  <c r="AP96" i="2"/>
  <c r="G96" i="2"/>
  <c r="F96" i="2"/>
  <c r="AP94" i="2"/>
  <c r="G94" i="2"/>
  <c r="F94" i="2"/>
  <c r="AP93" i="2"/>
  <c r="G93" i="2"/>
  <c r="F93" i="2"/>
  <c r="AP91" i="2"/>
  <c r="G91" i="2"/>
  <c r="F91" i="2"/>
  <c r="H36" i="2" l="1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139" i="2"/>
  <c r="G139" i="2"/>
  <c r="F139" i="2"/>
  <c r="AP132" i="2"/>
  <c r="G132" i="2"/>
  <c r="F132" i="2"/>
  <c r="AP129" i="2"/>
  <c r="G129" i="2"/>
  <c r="F129" i="2"/>
  <c r="AP128" i="2"/>
  <c r="G128" i="2"/>
  <c r="F128" i="2"/>
  <c r="AP127" i="2"/>
  <c r="G127" i="2"/>
  <c r="F127" i="2"/>
  <c r="AP86" i="2" l="1"/>
  <c r="G86" i="2"/>
  <c r="F86" i="2"/>
  <c r="AP131" i="2"/>
  <c r="G131" i="2"/>
  <c r="J131" i="2" s="1"/>
  <c r="F131" i="2"/>
  <c r="AP125" i="2"/>
  <c r="G125" i="2"/>
  <c r="F125" i="2"/>
  <c r="AP124" i="2"/>
  <c r="G124" i="2"/>
  <c r="F124" i="2"/>
  <c r="AP75" i="2"/>
  <c r="G75" i="2"/>
  <c r="F75" i="2"/>
  <c r="AP74" i="2"/>
  <c r="G74" i="2"/>
  <c r="F74" i="2"/>
  <c r="AP72" i="2"/>
  <c r="G72" i="2"/>
  <c r="J72" i="2" s="1"/>
  <c r="F72" i="2"/>
  <c r="AP71" i="2"/>
  <c r="G71" i="2"/>
  <c r="J71" i="2" s="1"/>
  <c r="F71" i="2"/>
  <c r="AP63" i="2"/>
  <c r="G63" i="2"/>
  <c r="F63" i="2"/>
  <c r="AP62" i="2"/>
  <c r="G62" i="2"/>
  <c r="F62" i="2"/>
  <c r="AP61" i="2"/>
  <c r="G61" i="2"/>
  <c r="F61" i="2"/>
  <c r="H142" i="2" l="1"/>
  <c r="H87" i="2" s="1"/>
  <c r="I142" i="2"/>
  <c r="I87" i="2" s="1"/>
  <c r="E175" i="2" l="1"/>
  <c r="D174" i="2"/>
  <c r="AH168" i="2"/>
  <c r="AE168" i="2"/>
  <c r="AB168" i="2"/>
  <c r="Y168" i="2"/>
  <c r="P168" i="2"/>
  <c r="M168" i="2"/>
  <c r="V168" i="2"/>
  <c r="S168" i="2"/>
  <c r="K142" i="2"/>
  <c r="K87" i="2" s="1"/>
  <c r="L142" i="2"/>
  <c r="L87" i="2" s="1"/>
  <c r="M142" i="2"/>
  <c r="M87" i="2" s="1"/>
  <c r="N142" i="2"/>
  <c r="N87" i="2" s="1"/>
  <c r="O142" i="2"/>
  <c r="O87" i="2" s="1"/>
  <c r="P142" i="2"/>
  <c r="P87" i="2" s="1"/>
  <c r="Q142" i="2"/>
  <c r="Q87" i="2" s="1"/>
  <c r="R142" i="2"/>
  <c r="R87" i="2" s="1"/>
  <c r="S142" i="2"/>
  <c r="S87" i="2" s="1"/>
  <c r="T142" i="2"/>
  <c r="T87" i="2" s="1"/>
  <c r="U142" i="2"/>
  <c r="U87" i="2" s="1"/>
  <c r="V142" i="2"/>
  <c r="V87" i="2" s="1"/>
  <c r="W142" i="2"/>
  <c r="W87" i="2" s="1"/>
  <c r="X142" i="2"/>
  <c r="X87" i="2" s="1"/>
  <c r="Y142" i="2"/>
  <c r="Y87" i="2" s="1"/>
  <c r="Z142" i="2"/>
  <c r="Z87" i="2" s="1"/>
  <c r="AA142" i="2"/>
  <c r="AA87" i="2" s="1"/>
  <c r="AB142" i="2"/>
  <c r="AB87" i="2" s="1"/>
  <c r="AC142" i="2"/>
  <c r="AC87" i="2" s="1"/>
  <c r="AD142" i="2"/>
  <c r="AD87" i="2" s="1"/>
  <c r="AE142" i="2"/>
  <c r="AE87" i="2" s="1"/>
  <c r="AF142" i="2"/>
  <c r="AF87" i="2" s="1"/>
  <c r="AG142" i="2"/>
  <c r="AG87" i="2" s="1"/>
  <c r="AH142" i="2"/>
  <c r="AH87" i="2" s="1"/>
  <c r="AI142" i="2"/>
  <c r="AI87" i="2" s="1"/>
  <c r="AJ142" i="2"/>
  <c r="AJ87" i="2" s="1"/>
  <c r="AK142" i="2"/>
  <c r="AK87" i="2" s="1"/>
  <c r="AL142" i="2"/>
  <c r="AL87" i="2" s="1"/>
  <c r="AM142" i="2"/>
  <c r="AM87" i="2" s="1"/>
  <c r="AN142" i="2"/>
  <c r="AN87" i="2" s="1"/>
  <c r="AO142" i="2"/>
  <c r="AO87" i="2" s="1"/>
  <c r="AP141" i="2"/>
  <c r="G141" i="2"/>
  <c r="F141" i="2"/>
  <c r="F136" i="2"/>
  <c r="G136" i="2"/>
  <c r="AP136" i="2"/>
  <c r="F137" i="2"/>
  <c r="G137" i="2"/>
  <c r="J137" i="2" s="1"/>
  <c r="AP137" i="2"/>
  <c r="F140" i="2"/>
  <c r="G140" i="2"/>
  <c r="AP140" i="2"/>
  <c r="F143" i="2"/>
  <c r="G143" i="2"/>
  <c r="J143" i="2" s="1"/>
  <c r="AP143" i="2"/>
  <c r="F144" i="2"/>
  <c r="G144" i="2"/>
  <c r="J144" i="2" s="1"/>
  <c r="AP144" i="2"/>
  <c r="F145" i="2"/>
  <c r="G145" i="2"/>
  <c r="J145" i="2" s="1"/>
  <c r="AP145" i="2"/>
  <c r="F146" i="2"/>
  <c r="G146" i="2"/>
  <c r="J146" i="2" s="1"/>
  <c r="AP146" i="2"/>
  <c r="F147" i="2"/>
  <c r="G147" i="2"/>
  <c r="AP147" i="2"/>
  <c r="F148" i="2"/>
  <c r="G148" i="2"/>
  <c r="AP148" i="2"/>
  <c r="F149" i="2"/>
  <c r="G149" i="2"/>
  <c r="AP149" i="2"/>
  <c r="F150" i="2"/>
  <c r="G150" i="2"/>
  <c r="AP150" i="2"/>
  <c r="F77" i="2"/>
  <c r="G77" i="2"/>
  <c r="AP77" i="2"/>
  <c r="F79" i="2"/>
  <c r="G79" i="2"/>
  <c r="AP79" i="2"/>
  <c r="F80" i="2"/>
  <c r="G80" i="2"/>
  <c r="J80" i="2" s="1"/>
  <c r="AP80" i="2"/>
  <c r="F82" i="2"/>
  <c r="G82" i="2"/>
  <c r="AP82" i="2"/>
  <c r="F83" i="2"/>
  <c r="G83" i="2"/>
  <c r="J83" i="2" s="1"/>
  <c r="AP83" i="2"/>
  <c r="F85" i="2"/>
  <c r="G85" i="2"/>
  <c r="AP85" i="2"/>
  <c r="F89" i="2"/>
  <c r="G89" i="2"/>
  <c r="AP89" i="2"/>
  <c r="F90" i="2"/>
  <c r="G90" i="2"/>
  <c r="AP90" i="2"/>
  <c r="F134" i="2"/>
  <c r="G134" i="2"/>
  <c r="AP134" i="2"/>
  <c r="F135" i="2"/>
  <c r="G135" i="2"/>
  <c r="J135" i="2" s="1"/>
  <c r="AP135" i="2"/>
  <c r="AP43" i="2"/>
  <c r="AP44" i="2"/>
  <c r="AP46" i="2"/>
  <c r="AP47" i="2"/>
  <c r="AP49" i="2"/>
  <c r="AP50" i="2"/>
  <c r="AP51" i="2"/>
  <c r="AP53" i="2"/>
  <c r="AP54" i="2"/>
  <c r="AP56" i="2"/>
  <c r="AP58" i="2"/>
  <c r="AP59" i="2"/>
  <c r="G43" i="2"/>
  <c r="G44" i="2"/>
  <c r="G46" i="2"/>
  <c r="G47" i="2"/>
  <c r="J47" i="2" s="1"/>
  <c r="G49" i="2"/>
  <c r="G50" i="2"/>
  <c r="G51" i="2"/>
  <c r="G53" i="2"/>
  <c r="G54" i="2"/>
  <c r="J54" i="2" s="1"/>
  <c r="G56" i="2"/>
  <c r="G58" i="2"/>
  <c r="G59" i="2"/>
  <c r="F43" i="2"/>
  <c r="F44" i="2"/>
  <c r="F46" i="2"/>
  <c r="F47" i="2"/>
  <c r="F49" i="2"/>
  <c r="F50" i="2"/>
  <c r="F51" i="2"/>
  <c r="F53" i="2"/>
  <c r="F54" i="2"/>
  <c r="F56" i="2"/>
  <c r="F58" i="2"/>
  <c r="F59" i="2"/>
  <c r="J142" i="2" l="1"/>
  <c r="J87" i="2"/>
  <c r="I51" i="2"/>
  <c r="F142" i="2"/>
  <c r="F87" i="2" s="1"/>
  <c r="G142" i="2"/>
  <c r="G87" i="2" s="1"/>
  <c r="J56" i="2"/>
  <c r="J36" i="2" s="1"/>
  <c r="Y172" i="2"/>
  <c r="X173" i="2" s="1"/>
  <c r="Q172" i="2"/>
  <c r="O26" i="2" s="1"/>
  <c r="AI172" i="2"/>
  <c r="AG26" i="2" s="1"/>
  <c r="S172" i="2"/>
  <c r="R173" i="2" s="1"/>
  <c r="K172" i="2"/>
  <c r="M172" i="2"/>
  <c r="L173" i="2" s="1"/>
  <c r="AF172" i="2"/>
  <c r="AD26" i="2" s="1"/>
  <c r="AD24" i="2" s="1"/>
  <c r="AB172" i="2"/>
  <c r="AA27" i="2" s="1"/>
  <c r="AC172" i="2"/>
  <c r="AA26" i="2" s="1"/>
  <c r="P172" i="2"/>
  <c r="V172" i="2"/>
  <c r="U173" i="2" s="1"/>
  <c r="AA173" i="2"/>
  <c r="AN172" i="2"/>
  <c r="H172" i="2"/>
  <c r="AL172" i="2"/>
  <c r="AJ26" i="2" s="1"/>
  <c r="AO172" i="2"/>
  <c r="AM26" i="2" s="1"/>
  <c r="AK172" i="2"/>
  <c r="Z172" i="2"/>
  <c r="X26" i="2" s="1"/>
  <c r="W172" i="2"/>
  <c r="U26" i="2" s="1"/>
  <c r="AM172" i="2"/>
  <c r="AM28" i="2" s="1"/>
  <c r="AJ172" i="2"/>
  <c r="AJ28" i="2" s="1"/>
  <c r="AH172" i="2"/>
  <c r="AE172" i="2"/>
  <c r="AG172" i="2"/>
  <c r="AG28" i="2" s="1"/>
  <c r="AD172" i="2"/>
  <c r="AD28" i="2" s="1"/>
  <c r="AA172" i="2"/>
  <c r="AA28" i="2" s="1"/>
  <c r="X172" i="2"/>
  <c r="X28" i="2" s="1"/>
  <c r="T172" i="2"/>
  <c r="R26" i="2" s="1"/>
  <c r="U172" i="2"/>
  <c r="U28" i="2" s="1"/>
  <c r="R172" i="2"/>
  <c r="R28" i="2" s="1"/>
  <c r="N172" i="2"/>
  <c r="L26" i="2" s="1"/>
  <c r="O172" i="2"/>
  <c r="O28" i="2" s="1"/>
  <c r="L172" i="2"/>
  <c r="L28" i="2" s="1"/>
  <c r="AP142" i="2"/>
  <c r="AP87" i="2" s="1"/>
  <c r="G39" i="2"/>
  <c r="G40" i="2"/>
  <c r="G41" i="2"/>
  <c r="G38" i="2"/>
  <c r="F39" i="2"/>
  <c r="F40" i="2"/>
  <c r="F41" i="2"/>
  <c r="F38" i="2"/>
  <c r="AP38" i="2"/>
  <c r="AP39" i="2"/>
  <c r="AP40" i="2"/>
  <c r="AP41" i="2"/>
  <c r="BI19" i="1"/>
  <c r="BI20" i="1"/>
  <c r="BI21" i="1"/>
  <c r="BI22" i="1"/>
  <c r="BI18" i="1"/>
  <c r="BD23" i="1"/>
  <c r="BE23" i="1"/>
  <c r="BF23" i="1"/>
  <c r="BG23" i="1"/>
  <c r="BH23" i="1"/>
  <c r="BC23" i="1"/>
  <c r="I36" i="2" l="1"/>
  <c r="AP36" i="2"/>
  <c r="AP172" i="2" s="1"/>
  <c r="F36" i="2"/>
  <c r="F172" i="2" s="1"/>
  <c r="G36" i="2"/>
  <c r="G172" i="2" s="1"/>
  <c r="O173" i="2"/>
  <c r="O27" i="2"/>
  <c r="J172" i="2"/>
  <c r="X27" i="2"/>
  <c r="L27" i="2"/>
  <c r="L24" i="2"/>
  <c r="R27" i="2"/>
  <c r="AJ24" i="2"/>
  <c r="U27" i="2"/>
  <c r="X24" i="2"/>
  <c r="AJ173" i="2"/>
  <c r="AJ27" i="2"/>
  <c r="AM173" i="2"/>
  <c r="AM27" i="2"/>
  <c r="R24" i="2"/>
  <c r="AG173" i="2"/>
  <c r="AG27" i="2"/>
  <c r="AD173" i="2"/>
  <c r="AD27" i="2"/>
  <c r="BI23" i="1"/>
  <c r="I172" i="2"/>
</calcChain>
</file>

<file path=xl/sharedStrings.xml><?xml version="1.0" encoding="utf-8"?>
<sst xmlns="http://schemas.openxmlformats.org/spreadsheetml/2006/main" count="1275" uniqueCount="612">
  <si>
    <t>I. График образовательного процесса</t>
  </si>
  <si>
    <t>К</t>
  </si>
  <si>
    <t>У</t>
  </si>
  <si>
    <t>Р</t>
  </si>
  <si>
    <t>С</t>
  </si>
  <si>
    <t>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</si>
  <si>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</si>
  <si>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</si>
  <si>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</si>
  <si>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</si>
  <si>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</si>
  <si>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</si>
  <si>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</si>
  <si>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</si>
  <si>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</si>
  <si>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</si>
  <si>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</si>
  <si>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</si>
  <si>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</si>
  <si>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Учебные практики</t>
  </si>
  <si>
    <t>Производственные практики</t>
  </si>
  <si>
    <t>Итоговая аттестация</t>
  </si>
  <si>
    <t>Каникулы</t>
  </si>
  <si>
    <t>Всего</t>
  </si>
  <si>
    <t>22</t>
  </si>
  <si>
    <t>28</t>
  </si>
  <si>
    <t>29</t>
  </si>
  <si>
    <t>09</t>
  </si>
  <si>
    <t>05</t>
  </si>
  <si>
    <t>10</t>
  </si>
  <si>
    <t>6</t>
  </si>
  <si>
    <t>12</t>
  </si>
  <si>
    <t>13</t>
  </si>
  <si>
    <t>19</t>
  </si>
  <si>
    <t>20</t>
  </si>
  <si>
    <t>26</t>
  </si>
  <si>
    <t>27</t>
  </si>
  <si>
    <t>02</t>
  </si>
  <si>
    <t>11</t>
  </si>
  <si>
    <t>3</t>
  </si>
  <si>
    <t>9</t>
  </si>
  <si>
    <t>16</t>
  </si>
  <si>
    <t>17</t>
  </si>
  <si>
    <t>23</t>
  </si>
  <si>
    <t>24</t>
  </si>
  <si>
    <t>30</t>
  </si>
  <si>
    <t>1</t>
  </si>
  <si>
    <t>7</t>
  </si>
  <si>
    <t>8</t>
  </si>
  <si>
    <t>14</t>
  </si>
  <si>
    <t>15</t>
  </si>
  <si>
    <t>21</t>
  </si>
  <si>
    <t>04</t>
  </si>
  <si>
    <t>01</t>
  </si>
  <si>
    <t>5</t>
  </si>
  <si>
    <t>18</t>
  </si>
  <si>
    <t>25</t>
  </si>
  <si>
    <t>2</t>
  </si>
  <si>
    <t>03</t>
  </si>
  <si>
    <t>4</t>
  </si>
  <si>
    <t>31</t>
  </si>
  <si>
    <t>06</t>
  </si>
  <si>
    <t>07</t>
  </si>
  <si>
    <t>08</t>
  </si>
  <si>
    <t>I</t>
  </si>
  <si>
    <t>II</t>
  </si>
  <si>
    <t>III</t>
  </si>
  <si>
    <t>IV</t>
  </si>
  <si>
    <t>V</t>
  </si>
  <si>
    <t>:</t>
  </si>
  <si>
    <t>=</t>
  </si>
  <si>
    <t>//</t>
  </si>
  <si>
    <t>X</t>
  </si>
  <si>
    <t>O</t>
  </si>
  <si>
    <t>Обозначения:</t>
  </si>
  <si>
    <t>-</t>
  </si>
  <si>
    <t>теоретическое обучение</t>
  </si>
  <si>
    <t>экзаменационная сессия</t>
  </si>
  <si>
    <t>учебная практика</t>
  </si>
  <si>
    <t>производственная практика</t>
  </si>
  <si>
    <t>каникулы</t>
  </si>
  <si>
    <t>итоговая аттестация</t>
  </si>
  <si>
    <t>УТВЕРЖДАЮ</t>
  </si>
  <si>
    <t>Первый заместитель</t>
  </si>
  <si>
    <t>Министра образования</t>
  </si>
  <si>
    <t>Республики Беларусь</t>
  </si>
  <si>
    <t>И.А. Старовойтова</t>
  </si>
  <si>
    <t>Регистрационный №</t>
  </si>
  <si>
    <t>МИНИСТЕРСТВО ОБРАЗОВАНИЯ РЕСПУБЛИКИ БЕЛАРУСЬ</t>
  </si>
  <si>
    <t>ТИПОВОЙ УЧЕБНЫЙ ПЛАН</t>
  </si>
  <si>
    <t>Специальность 1-79 01 04 Медико-диагностическое дело</t>
  </si>
  <si>
    <t>Квалификация: Врач</t>
  </si>
  <si>
    <t>Срок обучения: 5 лет</t>
  </si>
  <si>
    <t>II. Сводные данные по бюджету времени</t>
  </si>
  <si>
    <t>(в неделях)</t>
  </si>
  <si>
    <t>III. План образовательного процесса</t>
  </si>
  <si>
    <t>№ п/п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</si>
  <si>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</si>
  <si>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</si>
  <si>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</si>
  <si>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</si>
  <si>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</si>
  <si>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</si>
  <si>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</si>
  <si>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</si>
  <si>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</si>
  <si>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</si>
  <si>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Всего зачетных единиц</t>
  </si>
  <si>
    <t>Код компетенции</t>
  </si>
  <si>
    <t>1 семестр,</t>
  </si>
  <si>
    <t>20 недель</t>
  </si>
  <si>
    <t>2 семестр,</t>
  </si>
  <si>
    <t>3 семестр,</t>
  </si>
  <si>
    <t>4 семестр,</t>
  </si>
  <si>
    <t>5 семестр,</t>
  </si>
  <si>
    <t>6 семестр,</t>
  </si>
  <si>
    <t>7 семестр,</t>
  </si>
  <si>
    <t>8 семестр,</t>
  </si>
  <si>
    <t>9 семестр,</t>
  </si>
  <si>
    <t>10 семестр,</t>
  </si>
  <si>
    <t>19 недель</t>
  </si>
  <si>
    <t>18 недель</t>
  </si>
  <si>
    <t>17 недель</t>
  </si>
  <si>
    <t>16 недель</t>
  </si>
  <si>
    <t>Всего часов</t>
  </si>
  <si>
    <t>Ауд. часов</t>
  </si>
  <si>
    <t>Зач. единиц</t>
  </si>
  <si>
    <t>I курс</t>
  </si>
  <si>
    <t>II курс</t>
  </si>
  <si>
    <t>III курс</t>
  </si>
  <si>
    <t>IV курс</t>
  </si>
  <si>
    <t>V курс</t>
  </si>
  <si>
    <t>Государственный компонент</t>
  </si>
  <si>
    <t>1.1</t>
  </si>
  <si>
    <t>Социально-гуманитарный модуль</t>
  </si>
  <si>
    <t>1.1.1</t>
  </si>
  <si>
    <t>1.1.2</t>
  </si>
  <si>
    <t>1.1.3</t>
  </si>
  <si>
    <t>1.1.4</t>
  </si>
  <si>
    <t>История</t>
  </si>
  <si>
    <t>Политология</t>
  </si>
  <si>
    <t>Экономика</t>
  </si>
  <si>
    <t>Философия</t>
  </si>
  <si>
    <t>УК-9</t>
  </si>
  <si>
    <t>УК-7</t>
  </si>
  <si>
    <t>УК-10</t>
  </si>
  <si>
    <t>УК-8</t>
  </si>
  <si>
    <t>СОГЛАСОВАНО</t>
  </si>
  <si>
    <t>1.2</t>
  </si>
  <si>
    <t>Естественно-научный модуль</t>
  </si>
  <si>
    <t>1.2.1</t>
  </si>
  <si>
    <t>1.2.2</t>
  </si>
  <si>
    <t>Медицинская биология и общая генетика</t>
  </si>
  <si>
    <t>Медицинская и биологическая физика</t>
  </si>
  <si>
    <r>
      <t>2</t>
    </r>
    <r>
      <rPr>
        <vertAlign val="superscript"/>
        <sz val="21"/>
        <color theme="1"/>
        <rFont val="Arial"/>
        <family val="2"/>
        <charset val="204"/>
      </rPr>
      <t>1</t>
    </r>
  </si>
  <si>
    <t>БПК-1</t>
  </si>
  <si>
    <t>БПК-2</t>
  </si>
  <si>
    <t>1.3</t>
  </si>
  <si>
    <t>Лингвистический модуль</t>
  </si>
  <si>
    <t>1.3.1</t>
  </si>
  <si>
    <t>1.3.2</t>
  </si>
  <si>
    <t>Иностранный язык</t>
  </si>
  <si>
    <t>Латинский язык</t>
  </si>
  <si>
    <r>
      <t>1,2</t>
    </r>
    <r>
      <rPr>
        <vertAlign val="superscript"/>
        <sz val="21"/>
        <color theme="1"/>
        <rFont val="Arial"/>
        <family val="2"/>
        <charset val="204"/>
      </rPr>
      <t>1</t>
    </r>
  </si>
  <si>
    <t>УК-3</t>
  </si>
  <si>
    <t>УК-11</t>
  </si>
  <si>
    <t>1.4</t>
  </si>
  <si>
    <t>1.4.1</t>
  </si>
  <si>
    <t>1.4.2</t>
  </si>
  <si>
    <t>1.4.3</t>
  </si>
  <si>
    <t>Медицинская химия</t>
  </si>
  <si>
    <t>Биоорганическая химия</t>
  </si>
  <si>
    <t>Биологическая химия</t>
  </si>
  <si>
    <t>БПК-3</t>
  </si>
  <si>
    <t>БПК-4</t>
  </si>
  <si>
    <t>БПК-5</t>
  </si>
  <si>
    <t>1.5</t>
  </si>
  <si>
    <t>Морфологический модуль</t>
  </si>
  <si>
    <t>1.5.1</t>
  </si>
  <si>
    <t>1.5.2</t>
  </si>
  <si>
    <t>Анатомия человека</t>
  </si>
  <si>
    <t>Гистология, цитология, эмбриология</t>
  </si>
  <si>
    <t>1,2</t>
  </si>
  <si>
    <t>БПК-6</t>
  </si>
  <si>
    <t>БПК-7</t>
  </si>
  <si>
    <t>1.6</t>
  </si>
  <si>
    <t>Физиологический модуль</t>
  </si>
  <si>
    <t>1.6.1</t>
  </si>
  <si>
    <t>Нормальная физиология</t>
  </si>
  <si>
    <t>БПК-8</t>
  </si>
  <si>
    <t>1.7</t>
  </si>
  <si>
    <t>Модуль "Медицинский уход"</t>
  </si>
  <si>
    <t>1.7.1</t>
  </si>
  <si>
    <t>1.7.2</t>
  </si>
  <si>
    <t>Первая помощь</t>
  </si>
  <si>
    <r>
      <t>3,4</t>
    </r>
    <r>
      <rPr>
        <vertAlign val="superscript"/>
        <sz val="21"/>
        <color theme="1"/>
        <rFont val="Arial"/>
        <family val="2"/>
        <charset val="204"/>
      </rPr>
      <t>1</t>
    </r>
  </si>
  <si>
    <t>УК-6, БПК-9</t>
  </si>
  <si>
    <t>СК-1</t>
  </si>
  <si>
    <t>1.8</t>
  </si>
  <si>
    <t>Медико-профилактический модуль</t>
  </si>
  <si>
    <t>1.8.1</t>
  </si>
  <si>
    <t>1.8.2</t>
  </si>
  <si>
    <t>Общая гигиена</t>
  </si>
  <si>
    <t>Радиационная и экологическая медицина</t>
  </si>
  <si>
    <t>БПК-10</t>
  </si>
  <si>
    <t>БПК-11</t>
  </si>
  <si>
    <t>1.9</t>
  </si>
  <si>
    <t>Модуль "Патология"</t>
  </si>
  <si>
    <t>Патологическая анатомия</t>
  </si>
  <si>
    <t>БПК-14</t>
  </si>
  <si>
    <t>БПК-15</t>
  </si>
  <si>
    <t>1.10</t>
  </si>
  <si>
    <t>Хирургический модуль 1</t>
  </si>
  <si>
    <t>1.10.1</t>
  </si>
  <si>
    <t>1.10.2</t>
  </si>
  <si>
    <t>Топографическая анатомия и оперативная хирургия</t>
  </si>
  <si>
    <t>Общая хирургия</t>
  </si>
  <si>
    <t>Хирургические болезни и урология</t>
  </si>
  <si>
    <t>5,6</t>
  </si>
  <si>
    <t>БПК-12</t>
  </si>
  <si>
    <t>БПК-13</t>
  </si>
  <si>
    <t>СК-2</t>
  </si>
  <si>
    <t>1.11</t>
  </si>
  <si>
    <t>Терапевтический модуль 1</t>
  </si>
  <si>
    <t>1.11.1</t>
  </si>
  <si>
    <t>1.11.2</t>
  </si>
  <si>
    <t>Пропедевтика внутренних болезней</t>
  </si>
  <si>
    <t>Фармакология</t>
  </si>
  <si>
    <r>
      <t>5,6</t>
    </r>
    <r>
      <rPr>
        <vertAlign val="superscript"/>
        <sz val="21"/>
        <color theme="1"/>
        <rFont val="Arial"/>
        <family val="2"/>
        <charset val="204"/>
      </rPr>
      <t>1</t>
    </r>
  </si>
  <si>
    <t>БПК-16</t>
  </si>
  <si>
    <t>БПК-17</t>
  </si>
  <si>
    <t>1.12.1</t>
  </si>
  <si>
    <t>Основы клинического лабораторного анализа</t>
  </si>
  <si>
    <t>БПК-18</t>
  </si>
  <si>
    <t>1.13.1</t>
  </si>
  <si>
    <t>1.13.2</t>
  </si>
  <si>
    <t>Физика медицинской визуализации</t>
  </si>
  <si>
    <t>Основы медицинской визуализации</t>
  </si>
  <si>
    <t>БПК-19</t>
  </si>
  <si>
    <t>БПК-20</t>
  </si>
  <si>
    <t>1.14</t>
  </si>
  <si>
    <t>Терапевтический модуль 2</t>
  </si>
  <si>
    <t>1.14.1</t>
  </si>
  <si>
    <t>1.14.2</t>
  </si>
  <si>
    <t>Внутренние болезни и поликлиническая терапия</t>
  </si>
  <si>
    <t>Педиатрия</t>
  </si>
  <si>
    <r>
      <t>10</t>
    </r>
    <r>
      <rPr>
        <vertAlign val="superscript"/>
        <sz val="21"/>
        <color theme="1"/>
        <rFont val="Arial"/>
        <family val="2"/>
        <charset val="204"/>
      </rPr>
      <t>1</t>
    </r>
  </si>
  <si>
    <t>СК-3</t>
  </si>
  <si>
    <t>СК-4</t>
  </si>
  <si>
    <t>1.15</t>
  </si>
  <si>
    <t>Модуль "Инфекционные болезни"</t>
  </si>
  <si>
    <t>1.15.1</t>
  </si>
  <si>
    <t>Эпидемиология</t>
  </si>
  <si>
    <t>Инфекционные болезни с детскими инфекциями</t>
  </si>
  <si>
    <r>
      <t>8</t>
    </r>
    <r>
      <rPr>
        <vertAlign val="superscript"/>
        <sz val="21"/>
        <color theme="1"/>
        <rFont val="Arial"/>
        <family val="2"/>
        <charset val="204"/>
      </rPr>
      <t>1</t>
    </r>
  </si>
  <si>
    <t>БПК-21</t>
  </si>
  <si>
    <t>СК-5</t>
  </si>
  <si>
    <t>Модуль "Функциональная диагностика"</t>
  </si>
  <si>
    <t>Основы функциональной диагностики</t>
  </si>
  <si>
    <t>СК-6</t>
  </si>
  <si>
    <t>Компонент учреждения высшего образования</t>
  </si>
  <si>
    <t>Оборот</t>
  </si>
  <si>
    <t>Листа 1</t>
  </si>
  <si>
    <t>2.1</t>
  </si>
  <si>
    <t>Вариативный социально-гуманитарный модуль</t>
  </si>
  <si>
    <t>2.1.1</t>
  </si>
  <si>
    <t>2.1.2</t>
  </si>
  <si>
    <t>2.2</t>
  </si>
  <si>
    <t>История медицины</t>
  </si>
  <si>
    <t>Медицинское право</t>
  </si>
  <si>
    <t>УК-7,9 / УК-4, 12</t>
  </si>
  <si>
    <t>2.4</t>
  </si>
  <si>
    <t>Информационные технологии в здравоохранении</t>
  </si>
  <si>
    <t>УК-1,2</t>
  </si>
  <si>
    <t>2.3</t>
  </si>
  <si>
    <t>Химический модуль 2</t>
  </si>
  <si>
    <t>Химический модуль 1</t>
  </si>
  <si>
    <t>2.4.1</t>
  </si>
  <si>
    <t>2.4.2</t>
  </si>
  <si>
    <t>Аналитическая химия</t>
  </si>
  <si>
    <t>Физико-химические методы анализа</t>
  </si>
  <si>
    <t>СК-7</t>
  </si>
  <si>
    <t>СК-8</t>
  </si>
  <si>
    <t>Начальник Главного управления профессионального образования</t>
  </si>
  <si>
    <t>С.А. Касперович</t>
  </si>
  <si>
    <t>Проректор по научно-методической работе Государственного учреждения</t>
  </si>
  <si>
    <t>образования "Республиканский институт высшей школы"</t>
  </si>
  <si>
    <t>И.В. Титович</t>
  </si>
  <si>
    <t>Продолжение типового учебного плана по специальности 1-79 01 04 Медико-диагностическое дело, регистрационный № ___________________</t>
  </si>
  <si>
    <t>Лист 2</t>
  </si>
  <si>
    <t>2.5</t>
  </si>
  <si>
    <t>2.5.1</t>
  </si>
  <si>
    <t>2.5.2</t>
  </si>
  <si>
    <t>Микробиология, вирусология, иммунология</t>
  </si>
  <si>
    <t>Клиническая микробиология</t>
  </si>
  <si>
    <t>СК-9</t>
  </si>
  <si>
    <t>СК-10</t>
  </si>
  <si>
    <t>2.6</t>
  </si>
  <si>
    <t>Хирургический модуль 2</t>
  </si>
  <si>
    <t>2.6.1</t>
  </si>
  <si>
    <t>Акушерство и гинекология</t>
  </si>
  <si>
    <t>Офтальмология</t>
  </si>
  <si>
    <t>Анестезиология и реаниматология</t>
  </si>
  <si>
    <t>СК-11</t>
  </si>
  <si>
    <t>СК-12</t>
  </si>
  <si>
    <t>СК-13</t>
  </si>
  <si>
    <t>СК-14</t>
  </si>
  <si>
    <t>2.7</t>
  </si>
  <si>
    <t>Терапевтический модуль 3</t>
  </si>
  <si>
    <t>2.7.1</t>
  </si>
  <si>
    <t>2.7.2</t>
  </si>
  <si>
    <t>Неврология и нейрохирургия</t>
  </si>
  <si>
    <r>
      <t>7</t>
    </r>
    <r>
      <rPr>
        <vertAlign val="superscript"/>
        <sz val="21"/>
        <color theme="1"/>
        <rFont val="Arial"/>
        <family val="2"/>
        <charset val="204"/>
      </rPr>
      <t>1</t>
    </r>
  </si>
  <si>
    <t>СК-15</t>
  </si>
  <si>
    <t>СК-16</t>
  </si>
  <si>
    <t>СК-17</t>
  </si>
  <si>
    <t>2.8</t>
  </si>
  <si>
    <t>2.8.1</t>
  </si>
  <si>
    <t>Модуль "Медицина катастроф"</t>
  </si>
  <si>
    <t>Медицина катастроф</t>
  </si>
  <si>
    <t>4,5</t>
  </si>
  <si>
    <t>СК-18</t>
  </si>
  <si>
    <t>2.9</t>
  </si>
  <si>
    <t>Общественное здоровье и здравоохранение</t>
  </si>
  <si>
    <t>СК-19</t>
  </si>
  <si>
    <t>Терапевтический модуль 4</t>
  </si>
  <si>
    <t>2.10.1</t>
  </si>
  <si>
    <t>2.10.2</t>
  </si>
  <si>
    <t>Психиатрия, наркология и медицинская психология</t>
  </si>
  <si>
    <t>Эндокринология</t>
  </si>
  <si>
    <t>СК-20</t>
  </si>
  <si>
    <t>СК-21</t>
  </si>
  <si>
    <t>2.11</t>
  </si>
  <si>
    <t>Судебная медицина</t>
  </si>
  <si>
    <t>СК-22</t>
  </si>
  <si>
    <t>2.12</t>
  </si>
  <si>
    <t>Функциональная диагностика</t>
  </si>
  <si>
    <t>Клиническая биохимия</t>
  </si>
  <si>
    <t>Лабораторная гематология и клиническая цитология</t>
  </si>
  <si>
    <t>Медицинская визуализация</t>
  </si>
  <si>
    <t>Травматология и ортопедия</t>
  </si>
  <si>
    <t>Онкология</t>
  </si>
  <si>
    <t>Клиническая иммунология и аллергология</t>
  </si>
  <si>
    <t>Клиническая лабораторная диагностика</t>
  </si>
  <si>
    <r>
      <t>9</t>
    </r>
    <r>
      <rPr>
        <vertAlign val="superscript"/>
        <sz val="21"/>
        <color theme="1"/>
        <rFont val="Arial"/>
        <family val="2"/>
        <charset val="204"/>
      </rPr>
      <t>1</t>
    </r>
  </si>
  <si>
    <t>9, 10</t>
  </si>
  <si>
    <t>/36</t>
  </si>
  <si>
    <r>
      <t xml:space="preserve">Факультативные дисциплины </t>
    </r>
    <r>
      <rPr>
        <b/>
        <vertAlign val="superscript"/>
        <sz val="24"/>
        <color theme="1"/>
        <rFont val="Arial"/>
        <family val="2"/>
        <charset val="204"/>
      </rPr>
      <t>4</t>
    </r>
  </si>
  <si>
    <t>3.1</t>
  </si>
  <si>
    <t>/18</t>
  </si>
  <si>
    <t>/20</t>
  </si>
  <si>
    <t>3.2</t>
  </si>
  <si>
    <t>Листа 2</t>
  </si>
  <si>
    <t>3.3</t>
  </si>
  <si>
    <t>/24</t>
  </si>
  <si>
    <t>/144</t>
  </si>
  <si>
    <t>/38</t>
  </si>
  <si>
    <t>/34</t>
  </si>
  <si>
    <t>/40</t>
  </si>
  <si>
    <t>/32</t>
  </si>
  <si>
    <t>3.4</t>
  </si>
  <si>
    <t>3.5</t>
  </si>
  <si>
    <t>Физическая культура</t>
  </si>
  <si>
    <t>Морфологическая диагностика заболеваний внутренних органов / Лабораторная и инструментальная диагностика внутренних органов</t>
  </si>
  <si>
    <t>СК-23</t>
  </si>
  <si>
    <t>СК-24</t>
  </si>
  <si>
    <t>СК-25</t>
  </si>
  <si>
    <t>СК-26</t>
  </si>
  <si>
    <t>СК-27</t>
  </si>
  <si>
    <t>3.6</t>
  </si>
  <si>
    <t>/7</t>
  </si>
  <si>
    <t>/16</t>
  </si>
  <si>
    <t>/54</t>
  </si>
  <si>
    <r>
      <t xml:space="preserve">Основы управления интеллектуальной собственностью </t>
    </r>
    <r>
      <rPr>
        <vertAlign val="superscript"/>
        <sz val="26"/>
        <color theme="1"/>
        <rFont val="Arial"/>
        <family val="2"/>
        <charset val="204"/>
      </rPr>
      <t>5</t>
    </r>
  </si>
  <si>
    <t>3.7</t>
  </si>
  <si>
    <t>Методы диагностики инфекционных и паразитарных болезней / Функциональная диагностика тахиаритмий сердца</t>
  </si>
  <si>
    <t>Дополнительные виды обучения</t>
  </si>
  <si>
    <t>4.1</t>
  </si>
  <si>
    <t>/1-8</t>
  </si>
  <si>
    <t>/60</t>
  </si>
  <si>
    <t>4.2</t>
  </si>
  <si>
    <t>/448</t>
  </si>
  <si>
    <t>/80</t>
  </si>
  <si>
    <t>/76</t>
  </si>
  <si>
    <t>/72</t>
  </si>
  <si>
    <t>4.3</t>
  </si>
  <si>
    <t>/3-6</t>
  </si>
  <si>
    <t>/270</t>
  </si>
  <si>
    <t>/175</t>
  </si>
  <si>
    <t>/70</t>
  </si>
  <si>
    <t>/105</t>
  </si>
  <si>
    <t>/50</t>
  </si>
  <si>
    <t>/45</t>
  </si>
  <si>
    <t>/48</t>
  </si>
  <si>
    <t>/30</t>
  </si>
  <si>
    <t>УК-13</t>
  </si>
  <si>
    <t>4.4</t>
  </si>
  <si>
    <t>Количество часов учебных занятий</t>
  </si>
  <si>
    <t>Количество часов учебных занятий в неделю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</si>
  <si>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</si>
  <si>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</si>
  <si>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</si>
  <si>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</si>
  <si>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Итоговая аттестация</t>
  </si>
  <si>
    <t>Семестр</t>
  </si>
  <si>
    <t>Недель</t>
  </si>
  <si>
    <t>Зачетных единиц</t>
  </si>
  <si>
    <t>Название практики</t>
  </si>
  <si>
    <t>1. Ознакомительная</t>
  </si>
  <si>
    <t>2. Медицинский уход и манипуляционная техника</t>
  </si>
  <si>
    <t>1. Медсестринско-лаборантская</t>
  </si>
  <si>
    <t>1. Клиническая медицина, общественное здоровье и здравоохранение</t>
  </si>
  <si>
    <t>2. Клиническая лабораторная диагностика</t>
  </si>
  <si>
    <t>3. Инструментальная диагностика</t>
  </si>
  <si>
    <t>2. Врачебно-диагностическая</t>
  </si>
  <si>
    <t>VII. Матрица компетенций</t>
  </si>
  <si>
    <t>Код модуля, учебной дисциплины</t>
  </si>
  <si>
    <t>Наименование компетенции</t>
  </si>
  <si>
    <t>Лист 3</t>
  </si>
  <si>
    <t>УК-1</t>
  </si>
  <si>
    <t>УК-2</t>
  </si>
  <si>
    <t>УК-4</t>
  </si>
  <si>
    <t>УК-5</t>
  </si>
  <si>
    <t>УК-6</t>
  </si>
  <si>
    <t>УК-12</t>
  </si>
  <si>
    <t>БПК-9</t>
  </si>
  <si>
    <t>БПК-22</t>
  </si>
  <si>
    <t>БПК-23</t>
  </si>
  <si>
    <t>БПК-24</t>
  </si>
  <si>
    <t>1.3.1, 4.4</t>
  </si>
  <si>
    <t>1.1.2, 2.1.2</t>
  </si>
  <si>
    <t>Владеть основами исследовательской деятельности, осуществлять поиск, анализ и синтез информации в медицине и биологии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</si>
  <si>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</si>
  <si>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государственном и/или иностранном языках для решения задач межличностного и профессионального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</si>
  <si>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</si>
  <si>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самосовершенствованию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</si>
  <si>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</si>
  <si>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Владеть высоким уровнем культуры политического мышления и поведения, обладать гуманистическим мировоззрением, качествами гражданственности и патриотизма</t>
  </si>
  <si>
    <t xml:space="preserve">Обладать современной культурой мышления, уметь использовать основы философских знаний в профессиональной деятельности </t>
  </si>
  <si>
    <t xml:space="preserve">Выявлять факторы и механизмы исторического развития, определять общественное значение исторических событий </t>
  </si>
  <si>
    <t>Анализировать экономические явления и процессы, социальные изменения, проявлять предпринимательскую инициативу</t>
  </si>
  <si>
    <t>Владеть навыками словообразования, произношения и употребления греко-латинской медицинской терминологии в профессиональной деятельности</t>
  </si>
  <si>
    <t>Применять средства физической культуры и спорта для сохранения и укрепления здоровья</t>
  </si>
  <si>
    <t>Оценивать свойства природных и синтетических органических соединений, в том числе потенциально опасных для организма человека, прогнозировать их поведение в биологических средах</t>
  </si>
  <si>
    <t>Оказывать первую помощь при несчастных случаях, травмах, кровотечениях, отравлениях и других состояниях, угрожающих жизни и здоровью человека</t>
  </si>
  <si>
    <t>Владеть знаниями о механизмах влияния природных и антропогенных факторов среды  обитания на здоровье населения и методами радиационно-дозиметрического контроля облучения медицинских работников и пациентов для обеспечения экологической и радиационной безопасности</t>
  </si>
  <si>
    <t>Применять знания о пространственном расположении и взаимоположении органов и тканей человека при проведении диагностических исследований и манипуляций</t>
  </si>
  <si>
    <t>Распознавать и трактовать патоморфологические изменения на макро- и микроскопическом уровнях при общепатологических процессах</t>
  </si>
  <si>
    <t>Оценивать патологические и компенсаторно-приспособительные реакции, функциональные резервы организма человека при разных формах патологии</t>
  </si>
  <si>
    <t>Определять симптомы и синдромы наиболее часто встречающихся заболеваний внутренних органов при клиническом обследовании пациента</t>
  </si>
  <si>
    <t>Выполнять основные химико-микроскопические исследования биологических материалов в клинико-диагностической лаборатории, осуществлять контроль качества их выполнения</t>
  </si>
  <si>
    <t>Применять знания о физических и технических основах получения изображений в медицине, принципах их анализа, способах хранения и передачи при использовании различных методов медицинской визуализации</t>
  </si>
  <si>
    <t>Применять знания о закономерностях эпидемического процесса, методах его изучения,  принципах эпидемического обследования очага инфекционных болезней для  организации профилактических, санитарно-противоэпидемических мероприятий при инфекционных заболеваниях</t>
  </si>
  <si>
    <t>Владеть нравственным отношением к жизни, здоровью и смерти, использовать прикладные аспекты биомедицинской этики в профессиональной деятельности</t>
  </si>
  <si>
    <t>Использовать психолого-педагогические знания о целях и видах коммуникаций, организации коммуникативного процесса в здравоохранении, применять методы эффективной коммуникации при разрешении конфликтных ситуаций в медицине</t>
  </si>
  <si>
    <t>Оборот Листа 3</t>
  </si>
  <si>
    <t>Применять основные методы качественного и количественного анализа веществ при выполнении диагностических исследований</t>
  </si>
  <si>
    <t xml:space="preserve">Применять основные микробиологические, вирусологические и иммунологические методы диагностики инфекционных заболеваний человека на основе знания основных характеристик возбудителей, закономерностей функционирования иммунной системы и механизмов развития инфекционных заболеваний </t>
  </si>
  <si>
    <t>Планировать, организовывать,  выполнять микробиологические  лабораторные исследования биологических материалов и интерпретировать их результаты</t>
  </si>
  <si>
    <t>Организовывать оказание медицинской помощи при чрезвычайных ситуациях</t>
  </si>
  <si>
    <t xml:space="preserve">Осуществлять анализ показателей здоровья населения и деятельности организаций здравоохранения, планирование и организацию оказания медицинской помощи в диагностических отделениях организаций здравоохранения  </t>
  </si>
  <si>
    <t>Владеть основными методами проведения судебно-медицинских экспертиз, оформлять различные виды судебно-медицинской документации</t>
  </si>
  <si>
    <t>Осуществлять планирование, организацию и выполнение лабораторных исследований с целью диагностики, дифференциальной диагностики, мониторинга и прогноза различных заболеваний с учетом данных клинического и инструментальных методов исследования</t>
  </si>
  <si>
    <t>Решать задачи профессиональной деятельности в период мобилизационного развертывания и ведения боевых действий</t>
  </si>
  <si>
    <t>Начальник Главного управления организационно-кадровой работы</t>
  </si>
  <si>
    <t>О.Н. Колюпанова</t>
  </si>
  <si>
    <t>Председатель НМС по медико-диагностическому делу</t>
  </si>
  <si>
    <t>Эксперт-нормоконтролер</t>
  </si>
  <si>
    <t>Министерства здравоохранения Республики Беларусь</t>
  </si>
  <si>
    <t>Министерства образования Республики Беларусь</t>
  </si>
  <si>
    <t>1 курс</t>
  </si>
  <si>
    <t>2 курс</t>
  </si>
  <si>
    <t>3 курс</t>
  </si>
  <si>
    <t>4 курс</t>
  </si>
  <si>
    <t>5 курс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</si>
  <si>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</si>
  <si>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</si>
  <si>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</si>
  <si>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</si>
  <si>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</si>
  <si>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</si>
  <si>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</si>
  <si>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</si>
  <si>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</si>
  <si>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10 семестр</t>
  </si>
  <si>
    <t>Зачетных единиц всего</t>
  </si>
  <si>
    <t>Часов в неделю (аудиторных)</t>
  </si>
  <si>
    <t>Часов в неделю (общих)</t>
  </si>
  <si>
    <t>Анализировать процессы и явления национальной и мировой культуры,  устанавливать продуктивные межкультурные связи</t>
  </si>
  <si>
    <t>Применять знания лучевой анатомии и лучевой физиологии органов и систем организма человека для распознавания на диагностических изображениях морфологических и функциональных изменений при наиболее часто встречающихся заболеваниях человека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</si>
  <si>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</si>
  <si>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О.А. Шимановская</t>
  </si>
  <si>
    <t>Медицинский уход и манипуляционная техника</t>
  </si>
  <si>
    <t>Патологическая физиология</t>
  </si>
  <si>
    <t>Государственные экзамены:</t>
  </si>
  <si>
    <t>Профессиональная коммуникация в медицине</t>
  </si>
  <si>
    <t>Оториноларингология</t>
  </si>
  <si>
    <t>Дерматовенерология</t>
  </si>
  <si>
    <t>Фтизиопульмонология</t>
  </si>
  <si>
    <t>Модуль "Клиническая лабораторная диагностика"</t>
  </si>
  <si>
    <t>Модуль "Медицинская визуализация"</t>
  </si>
  <si>
    <t>Микробиологический модуль</t>
  </si>
  <si>
    <t>Модуль субординатуры по профилю "Инструментальная диагностика"</t>
  </si>
  <si>
    <r>
      <t xml:space="preserve">Безопасность жизнедеятельности человека </t>
    </r>
    <r>
      <rPr>
        <vertAlign val="superscript"/>
        <sz val="26"/>
        <color theme="1"/>
        <rFont val="Arial"/>
        <family val="2"/>
        <charset val="204"/>
      </rPr>
      <t>6</t>
    </r>
  </si>
  <si>
    <t>Белорусский язык (профессиональная лексика)</t>
  </si>
  <si>
    <r>
      <t xml:space="preserve">Специальная военная подготовка </t>
    </r>
    <r>
      <rPr>
        <vertAlign val="superscript"/>
        <sz val="26"/>
        <color theme="1"/>
        <rFont val="Arial"/>
        <family val="2"/>
        <charset val="204"/>
      </rPr>
      <t>7,8</t>
    </r>
  </si>
  <si>
    <t>/6</t>
  </si>
  <si>
    <t>2.3.1</t>
  </si>
  <si>
    <t>2.3.2</t>
  </si>
  <si>
    <t>2.8.2</t>
  </si>
  <si>
    <t>2.9.1</t>
  </si>
  <si>
    <t>2.11.1</t>
  </si>
  <si>
    <t>2.11.2</t>
  </si>
  <si>
    <t>2.8.3</t>
  </si>
  <si>
    <t>2.13</t>
  </si>
  <si>
    <t>2.13.1</t>
  </si>
  <si>
    <t>2.13.2</t>
  </si>
  <si>
    <t>2.13.3</t>
  </si>
  <si>
    <t>2.13.4</t>
  </si>
  <si>
    <t>2.13.5</t>
  </si>
  <si>
    <t>2.13.6</t>
  </si>
  <si>
    <t>2.13.7</t>
  </si>
  <si>
    <t>2.13.8</t>
  </si>
  <si>
    <t>2.13.9</t>
  </si>
  <si>
    <t>Доп. виды+факультативы</t>
  </si>
  <si>
    <r>
      <t>1</t>
    </r>
    <r>
      <rPr>
        <vertAlign val="superscript"/>
        <sz val="21"/>
        <color theme="1"/>
        <rFont val="Arial"/>
        <family val="2"/>
        <charset val="204"/>
      </rPr>
      <t>1</t>
    </r>
  </si>
  <si>
    <r>
      <t>3</t>
    </r>
    <r>
      <rPr>
        <vertAlign val="superscript"/>
        <sz val="21"/>
        <color theme="1"/>
        <rFont val="Arial"/>
        <family val="2"/>
        <charset val="204"/>
      </rPr>
      <t>1</t>
    </r>
  </si>
  <si>
    <t>/8</t>
  </si>
  <si>
    <t>О</t>
  </si>
  <si>
    <t>УК-4,8</t>
  </si>
  <si>
    <t>1.12</t>
  </si>
  <si>
    <t>1.13</t>
  </si>
  <si>
    <t>1.16</t>
  </si>
  <si>
    <t>Коммуникационно-правовой модуль</t>
  </si>
  <si>
    <t>2.5.3</t>
  </si>
  <si>
    <t>2.9.2</t>
  </si>
  <si>
    <t>2.10</t>
  </si>
  <si>
    <t>2.10.3</t>
  </si>
  <si>
    <t>2.10.4</t>
  </si>
  <si>
    <r>
      <t>Дифференциальный диагноз при абдоминальном ультразвуковом исследовании/ Функциональные пробы в кардиологии</t>
    </r>
    <r>
      <rPr>
        <vertAlign val="superscript"/>
        <sz val="26"/>
        <color theme="1"/>
        <rFont val="Arial"/>
        <family val="2"/>
        <charset val="204"/>
      </rPr>
      <t>3</t>
    </r>
  </si>
  <si>
    <t>УК-5,6, БПК-11</t>
  </si>
  <si>
    <t>УК-2,5,6, БПК-12</t>
  </si>
  <si>
    <t>УК-4, СК-1 /         УК-2, СК-2</t>
  </si>
  <si>
    <t>УК-9, СК-3</t>
  </si>
  <si>
    <t>СК-28</t>
  </si>
  <si>
    <t>СК-29</t>
  </si>
  <si>
    <t>1.8.2,1.9, 2.1.1</t>
  </si>
  <si>
    <t>1.1.4, 2.1.1, 2.1.2</t>
  </si>
  <si>
    <t>1.1.1, 2.1.2, 2.2</t>
  </si>
  <si>
    <t>1.8.1, 1.8.2, 2.13.9</t>
  </si>
  <si>
    <t>1.7.1, 1.8.1, 1.8.2</t>
  </si>
  <si>
    <t>Работать с оптическими приборами, составлять родословную человека, решать задачи по молекулярной биологии, общей и медицинской
генетике, паразитологии, распознавать возбудителей паразитарных заболеваний и их переносчиков на макро- и микропрепаратах</t>
  </si>
  <si>
    <t xml:space="preserve">Применять основные биофизические законы и знания об общих принципах функционирования медицинского оборудования для решения
задач профессиональной деятельности </t>
  </si>
  <si>
    <t xml:space="preserve">Оценивать показатели физиологического состояния здорового и больного человека на основе знаний о закономерностях функционирования и регуляции жизнедеятельности целостного организма человека, его органов и систем </t>
  </si>
  <si>
    <t>Использовать знания о закономерностях воздействия факторов среды обитания на здоровье человека, применять методы гигиенической оценки среды обитания человека для разработки базовых профилактических здоровьесберегающих мероприятий</t>
  </si>
  <si>
    <t xml:space="preserve">Использовать психолого-педагогические знания для эффективного делового и межличностного общения </t>
  </si>
  <si>
    <t>Использовать знания о фармакологических свойствах лекарственных средств, их влиянии на результаты лабораторных и инструментальных методов исследования, владеть принципами выбора рациональной фармакотерапии при заболеваниях и патологических состояниях организма человека и с профилактической целью</t>
  </si>
  <si>
    <t xml:space="preserve">Рекомендован к утверждению Президиумом Совета УМО </t>
  </si>
  <si>
    <t>по высшему медицинскому, фармацевтическому образованию</t>
  </si>
  <si>
    <r>
      <rPr>
        <vertAlign val="superscript"/>
        <sz val="26"/>
        <color theme="1"/>
        <rFont val="Arial"/>
        <family val="2"/>
        <charset val="204"/>
      </rPr>
      <t xml:space="preserve">2 </t>
    </r>
    <r>
      <rPr>
        <sz val="26"/>
        <color theme="1"/>
        <rFont val="Arial"/>
        <family val="2"/>
        <charset val="204"/>
      </rPr>
      <t>Профили и дисциплины субординатуры утверждаются  Министерством здравоохранения Республики Беларусь.</t>
    </r>
  </si>
  <si>
    <r>
      <rPr>
        <vertAlign val="superscript"/>
        <sz val="26"/>
        <color theme="1"/>
        <rFont val="Arial"/>
        <family val="2"/>
        <charset val="204"/>
      </rPr>
      <t xml:space="preserve">3 </t>
    </r>
    <r>
      <rPr>
        <sz val="26"/>
        <color theme="1"/>
        <rFont val="Arial"/>
        <family val="2"/>
        <charset val="204"/>
      </rPr>
      <t>Перечень дисциплин по выбору устанавливается учреждением высшего образования.</t>
    </r>
  </si>
  <si>
    <r>
      <rPr>
        <vertAlign val="superscript"/>
        <sz val="26"/>
        <color theme="1"/>
        <rFont val="Arial"/>
        <family val="2"/>
        <charset val="204"/>
      </rPr>
      <t xml:space="preserve">4 </t>
    </r>
    <r>
      <rPr>
        <sz val="26"/>
        <color theme="1"/>
        <rFont val="Arial"/>
        <family val="2"/>
        <charset val="204"/>
      </rPr>
      <t>Перечень факультативных дисциплин устанавливается учреждением высшего образования.</t>
    </r>
  </si>
  <si>
    <r>
      <rPr>
        <vertAlign val="superscript"/>
        <sz val="26"/>
        <color theme="1"/>
        <rFont val="Arial"/>
        <family val="2"/>
        <charset val="204"/>
      </rPr>
      <t xml:space="preserve">6 </t>
    </r>
    <r>
      <rPr>
        <sz val="26"/>
        <color theme="1"/>
        <rFont val="Arial"/>
        <family val="2"/>
        <charset val="204"/>
      </rPr>
      <t>Интегрированная дисциплина "Безопасность жизнедеятельности человека" включает учебные дисциплины "Охрана труда", "Основы энергосбережения".</t>
    </r>
  </si>
  <si>
    <r>
      <rPr>
        <vertAlign val="superscript"/>
        <sz val="26"/>
        <color theme="1"/>
        <rFont val="Arial"/>
        <family val="2"/>
        <charset val="204"/>
      </rPr>
      <t xml:space="preserve">7 </t>
    </r>
    <r>
      <rPr>
        <sz val="26"/>
        <color theme="1"/>
        <rFont val="Arial"/>
        <family val="2"/>
        <charset val="204"/>
      </rPr>
      <t>Для обучающихся по программе подготовки офицеров медицинской службы запаса.</t>
    </r>
  </si>
  <si>
    <r>
      <rPr>
        <vertAlign val="superscript"/>
        <sz val="26"/>
        <color theme="1"/>
        <rFont val="Arial"/>
        <family val="2"/>
        <charset val="204"/>
      </rPr>
      <t xml:space="preserve">8 </t>
    </r>
    <r>
      <rPr>
        <sz val="26"/>
        <color theme="1"/>
        <rFont val="Arial"/>
        <family val="2"/>
        <charset val="204"/>
      </rPr>
      <t>Итоговая практика для обучающихся по программе подготовки офицеров медицинской службы запаса в объеме 216 часов с экзаменом за весь период обучения приравниваются к медсестринско-лаборантской практике.</t>
    </r>
  </si>
  <si>
    <t>Использовать знания о закономерностях развития и анатомического строения тела человека, его систем и органов с учетом возрастных, половых и индивидуальных особенностей для распознавания различных анатомических структур</t>
  </si>
  <si>
    <t>Оценивать теории медицины на основе знаний о развитии способов и методов организации и оказания медицинской помощи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</si>
  <si>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</si>
  <si>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 xml:space="preserve">Использовать знания о молекулярных основах процессов жизнедеятельности в организме человека в норме и при патологии, применять принципы биохимических методов диагностики заболеваний, основных методов биохимических исследований </t>
  </si>
  <si>
    <t xml:space="preserve">Применять знания об этиологии, патогенезе, клинической картине, методах диагностики и лечения, медицинской профилактике неврологических, дерматовенерологических заболеваний, туберкулеза и болезней органов дыхания, заболеваний эндокринной системы, наиболее часто встречающихся заболеваний внутренних органов для проведения лабораторных и инструментальных исследований, интерпретации результатов и взаимодействия с врачами-специалистами </t>
  </si>
  <si>
    <t xml:space="preserve">Применять знания об этиологии, патогенезе, клинической картине, методах диагностики и лечения, медицинской профилактике оториноларингологических заболеваний, заболеваний органа зрения для проведения лабораторных и инструментальных исследований, интерпретации результатов и взаимодействия с врачами-специалистами </t>
  </si>
  <si>
    <t>2.10.3, 2.10.4</t>
  </si>
  <si>
    <t xml:space="preserve">Применять знания об анатомо-физиологических особенностях детского организма, этиологии, патогенезе, клинических проявлениях, методах диагностики и лечения, медицинской профилактике заболеваний у детей и подростков для проведения лабораторных и инструментальных исследований, интерпретации результатов и взаимодействия с врачами-специалистами </t>
  </si>
  <si>
    <t xml:space="preserve">Осуществлять планирование и проведение гематологических, цитологических, биохимических исследований, интерпретировать результаты, формулировать клинико-лабораторное заключение </t>
  </si>
  <si>
    <t>2.13.2, 2.13.3</t>
  </si>
  <si>
    <t>Применять методы лучевой, ультразвуковой диагностики и другие приемы медицинской визуализации для диагностики, дифференциальной диагностики различных заболеваний и повреждений, составлять оптимальный план обследования пациентов, интерпретировать результаты, формулировать диагностическое заключение с учетом клинико-лабораторных данных</t>
  </si>
  <si>
    <t>Применять знания об этиологии, патогенезе, клинической картине, методах диагностики и лечения, медицинской профилактике онкологических заболеваний, травм и заболеваний опорно-двигательного аппарата для проведения лабораторных и инструментальных исследований, интерпретации результатов и взаимодействия с врачами-специалистами</t>
  </si>
  <si>
    <t>2.13.5, 2.13.6</t>
  </si>
  <si>
    <t>Применять знания об этиологии, патогенезе, клинической картине, методах диагностики и лечения, медицинской профилактике хирургических и урологических заболеваний для проведения лабораторных и инструментальных исследований, интерпретации результатов и взаимодействия с врачами-специалистами</t>
  </si>
  <si>
    <t>Владеть базовыми знаниями о диагностике и организации оказания медицинской помощи при травмах, неотложных состояниях и заболеваниях, требующих хирургического лечения, для проведения лабораторных и инструментальных исследований, интерпретации результатов и взаимодействия с врачами-специалистами</t>
  </si>
  <si>
    <t xml:space="preserve">Осуществлять планирование, организацию и выполнение иммунологических исследований, формулировать клинико-лабораторное заключение </t>
  </si>
  <si>
    <t>УК-5, СК-27</t>
  </si>
  <si>
    <t>Применять нормативные правовые акты для регулирования правоотношений в сфере здравоохранения, досудебного регулирования споров между субъектами медицинских правоотношений, анализа коррупционных рисков, предотвращения коррупционных нарушений</t>
  </si>
  <si>
    <t>Первый заместитель Министра здравоохранения Республики Беларусь</t>
  </si>
  <si>
    <t>Сопредседатель УМО по высшему медицинскому, фармацевтическому образованию</t>
  </si>
  <si>
    <t>С.П. Рубникович</t>
  </si>
  <si>
    <t>Протокол № 1 от 22.03.2021</t>
  </si>
  <si>
    <t>Использовать знания о строении организма человека на тканевом, клеточном и субклеточном уровнях, эмбриогенезе человека для идентификации гистологических объектов на микропрепаратах, давать их морфофункциональную характеристику</t>
  </si>
  <si>
    <t>Использовать знания о современных химических и физико-химических методах исследования биологических жидкостей, растворов
лекарственных веществ и биополимеров для произведения расчетов на основании проведенных исследований</t>
  </si>
  <si>
    <t>Применять знания об эпидемиологии, этиологии, патогенезе, клинической картине, методах диагностики и лечения, медицинской профилактике инфекционных заболеваний у взрослых и детей  для проведения лабораторных и инструментальных исследований, интерпретации результатов и взаимодействия с врачами-специалистами</t>
  </si>
  <si>
    <t>Оценивать основные нарушения функций различных органов и физиологических систем организма человека с помощью инструментальных методов исследования и интерпретировать их результаты</t>
  </si>
  <si>
    <t>Применять знания физико-химических методов и методик исследования веществ с использованием новейших инструментальных технологий при выполнении диагностических исследований</t>
  </si>
  <si>
    <t>Применять знания о структуре психики человека, клинической картине, методах диагностики и лечения, профилактике психических и поведенческих расстройств при проведении лабораторных и инструментальных исследований</t>
  </si>
  <si>
    <t>Применять знания о физиологических и патологических процессах в организме женщины в разные возрастные периоды, во время беременности, родов, в послеродовом периоде, методах диагностики и лечения, медицинской профилактике акушерских и гинекологических заболеваний для проведения лабораторных и инструментальных исследований, интерпретации результатов и взаимодействия с врачами-специалистами</t>
  </si>
  <si>
    <t>Осуществлять диагностику критических состояний, применять приемы сердечно-легочной реанимации при терминальных состояниях, использовать знания о методах проведения анестезии, профилактике осложнений в периоперационном периоде, патологических процессах в организме человека при терминальных состояниях и принципах интенсивной терапии для проведения лабораторных и инструментальных исследований, интерпретации результатов и взаимодействия с врачами-специалистами</t>
  </si>
  <si>
    <t>Применять инструментальные методы исследования для диагностики и дифференциальной диагностики наиболее часто встречающихся заболеваний и повреждений у взрослых и детей, составлять оптимальный план обследования пациента, формулировать диагностическое заключение</t>
  </si>
  <si>
    <t>Применять дополнительные узкоспециализированные методы инструментальной и лабораторной диагностики в профессиональной деятельности</t>
  </si>
  <si>
    <t>/1</t>
  </si>
  <si>
    <t>Осуществлять медицинский уход за пациентами, выполнять сестринские лечебные и диагностические манипуляции, применять методы организации сбора медицинских отходов, стерилизации медицинских изделий</t>
  </si>
  <si>
    <t>2.8.1, 2.8.2, 2.8.3, 2.9.1, 2.11.2</t>
  </si>
  <si>
    <t>Е.Л. Богдан</t>
  </si>
  <si>
    <t>И.А. Курстак</t>
  </si>
  <si>
    <t>Экзаменационные сессии</t>
  </si>
  <si>
    <t>Название модуля, 
учебной дисциплины</t>
  </si>
  <si>
    <t>Биология клетки / Медицинское диагностическое оборудование</t>
  </si>
  <si>
    <t>Современные методы микроскопии / Экологическая паразитология</t>
  </si>
  <si>
    <t>Нормальная анатомия на мультипланарных реконструкциях / Патологическая физиология крови</t>
  </si>
  <si>
    <r>
      <rPr>
        <vertAlign val="superscript"/>
        <sz val="26"/>
        <color theme="1"/>
        <rFont val="Arial"/>
        <family val="2"/>
        <charset val="204"/>
      </rPr>
      <t xml:space="preserve">1 </t>
    </r>
    <r>
      <rPr>
        <sz val="26"/>
        <color theme="1"/>
        <rFont val="Arial"/>
        <family val="2"/>
        <charset val="204"/>
      </rPr>
      <t>Дифференцированный зачет.</t>
    </r>
  </si>
  <si>
    <t>Разработан в качестве примера реализации образовательного стандарта по специальности 1-79 01 04 Медико-диагностическое дело.</t>
  </si>
  <si>
    <r>
      <rPr>
        <vertAlign val="superscript"/>
        <sz val="26"/>
        <color theme="1"/>
        <rFont val="Arial"/>
        <family val="2"/>
        <charset val="204"/>
      </rPr>
      <t xml:space="preserve">5 </t>
    </r>
    <r>
      <rPr>
        <sz val="26"/>
        <color theme="1"/>
        <rFont val="Arial"/>
        <family val="2"/>
        <charset val="204"/>
      </rPr>
      <t>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</si>
  <si>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Биомедицинская этика / Психология межличностных отношений</t>
  </si>
  <si>
    <t>ВОВ советского народа / Культурология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</si>
</sst>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sz val="15"/>
      <color theme="1"/>
      <name val="Arial"/>
      <family val="2"/>
      <charset val="204"/>
    </font>
    <font>
      <sz val="17"/>
      <color theme="1"/>
      <name val="Arial"/>
      <family val="2"/>
      <charset val="204"/>
    </font>
    <font>
      <b/>
      <sz val="17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9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u/>
      <sz val="20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i/>
      <sz val="24"/>
      <color theme="1"/>
      <name val="Arial"/>
      <family val="2"/>
      <charset val="204"/>
    </font>
    <font>
      <sz val="26"/>
      <color theme="1"/>
      <name val="Arial"/>
      <family val="2"/>
      <charset val="204"/>
    </font>
    <font>
      <sz val="21"/>
      <color theme="1"/>
      <name val="Arial"/>
      <family val="2"/>
      <charset val="204"/>
    </font>
    <font>
      <vertAlign val="superscript"/>
      <sz val="21"/>
      <color theme="1"/>
      <name val="Arial"/>
      <family val="2"/>
      <charset val="204"/>
    </font>
    <font>
      <b/>
      <sz val="21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24"/>
      <color rgb="FFFF0000"/>
      <name val="Arial"/>
      <family val="2"/>
      <charset val="204"/>
    </font>
    <font>
      <vertAlign val="superscript"/>
      <sz val="26"/>
      <color theme="1"/>
      <name val="Arial"/>
      <family val="2"/>
      <charset val="204"/>
    </font>
    <font>
      <b/>
      <vertAlign val="superscript"/>
      <sz val="24"/>
      <color theme="1"/>
      <name val="Arial"/>
      <family val="2"/>
      <charset val="204"/>
    </font>
    <font>
      <sz val="26"/>
      <color indexed="8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26"/>
      <color rgb="FFFF0000"/>
      <name val="Arial"/>
      <family val="2"/>
      <charset val="204"/>
    </font>
    <font>
      <sz val="26"/>
      <color indexed="10"/>
      <name val="Arial"/>
      <family val="2"/>
      <charset val="204"/>
    </font>
    <font>
      <sz val="17"/>
      <name val="Arial"/>
      <family val="2"/>
      <charset val="204"/>
    </font>
    <font>
      <sz val="20"/>
      <name val="Arial"/>
      <family val="2"/>
      <charset val="204"/>
    </font>
    <font>
      <b/>
      <sz val="20"/>
      <name val="Arial"/>
      <family val="2"/>
      <charset val="204"/>
    </font>
    <font>
      <sz val="21"/>
      <name val="Arial"/>
      <family val="2"/>
      <charset val="204"/>
    </font>
    <font>
      <b/>
      <sz val="21"/>
      <color rgb="FFFFFF00"/>
      <name val="Arial"/>
      <family val="2"/>
      <charset val="204"/>
    </font>
    <font>
      <b/>
      <sz val="20"/>
      <color rgb="FFFFFF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2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top"/>
    </xf>
    <xf numFmtId="49" fontId="9" fillId="2" borderId="25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10" fillId="3" borderId="29" xfId="0" applyNumberFormat="1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2" fillId="3" borderId="0" xfId="0" applyFont="1" applyFill="1"/>
    <xf numFmtId="0" fontId="16" fillId="3" borderId="29" xfId="0" applyFont="1" applyFill="1" applyBorder="1" applyAlignment="1">
      <alignment horizontal="center" vertical="center"/>
    </xf>
    <xf numFmtId="0" fontId="3" fillId="3" borderId="0" xfId="0" applyFont="1" applyFill="1"/>
    <xf numFmtId="49" fontId="16" fillId="3" borderId="29" xfId="0" applyNumberFormat="1" applyFont="1" applyFill="1" applyBorder="1" applyAlignment="1">
      <alignment horizontal="center" vertical="center"/>
    </xf>
    <xf numFmtId="49" fontId="14" fillId="3" borderId="29" xfId="0" applyNumberFormat="1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7" fillId="0" borderId="0" xfId="0" applyFont="1"/>
    <xf numFmtId="0" fontId="10" fillId="3" borderId="29" xfId="0" applyFont="1" applyFill="1" applyBorder="1" applyAlignment="1">
      <alignment horizontal="center" vertical="center"/>
    </xf>
    <xf numFmtId="0" fontId="10" fillId="3" borderId="0" xfId="0" applyFont="1" applyFill="1"/>
    <xf numFmtId="0" fontId="18" fillId="3" borderId="29" xfId="0" applyFont="1" applyFill="1" applyBorder="1" applyAlignment="1">
      <alignment horizontal="center" vertical="center"/>
    </xf>
    <xf numFmtId="0" fontId="11" fillId="0" borderId="0" xfId="0" applyFont="1" applyFill="1"/>
    <xf numFmtId="49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9" fontId="16" fillId="3" borderId="43" xfId="0" applyNumberFormat="1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/>
    <xf numFmtId="0" fontId="17" fillId="0" borderId="0" xfId="0" applyFont="1" applyBorder="1"/>
    <xf numFmtId="49" fontId="14" fillId="0" borderId="29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 textRotation="90"/>
    </xf>
    <xf numFmtId="0" fontId="5" fillId="0" borderId="58" xfId="0" applyFont="1" applyBorder="1" applyAlignment="1">
      <alignment horizontal="center" vertical="center" textRotation="90"/>
    </xf>
    <xf numFmtId="0" fontId="5" fillId="0" borderId="60" xfId="0" applyFont="1" applyBorder="1" applyAlignment="1">
      <alignment horizontal="center" vertical="center" textRotation="90"/>
    </xf>
    <xf numFmtId="0" fontId="10" fillId="3" borderId="34" xfId="0" applyFont="1" applyFill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/>
    </xf>
    <xf numFmtId="49" fontId="14" fillId="3" borderId="43" xfId="0" applyNumberFormat="1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 textRotation="90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49" fontId="14" fillId="3" borderId="41" xfId="0" applyNumberFormat="1" applyFont="1" applyFill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49" fontId="14" fillId="3" borderId="45" xfId="0" applyNumberFormat="1" applyFont="1" applyFill="1" applyBorder="1" applyAlignment="1">
      <alignment horizontal="center" vertical="center"/>
    </xf>
    <xf numFmtId="49" fontId="16" fillId="3" borderId="45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/>
    </xf>
    <xf numFmtId="49" fontId="11" fillId="0" borderId="47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49" fontId="10" fillId="3" borderId="47" xfId="0" applyNumberFormat="1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left" vertical="center" wrapText="1"/>
    </xf>
    <xf numFmtId="0" fontId="18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4" fillId="3" borderId="74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 textRotation="90"/>
    </xf>
    <xf numFmtId="0" fontId="16" fillId="3" borderId="74" xfId="0" applyFont="1" applyFill="1" applyBorder="1" applyAlignment="1">
      <alignment horizontal="center" vertical="center"/>
    </xf>
    <xf numFmtId="49" fontId="16" fillId="3" borderId="41" xfId="0" applyNumberFormat="1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left" vertical="center" wrapText="1"/>
    </xf>
    <xf numFmtId="49" fontId="14" fillId="0" borderId="57" xfId="0" applyNumberFormat="1" applyFont="1" applyBorder="1" applyAlignment="1">
      <alignment horizontal="center" vertical="center"/>
    </xf>
    <xf numFmtId="49" fontId="14" fillId="0" borderId="58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3" fillId="0" borderId="60" xfId="0" applyFont="1" applyBorder="1" applyAlignment="1">
      <alignment horizontal="left" vertical="center" wrapText="1"/>
    </xf>
    <xf numFmtId="0" fontId="14" fillId="0" borderId="63" xfId="0" applyFont="1" applyBorder="1" applyAlignment="1">
      <alignment horizontal="center" vertical="center"/>
    </xf>
    <xf numFmtId="49" fontId="10" fillId="3" borderId="51" xfId="0" applyNumberFormat="1" applyFont="1" applyFill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left" vertical="center" wrapText="1"/>
    </xf>
    <xf numFmtId="49" fontId="14" fillId="0" borderId="51" xfId="0" applyNumberFormat="1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1" fontId="13" fillId="0" borderId="58" xfId="0" applyNumberFormat="1" applyFont="1" applyBorder="1" applyAlignment="1">
      <alignment horizontal="center" vertical="center"/>
    </xf>
    <xf numFmtId="1" fontId="13" fillId="0" borderId="47" xfId="0" applyNumberFormat="1" applyFont="1" applyBorder="1" applyAlignment="1">
      <alignment horizontal="center" vertical="center"/>
    </xf>
    <xf numFmtId="49" fontId="14" fillId="2" borderId="29" xfId="0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 textRotation="90"/>
    </xf>
    <xf numFmtId="0" fontId="5" fillId="0" borderId="60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textRotation="90"/>
    </xf>
    <xf numFmtId="0" fontId="1" fillId="2" borderId="0" xfId="0" applyFont="1" applyFill="1"/>
    <xf numFmtId="0" fontId="11" fillId="2" borderId="0" xfId="0" applyFont="1" applyFill="1" applyAlignment="1"/>
    <xf numFmtId="0" fontId="11" fillId="2" borderId="15" xfId="0" applyFont="1" applyFill="1" applyBorder="1" applyAlignment="1"/>
    <xf numFmtId="0" fontId="2" fillId="2" borderId="0" xfId="0" applyFont="1" applyFill="1"/>
    <xf numFmtId="0" fontId="7" fillId="2" borderId="0" xfId="0" applyFont="1" applyFill="1"/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Border="1"/>
    <xf numFmtId="0" fontId="13" fillId="2" borderId="0" xfId="0" applyFont="1" applyFill="1" applyBorder="1"/>
    <xf numFmtId="49" fontId="11" fillId="2" borderId="90" xfId="0" applyNumberFormat="1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left" vertical="center" wrapText="1"/>
    </xf>
    <xf numFmtId="49" fontId="14" fillId="2" borderId="90" xfId="0" applyNumberFormat="1" applyFont="1" applyFill="1" applyBorder="1" applyAlignment="1">
      <alignment horizontal="center" vertical="center"/>
    </xf>
    <xf numFmtId="0" fontId="14" fillId="2" borderId="90" xfId="0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6" fillId="2" borderId="0" xfId="0" applyFont="1" applyFill="1"/>
    <xf numFmtId="0" fontId="17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17" fillId="2" borderId="0" xfId="0" applyFont="1" applyFill="1"/>
    <xf numFmtId="0" fontId="13" fillId="2" borderId="0" xfId="0" applyFont="1" applyFill="1" applyAlignment="1">
      <alignment wrapText="1"/>
    </xf>
    <xf numFmtId="0" fontId="21" fillId="2" borderId="0" xfId="0" applyFont="1" applyFill="1" applyBorder="1" applyAlignment="1"/>
    <xf numFmtId="0" fontId="22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 applyBorder="1" applyAlignment="1"/>
    <xf numFmtId="0" fontId="24" fillId="2" borderId="0" xfId="0" applyFont="1" applyFill="1" applyAlignment="1"/>
    <xf numFmtId="0" fontId="23" fillId="2" borderId="0" xfId="0" applyFont="1" applyFill="1" applyAlignment="1"/>
    <xf numFmtId="0" fontId="25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/>
    </xf>
    <xf numFmtId="164" fontId="23" fillId="2" borderId="0" xfId="0" applyNumberFormat="1" applyFont="1" applyFill="1" applyBorder="1" applyAlignment="1">
      <alignment horizontal="left" vertical="center"/>
    </xf>
    <xf numFmtId="164" fontId="23" fillId="2" borderId="0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9" fillId="2" borderId="47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0" fillId="3" borderId="47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3" borderId="45" xfId="0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 wrapText="1"/>
    </xf>
    <xf numFmtId="49" fontId="12" fillId="3" borderId="47" xfId="0" applyNumberFormat="1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49" fontId="14" fillId="3" borderId="95" xfId="0" applyNumberFormat="1" applyFont="1" applyFill="1" applyBorder="1" applyAlignment="1">
      <alignment horizontal="center" vertical="center"/>
    </xf>
    <xf numFmtId="49" fontId="14" fillId="3" borderId="19" xfId="0" applyNumberFormat="1" applyFont="1" applyFill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6" fillId="3" borderId="29" xfId="0" applyNumberFormat="1" applyFont="1" applyFill="1" applyBorder="1" applyAlignment="1">
      <alignment horizontal="center" vertical="center"/>
    </xf>
    <xf numFmtId="1" fontId="30" fillId="3" borderId="29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3" fillId="2" borderId="0" xfId="0" applyFont="1" applyFill="1" applyBorder="1" applyAlignment="1">
      <alignment horizontal="left" vertical="center" wrapText="1"/>
    </xf>
    <xf numFmtId="0" fontId="12" fillId="3" borderId="51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23" fillId="2" borderId="0" xfId="0" applyFont="1" applyFill="1" applyAlignment="1">
      <alignment horizontal="left" vertical="center"/>
    </xf>
    <xf numFmtId="49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7" xfId="0" applyFont="1" applyFill="1" applyBorder="1" applyAlignment="1">
      <alignment horizontal="center" vertical="center"/>
    </xf>
    <xf numFmtId="0" fontId="17" fillId="2" borderId="0" xfId="0" applyFont="1" applyFill="1" applyBorder="1"/>
    <xf numFmtId="0" fontId="5" fillId="0" borderId="58" xfId="0" applyFont="1" applyBorder="1" applyAlignment="1">
      <alignment horizontal="center" vertical="center" textRotation="90"/>
    </xf>
    <xf numFmtId="0" fontId="5" fillId="0" borderId="60" xfId="0" applyFont="1" applyBorder="1" applyAlignment="1">
      <alignment horizontal="center" vertical="center" textRotation="90"/>
    </xf>
    <xf numFmtId="0" fontId="5" fillId="0" borderId="57" xfId="0" applyFont="1" applyBorder="1" applyAlignment="1">
      <alignment horizontal="center" vertical="center" textRotation="90"/>
    </xf>
    <xf numFmtId="0" fontId="10" fillId="3" borderId="40" xfId="0" applyFont="1" applyFill="1" applyBorder="1" applyAlignment="1">
      <alignment horizontal="left" vertical="center" wrapText="1"/>
    </xf>
    <xf numFmtId="49" fontId="14" fillId="3" borderId="51" xfId="0" applyNumberFormat="1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31" fillId="3" borderId="56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49" fontId="14" fillId="2" borderId="47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4" fillId="3" borderId="81" xfId="0" applyFont="1" applyFill="1" applyBorder="1" applyAlignment="1">
      <alignment horizontal="center" vertical="center"/>
    </xf>
    <xf numFmtId="0" fontId="0" fillId="2" borderId="0" xfId="0" applyFill="1"/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15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 vertical="center"/>
    </xf>
    <xf numFmtId="49" fontId="11" fillId="2" borderId="47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left" vertical="center" wrapText="1"/>
    </xf>
    <xf numFmtId="0" fontId="14" fillId="2" borderId="4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1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2" borderId="89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horizontal="center" vertical="center"/>
    </xf>
    <xf numFmtId="0" fontId="17" fillId="2" borderId="91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70" xfId="0" applyFont="1" applyFill="1" applyBorder="1" applyAlignment="1">
      <alignment horizontal="left" vertical="center" wrapText="1"/>
    </xf>
    <xf numFmtId="0" fontId="13" fillId="2" borderId="86" xfId="0" applyFont="1" applyFill="1" applyBorder="1" applyAlignment="1">
      <alignment horizontal="left" vertical="center"/>
    </xf>
    <xf numFmtId="0" fontId="13" fillId="2" borderId="87" xfId="0" applyFont="1" applyFill="1" applyBorder="1" applyAlignment="1">
      <alignment horizontal="left" vertical="center"/>
    </xf>
    <xf numFmtId="0" fontId="13" fillId="2" borderId="88" xfId="0" applyFont="1" applyFill="1" applyBorder="1" applyAlignment="1">
      <alignment horizontal="left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 textRotation="90"/>
    </xf>
    <xf numFmtId="0" fontId="5" fillId="0" borderId="46" xfId="0" applyFont="1" applyBorder="1" applyAlignment="1">
      <alignment horizontal="center" vertical="center" textRotation="90"/>
    </xf>
    <xf numFmtId="0" fontId="5" fillId="0" borderId="73" xfId="0" applyFont="1" applyBorder="1" applyAlignment="1">
      <alignment horizontal="center" vertical="center" textRotation="90"/>
    </xf>
    <xf numFmtId="0" fontId="5" fillId="0" borderId="5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textRotation="90"/>
    </xf>
    <xf numFmtId="0" fontId="5" fillId="0" borderId="45" xfId="0" applyFont="1" applyBorder="1" applyAlignment="1">
      <alignment horizontal="center" vertical="center" textRotation="90"/>
    </xf>
    <xf numFmtId="0" fontId="5" fillId="0" borderId="63" xfId="0" applyFont="1" applyBorder="1" applyAlignment="1">
      <alignment horizontal="center" vertical="center" textRotation="90"/>
    </xf>
    <xf numFmtId="0" fontId="5" fillId="0" borderId="5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58" xfId="0" applyFont="1" applyBorder="1" applyAlignment="1">
      <alignment horizontal="center" vertical="center" textRotation="90"/>
    </xf>
    <xf numFmtId="0" fontId="5" fillId="0" borderId="5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90"/>
    </xf>
    <xf numFmtId="0" fontId="5" fillId="0" borderId="59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49" fontId="13" fillId="2" borderId="15" xfId="0" applyNumberFormat="1" applyFont="1" applyFill="1" applyBorder="1" applyAlignment="1">
      <alignment horizontal="center" vertical="center"/>
    </xf>
    <xf numFmtId="1" fontId="13" fillId="0" borderId="84" xfId="0" applyNumberFormat="1" applyFont="1" applyBorder="1" applyAlignment="1">
      <alignment horizontal="center" vertical="center"/>
    </xf>
    <xf numFmtId="1" fontId="13" fillId="0" borderId="85" xfId="0" applyNumberFormat="1" applyFont="1" applyBorder="1" applyAlignment="1">
      <alignment horizontal="center" vertical="center"/>
    </xf>
    <xf numFmtId="1" fontId="13" fillId="0" borderId="82" xfId="0" applyNumberFormat="1" applyFont="1" applyBorder="1" applyAlignment="1">
      <alignment horizontal="center" vertical="center"/>
    </xf>
    <xf numFmtId="0" fontId="13" fillId="0" borderId="83" xfId="0" applyFont="1" applyBorder="1" applyAlignment="1">
      <alignment horizontal="left" vertical="center" wrapText="1"/>
    </xf>
    <xf numFmtId="0" fontId="13" fillId="0" borderId="81" xfId="0" applyFont="1" applyBorder="1" applyAlignment="1">
      <alignment horizontal="left" vertical="center" wrapText="1"/>
    </xf>
    <xf numFmtId="0" fontId="13" fillId="0" borderId="84" xfId="0" applyFont="1" applyBorder="1" applyAlignment="1">
      <alignment horizontal="left" vertical="center" wrapText="1"/>
    </xf>
    <xf numFmtId="0" fontId="13" fillId="0" borderId="82" xfId="0" applyFont="1" applyBorder="1" applyAlignment="1">
      <alignment horizontal="left" vertical="center" wrapText="1"/>
    </xf>
    <xf numFmtId="1" fontId="13" fillId="0" borderId="83" xfId="0" applyNumberFormat="1" applyFont="1" applyBorder="1" applyAlignment="1">
      <alignment horizontal="center" vertical="center"/>
    </xf>
    <xf numFmtId="1" fontId="13" fillId="0" borderId="44" xfId="0" applyNumberFormat="1" applyFont="1" applyBorder="1" applyAlignment="1">
      <alignment horizontal="center" vertical="center"/>
    </xf>
    <xf numFmtId="1" fontId="13" fillId="0" borderId="81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90"/>
    </xf>
    <xf numFmtId="0" fontId="5" fillId="0" borderId="60" xfId="0" applyFont="1" applyBorder="1" applyAlignment="1">
      <alignment horizontal="center" vertical="center" textRotation="90"/>
    </xf>
    <xf numFmtId="0" fontId="13" fillId="0" borderId="93" xfId="0" applyFont="1" applyBorder="1" applyAlignment="1">
      <alignment horizontal="left" vertical="center" wrapText="1"/>
    </xf>
    <xf numFmtId="0" fontId="13" fillId="0" borderId="80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5" fillId="0" borderId="57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horizontal="left" vertical="center" wrapText="1"/>
    </xf>
    <xf numFmtId="0" fontId="13" fillId="2" borderId="85" xfId="0" applyFont="1" applyFill="1" applyBorder="1" applyAlignment="1">
      <alignment horizontal="left" vertical="center" wrapText="1"/>
    </xf>
    <xf numFmtId="0" fontId="13" fillId="2" borderId="63" xfId="0" applyFont="1" applyFill="1" applyBorder="1" applyAlignment="1">
      <alignment horizontal="left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left" vertical="center" wrapText="1"/>
    </xf>
    <xf numFmtId="0" fontId="13" fillId="2" borderId="58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1" fillId="2" borderId="43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7" fillId="2" borderId="71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left" vertical="center" wrapText="1"/>
    </xf>
    <xf numFmtId="0" fontId="0" fillId="2" borderId="44" xfId="0" applyFill="1" applyBorder="1"/>
    <xf numFmtId="0" fontId="0" fillId="2" borderId="45" xfId="0" applyFill="1" applyBorder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164" fontId="27" fillId="0" borderId="0" xfId="0" applyNumberFormat="1" applyFont="1" applyAlignment="1">
      <alignment horizontal="center"/>
    </xf>
    <xf numFmtId="164" fontId="2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left" vertical="center" wrapText="1"/>
    </xf>
    <xf numFmtId="49" fontId="13" fillId="2" borderId="46" xfId="0" applyNumberFormat="1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49" fontId="13" fillId="2" borderId="83" xfId="0" applyNumberFormat="1" applyFont="1" applyFill="1" applyBorder="1" applyAlignment="1">
      <alignment horizontal="center" vertical="center"/>
    </xf>
    <xf numFmtId="49" fontId="13" fillId="2" borderId="81" xfId="0" applyNumberFormat="1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left"/>
    </xf>
    <xf numFmtId="0" fontId="17" fillId="2" borderId="53" xfId="0" applyFont="1" applyFill="1" applyBorder="1" applyAlignment="1">
      <alignment horizontal="center" wrapText="1"/>
    </xf>
    <xf numFmtId="0" fontId="17" fillId="2" borderId="53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2" borderId="96" xfId="0" applyFont="1" applyFill="1" applyBorder="1" applyAlignment="1">
      <alignment horizontal="center" vertical="center"/>
    </xf>
    <xf numFmtId="0" fontId="13" fillId="0" borderId="96" xfId="0" applyFont="1" applyFill="1" applyBorder="1" applyAlignment="1">
      <alignment horizontal="left" vertical="center" wrapText="1"/>
    </xf>
    <xf numFmtId="49" fontId="13" fillId="2" borderId="96" xfId="0" applyNumberFormat="1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left" vertical="center" wrapText="1"/>
    </xf>
    <xf numFmtId="0" fontId="13" fillId="2" borderId="81" xfId="0" applyFont="1" applyFill="1" applyBorder="1" applyAlignment="1">
      <alignment horizontal="left" vertical="center" wrapText="1"/>
    </xf>
    <xf numFmtId="0" fontId="13" fillId="0" borderId="83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horizontal="left" vertical="center" wrapText="1"/>
    </xf>
    <xf numFmtId="0" fontId="13" fillId="0" borderId="81" xfId="0" applyFont="1" applyFill="1" applyBorder="1" applyAlignment="1">
      <alignment horizontal="left" vertical="center" wrapText="1"/>
    </xf>
    <xf numFmtId="49" fontId="13" fillId="2" borderId="93" xfId="0" applyNumberFormat="1" applyFont="1" applyFill="1" applyBorder="1" applyAlignment="1">
      <alignment horizontal="center" vertical="center"/>
    </xf>
    <xf numFmtId="49" fontId="13" fillId="2" borderId="92" xfId="0" applyNumberFormat="1" applyFont="1" applyFill="1" applyBorder="1" applyAlignment="1">
      <alignment horizontal="center" vertical="center"/>
    </xf>
    <xf numFmtId="49" fontId="13" fillId="2" borderId="80" xfId="0" applyNumberFormat="1" applyFont="1" applyFill="1" applyBorder="1" applyAlignment="1">
      <alignment horizontal="center" vertical="center"/>
    </xf>
    <xf numFmtId="49" fontId="13" fillId="2" borderId="46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7" fillId="2" borderId="90" xfId="0" applyFont="1" applyFill="1" applyBorder="1" applyAlignment="1">
      <alignment horizontal="center" vertical="center" wrapText="1"/>
    </xf>
    <xf numFmtId="0" fontId="17" fillId="2" borderId="91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left" vertical="center" wrapText="1"/>
    </xf>
    <xf numFmtId="49" fontId="13" fillId="2" borderId="84" xfId="0" applyNumberFormat="1" applyFont="1" applyFill="1" applyBorder="1" applyAlignment="1">
      <alignment horizontal="center" vertical="center"/>
    </xf>
    <xf numFmtId="49" fontId="13" fillId="2" borderId="85" xfId="0" applyNumberFormat="1" applyFont="1" applyFill="1" applyBorder="1" applyAlignment="1">
      <alignment horizontal="center" vertical="center"/>
    </xf>
    <xf numFmtId="49" fontId="13" fillId="2" borderId="8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4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49" fontId="23" fillId="2" borderId="46" xfId="0" applyNumberFormat="1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left" vertical="center"/>
    </xf>
    <xf numFmtId="49" fontId="24" fillId="2" borderId="46" xfId="0" applyNumberFormat="1" applyFont="1" applyFill="1" applyBorder="1" applyAlignment="1">
      <alignment horizontal="center" vertical="center"/>
    </xf>
    <xf numFmtId="49" fontId="23" fillId="2" borderId="83" xfId="0" applyNumberFormat="1" applyFont="1" applyFill="1" applyBorder="1" applyAlignment="1">
      <alignment horizontal="center" vertical="center"/>
    </xf>
    <xf numFmtId="49" fontId="23" fillId="2" borderId="44" xfId="0" applyNumberFormat="1" applyFont="1" applyFill="1" applyBorder="1" applyAlignment="1">
      <alignment horizontal="center" vertical="center"/>
    </xf>
    <xf numFmtId="49" fontId="23" fillId="2" borderId="8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13" fillId="2" borderId="93" xfId="0" applyFont="1" applyFill="1" applyBorder="1" applyAlignment="1">
      <alignment horizontal="left" vertical="center"/>
    </xf>
    <xf numFmtId="0" fontId="13" fillId="2" borderId="92" xfId="0" applyFont="1" applyFill="1" applyBorder="1" applyAlignment="1">
      <alignment horizontal="left" vertical="center"/>
    </xf>
    <xf numFmtId="0" fontId="13" fillId="2" borderId="80" xfId="0" applyFont="1" applyFill="1" applyBorder="1" applyAlignment="1">
      <alignment horizontal="left" vertical="center"/>
    </xf>
    <xf numFmtId="49" fontId="23" fillId="2" borderId="6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8"/>
  <sheetViews>
    <sheetView zoomScale="40" zoomScaleNormal="40" workbookViewId="0">
      <selection activeCell="BF19" sqref="BF19"/>
    </sheetView>
  </sheetViews>
  <sheetFormatPr defaultColWidth="0" defaultRowHeight="30" customHeight="1" zeroHeight="1" x14ac:dyDescent="0.25"/>
  <cols>
    <col min="1" max="1" width="5.7109375" style="149" customWidth="1"/>
    <col min="2" max="2" width="4.7109375" style="149" customWidth="1"/>
    <col min="3" max="50" width="5.7109375" style="149" customWidth="1"/>
    <col min="51" max="54" width="4.7109375" style="149" customWidth="1"/>
    <col min="55" max="56" width="9.7109375" style="149" customWidth="1"/>
    <col min="57" max="57" width="7.7109375" style="149" customWidth="1"/>
    <col min="58" max="58" width="9.7109375" style="149" customWidth="1"/>
    <col min="59" max="60" width="7.7109375" style="149" customWidth="1"/>
    <col min="61" max="61" width="9.7109375" style="149" customWidth="1"/>
    <col min="62" max="62" width="5.7109375" style="149" customWidth="1"/>
    <col min="63" max="16384" width="4.85546875" style="149" hidden="1"/>
  </cols>
  <sheetData>
    <row r="1" spans="2:61" ht="45" customHeight="1" x14ac:dyDescent="0.4">
      <c r="B1" s="282" t="s">
        <v>82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91"/>
      <c r="P1" s="291"/>
      <c r="Q1" s="291"/>
      <c r="R1" s="291" t="s">
        <v>88</v>
      </c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8"/>
      <c r="BA1" s="298"/>
      <c r="BB1" s="298"/>
      <c r="BC1" s="298"/>
      <c r="BD1" s="298"/>
      <c r="BE1" s="298"/>
      <c r="BF1" s="298"/>
      <c r="BG1" s="298"/>
      <c r="BH1" s="298"/>
      <c r="BI1" s="298"/>
    </row>
    <row r="2" spans="2:61" ht="30.95" customHeight="1" x14ac:dyDescent="0.4">
      <c r="B2" s="282" t="s">
        <v>83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8"/>
      <c r="BA2" s="298"/>
      <c r="BB2" s="298"/>
      <c r="BC2" s="298"/>
      <c r="BD2" s="298"/>
      <c r="BE2" s="298"/>
      <c r="BF2" s="298"/>
      <c r="BG2" s="298"/>
      <c r="BH2" s="298"/>
      <c r="BI2" s="298"/>
    </row>
    <row r="3" spans="2:61" ht="30.95" customHeight="1" x14ac:dyDescent="0.4">
      <c r="B3" s="282" t="s">
        <v>84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91"/>
      <c r="P3" s="291"/>
      <c r="Q3" s="291"/>
      <c r="R3" s="299" t="s">
        <v>89</v>
      </c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8"/>
      <c r="BA3" s="298"/>
      <c r="BB3" s="298"/>
      <c r="BC3" s="283" t="s">
        <v>91</v>
      </c>
      <c r="BD3" s="283"/>
      <c r="BE3" s="283"/>
      <c r="BF3" s="283"/>
      <c r="BG3" s="283"/>
      <c r="BH3" s="283"/>
      <c r="BI3" s="283"/>
    </row>
    <row r="4" spans="2:61" ht="30.95" customHeight="1" x14ac:dyDescent="0.4">
      <c r="B4" s="282" t="s">
        <v>85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8"/>
      <c r="BA4" s="298"/>
      <c r="BB4" s="298"/>
      <c r="BC4" s="283" t="s">
        <v>92</v>
      </c>
      <c r="BD4" s="283"/>
      <c r="BE4" s="283"/>
      <c r="BF4" s="283"/>
      <c r="BG4" s="283"/>
      <c r="BH4" s="283"/>
      <c r="BI4" s="283"/>
    </row>
    <row r="5" spans="2:61" ht="30.95" customHeight="1" x14ac:dyDescent="0.4">
      <c r="B5" s="284"/>
      <c r="C5" s="284"/>
      <c r="D5" s="284"/>
      <c r="E5" s="284"/>
      <c r="F5" s="284"/>
      <c r="G5" s="284"/>
      <c r="H5" s="150" t="s">
        <v>86</v>
      </c>
      <c r="I5" s="150"/>
      <c r="J5" s="150"/>
      <c r="K5" s="150"/>
      <c r="L5" s="150"/>
      <c r="M5" s="150"/>
      <c r="N5" s="150"/>
      <c r="O5" s="150"/>
      <c r="P5" s="150"/>
      <c r="Q5" s="150"/>
      <c r="R5" s="299" t="s">
        <v>90</v>
      </c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8"/>
      <c r="BA5" s="298"/>
      <c r="BB5" s="298"/>
      <c r="BC5" s="298"/>
      <c r="BD5" s="298"/>
      <c r="BE5" s="298"/>
      <c r="BF5" s="298"/>
      <c r="BG5" s="298"/>
      <c r="BH5" s="298"/>
      <c r="BI5" s="298"/>
    </row>
    <row r="6" spans="2:61" ht="30.95" customHeight="1" x14ac:dyDescent="0.4">
      <c r="B6" s="284"/>
      <c r="C6" s="284"/>
      <c r="D6" s="284"/>
      <c r="E6" s="284"/>
      <c r="F6" s="284"/>
      <c r="G6" s="284"/>
      <c r="H6" s="283">
        <v>2021</v>
      </c>
      <c r="I6" s="283"/>
      <c r="J6" s="283"/>
      <c r="K6" s="283"/>
      <c r="L6" s="283"/>
      <c r="M6" s="283"/>
      <c r="N6" s="283"/>
      <c r="O6" s="291"/>
      <c r="P6" s="291"/>
      <c r="Q6" s="291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</row>
    <row r="7" spans="2:61" ht="30.95" customHeight="1" x14ac:dyDescent="0.4">
      <c r="B7" s="283" t="s">
        <v>87</v>
      </c>
      <c r="C7" s="283"/>
      <c r="D7" s="283"/>
      <c r="E7" s="283"/>
      <c r="F7" s="283"/>
      <c r="G7" s="283"/>
      <c r="H7" s="283"/>
      <c r="I7" s="283"/>
      <c r="J7" s="151"/>
      <c r="K7" s="151"/>
      <c r="L7" s="151"/>
      <c r="M7" s="151"/>
      <c r="N7" s="151"/>
      <c r="O7" s="151"/>
      <c r="P7" s="151"/>
      <c r="Q7" s="150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</row>
    <row r="8" spans="2:61" ht="30.95" customHeight="1" x14ac:dyDescent="0.3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</row>
    <row r="9" spans="2:61" ht="30.95" customHeight="1" x14ac:dyDescent="0.4">
      <c r="B9" s="303" t="s">
        <v>0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301" t="s">
        <v>93</v>
      </c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</row>
    <row r="10" spans="2:61" ht="30.95" customHeight="1" thickBot="1" x14ac:dyDescent="0.45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302" t="s">
        <v>94</v>
      </c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</row>
    <row r="11" spans="2:61" ht="30.95" customHeight="1" thickTop="1" x14ac:dyDescent="0.35">
      <c r="B11" s="4"/>
      <c r="C11" s="285" t="s">
        <v>6</v>
      </c>
      <c r="D11" s="285"/>
      <c r="E11" s="285"/>
      <c r="F11" s="286"/>
      <c r="G11" s="5"/>
      <c r="H11" s="287" t="s">
        <v>7</v>
      </c>
      <c r="I11" s="285"/>
      <c r="J11" s="286"/>
      <c r="K11" s="5"/>
      <c r="L11" s="287" t="s">
        <v>8</v>
      </c>
      <c r="M11" s="285"/>
      <c r="N11" s="285"/>
      <c r="O11" s="286"/>
      <c r="P11" s="287" t="s">
        <v>9</v>
      </c>
      <c r="Q11" s="285"/>
      <c r="R11" s="285"/>
      <c r="S11" s="286"/>
      <c r="T11" s="5"/>
      <c r="U11" s="287" t="s">
        <v>10</v>
      </c>
      <c r="V11" s="285"/>
      <c r="W11" s="286"/>
      <c r="X11" s="5"/>
      <c r="Y11" s="287" t="s">
        <v>11</v>
      </c>
      <c r="Z11" s="285"/>
      <c r="AA11" s="286"/>
      <c r="AB11" s="5"/>
      <c r="AC11" s="287" t="s">
        <v>12</v>
      </c>
      <c r="AD11" s="285"/>
      <c r="AE11" s="285"/>
      <c r="AF11" s="286"/>
      <c r="AG11" s="5"/>
      <c r="AH11" s="287" t="s">
        <v>13</v>
      </c>
      <c r="AI11" s="285"/>
      <c r="AJ11" s="286"/>
      <c r="AK11" s="5"/>
      <c r="AL11" s="287" t="s">
        <v>14</v>
      </c>
      <c r="AM11" s="285"/>
      <c r="AN11" s="285"/>
      <c r="AO11" s="286"/>
      <c r="AP11" s="287" t="s">
        <v>15</v>
      </c>
      <c r="AQ11" s="285"/>
      <c r="AR11" s="285"/>
      <c r="AS11" s="286"/>
      <c r="AT11" s="5"/>
      <c r="AU11" s="287" t="s">
        <v>16</v>
      </c>
      <c r="AV11" s="285"/>
      <c r="AW11" s="286"/>
      <c r="AX11" s="5"/>
      <c r="AY11" s="287" t="s">
        <v>17</v>
      </c>
      <c r="AZ11" s="285"/>
      <c r="BA11" s="285"/>
      <c r="BB11" s="285"/>
      <c r="BC11" s="295" t="s">
        <v>18</v>
      </c>
      <c r="BD11" s="288" t="s">
        <v>602</v>
      </c>
      <c r="BE11" s="288" t="s">
        <v>19</v>
      </c>
      <c r="BF11" s="288" t="s">
        <v>20</v>
      </c>
      <c r="BG11" s="288" t="s">
        <v>21</v>
      </c>
      <c r="BH11" s="288" t="s">
        <v>22</v>
      </c>
      <c r="BI11" s="292" t="s">
        <v>23</v>
      </c>
    </row>
    <row r="12" spans="2:61" ht="30.95" customHeight="1" x14ac:dyDescent="0.35">
      <c r="B12" s="6" t="s">
        <v>1</v>
      </c>
      <c r="C12" s="7"/>
      <c r="D12" s="8"/>
      <c r="E12" s="8"/>
      <c r="F12" s="8"/>
      <c r="G12" s="9" t="s">
        <v>26</v>
      </c>
      <c r="H12" s="8"/>
      <c r="I12" s="8"/>
      <c r="J12" s="8"/>
      <c r="K12" s="9" t="s">
        <v>36</v>
      </c>
      <c r="L12" s="8"/>
      <c r="M12" s="8"/>
      <c r="N12" s="8"/>
      <c r="O12" s="8"/>
      <c r="P12" s="8"/>
      <c r="Q12" s="8"/>
      <c r="R12" s="8"/>
      <c r="S12" s="8"/>
      <c r="T12" s="9" t="s">
        <v>26</v>
      </c>
      <c r="U12" s="8"/>
      <c r="V12" s="8"/>
      <c r="W12" s="8"/>
      <c r="X12" s="9" t="s">
        <v>35</v>
      </c>
      <c r="Y12" s="8"/>
      <c r="Z12" s="8"/>
      <c r="AA12" s="8"/>
      <c r="AB12" s="9" t="s">
        <v>43</v>
      </c>
      <c r="AC12" s="8"/>
      <c r="AD12" s="8"/>
      <c r="AE12" s="8"/>
      <c r="AF12" s="8"/>
      <c r="AG12" s="9" t="s">
        <v>45</v>
      </c>
      <c r="AH12" s="8"/>
      <c r="AI12" s="8"/>
      <c r="AJ12" s="8"/>
      <c r="AK12" s="9" t="s">
        <v>36</v>
      </c>
      <c r="AL12" s="8"/>
      <c r="AM12" s="8"/>
      <c r="AN12" s="10"/>
      <c r="AO12" s="8"/>
      <c r="AP12" s="8"/>
      <c r="AQ12" s="10"/>
      <c r="AR12" s="8"/>
      <c r="AS12" s="8"/>
      <c r="AT12" s="9" t="s">
        <v>26</v>
      </c>
      <c r="AU12" s="8"/>
      <c r="AV12" s="8"/>
      <c r="AW12" s="8"/>
      <c r="AX12" s="9" t="s">
        <v>36</v>
      </c>
      <c r="AY12" s="8"/>
      <c r="AZ12" s="8"/>
      <c r="BA12" s="8"/>
      <c r="BB12" s="11"/>
      <c r="BC12" s="296"/>
      <c r="BD12" s="289"/>
      <c r="BE12" s="289"/>
      <c r="BF12" s="289"/>
      <c r="BG12" s="289"/>
      <c r="BH12" s="289"/>
      <c r="BI12" s="293"/>
    </row>
    <row r="13" spans="2:61" ht="30.95" customHeight="1" x14ac:dyDescent="0.25">
      <c r="B13" s="6" t="s">
        <v>2</v>
      </c>
      <c r="C13" s="7">
        <v>1</v>
      </c>
      <c r="D13" s="8">
        <v>8</v>
      </c>
      <c r="E13" s="8">
        <v>15</v>
      </c>
      <c r="F13" s="8" t="s">
        <v>24</v>
      </c>
      <c r="G13" s="12" t="s">
        <v>27</v>
      </c>
      <c r="H13" s="8" t="s">
        <v>30</v>
      </c>
      <c r="I13" s="8" t="s">
        <v>32</v>
      </c>
      <c r="J13" s="8" t="s">
        <v>34</v>
      </c>
      <c r="K13" s="12" t="s">
        <v>29</v>
      </c>
      <c r="L13" s="8" t="s">
        <v>39</v>
      </c>
      <c r="M13" s="8" t="s">
        <v>29</v>
      </c>
      <c r="N13" s="8" t="s">
        <v>42</v>
      </c>
      <c r="O13" s="8" t="s">
        <v>44</v>
      </c>
      <c r="P13" s="8" t="s">
        <v>46</v>
      </c>
      <c r="Q13" s="8" t="s">
        <v>48</v>
      </c>
      <c r="R13" s="8" t="s">
        <v>50</v>
      </c>
      <c r="S13" s="8" t="s">
        <v>24</v>
      </c>
      <c r="T13" s="12" t="s">
        <v>31</v>
      </c>
      <c r="U13" s="8" t="s">
        <v>54</v>
      </c>
      <c r="V13" s="8" t="s">
        <v>31</v>
      </c>
      <c r="W13" s="8" t="s">
        <v>33</v>
      </c>
      <c r="X13" s="12" t="s">
        <v>53</v>
      </c>
      <c r="Y13" s="8" t="s">
        <v>57</v>
      </c>
      <c r="Z13" s="8" t="s">
        <v>40</v>
      </c>
      <c r="AA13" s="8" t="s">
        <v>41</v>
      </c>
      <c r="AB13" s="12" t="s">
        <v>37</v>
      </c>
      <c r="AC13" s="8" t="s">
        <v>57</v>
      </c>
      <c r="AD13" s="8" t="s">
        <v>40</v>
      </c>
      <c r="AE13" s="8" t="s">
        <v>41</v>
      </c>
      <c r="AF13" s="8" t="s">
        <v>43</v>
      </c>
      <c r="AG13" s="12" t="s">
        <v>58</v>
      </c>
      <c r="AH13" s="8" t="s">
        <v>30</v>
      </c>
      <c r="AI13" s="8" t="s">
        <v>32</v>
      </c>
      <c r="AJ13" s="8" t="s">
        <v>34</v>
      </c>
      <c r="AK13" s="12" t="s">
        <v>52</v>
      </c>
      <c r="AL13" s="8" t="s">
        <v>59</v>
      </c>
      <c r="AM13" s="8" t="s">
        <v>38</v>
      </c>
      <c r="AN13" s="8" t="s">
        <v>55</v>
      </c>
      <c r="AO13" s="8" t="s">
        <v>56</v>
      </c>
      <c r="AP13" s="8" t="s">
        <v>46</v>
      </c>
      <c r="AQ13" s="8" t="s">
        <v>48</v>
      </c>
      <c r="AR13" s="8" t="s">
        <v>50</v>
      </c>
      <c r="AS13" s="8" t="s">
        <v>24</v>
      </c>
      <c r="AT13" s="12" t="s">
        <v>61</v>
      </c>
      <c r="AU13" s="8" t="s">
        <v>30</v>
      </c>
      <c r="AV13" s="8" t="s">
        <v>32</v>
      </c>
      <c r="AW13" s="8" t="s">
        <v>34</v>
      </c>
      <c r="AX13" s="12" t="s">
        <v>62</v>
      </c>
      <c r="AY13" s="8" t="s">
        <v>39</v>
      </c>
      <c r="AZ13" s="8" t="s">
        <v>29</v>
      </c>
      <c r="BA13" s="8" t="s">
        <v>42</v>
      </c>
      <c r="BB13" s="11" t="s">
        <v>44</v>
      </c>
      <c r="BC13" s="296"/>
      <c r="BD13" s="289"/>
      <c r="BE13" s="289"/>
      <c r="BF13" s="289"/>
      <c r="BG13" s="289"/>
      <c r="BH13" s="289"/>
      <c r="BI13" s="293"/>
    </row>
    <row r="14" spans="2:61" ht="30.95" customHeight="1" x14ac:dyDescent="0.25">
      <c r="B14" s="6" t="s">
        <v>3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11"/>
      <c r="BC14" s="296"/>
      <c r="BD14" s="289"/>
      <c r="BE14" s="289"/>
      <c r="BF14" s="289"/>
      <c r="BG14" s="289"/>
      <c r="BH14" s="289"/>
      <c r="BI14" s="293"/>
    </row>
    <row r="15" spans="2:61" ht="30.95" customHeight="1" x14ac:dyDescent="0.35">
      <c r="B15" s="6" t="s">
        <v>4</v>
      </c>
      <c r="C15" s="7">
        <v>7</v>
      </c>
      <c r="D15" s="8">
        <v>14</v>
      </c>
      <c r="E15" s="11">
        <v>21</v>
      </c>
      <c r="F15" s="8" t="s">
        <v>25</v>
      </c>
      <c r="G15" s="13" t="s">
        <v>28</v>
      </c>
      <c r="H15" s="8" t="s">
        <v>31</v>
      </c>
      <c r="I15" s="8" t="s">
        <v>33</v>
      </c>
      <c r="J15" s="8" t="s">
        <v>35</v>
      </c>
      <c r="K15" s="9" t="s">
        <v>37</v>
      </c>
      <c r="L15" s="8" t="s">
        <v>40</v>
      </c>
      <c r="M15" s="8" t="s">
        <v>41</v>
      </c>
      <c r="N15" s="8" t="s">
        <v>43</v>
      </c>
      <c r="O15" s="8" t="s">
        <v>45</v>
      </c>
      <c r="P15" s="8" t="s">
        <v>47</v>
      </c>
      <c r="Q15" s="8" t="s">
        <v>49</v>
      </c>
      <c r="R15" s="8" t="s">
        <v>51</v>
      </c>
      <c r="S15" s="8" t="s">
        <v>25</v>
      </c>
      <c r="T15" s="9" t="s">
        <v>52</v>
      </c>
      <c r="U15" s="8" t="s">
        <v>38</v>
      </c>
      <c r="V15" s="8" t="s">
        <v>55</v>
      </c>
      <c r="W15" s="8" t="s">
        <v>56</v>
      </c>
      <c r="X15" s="9" t="s">
        <v>53</v>
      </c>
      <c r="Y15" s="8" t="s">
        <v>48</v>
      </c>
      <c r="Z15" s="8" t="s">
        <v>50</v>
      </c>
      <c r="AA15" s="8" t="s">
        <v>24</v>
      </c>
      <c r="AB15" s="9" t="s">
        <v>53</v>
      </c>
      <c r="AC15" s="8" t="s">
        <v>48</v>
      </c>
      <c r="AD15" s="8" t="s">
        <v>50</v>
      </c>
      <c r="AE15" s="8" t="s">
        <v>24</v>
      </c>
      <c r="AF15" s="8" t="s">
        <v>26</v>
      </c>
      <c r="AG15" s="9" t="s">
        <v>28</v>
      </c>
      <c r="AH15" s="8" t="s">
        <v>31</v>
      </c>
      <c r="AI15" s="8" t="s">
        <v>33</v>
      </c>
      <c r="AJ15" s="8" t="s">
        <v>35</v>
      </c>
      <c r="AK15" s="9" t="s">
        <v>58</v>
      </c>
      <c r="AL15" s="8" t="s">
        <v>29</v>
      </c>
      <c r="AM15" s="8" t="s">
        <v>42</v>
      </c>
      <c r="AN15" s="8" t="s">
        <v>44</v>
      </c>
      <c r="AO15" s="8" t="s">
        <v>60</v>
      </c>
      <c r="AP15" s="8" t="s">
        <v>47</v>
      </c>
      <c r="AQ15" s="8" t="s">
        <v>49</v>
      </c>
      <c r="AR15" s="8" t="s">
        <v>51</v>
      </c>
      <c r="AS15" s="8" t="s">
        <v>25</v>
      </c>
      <c r="AT15" s="9" t="s">
        <v>28</v>
      </c>
      <c r="AU15" s="8" t="s">
        <v>31</v>
      </c>
      <c r="AV15" s="8" t="s">
        <v>33</v>
      </c>
      <c r="AW15" s="8" t="s">
        <v>35</v>
      </c>
      <c r="AX15" s="9" t="s">
        <v>37</v>
      </c>
      <c r="AY15" s="8" t="s">
        <v>40</v>
      </c>
      <c r="AZ15" s="8" t="s">
        <v>41</v>
      </c>
      <c r="BA15" s="8" t="s">
        <v>43</v>
      </c>
      <c r="BB15" s="11" t="s">
        <v>60</v>
      </c>
      <c r="BC15" s="296"/>
      <c r="BD15" s="289"/>
      <c r="BE15" s="289"/>
      <c r="BF15" s="289"/>
      <c r="BG15" s="289"/>
      <c r="BH15" s="289"/>
      <c r="BI15" s="293"/>
    </row>
    <row r="16" spans="2:61" ht="30.95" customHeight="1" x14ac:dyDescent="0.25">
      <c r="B16" s="6" t="s">
        <v>5</v>
      </c>
      <c r="C16" s="7"/>
      <c r="D16" s="8"/>
      <c r="E16" s="8"/>
      <c r="F16" s="8"/>
      <c r="G16" s="12" t="s">
        <v>29</v>
      </c>
      <c r="H16" s="8"/>
      <c r="I16" s="8"/>
      <c r="J16" s="12"/>
      <c r="K16" s="12" t="s">
        <v>38</v>
      </c>
      <c r="L16" s="8"/>
      <c r="M16" s="8"/>
      <c r="N16" s="8"/>
      <c r="O16" s="8"/>
      <c r="P16" s="8"/>
      <c r="Q16" s="8"/>
      <c r="R16" s="8"/>
      <c r="S16" s="8"/>
      <c r="T16" s="12" t="s">
        <v>53</v>
      </c>
      <c r="U16" s="8"/>
      <c r="V16" s="8"/>
      <c r="W16" s="8"/>
      <c r="X16" s="12" t="s">
        <v>37</v>
      </c>
      <c r="Y16" s="8"/>
      <c r="Z16" s="8"/>
      <c r="AA16" s="8"/>
      <c r="AB16" s="12" t="s">
        <v>58</v>
      </c>
      <c r="AC16" s="8"/>
      <c r="AD16" s="8"/>
      <c r="AE16" s="8"/>
      <c r="AF16" s="8"/>
      <c r="AG16" s="12" t="s">
        <v>52</v>
      </c>
      <c r="AH16" s="8"/>
      <c r="AI16" s="8"/>
      <c r="AJ16" s="8"/>
      <c r="AK16" s="12" t="s">
        <v>28</v>
      </c>
      <c r="AL16" s="8"/>
      <c r="AM16" s="8"/>
      <c r="AN16" s="8"/>
      <c r="AO16" s="8"/>
      <c r="AP16" s="8"/>
      <c r="AQ16" s="8"/>
      <c r="AR16" s="8"/>
      <c r="AS16" s="8"/>
      <c r="AT16" s="12" t="s">
        <v>62</v>
      </c>
      <c r="AU16" s="8"/>
      <c r="AV16" s="8"/>
      <c r="AW16" s="8"/>
      <c r="AX16" s="12" t="s">
        <v>63</v>
      </c>
      <c r="AY16" s="8"/>
      <c r="AZ16" s="8"/>
      <c r="BA16" s="8"/>
      <c r="BB16" s="11"/>
      <c r="BC16" s="296"/>
      <c r="BD16" s="289"/>
      <c r="BE16" s="289"/>
      <c r="BF16" s="289"/>
      <c r="BG16" s="289"/>
      <c r="BH16" s="289"/>
      <c r="BI16" s="293"/>
    </row>
    <row r="17" spans="2:61" ht="30.95" customHeight="1" thickBot="1" x14ac:dyDescent="0.3"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7"/>
      <c r="BC17" s="297"/>
      <c r="BD17" s="290"/>
      <c r="BE17" s="290"/>
      <c r="BF17" s="290"/>
      <c r="BG17" s="290"/>
      <c r="BH17" s="290"/>
      <c r="BI17" s="294"/>
    </row>
    <row r="18" spans="2:61" ht="30.95" customHeight="1" thickTop="1" x14ac:dyDescent="0.25">
      <c r="B18" s="154" t="s">
        <v>64</v>
      </c>
      <c r="C18" s="155"/>
      <c r="D18" s="156">
        <v>20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 t="s">
        <v>69</v>
      </c>
      <c r="X18" s="156" t="s">
        <v>70</v>
      </c>
      <c r="Y18" s="156" t="s">
        <v>70</v>
      </c>
      <c r="Z18" s="156"/>
      <c r="AA18" s="156">
        <v>19</v>
      </c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 t="s">
        <v>69</v>
      </c>
      <c r="AT18" s="156" t="s">
        <v>69</v>
      </c>
      <c r="AU18" s="156" t="s">
        <v>528</v>
      </c>
      <c r="AV18" s="156" t="s">
        <v>70</v>
      </c>
      <c r="AW18" s="156" t="s">
        <v>70</v>
      </c>
      <c r="AX18" s="156" t="s">
        <v>70</v>
      </c>
      <c r="AY18" s="156" t="s">
        <v>70</v>
      </c>
      <c r="AZ18" s="156" t="s">
        <v>70</v>
      </c>
      <c r="BA18" s="156" t="s">
        <v>70</v>
      </c>
      <c r="BB18" s="157" t="s">
        <v>70</v>
      </c>
      <c r="BC18" s="155">
        <v>39</v>
      </c>
      <c r="BD18" s="156">
        <v>3</v>
      </c>
      <c r="BE18" s="156">
        <v>1</v>
      </c>
      <c r="BF18" s="156"/>
      <c r="BG18" s="156"/>
      <c r="BH18" s="156">
        <v>9</v>
      </c>
      <c r="BI18" s="158">
        <f>BC18+BD18+BE18+BF18+BG18+BH18</f>
        <v>52</v>
      </c>
    </row>
    <row r="19" spans="2:61" ht="30.95" customHeight="1" x14ac:dyDescent="0.25">
      <c r="B19" s="159" t="s">
        <v>65</v>
      </c>
      <c r="C19" s="160"/>
      <c r="D19" s="161">
        <v>19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 t="s">
        <v>69</v>
      </c>
      <c r="W19" s="161" t="s">
        <v>69</v>
      </c>
      <c r="X19" s="161" t="s">
        <v>70</v>
      </c>
      <c r="Y19" s="161" t="s">
        <v>70</v>
      </c>
      <c r="Z19" s="161"/>
      <c r="AA19" s="161">
        <v>18</v>
      </c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 t="s">
        <v>69</v>
      </c>
      <c r="AS19" s="161" t="s">
        <v>69</v>
      </c>
      <c r="AT19" s="161" t="s">
        <v>73</v>
      </c>
      <c r="AU19" s="161" t="s">
        <v>73</v>
      </c>
      <c r="AV19" s="161" t="s">
        <v>70</v>
      </c>
      <c r="AW19" s="161" t="s">
        <v>70</v>
      </c>
      <c r="AX19" s="161" t="s">
        <v>70</v>
      </c>
      <c r="AY19" s="161" t="s">
        <v>70</v>
      </c>
      <c r="AZ19" s="161" t="s">
        <v>70</v>
      </c>
      <c r="BA19" s="161" t="s">
        <v>70</v>
      </c>
      <c r="BB19" s="162" t="s">
        <v>70</v>
      </c>
      <c r="BC19" s="160">
        <v>37</v>
      </c>
      <c r="BD19" s="161">
        <v>4</v>
      </c>
      <c r="BE19" s="161">
        <v>2</v>
      </c>
      <c r="BF19" s="161"/>
      <c r="BG19" s="161"/>
      <c r="BH19" s="161">
        <v>9</v>
      </c>
      <c r="BI19" s="163">
        <f t="shared" ref="BI19:BI22" si="0">BC19+BD19+BE19+BF19+BG19+BH19</f>
        <v>52</v>
      </c>
    </row>
    <row r="20" spans="2:61" ht="30.95" customHeight="1" x14ac:dyDescent="0.25">
      <c r="B20" s="159" t="s">
        <v>66</v>
      </c>
      <c r="C20" s="160"/>
      <c r="D20" s="161">
        <v>19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 t="s">
        <v>69</v>
      </c>
      <c r="W20" s="161" t="s">
        <v>69</v>
      </c>
      <c r="X20" s="161" t="s">
        <v>70</v>
      </c>
      <c r="Y20" s="161" t="s">
        <v>70</v>
      </c>
      <c r="Z20" s="161"/>
      <c r="AA20" s="161">
        <v>17</v>
      </c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 t="s">
        <v>69</v>
      </c>
      <c r="AR20" s="161" t="s">
        <v>69</v>
      </c>
      <c r="AS20" s="161" t="s">
        <v>69</v>
      </c>
      <c r="AT20" s="161" t="s">
        <v>72</v>
      </c>
      <c r="AU20" s="161" t="s">
        <v>72</v>
      </c>
      <c r="AV20" s="161" t="s">
        <v>72</v>
      </c>
      <c r="AW20" s="161" t="s">
        <v>72</v>
      </c>
      <c r="AX20" s="161" t="s">
        <v>70</v>
      </c>
      <c r="AY20" s="161" t="s">
        <v>70</v>
      </c>
      <c r="AZ20" s="161" t="s">
        <v>70</v>
      </c>
      <c r="BA20" s="161" t="s">
        <v>70</v>
      </c>
      <c r="BB20" s="162" t="s">
        <v>70</v>
      </c>
      <c r="BC20" s="160">
        <v>36</v>
      </c>
      <c r="BD20" s="161">
        <v>5</v>
      </c>
      <c r="BE20" s="161"/>
      <c r="BF20" s="161">
        <v>4</v>
      </c>
      <c r="BG20" s="161"/>
      <c r="BH20" s="161">
        <v>7</v>
      </c>
      <c r="BI20" s="163">
        <f t="shared" si="0"/>
        <v>52</v>
      </c>
    </row>
    <row r="21" spans="2:61" ht="30.95" customHeight="1" x14ac:dyDescent="0.25">
      <c r="B21" s="159" t="s">
        <v>67</v>
      </c>
      <c r="C21" s="160"/>
      <c r="D21" s="161">
        <v>20</v>
      </c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 t="s">
        <v>69</v>
      </c>
      <c r="X21" s="161" t="s">
        <v>70</v>
      </c>
      <c r="Y21" s="161" t="s">
        <v>70</v>
      </c>
      <c r="Z21" s="161"/>
      <c r="AA21" s="161">
        <v>16</v>
      </c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 t="s">
        <v>69</v>
      </c>
      <c r="AQ21" s="161" t="s">
        <v>69</v>
      </c>
      <c r="AR21" s="161" t="s">
        <v>69</v>
      </c>
      <c r="AS21" s="161" t="s">
        <v>72</v>
      </c>
      <c r="AT21" s="161" t="s">
        <v>72</v>
      </c>
      <c r="AU21" s="161" t="s">
        <v>72</v>
      </c>
      <c r="AV21" s="161" t="s">
        <v>72</v>
      </c>
      <c r="AW21" s="161" t="s">
        <v>72</v>
      </c>
      <c r="AX21" s="161" t="s">
        <v>72</v>
      </c>
      <c r="AY21" s="161" t="s">
        <v>70</v>
      </c>
      <c r="AZ21" s="161" t="s">
        <v>70</v>
      </c>
      <c r="BA21" s="161" t="s">
        <v>70</v>
      </c>
      <c r="BB21" s="162" t="s">
        <v>70</v>
      </c>
      <c r="BC21" s="160">
        <v>36</v>
      </c>
      <c r="BD21" s="161">
        <v>4</v>
      </c>
      <c r="BE21" s="161"/>
      <c r="BF21" s="161">
        <v>6</v>
      </c>
      <c r="BG21" s="161"/>
      <c r="BH21" s="161">
        <v>6</v>
      </c>
      <c r="BI21" s="163">
        <f t="shared" si="0"/>
        <v>52</v>
      </c>
    </row>
    <row r="22" spans="2:61" ht="30.95" customHeight="1" thickBot="1" x14ac:dyDescent="0.3">
      <c r="B22" s="164" t="s">
        <v>68</v>
      </c>
      <c r="C22" s="165"/>
      <c r="D22" s="166">
        <v>18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 t="s">
        <v>69</v>
      </c>
      <c r="V22" s="166" t="s">
        <v>69</v>
      </c>
      <c r="W22" s="166" t="s">
        <v>69</v>
      </c>
      <c r="X22" s="166" t="s">
        <v>70</v>
      </c>
      <c r="Y22" s="166" t="s">
        <v>70</v>
      </c>
      <c r="Z22" s="166"/>
      <c r="AA22" s="166">
        <v>17</v>
      </c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 t="s">
        <v>71</v>
      </c>
      <c r="AR22" s="166" t="s">
        <v>71</v>
      </c>
      <c r="AS22" s="166" t="s">
        <v>71</v>
      </c>
      <c r="AT22" s="166"/>
      <c r="AU22" s="166"/>
      <c r="AV22" s="166"/>
      <c r="AW22" s="166"/>
      <c r="AX22" s="166"/>
      <c r="AY22" s="166"/>
      <c r="AZ22" s="166"/>
      <c r="BA22" s="166"/>
      <c r="BB22" s="167"/>
      <c r="BC22" s="165">
        <v>35</v>
      </c>
      <c r="BD22" s="166">
        <v>3</v>
      </c>
      <c r="BE22" s="166"/>
      <c r="BF22" s="166"/>
      <c r="BG22" s="166">
        <v>3</v>
      </c>
      <c r="BH22" s="166">
        <v>2</v>
      </c>
      <c r="BI22" s="168">
        <f t="shared" si="0"/>
        <v>43</v>
      </c>
    </row>
    <row r="23" spans="2:61" ht="30.95" customHeight="1" thickTop="1" thickBot="1" x14ac:dyDescent="0.4">
      <c r="B23" s="169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1">
        <f>SUM(BC18:BC22)</f>
        <v>183</v>
      </c>
      <c r="BD23" s="172">
        <f t="shared" ref="BD23:BI23" si="1">SUM(BD18:BD22)</f>
        <v>19</v>
      </c>
      <c r="BE23" s="172">
        <f t="shared" si="1"/>
        <v>3</v>
      </c>
      <c r="BF23" s="172">
        <f t="shared" si="1"/>
        <v>10</v>
      </c>
      <c r="BG23" s="172">
        <f t="shared" si="1"/>
        <v>3</v>
      </c>
      <c r="BH23" s="172">
        <f t="shared" si="1"/>
        <v>33</v>
      </c>
      <c r="BI23" s="173">
        <f t="shared" si="1"/>
        <v>251</v>
      </c>
    </row>
    <row r="24" spans="2:61" ht="30.95" customHeight="1" thickTop="1" x14ac:dyDescent="0.35">
      <c r="B24" s="169" t="s">
        <v>74</v>
      </c>
      <c r="C24" s="153"/>
      <c r="D24" s="153"/>
      <c r="E24" s="153"/>
      <c r="F24" s="153"/>
      <c r="G24" s="153"/>
      <c r="H24" s="174"/>
      <c r="I24" s="175" t="s">
        <v>75</v>
      </c>
      <c r="J24" s="153" t="s">
        <v>76</v>
      </c>
      <c r="K24" s="153"/>
      <c r="L24" s="153"/>
      <c r="M24" s="153"/>
      <c r="N24" s="153"/>
      <c r="O24" s="153"/>
      <c r="P24" s="153"/>
      <c r="Q24" s="153"/>
      <c r="R24" s="153"/>
      <c r="T24" s="174" t="s">
        <v>73</v>
      </c>
      <c r="U24" s="175" t="s">
        <v>75</v>
      </c>
      <c r="V24" s="153" t="s">
        <v>78</v>
      </c>
      <c r="W24" s="153"/>
      <c r="X24" s="153"/>
      <c r="Y24" s="153"/>
      <c r="Z24" s="153"/>
      <c r="AA24" s="153"/>
      <c r="AB24" s="153"/>
      <c r="AC24" s="153"/>
      <c r="AD24" s="153"/>
      <c r="AE24" s="153"/>
      <c r="AG24" s="174" t="s">
        <v>70</v>
      </c>
      <c r="AH24" s="175" t="s">
        <v>75</v>
      </c>
      <c r="AI24" s="153" t="s">
        <v>80</v>
      </c>
      <c r="AJ24" s="153"/>
      <c r="AK24" s="153"/>
      <c r="AL24" s="153"/>
      <c r="AM24" s="153"/>
      <c r="AN24" s="153"/>
      <c r="AO24" s="153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</row>
    <row r="25" spans="2:61" ht="30.95" customHeight="1" x14ac:dyDescent="0.35">
      <c r="B25" s="169"/>
      <c r="C25" s="153"/>
      <c r="D25" s="153"/>
      <c r="E25" s="153"/>
      <c r="F25" s="153"/>
      <c r="G25" s="153"/>
      <c r="H25" s="176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T25" s="176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G25" s="176"/>
      <c r="AH25" s="153"/>
      <c r="AI25" s="153"/>
      <c r="AJ25" s="153"/>
      <c r="AK25" s="153"/>
      <c r="AL25" s="153"/>
      <c r="AM25" s="153"/>
      <c r="AN25" s="153"/>
      <c r="AO25" s="153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</row>
    <row r="26" spans="2:61" ht="30.95" customHeight="1" x14ac:dyDescent="0.35">
      <c r="B26" s="169"/>
      <c r="C26" s="153"/>
      <c r="D26" s="153"/>
      <c r="E26" s="153"/>
      <c r="F26" s="153"/>
      <c r="G26" s="153"/>
      <c r="H26" s="174" t="s">
        <v>69</v>
      </c>
      <c r="I26" s="175" t="s">
        <v>75</v>
      </c>
      <c r="J26" s="153" t="s">
        <v>77</v>
      </c>
      <c r="K26" s="153"/>
      <c r="L26" s="153"/>
      <c r="M26" s="153"/>
      <c r="N26" s="153"/>
      <c r="O26" s="153"/>
      <c r="P26" s="153"/>
      <c r="Q26" s="153"/>
      <c r="R26" s="153"/>
      <c r="T26" s="174" t="s">
        <v>72</v>
      </c>
      <c r="U26" s="175" t="s">
        <v>75</v>
      </c>
      <c r="V26" s="153" t="s">
        <v>79</v>
      </c>
      <c r="W26" s="153"/>
      <c r="X26" s="153"/>
      <c r="Y26" s="153"/>
      <c r="Z26" s="153"/>
      <c r="AA26" s="153"/>
      <c r="AB26" s="153"/>
      <c r="AC26" s="153"/>
      <c r="AD26" s="153"/>
      <c r="AE26" s="153"/>
      <c r="AG26" s="174" t="s">
        <v>71</v>
      </c>
      <c r="AH26" s="175" t="s">
        <v>75</v>
      </c>
      <c r="AI26" s="153" t="s">
        <v>81</v>
      </c>
      <c r="AJ26" s="153"/>
      <c r="AK26" s="153"/>
      <c r="AL26" s="153"/>
      <c r="AM26" s="153"/>
      <c r="AN26" s="153"/>
      <c r="AO26" s="153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</row>
    <row r="27" spans="2:61" ht="30.95" customHeight="1" x14ac:dyDescent="0.3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</row>
    <row r="28" spans="2:61" ht="30" customHeight="1" x14ac:dyDescent="0.25"/>
  </sheetData>
  <mergeCells count="58">
    <mergeCell ref="R7:AY7"/>
    <mergeCell ref="B10:N10"/>
    <mergeCell ref="AX9:BI9"/>
    <mergeCell ref="AX10:BI10"/>
    <mergeCell ref="B9:P9"/>
    <mergeCell ref="R1:AY1"/>
    <mergeCell ref="R2:AY2"/>
    <mergeCell ref="R3:AY3"/>
    <mergeCell ref="R4:AY4"/>
    <mergeCell ref="R5:AY5"/>
    <mergeCell ref="AZ6:BB6"/>
    <mergeCell ref="AZ7:BB7"/>
    <mergeCell ref="BC1:BI1"/>
    <mergeCell ref="BC2:BI2"/>
    <mergeCell ref="BC3:BI3"/>
    <mergeCell ref="BC4:BI4"/>
    <mergeCell ref="BC5:BI5"/>
    <mergeCell ref="BC6:BI6"/>
    <mergeCell ref="AZ1:BB1"/>
    <mergeCell ref="AZ2:BB2"/>
    <mergeCell ref="AZ3:BB3"/>
    <mergeCell ref="AZ4:BB4"/>
    <mergeCell ref="AZ5:BB5"/>
    <mergeCell ref="O6:Q6"/>
    <mergeCell ref="BH11:BH17"/>
    <mergeCell ref="BI11:BI17"/>
    <mergeCell ref="B1:I1"/>
    <mergeCell ref="B5:G5"/>
    <mergeCell ref="J1:N1"/>
    <mergeCell ref="AY11:BB11"/>
    <mergeCell ref="BC11:BC17"/>
    <mergeCell ref="BD11:BD17"/>
    <mergeCell ref="BE11:BE17"/>
    <mergeCell ref="O1:Q1"/>
    <mergeCell ref="O2:Q2"/>
    <mergeCell ref="O3:Q3"/>
    <mergeCell ref="O4:Q4"/>
    <mergeCell ref="R6:AY6"/>
    <mergeCell ref="BC7:BI7"/>
    <mergeCell ref="BF11:BF17"/>
    <mergeCell ref="BG11:BG17"/>
    <mergeCell ref="Y11:AA11"/>
    <mergeCell ref="AC11:AF11"/>
    <mergeCell ref="AH11:AJ11"/>
    <mergeCell ref="AL11:AO11"/>
    <mergeCell ref="AP11:AS11"/>
    <mergeCell ref="AU11:AW11"/>
    <mergeCell ref="C11:F11"/>
    <mergeCell ref="H11:J11"/>
    <mergeCell ref="L11:O11"/>
    <mergeCell ref="P11:S11"/>
    <mergeCell ref="U11:W11"/>
    <mergeCell ref="B2:N2"/>
    <mergeCell ref="B3:N3"/>
    <mergeCell ref="B4:N4"/>
    <mergeCell ref="B7:I7"/>
    <mergeCell ref="H6:N6"/>
    <mergeCell ref="B6:G6"/>
  </mergeCells>
  <pageMargins left="0.23622047244094491" right="0.23622047244094491" top="0.43307086614173229" bottom="0.74803149606299213" header="0.31496062992125984" footer="0.31496062992125984"/>
  <pageSetup paperSize="8" scale="41" orientation="portrait" r:id="rId1"/>
  <ignoredErrors>
    <ignoredError sqref="F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4"/>
  <sheetViews>
    <sheetView tabSelected="1" topLeftCell="A104" zoomScale="40" zoomScaleNormal="40" workbookViewId="0">
      <selection activeCell="AB184" sqref="AB184"/>
    </sheetView>
  </sheetViews>
  <sheetFormatPr defaultColWidth="0" defaultRowHeight="0" customHeight="1" zeroHeight="1" x14ac:dyDescent="0.3"/>
  <cols>
    <col min="1" max="1" width="5.7109375" style="152" customWidth="1"/>
    <col min="2" max="2" width="18.7109375" style="1" customWidth="1"/>
    <col min="3" max="3" width="55.85546875" style="1" customWidth="1"/>
    <col min="4" max="4" width="8.7109375" style="1" customWidth="1"/>
    <col min="5" max="5" width="7.7109375" style="1" customWidth="1"/>
    <col min="6" max="6" width="12.85546875" style="1" customWidth="1"/>
    <col min="7" max="10" width="10.7109375" style="1" customWidth="1"/>
    <col min="11" max="11" width="11.5703125" style="1" customWidth="1"/>
    <col min="12" max="12" width="10.7109375" style="1" customWidth="1"/>
    <col min="13" max="13" width="9.7109375" style="1" customWidth="1"/>
    <col min="14" max="14" width="6.28515625" style="1" customWidth="1"/>
    <col min="15" max="15" width="10.42578125" style="1" customWidth="1"/>
    <col min="16" max="16" width="9.7109375" style="1" customWidth="1"/>
    <col min="17" max="17" width="6.28515625" style="1" customWidth="1"/>
    <col min="18" max="18" width="10.5703125" style="1" customWidth="1"/>
    <col min="19" max="19" width="9.7109375" style="1" customWidth="1"/>
    <col min="20" max="20" width="6.28515625" style="1" customWidth="1"/>
    <col min="21" max="21" width="9.42578125" style="1" customWidth="1"/>
    <col min="22" max="22" width="9.7109375" style="1" customWidth="1"/>
    <col min="23" max="23" width="6.28515625" style="1" customWidth="1"/>
    <col min="24" max="24" width="10.42578125" style="1" customWidth="1"/>
    <col min="25" max="25" width="8.7109375" style="1" customWidth="1"/>
    <col min="26" max="26" width="6.28515625" style="1" customWidth="1"/>
    <col min="27" max="28" width="9.7109375" style="1" customWidth="1"/>
    <col min="29" max="29" width="6.28515625" style="1" customWidth="1"/>
    <col min="30" max="30" width="10.5703125" style="1" customWidth="1"/>
    <col min="31" max="31" width="8.7109375" style="1" customWidth="1"/>
    <col min="32" max="32" width="6.28515625" style="1" customWidth="1"/>
    <col min="33" max="34" width="9.7109375" style="1" customWidth="1"/>
    <col min="35" max="35" width="6.28515625" style="1" customWidth="1"/>
    <col min="36" max="36" width="10.7109375" style="1" customWidth="1"/>
    <col min="37" max="37" width="9.7109375" style="1" customWidth="1"/>
    <col min="38" max="38" width="6.28515625" style="1" customWidth="1"/>
    <col min="39" max="39" width="10" style="1" customWidth="1"/>
    <col min="40" max="40" width="9.7109375" style="1" customWidth="1"/>
    <col min="41" max="41" width="6.28515625" style="1" customWidth="1"/>
    <col min="42" max="42" width="9.7109375" style="1" customWidth="1"/>
    <col min="43" max="43" width="14.7109375" style="1" customWidth="1"/>
    <col min="44" max="44" width="5.7109375" style="152" customWidth="1"/>
    <col min="45" max="50" width="4.7109375" style="1" hidden="1" customWidth="1"/>
    <col min="51" max="70" width="0" style="1" hidden="1" customWidth="1"/>
    <col min="71" max="16384" width="4.7109375" style="1" hidden="1"/>
  </cols>
  <sheetData>
    <row r="1" spans="68:70" ht="30.95" hidden="1" customHeight="1" x14ac:dyDescent="0.3"/>
    <row r="2" spans="68:70" ht="30.95" hidden="1" customHeight="1" x14ac:dyDescent="0.3"/>
    <row r="3" spans="68:70" ht="30.95" hidden="1" customHeight="1" x14ac:dyDescent="0.3"/>
    <row r="4" spans="68:70" ht="30.95" hidden="1" customHeight="1" x14ac:dyDescent="0.3">
      <c r="BP4" s="338"/>
      <c r="BQ4" s="338"/>
      <c r="BR4" s="338"/>
    </row>
    <row r="5" spans="68:70" ht="30.95" hidden="1" customHeight="1" x14ac:dyDescent="0.3"/>
    <row r="6" spans="68:70" ht="30.95" hidden="1" customHeight="1" x14ac:dyDescent="0.3"/>
    <row r="7" spans="68:70" ht="30.95" hidden="1" customHeight="1" x14ac:dyDescent="0.3"/>
    <row r="8" spans="68:70" ht="30.95" hidden="1" customHeight="1" x14ac:dyDescent="0.3"/>
    <row r="9" spans="68:70" ht="30.95" hidden="1" customHeight="1" x14ac:dyDescent="0.3"/>
    <row r="10" spans="68:70" ht="30.95" hidden="1" customHeight="1" x14ac:dyDescent="0.3"/>
    <row r="11" spans="68:70" ht="30.95" hidden="1" customHeight="1" x14ac:dyDescent="0.3"/>
    <row r="12" spans="68:70" ht="30.95" hidden="1" customHeight="1" x14ac:dyDescent="0.3"/>
    <row r="13" spans="68:70" ht="30.95" hidden="1" customHeight="1" x14ac:dyDescent="0.3"/>
    <row r="14" spans="68:70" ht="30.95" hidden="1" customHeight="1" x14ac:dyDescent="0.3"/>
    <row r="15" spans="68:70" ht="30.95" hidden="1" customHeight="1" x14ac:dyDescent="0.3"/>
    <row r="16" spans="68:70" ht="30.95" hidden="1" customHeight="1" x14ac:dyDescent="0.3"/>
    <row r="17" spans="1:70" ht="30.95" hidden="1" customHeight="1" x14ac:dyDescent="0.3"/>
    <row r="18" spans="1:70" ht="30.95" hidden="1" customHeight="1" x14ac:dyDescent="0.3"/>
    <row r="19" spans="1:70" ht="30.95" hidden="1" customHeight="1" x14ac:dyDescent="0.3">
      <c r="H19" s="423" t="s">
        <v>524</v>
      </c>
      <c r="I19" s="423"/>
      <c r="J19" s="423"/>
      <c r="K19" s="423"/>
      <c r="L19" s="338"/>
      <c r="M19" s="338"/>
      <c r="N19" s="338"/>
      <c r="O19" s="338"/>
      <c r="P19" s="338"/>
      <c r="Q19" s="338"/>
      <c r="R19" s="338"/>
      <c r="S19" s="338"/>
      <c r="T19" s="338"/>
      <c r="U19" s="424"/>
      <c r="V19" s="424"/>
      <c r="W19" s="424"/>
      <c r="X19" s="424"/>
      <c r="Y19" s="424"/>
      <c r="Z19" s="424"/>
      <c r="AA19" s="424"/>
      <c r="AB19" s="424"/>
      <c r="AC19" s="424"/>
      <c r="AD19" s="338"/>
      <c r="AE19" s="338"/>
      <c r="AF19" s="338"/>
      <c r="AG19" s="424"/>
      <c r="AH19" s="424"/>
      <c r="AI19" s="424"/>
      <c r="AJ19" s="338"/>
      <c r="AK19" s="338"/>
      <c r="AL19" s="338"/>
      <c r="AM19" s="338"/>
      <c r="AN19" s="338"/>
      <c r="AO19" s="338"/>
    </row>
    <row r="20" spans="1:70" ht="30.95" customHeight="1" x14ac:dyDescent="0.3">
      <c r="D20" s="1">
        <v>6</v>
      </c>
      <c r="E20" s="1">
        <v>58</v>
      </c>
      <c r="H20" s="423"/>
      <c r="I20" s="423"/>
      <c r="J20" s="423"/>
      <c r="K20" s="423"/>
      <c r="L20" s="338">
        <v>54</v>
      </c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>
        <v>18</v>
      </c>
      <c r="Y20" s="338"/>
      <c r="Z20" s="338"/>
      <c r="AA20" s="338">
        <v>58</v>
      </c>
      <c r="AB20" s="338"/>
      <c r="AC20" s="338"/>
      <c r="AD20" s="338"/>
      <c r="AE20" s="338"/>
      <c r="AF20" s="338"/>
      <c r="AG20" s="338">
        <v>60</v>
      </c>
      <c r="AH20" s="338"/>
      <c r="AI20" s="338"/>
      <c r="AJ20" s="338"/>
      <c r="AK20" s="338"/>
      <c r="AL20" s="338"/>
      <c r="AM20" s="338"/>
      <c r="AN20" s="338"/>
      <c r="AO20" s="338"/>
    </row>
    <row r="21" spans="1:70" ht="30.95" customHeight="1" x14ac:dyDescent="0.3">
      <c r="D21" s="1">
        <v>8</v>
      </c>
      <c r="E21" s="1">
        <v>52</v>
      </c>
      <c r="H21" s="423"/>
      <c r="I21" s="423"/>
      <c r="J21" s="423"/>
      <c r="K21" s="423"/>
      <c r="L21" s="338">
        <v>20</v>
      </c>
      <c r="M21" s="338"/>
      <c r="N21" s="338"/>
      <c r="O21" s="338">
        <v>20</v>
      </c>
      <c r="P21" s="338"/>
      <c r="Q21" s="338"/>
      <c r="R21" s="338"/>
      <c r="S21" s="338"/>
      <c r="T21" s="338"/>
      <c r="U21" s="338"/>
      <c r="V21" s="338"/>
      <c r="W21" s="338"/>
      <c r="X21" s="338">
        <v>38</v>
      </c>
      <c r="Y21" s="338"/>
      <c r="Z21" s="338"/>
      <c r="AA21" s="338"/>
      <c r="AB21" s="338"/>
      <c r="AC21" s="338"/>
      <c r="AD21" s="338">
        <v>40</v>
      </c>
      <c r="AE21" s="338"/>
      <c r="AF21" s="338"/>
      <c r="AG21" s="338">
        <v>52</v>
      </c>
      <c r="AH21" s="338"/>
      <c r="AI21" s="338"/>
      <c r="AJ21" s="338"/>
      <c r="AK21" s="338"/>
      <c r="AL21" s="338"/>
      <c r="AM21" s="338"/>
      <c r="AN21" s="338"/>
      <c r="AO21" s="338"/>
    </row>
    <row r="22" spans="1:70" ht="30.95" customHeight="1" x14ac:dyDescent="0.3">
      <c r="H22" s="423"/>
      <c r="I22" s="423"/>
      <c r="J22" s="423"/>
      <c r="K22" s="423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>
        <v>54</v>
      </c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</row>
    <row r="23" spans="1:70" ht="30.95" customHeight="1" x14ac:dyDescent="0.35">
      <c r="D23" s="215"/>
      <c r="E23" s="216"/>
      <c r="F23" s="216"/>
      <c r="G23" s="216"/>
      <c r="H23" s="216"/>
      <c r="I23" s="216"/>
      <c r="J23" s="216"/>
      <c r="K23" s="216"/>
      <c r="L23" s="357" t="s">
        <v>470</v>
      </c>
      <c r="M23" s="357"/>
      <c r="N23" s="357"/>
      <c r="O23" s="357"/>
      <c r="P23" s="357"/>
      <c r="Q23" s="357"/>
      <c r="R23" s="357" t="s">
        <v>471</v>
      </c>
      <c r="S23" s="357"/>
      <c r="T23" s="357"/>
      <c r="U23" s="357"/>
      <c r="V23" s="357"/>
      <c r="W23" s="357"/>
      <c r="X23" s="357" t="s">
        <v>472</v>
      </c>
      <c r="Y23" s="357"/>
      <c r="Z23" s="357"/>
      <c r="AA23" s="357"/>
      <c r="AB23" s="357"/>
      <c r="AC23" s="357"/>
      <c r="AD23" s="357" t="s">
        <v>473</v>
      </c>
      <c r="AE23" s="357"/>
      <c r="AF23" s="357"/>
      <c r="AG23" s="357"/>
      <c r="AH23" s="357"/>
      <c r="AI23" s="357"/>
      <c r="AJ23" s="357" t="s">
        <v>474</v>
      </c>
      <c r="AK23" s="357"/>
      <c r="AL23" s="357"/>
      <c r="AM23" s="357"/>
      <c r="AN23" s="357"/>
      <c r="AO23" s="357"/>
      <c r="AP23" s="215"/>
      <c r="AQ23" s="215"/>
    </row>
    <row r="24" spans="1:70" ht="30.95" customHeight="1" x14ac:dyDescent="0.4">
      <c r="D24" s="419" t="s">
        <v>485</v>
      </c>
      <c r="E24" s="419"/>
      <c r="F24" s="419"/>
      <c r="G24" s="419"/>
      <c r="H24" s="419"/>
      <c r="I24" s="419"/>
      <c r="J24" s="419"/>
      <c r="K24" s="419"/>
      <c r="L24" s="418">
        <f>L26+O26</f>
        <v>60</v>
      </c>
      <c r="M24" s="418"/>
      <c r="N24" s="418"/>
      <c r="O24" s="418"/>
      <c r="P24" s="418"/>
      <c r="Q24" s="418"/>
      <c r="R24" s="418">
        <f t="shared" ref="R24" si="0">R26+U26</f>
        <v>60</v>
      </c>
      <c r="S24" s="418"/>
      <c r="T24" s="418"/>
      <c r="U24" s="418"/>
      <c r="V24" s="418"/>
      <c r="W24" s="418"/>
      <c r="X24" s="418">
        <f t="shared" ref="X24" si="1">X26+AA26</f>
        <v>60</v>
      </c>
      <c r="Y24" s="418"/>
      <c r="Z24" s="418"/>
      <c r="AA24" s="418"/>
      <c r="AB24" s="418"/>
      <c r="AC24" s="418"/>
      <c r="AD24" s="418">
        <f t="shared" ref="AD24" si="2">AD26+AG26</f>
        <v>60</v>
      </c>
      <c r="AE24" s="418"/>
      <c r="AF24" s="418"/>
      <c r="AG24" s="418"/>
      <c r="AH24" s="418"/>
      <c r="AI24" s="418"/>
      <c r="AJ24" s="418">
        <f t="shared" ref="AJ24" si="3">AJ26+AM26</f>
        <v>60</v>
      </c>
      <c r="AK24" s="418"/>
      <c r="AL24" s="418"/>
      <c r="AM24" s="418"/>
      <c r="AN24" s="418"/>
      <c r="AO24" s="217"/>
      <c r="AP24" s="215"/>
      <c r="AQ24" s="215"/>
    </row>
    <row r="25" spans="1:70" ht="30.95" customHeight="1" x14ac:dyDescent="0.35">
      <c r="D25" s="216"/>
      <c r="E25" s="216"/>
      <c r="F25" s="216"/>
      <c r="G25" s="216"/>
      <c r="H25" s="216"/>
      <c r="I25" s="216"/>
      <c r="J25" s="216"/>
      <c r="K25" s="216"/>
      <c r="L25" s="357" t="s">
        <v>475</v>
      </c>
      <c r="M25" s="357"/>
      <c r="N25" s="357"/>
      <c r="O25" s="357" t="s">
        <v>476</v>
      </c>
      <c r="P25" s="357"/>
      <c r="Q25" s="357"/>
      <c r="R25" s="357" t="s">
        <v>477</v>
      </c>
      <c r="S25" s="357"/>
      <c r="T25" s="357"/>
      <c r="U25" s="357" t="s">
        <v>478</v>
      </c>
      <c r="V25" s="357"/>
      <c r="W25" s="357"/>
      <c r="X25" s="357" t="s">
        <v>479</v>
      </c>
      <c r="Y25" s="357"/>
      <c r="Z25" s="357"/>
      <c r="AA25" s="357" t="s">
        <v>480</v>
      </c>
      <c r="AB25" s="357"/>
      <c r="AC25" s="357"/>
      <c r="AD25" s="357" t="s">
        <v>481</v>
      </c>
      <c r="AE25" s="357"/>
      <c r="AF25" s="357"/>
      <c r="AG25" s="357" t="s">
        <v>482</v>
      </c>
      <c r="AH25" s="357"/>
      <c r="AI25" s="357"/>
      <c r="AJ25" s="357" t="s">
        <v>483</v>
      </c>
      <c r="AK25" s="357"/>
      <c r="AL25" s="357"/>
      <c r="AM25" s="357" t="s">
        <v>484</v>
      </c>
      <c r="AN25" s="357"/>
      <c r="AO25" s="357"/>
      <c r="AP25" s="215"/>
      <c r="AQ25" s="215"/>
    </row>
    <row r="26" spans="1:70" ht="30.95" customHeight="1" x14ac:dyDescent="0.4">
      <c r="D26" s="216"/>
      <c r="E26" s="216"/>
      <c r="F26" s="216"/>
      <c r="G26" s="216"/>
      <c r="H26" s="216"/>
      <c r="I26" s="216"/>
      <c r="J26" s="216"/>
      <c r="K26" s="216"/>
      <c r="L26" s="418">
        <f>N172</f>
        <v>26</v>
      </c>
      <c r="M26" s="418"/>
      <c r="N26" s="418"/>
      <c r="O26" s="418">
        <f>Q172+J179</f>
        <v>34</v>
      </c>
      <c r="P26" s="418"/>
      <c r="Q26" s="418"/>
      <c r="R26" s="418">
        <f>T172</f>
        <v>29</v>
      </c>
      <c r="S26" s="418"/>
      <c r="T26" s="418"/>
      <c r="U26" s="418">
        <f>W172+J180</f>
        <v>31</v>
      </c>
      <c r="V26" s="418"/>
      <c r="W26" s="418"/>
      <c r="X26" s="418">
        <f>Z172</f>
        <v>30</v>
      </c>
      <c r="Y26" s="418"/>
      <c r="Z26" s="418"/>
      <c r="AA26" s="418">
        <f>AC172+AC179</f>
        <v>30</v>
      </c>
      <c r="AB26" s="418"/>
      <c r="AC26" s="418"/>
      <c r="AD26" s="418">
        <f>AF172</f>
        <v>27</v>
      </c>
      <c r="AE26" s="418"/>
      <c r="AF26" s="418"/>
      <c r="AG26" s="418">
        <f>AI172+AC180</f>
        <v>33</v>
      </c>
      <c r="AH26" s="418"/>
      <c r="AI26" s="418"/>
      <c r="AJ26" s="418">
        <f>AL172</f>
        <v>30</v>
      </c>
      <c r="AK26" s="418"/>
      <c r="AL26" s="418"/>
      <c r="AM26" s="418">
        <f>AO172</f>
        <v>30</v>
      </c>
      <c r="AN26" s="418"/>
      <c r="AO26" s="418"/>
      <c r="AP26" s="215"/>
      <c r="AQ26" s="215"/>
    </row>
    <row r="27" spans="1:70" ht="30.95" customHeight="1" x14ac:dyDescent="0.35">
      <c r="D27" s="420" t="s">
        <v>486</v>
      </c>
      <c r="E27" s="420"/>
      <c r="F27" s="420"/>
      <c r="G27" s="420"/>
      <c r="H27" s="420"/>
      <c r="I27" s="420"/>
      <c r="J27" s="420"/>
      <c r="K27" s="420"/>
      <c r="L27" s="421">
        <f>M172/20</f>
        <v>29.9</v>
      </c>
      <c r="M27" s="421"/>
      <c r="N27" s="421"/>
      <c r="O27" s="421">
        <f>P172/19</f>
        <v>30.631578947368421</v>
      </c>
      <c r="P27" s="421"/>
      <c r="Q27" s="421"/>
      <c r="R27" s="421">
        <f>S172/19</f>
        <v>33</v>
      </c>
      <c r="S27" s="421"/>
      <c r="T27" s="421"/>
      <c r="U27" s="421">
        <f>V172/18</f>
        <v>31.111111111111111</v>
      </c>
      <c r="V27" s="421"/>
      <c r="W27" s="421"/>
      <c r="X27" s="421">
        <f>Y172/19</f>
        <v>31.894736842105264</v>
      </c>
      <c r="Y27" s="421"/>
      <c r="Z27" s="421"/>
      <c r="AA27" s="421">
        <f>AB172/17</f>
        <v>31.176470588235293</v>
      </c>
      <c r="AB27" s="421"/>
      <c r="AC27" s="421"/>
      <c r="AD27" s="421">
        <f>AE172/20</f>
        <v>32.4</v>
      </c>
      <c r="AE27" s="421"/>
      <c r="AF27" s="421"/>
      <c r="AG27" s="421">
        <f>AH172/16</f>
        <v>31.1875</v>
      </c>
      <c r="AH27" s="421"/>
      <c r="AI27" s="421"/>
      <c r="AJ27" s="421">
        <f>AK172/18</f>
        <v>34.222222222222221</v>
      </c>
      <c r="AK27" s="421"/>
      <c r="AL27" s="421"/>
      <c r="AM27" s="421">
        <f>AN172/17</f>
        <v>31.411764705882351</v>
      </c>
      <c r="AN27" s="421"/>
      <c r="AO27" s="421"/>
      <c r="AP27" s="215"/>
      <c r="AQ27" s="215"/>
    </row>
    <row r="28" spans="1:70" ht="30.95" customHeight="1" x14ac:dyDescent="0.35">
      <c r="D28" s="420" t="s">
        <v>487</v>
      </c>
      <c r="E28" s="420"/>
      <c r="F28" s="420"/>
      <c r="G28" s="420"/>
      <c r="H28" s="420"/>
      <c r="I28" s="420"/>
      <c r="J28" s="420"/>
      <c r="K28" s="420"/>
      <c r="L28" s="422">
        <f>(L172+L22+L21+L20+L19)/21</f>
        <v>53.523809523809526</v>
      </c>
      <c r="M28" s="422"/>
      <c r="N28" s="422"/>
      <c r="O28" s="422">
        <f>(O172+O22+O21+O20+O19)/20</f>
        <v>51.7</v>
      </c>
      <c r="P28" s="422"/>
      <c r="Q28" s="422"/>
      <c r="R28" s="422">
        <f>(R172+R22+R21+R20+R19)/21</f>
        <v>51.428571428571431</v>
      </c>
      <c r="S28" s="422"/>
      <c r="T28" s="422"/>
      <c r="U28" s="422">
        <f>(U172+U22+U21+U20+U19)/20</f>
        <v>48.5</v>
      </c>
      <c r="V28" s="422"/>
      <c r="W28" s="422"/>
      <c r="X28" s="422">
        <f>(X172+X22+X21+X20+X19)/21</f>
        <v>54.142857142857146</v>
      </c>
      <c r="Y28" s="422"/>
      <c r="Z28" s="422"/>
      <c r="AA28" s="422">
        <f>(AA172+AA22+AA21+AA20+AA19)/20</f>
        <v>51</v>
      </c>
      <c r="AB28" s="422"/>
      <c r="AC28" s="422"/>
      <c r="AD28" s="422">
        <f>(AD172+AD22+AD21+AD20+AD19)/21</f>
        <v>53.428571428571431</v>
      </c>
      <c r="AE28" s="422"/>
      <c r="AF28" s="422"/>
      <c r="AG28" s="422">
        <f>(AG172+AG22+AG21+AG20+AG19)/19</f>
        <v>49.263157894736842</v>
      </c>
      <c r="AH28" s="422"/>
      <c r="AI28" s="422"/>
      <c r="AJ28" s="422">
        <f>(AJ172+AJ22+AJ21+AJ20+AJ19)/21</f>
        <v>53.61904761904762</v>
      </c>
      <c r="AK28" s="422"/>
      <c r="AL28" s="422"/>
      <c r="AM28" s="422">
        <f>(AM172+AM22+AM21+AM20+AM19)/17</f>
        <v>53.529411764705884</v>
      </c>
      <c r="AN28" s="422"/>
      <c r="AO28" s="422"/>
      <c r="AP28" s="215"/>
      <c r="AQ28" s="215"/>
    </row>
    <row r="29" spans="1:70" ht="30.95" customHeight="1" x14ac:dyDescent="0.3"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70" ht="30.95" customHeight="1" thickBot="1" x14ac:dyDescent="0.45">
      <c r="A30" s="191"/>
      <c r="B30" s="356" t="s">
        <v>95</v>
      </c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177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s="2" customFormat="1" ht="30.95" customHeight="1" thickBot="1" x14ac:dyDescent="0.3">
      <c r="A31" s="178"/>
      <c r="B31" s="326" t="s">
        <v>96</v>
      </c>
      <c r="C31" s="341" t="s">
        <v>603</v>
      </c>
      <c r="D31" s="344" t="s">
        <v>97</v>
      </c>
      <c r="E31" s="347" t="s">
        <v>98</v>
      </c>
      <c r="F31" s="350" t="s">
        <v>99</v>
      </c>
      <c r="G31" s="350"/>
      <c r="H31" s="350"/>
      <c r="I31" s="350"/>
      <c r="J31" s="350"/>
      <c r="K31" s="351"/>
      <c r="L31" s="326" t="s">
        <v>106</v>
      </c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8"/>
      <c r="AP31" s="322" t="s">
        <v>107</v>
      </c>
      <c r="AQ31" s="322" t="s">
        <v>108</v>
      </c>
      <c r="AR31" s="178"/>
    </row>
    <row r="32" spans="1:70" s="2" customFormat="1" ht="30.95" customHeight="1" thickBot="1" x14ac:dyDescent="0.3">
      <c r="A32" s="178"/>
      <c r="B32" s="339"/>
      <c r="C32" s="342"/>
      <c r="D32" s="345"/>
      <c r="E32" s="348"/>
      <c r="F32" s="348" t="s">
        <v>23</v>
      </c>
      <c r="G32" s="348" t="s">
        <v>100</v>
      </c>
      <c r="H32" s="352" t="s">
        <v>101</v>
      </c>
      <c r="I32" s="352"/>
      <c r="J32" s="352"/>
      <c r="K32" s="353"/>
      <c r="L32" s="325" t="s">
        <v>127</v>
      </c>
      <c r="M32" s="325"/>
      <c r="N32" s="325"/>
      <c r="O32" s="325"/>
      <c r="P32" s="325"/>
      <c r="Q32" s="325"/>
      <c r="R32" s="325" t="s">
        <v>128</v>
      </c>
      <c r="S32" s="325"/>
      <c r="T32" s="325"/>
      <c r="U32" s="325"/>
      <c r="V32" s="325"/>
      <c r="W32" s="325"/>
      <c r="X32" s="325" t="s">
        <v>129</v>
      </c>
      <c r="Y32" s="325"/>
      <c r="Z32" s="325"/>
      <c r="AA32" s="325"/>
      <c r="AB32" s="325"/>
      <c r="AC32" s="325"/>
      <c r="AD32" s="325" t="s">
        <v>130</v>
      </c>
      <c r="AE32" s="325"/>
      <c r="AF32" s="325"/>
      <c r="AG32" s="325"/>
      <c r="AH32" s="325"/>
      <c r="AI32" s="325"/>
      <c r="AJ32" s="325" t="s">
        <v>131</v>
      </c>
      <c r="AK32" s="325"/>
      <c r="AL32" s="325"/>
      <c r="AM32" s="325"/>
      <c r="AN32" s="325"/>
      <c r="AO32" s="325"/>
      <c r="AP32" s="323"/>
      <c r="AQ32" s="323"/>
      <c r="AR32" s="178"/>
    </row>
    <row r="33" spans="1:44" s="2" customFormat="1" ht="30.95" customHeight="1" x14ac:dyDescent="0.25">
      <c r="A33" s="178"/>
      <c r="B33" s="339"/>
      <c r="C33" s="342"/>
      <c r="D33" s="345"/>
      <c r="E33" s="348"/>
      <c r="F33" s="348"/>
      <c r="G33" s="348"/>
      <c r="H33" s="348" t="s">
        <v>102</v>
      </c>
      <c r="I33" s="348" t="s">
        <v>103</v>
      </c>
      <c r="J33" s="348" t="s">
        <v>104</v>
      </c>
      <c r="K33" s="354" t="s">
        <v>105</v>
      </c>
      <c r="L33" s="335" t="s">
        <v>109</v>
      </c>
      <c r="M33" s="336"/>
      <c r="N33" s="337"/>
      <c r="O33" s="335" t="s">
        <v>111</v>
      </c>
      <c r="P33" s="336"/>
      <c r="Q33" s="337"/>
      <c r="R33" s="335" t="s">
        <v>112</v>
      </c>
      <c r="S33" s="336"/>
      <c r="T33" s="337"/>
      <c r="U33" s="335" t="s">
        <v>113</v>
      </c>
      <c r="V33" s="336"/>
      <c r="W33" s="337"/>
      <c r="X33" s="335" t="s">
        <v>114</v>
      </c>
      <c r="Y33" s="336"/>
      <c r="Z33" s="337"/>
      <c r="AA33" s="335" t="s">
        <v>115</v>
      </c>
      <c r="AB33" s="336"/>
      <c r="AC33" s="337"/>
      <c r="AD33" s="335" t="s">
        <v>116</v>
      </c>
      <c r="AE33" s="336"/>
      <c r="AF33" s="337"/>
      <c r="AG33" s="335" t="s">
        <v>117</v>
      </c>
      <c r="AH33" s="336"/>
      <c r="AI33" s="337"/>
      <c r="AJ33" s="335" t="s">
        <v>118</v>
      </c>
      <c r="AK33" s="336"/>
      <c r="AL33" s="337"/>
      <c r="AM33" s="335" t="s">
        <v>119</v>
      </c>
      <c r="AN33" s="336"/>
      <c r="AO33" s="337"/>
      <c r="AP33" s="323"/>
      <c r="AQ33" s="323"/>
      <c r="AR33" s="178"/>
    </row>
    <row r="34" spans="1:44" s="2" customFormat="1" ht="30.95" customHeight="1" x14ac:dyDescent="0.25">
      <c r="A34" s="178"/>
      <c r="B34" s="339"/>
      <c r="C34" s="342"/>
      <c r="D34" s="345"/>
      <c r="E34" s="348"/>
      <c r="F34" s="348"/>
      <c r="G34" s="348"/>
      <c r="H34" s="348"/>
      <c r="I34" s="348"/>
      <c r="J34" s="348"/>
      <c r="K34" s="354"/>
      <c r="L34" s="332" t="s">
        <v>110</v>
      </c>
      <c r="M34" s="333"/>
      <c r="N34" s="334"/>
      <c r="O34" s="332" t="s">
        <v>120</v>
      </c>
      <c r="P34" s="333"/>
      <c r="Q34" s="334"/>
      <c r="R34" s="332" t="s">
        <v>120</v>
      </c>
      <c r="S34" s="333"/>
      <c r="T34" s="334"/>
      <c r="U34" s="332" t="s">
        <v>121</v>
      </c>
      <c r="V34" s="333"/>
      <c r="W34" s="334"/>
      <c r="X34" s="332" t="s">
        <v>120</v>
      </c>
      <c r="Y34" s="333"/>
      <c r="Z34" s="334"/>
      <c r="AA34" s="332" t="s">
        <v>122</v>
      </c>
      <c r="AB34" s="333"/>
      <c r="AC34" s="334"/>
      <c r="AD34" s="332" t="s">
        <v>110</v>
      </c>
      <c r="AE34" s="333"/>
      <c r="AF34" s="334"/>
      <c r="AG34" s="332" t="s">
        <v>123</v>
      </c>
      <c r="AH34" s="333"/>
      <c r="AI34" s="334"/>
      <c r="AJ34" s="332" t="s">
        <v>121</v>
      </c>
      <c r="AK34" s="333"/>
      <c r="AL34" s="334"/>
      <c r="AM34" s="332" t="s">
        <v>122</v>
      </c>
      <c r="AN34" s="333"/>
      <c r="AO34" s="334"/>
      <c r="AP34" s="323"/>
      <c r="AQ34" s="323"/>
      <c r="AR34" s="178"/>
    </row>
    <row r="35" spans="1:44" s="2" customFormat="1" ht="170.1" customHeight="1" thickBot="1" x14ac:dyDescent="0.3">
      <c r="A35" s="178"/>
      <c r="B35" s="340"/>
      <c r="C35" s="343"/>
      <c r="D35" s="346"/>
      <c r="E35" s="349"/>
      <c r="F35" s="349"/>
      <c r="G35" s="349"/>
      <c r="H35" s="349"/>
      <c r="I35" s="349"/>
      <c r="J35" s="349"/>
      <c r="K35" s="355"/>
      <c r="L35" s="148" t="s">
        <v>124</v>
      </c>
      <c r="M35" s="145" t="s">
        <v>125</v>
      </c>
      <c r="N35" s="146" t="s">
        <v>126</v>
      </c>
      <c r="O35" s="148" t="s">
        <v>124</v>
      </c>
      <c r="P35" s="145" t="s">
        <v>125</v>
      </c>
      <c r="Q35" s="146" t="s">
        <v>126</v>
      </c>
      <c r="R35" s="148" t="s">
        <v>124</v>
      </c>
      <c r="S35" s="145" t="s">
        <v>125</v>
      </c>
      <c r="T35" s="146" t="s">
        <v>126</v>
      </c>
      <c r="U35" s="148" t="s">
        <v>124</v>
      </c>
      <c r="V35" s="145" t="s">
        <v>125</v>
      </c>
      <c r="W35" s="146" t="s">
        <v>126</v>
      </c>
      <c r="X35" s="148" t="s">
        <v>124</v>
      </c>
      <c r="Y35" s="145" t="s">
        <v>125</v>
      </c>
      <c r="Z35" s="146" t="s">
        <v>126</v>
      </c>
      <c r="AA35" s="148" t="s">
        <v>124</v>
      </c>
      <c r="AB35" s="145" t="s">
        <v>125</v>
      </c>
      <c r="AC35" s="146" t="s">
        <v>126</v>
      </c>
      <c r="AD35" s="148" t="s">
        <v>124</v>
      </c>
      <c r="AE35" s="145" t="s">
        <v>125</v>
      </c>
      <c r="AF35" s="146" t="s">
        <v>126</v>
      </c>
      <c r="AG35" s="148" t="s">
        <v>124</v>
      </c>
      <c r="AH35" s="145" t="s">
        <v>125</v>
      </c>
      <c r="AI35" s="146" t="s">
        <v>126</v>
      </c>
      <c r="AJ35" s="148" t="s">
        <v>124</v>
      </c>
      <c r="AK35" s="145" t="s">
        <v>125</v>
      </c>
      <c r="AL35" s="146" t="s">
        <v>126</v>
      </c>
      <c r="AM35" s="148" t="s">
        <v>124</v>
      </c>
      <c r="AN35" s="145" t="s">
        <v>125</v>
      </c>
      <c r="AO35" s="146" t="s">
        <v>126</v>
      </c>
      <c r="AP35" s="324"/>
      <c r="AQ35" s="324"/>
      <c r="AR35" s="178"/>
    </row>
    <row r="36" spans="1:44" ht="62.1" customHeight="1" x14ac:dyDescent="0.3">
      <c r="B36" s="243">
        <v>1</v>
      </c>
      <c r="C36" s="244" t="s">
        <v>132</v>
      </c>
      <c r="D36" s="245"/>
      <c r="E36" s="246"/>
      <c r="F36" s="259">
        <f t="shared" ref="F36:AO36" si="4">SUM(F37:F63,F70:F86)</f>
        <v>5078</v>
      </c>
      <c r="G36" s="259">
        <f t="shared" si="4"/>
        <v>2915</v>
      </c>
      <c r="H36" s="259">
        <f t="shared" si="4"/>
        <v>596</v>
      </c>
      <c r="I36" s="259">
        <f t="shared" si="4"/>
        <v>447</v>
      </c>
      <c r="J36" s="259">
        <f t="shared" si="4"/>
        <v>1778</v>
      </c>
      <c r="K36" s="264">
        <f t="shared" si="4"/>
        <v>94</v>
      </c>
      <c r="L36" s="266">
        <f t="shared" si="4"/>
        <v>906</v>
      </c>
      <c r="M36" s="267">
        <f t="shared" si="4"/>
        <v>530</v>
      </c>
      <c r="N36" s="260">
        <f t="shared" si="4"/>
        <v>22</v>
      </c>
      <c r="O36" s="266">
        <f t="shared" si="4"/>
        <v>924</v>
      </c>
      <c r="P36" s="267">
        <f t="shared" si="4"/>
        <v>548</v>
      </c>
      <c r="Q36" s="260">
        <f t="shared" si="4"/>
        <v>29</v>
      </c>
      <c r="R36" s="266">
        <f t="shared" si="4"/>
        <v>962</v>
      </c>
      <c r="S36" s="267">
        <f t="shared" si="4"/>
        <v>549</v>
      </c>
      <c r="T36" s="260">
        <f t="shared" si="4"/>
        <v>26</v>
      </c>
      <c r="U36" s="266">
        <f t="shared" si="4"/>
        <v>574</v>
      </c>
      <c r="V36" s="267">
        <f t="shared" si="4"/>
        <v>351</v>
      </c>
      <c r="W36" s="260">
        <f t="shared" si="4"/>
        <v>16</v>
      </c>
      <c r="X36" s="266">
        <f t="shared" si="4"/>
        <v>468</v>
      </c>
      <c r="Y36" s="267">
        <f t="shared" si="4"/>
        <v>240</v>
      </c>
      <c r="Z36" s="260">
        <f t="shared" si="4"/>
        <v>12</v>
      </c>
      <c r="AA36" s="266">
        <f t="shared" si="4"/>
        <v>492</v>
      </c>
      <c r="AB36" s="267">
        <f t="shared" si="4"/>
        <v>243</v>
      </c>
      <c r="AC36" s="260">
        <f t="shared" si="4"/>
        <v>12</v>
      </c>
      <c r="AD36" s="266">
        <f t="shared" si="4"/>
        <v>300</v>
      </c>
      <c r="AE36" s="267">
        <f t="shared" si="4"/>
        <v>166</v>
      </c>
      <c r="AF36" s="260">
        <f t="shared" si="4"/>
        <v>9</v>
      </c>
      <c r="AG36" s="266">
        <f t="shared" si="4"/>
        <v>340</v>
      </c>
      <c r="AH36" s="267">
        <f t="shared" si="4"/>
        <v>214</v>
      </c>
      <c r="AI36" s="260">
        <f t="shared" si="4"/>
        <v>9</v>
      </c>
      <c r="AJ36" s="266">
        <f t="shared" si="4"/>
        <v>40</v>
      </c>
      <c r="AK36" s="267">
        <f t="shared" si="4"/>
        <v>26</v>
      </c>
      <c r="AL36" s="261">
        <f t="shared" si="4"/>
        <v>0</v>
      </c>
      <c r="AM36" s="266">
        <f t="shared" si="4"/>
        <v>72</v>
      </c>
      <c r="AN36" s="267">
        <f t="shared" si="4"/>
        <v>48</v>
      </c>
      <c r="AO36" s="260">
        <f t="shared" si="4"/>
        <v>3</v>
      </c>
      <c r="AP36" s="265">
        <f>SUM(AP37:AP63,AP70:AP86)</f>
        <v>138</v>
      </c>
      <c r="AQ36" s="247"/>
    </row>
    <row r="37" spans="1:44" s="22" customFormat="1" ht="75.75" customHeight="1" x14ac:dyDescent="0.3">
      <c r="A37" s="152"/>
      <c r="B37" s="90" t="s">
        <v>133</v>
      </c>
      <c r="C37" s="62" t="s">
        <v>134</v>
      </c>
      <c r="D37" s="57"/>
      <c r="E37" s="21"/>
      <c r="F37" s="21"/>
      <c r="G37" s="21"/>
      <c r="H37" s="21"/>
      <c r="I37" s="21"/>
      <c r="J37" s="21"/>
      <c r="K37" s="56"/>
      <c r="L37" s="57"/>
      <c r="M37" s="21"/>
      <c r="N37" s="58"/>
      <c r="O37" s="57"/>
      <c r="P37" s="21"/>
      <c r="Q37" s="58"/>
      <c r="R37" s="57"/>
      <c r="S37" s="21"/>
      <c r="T37" s="58"/>
      <c r="U37" s="57"/>
      <c r="V37" s="21"/>
      <c r="W37" s="58"/>
      <c r="X37" s="57"/>
      <c r="Y37" s="21"/>
      <c r="Z37" s="58"/>
      <c r="AA37" s="57"/>
      <c r="AB37" s="21"/>
      <c r="AC37" s="58"/>
      <c r="AD37" s="57"/>
      <c r="AE37" s="21"/>
      <c r="AF37" s="58"/>
      <c r="AG37" s="57"/>
      <c r="AH37" s="21"/>
      <c r="AI37" s="58"/>
      <c r="AJ37" s="57"/>
      <c r="AK37" s="21"/>
      <c r="AL37" s="58"/>
      <c r="AM37" s="57"/>
      <c r="AN37" s="21"/>
      <c r="AO37" s="58"/>
      <c r="AP37" s="67"/>
      <c r="AQ37" s="68"/>
      <c r="AR37" s="152"/>
    </row>
    <row r="38" spans="1:44" ht="30.95" customHeight="1" x14ac:dyDescent="0.3">
      <c r="B38" s="88" t="s">
        <v>135</v>
      </c>
      <c r="C38" s="63" t="s">
        <v>139</v>
      </c>
      <c r="D38" s="147"/>
      <c r="E38" s="19" t="s">
        <v>525</v>
      </c>
      <c r="F38" s="18">
        <f>L38+O38+R38+U38+X38+AA38+AD38+AG38+AJ38+AM38</f>
        <v>72</v>
      </c>
      <c r="G38" s="18">
        <f>M38+P38+S38+V38+Y38+AB38+AE38+AH38+AK38+AN38</f>
        <v>34</v>
      </c>
      <c r="H38" s="18">
        <v>18</v>
      </c>
      <c r="I38" s="18"/>
      <c r="J38" s="18"/>
      <c r="K38" s="43">
        <v>16</v>
      </c>
      <c r="L38" s="46">
        <v>72</v>
      </c>
      <c r="M38" s="18">
        <v>34</v>
      </c>
      <c r="N38" s="47">
        <v>2</v>
      </c>
      <c r="O38" s="46"/>
      <c r="P38" s="18"/>
      <c r="Q38" s="47"/>
      <c r="R38" s="46"/>
      <c r="S38" s="18"/>
      <c r="T38" s="47"/>
      <c r="U38" s="46"/>
      <c r="V38" s="18"/>
      <c r="W38" s="47"/>
      <c r="X38" s="46"/>
      <c r="Y38" s="18"/>
      <c r="Z38" s="47"/>
      <c r="AA38" s="46"/>
      <c r="AB38" s="18"/>
      <c r="AC38" s="47"/>
      <c r="AD38" s="46"/>
      <c r="AE38" s="18"/>
      <c r="AF38" s="47"/>
      <c r="AG38" s="46"/>
      <c r="AH38" s="18"/>
      <c r="AI38" s="47"/>
      <c r="AJ38" s="46"/>
      <c r="AK38" s="18"/>
      <c r="AL38" s="47"/>
      <c r="AM38" s="46"/>
      <c r="AN38" s="18"/>
      <c r="AO38" s="47"/>
      <c r="AP38" s="69">
        <f t="shared" ref="AP38:AP59" si="5">N38+Q38+T38+W38+Z38+AC38+AF38+AI38+AL38+AO38</f>
        <v>2</v>
      </c>
      <c r="AQ38" s="69" t="s">
        <v>143</v>
      </c>
    </row>
    <row r="39" spans="1:44" ht="30.95" customHeight="1" x14ac:dyDescent="0.3">
      <c r="B39" s="88" t="s">
        <v>136</v>
      </c>
      <c r="C39" s="63" t="s">
        <v>140</v>
      </c>
      <c r="D39" s="147"/>
      <c r="E39" s="18">
        <v>1</v>
      </c>
      <c r="F39" s="18">
        <f t="shared" ref="F39:F59" si="6">L39+O39+R39+U39+X39+AA39+AD39+AG39+AJ39+AM39</f>
        <v>72</v>
      </c>
      <c r="G39" s="18">
        <f t="shared" ref="G39:G59" si="7">M39+P39+S39+V39+Y39+AB39+AE39+AH39+AK39+AN39</f>
        <v>34</v>
      </c>
      <c r="H39" s="18">
        <v>18</v>
      </c>
      <c r="I39" s="18"/>
      <c r="J39" s="18"/>
      <c r="K39" s="43">
        <v>16</v>
      </c>
      <c r="L39" s="46">
        <v>72</v>
      </c>
      <c r="M39" s="18">
        <v>34</v>
      </c>
      <c r="N39" s="47">
        <v>2</v>
      </c>
      <c r="O39" s="46"/>
      <c r="P39" s="18"/>
      <c r="Q39" s="47"/>
      <c r="R39" s="46"/>
      <c r="S39" s="18"/>
      <c r="T39" s="47"/>
      <c r="U39" s="46"/>
      <c r="V39" s="18"/>
      <c r="W39" s="47"/>
      <c r="X39" s="46"/>
      <c r="Y39" s="18"/>
      <c r="Z39" s="47"/>
      <c r="AA39" s="46"/>
      <c r="AB39" s="18"/>
      <c r="AC39" s="47"/>
      <c r="AD39" s="46"/>
      <c r="AE39" s="18"/>
      <c r="AF39" s="47"/>
      <c r="AG39" s="46"/>
      <c r="AH39" s="18"/>
      <c r="AI39" s="47"/>
      <c r="AJ39" s="46"/>
      <c r="AK39" s="18"/>
      <c r="AL39" s="47"/>
      <c r="AM39" s="46"/>
      <c r="AN39" s="18"/>
      <c r="AO39" s="47"/>
      <c r="AP39" s="69">
        <f t="shared" si="5"/>
        <v>2</v>
      </c>
      <c r="AQ39" s="69" t="s">
        <v>144</v>
      </c>
    </row>
    <row r="40" spans="1:44" ht="30.95" customHeight="1" x14ac:dyDescent="0.3">
      <c r="B40" s="88" t="s">
        <v>137</v>
      </c>
      <c r="C40" s="63" t="s">
        <v>141</v>
      </c>
      <c r="D40" s="147"/>
      <c r="E40" s="19" t="s">
        <v>57</v>
      </c>
      <c r="F40" s="18">
        <f t="shared" si="6"/>
        <v>144</v>
      </c>
      <c r="G40" s="18">
        <f t="shared" si="7"/>
        <v>60</v>
      </c>
      <c r="H40" s="18">
        <v>34</v>
      </c>
      <c r="I40" s="18"/>
      <c r="J40" s="18"/>
      <c r="K40" s="43">
        <v>26</v>
      </c>
      <c r="L40" s="46"/>
      <c r="M40" s="18"/>
      <c r="N40" s="47"/>
      <c r="O40" s="46">
        <v>144</v>
      </c>
      <c r="P40" s="18">
        <v>60</v>
      </c>
      <c r="Q40" s="47">
        <v>4</v>
      </c>
      <c r="R40" s="46"/>
      <c r="S40" s="18"/>
      <c r="T40" s="47"/>
      <c r="U40" s="46"/>
      <c r="V40" s="18"/>
      <c r="W40" s="47"/>
      <c r="X40" s="46"/>
      <c r="Y40" s="18"/>
      <c r="Z40" s="47"/>
      <c r="AA40" s="46"/>
      <c r="AB40" s="18"/>
      <c r="AC40" s="47"/>
      <c r="AD40" s="46"/>
      <c r="AE40" s="18"/>
      <c r="AF40" s="47"/>
      <c r="AG40" s="46"/>
      <c r="AH40" s="18"/>
      <c r="AI40" s="47"/>
      <c r="AJ40" s="46"/>
      <c r="AK40" s="18"/>
      <c r="AL40" s="47"/>
      <c r="AM40" s="46"/>
      <c r="AN40" s="18"/>
      <c r="AO40" s="47"/>
      <c r="AP40" s="69">
        <f t="shared" si="5"/>
        <v>4</v>
      </c>
      <c r="AQ40" s="69" t="s">
        <v>145</v>
      </c>
    </row>
    <row r="41" spans="1:44" ht="30.95" customHeight="1" x14ac:dyDescent="0.3">
      <c r="B41" s="88" t="s">
        <v>138</v>
      </c>
      <c r="C41" s="63" t="s">
        <v>142</v>
      </c>
      <c r="D41" s="147"/>
      <c r="E41" s="19" t="s">
        <v>526</v>
      </c>
      <c r="F41" s="18">
        <f t="shared" si="6"/>
        <v>144</v>
      </c>
      <c r="G41" s="18">
        <f t="shared" si="7"/>
        <v>76</v>
      </c>
      <c r="H41" s="18">
        <v>40</v>
      </c>
      <c r="I41" s="18"/>
      <c r="J41" s="18"/>
      <c r="K41" s="43">
        <v>36</v>
      </c>
      <c r="L41" s="46"/>
      <c r="M41" s="18"/>
      <c r="N41" s="47"/>
      <c r="O41" s="46"/>
      <c r="P41" s="18"/>
      <c r="Q41" s="47"/>
      <c r="R41" s="46">
        <v>144</v>
      </c>
      <c r="S41" s="18">
        <v>76</v>
      </c>
      <c r="T41" s="47">
        <v>4</v>
      </c>
      <c r="U41" s="46"/>
      <c r="V41" s="18"/>
      <c r="W41" s="47"/>
      <c r="X41" s="46"/>
      <c r="Y41" s="18"/>
      <c r="Z41" s="47"/>
      <c r="AA41" s="46"/>
      <c r="AB41" s="18"/>
      <c r="AC41" s="47"/>
      <c r="AD41" s="46"/>
      <c r="AE41" s="18"/>
      <c r="AF41" s="47"/>
      <c r="AG41" s="46"/>
      <c r="AH41" s="18"/>
      <c r="AI41" s="47"/>
      <c r="AJ41" s="46"/>
      <c r="AK41" s="18"/>
      <c r="AL41" s="47"/>
      <c r="AM41" s="46"/>
      <c r="AN41" s="18"/>
      <c r="AO41" s="47"/>
      <c r="AP41" s="69">
        <f t="shared" si="5"/>
        <v>4</v>
      </c>
      <c r="AQ41" s="69" t="s">
        <v>529</v>
      </c>
    </row>
    <row r="42" spans="1:44" s="24" customFormat="1" ht="62.1" customHeight="1" x14ac:dyDescent="0.3">
      <c r="A42" s="179"/>
      <c r="B42" s="90" t="s">
        <v>148</v>
      </c>
      <c r="C42" s="62" t="s">
        <v>149</v>
      </c>
      <c r="D42" s="64"/>
      <c r="E42" s="23"/>
      <c r="F42" s="23"/>
      <c r="G42" s="23"/>
      <c r="H42" s="23"/>
      <c r="I42" s="23"/>
      <c r="J42" s="23"/>
      <c r="K42" s="50"/>
      <c r="L42" s="54"/>
      <c r="M42" s="23"/>
      <c r="N42" s="55"/>
      <c r="O42" s="54"/>
      <c r="P42" s="23"/>
      <c r="Q42" s="55"/>
      <c r="R42" s="54"/>
      <c r="S42" s="23"/>
      <c r="T42" s="55"/>
      <c r="U42" s="54"/>
      <c r="V42" s="23"/>
      <c r="W42" s="55"/>
      <c r="X42" s="54"/>
      <c r="Y42" s="23"/>
      <c r="Z42" s="55"/>
      <c r="AA42" s="54"/>
      <c r="AB42" s="23"/>
      <c r="AC42" s="55"/>
      <c r="AD42" s="54"/>
      <c r="AE42" s="23"/>
      <c r="AF42" s="55"/>
      <c r="AG42" s="54"/>
      <c r="AH42" s="23"/>
      <c r="AI42" s="55"/>
      <c r="AJ42" s="54"/>
      <c r="AK42" s="23"/>
      <c r="AL42" s="55"/>
      <c r="AM42" s="54"/>
      <c r="AN42" s="23"/>
      <c r="AO42" s="55"/>
      <c r="AP42" s="70"/>
      <c r="AQ42" s="70"/>
      <c r="AR42" s="179"/>
    </row>
    <row r="43" spans="1:44" ht="93" customHeight="1" x14ac:dyDescent="0.3">
      <c r="B43" s="88" t="s">
        <v>150</v>
      </c>
      <c r="C43" s="63" t="s">
        <v>152</v>
      </c>
      <c r="D43" s="65">
        <v>2</v>
      </c>
      <c r="E43" s="139" t="s">
        <v>46</v>
      </c>
      <c r="F43" s="140">
        <f t="shared" si="6"/>
        <v>180</v>
      </c>
      <c r="G43" s="140">
        <f t="shared" si="7"/>
        <v>110</v>
      </c>
      <c r="H43" s="140">
        <v>20</v>
      </c>
      <c r="I43" s="140"/>
      <c r="J43" s="140">
        <v>90</v>
      </c>
      <c r="K43" s="141"/>
      <c r="L43" s="142">
        <v>90</v>
      </c>
      <c r="M43" s="140">
        <v>55</v>
      </c>
      <c r="N43" s="143">
        <v>3</v>
      </c>
      <c r="O43" s="142">
        <v>90</v>
      </c>
      <c r="P43" s="140">
        <v>55</v>
      </c>
      <c r="Q43" s="143">
        <v>3</v>
      </c>
      <c r="R43" s="46"/>
      <c r="S43" s="18"/>
      <c r="T43" s="47"/>
      <c r="U43" s="46"/>
      <c r="V43" s="18"/>
      <c r="W43" s="47"/>
      <c r="X43" s="46"/>
      <c r="Y43" s="18"/>
      <c r="Z43" s="47"/>
      <c r="AA43" s="46"/>
      <c r="AB43" s="18"/>
      <c r="AC43" s="47"/>
      <c r="AD43" s="46"/>
      <c r="AE43" s="18"/>
      <c r="AF43" s="47"/>
      <c r="AG43" s="46"/>
      <c r="AH43" s="18"/>
      <c r="AI43" s="47"/>
      <c r="AJ43" s="46"/>
      <c r="AK43" s="18"/>
      <c r="AL43" s="47"/>
      <c r="AM43" s="46"/>
      <c r="AN43" s="18"/>
      <c r="AO43" s="47"/>
      <c r="AP43" s="69">
        <f t="shared" si="5"/>
        <v>6</v>
      </c>
      <c r="AQ43" s="69" t="s">
        <v>155</v>
      </c>
    </row>
    <row r="44" spans="1:44" ht="93" customHeight="1" x14ac:dyDescent="0.3">
      <c r="B44" s="88" t="s">
        <v>151</v>
      </c>
      <c r="C44" s="63" t="s">
        <v>153</v>
      </c>
      <c r="D44" s="65" t="s">
        <v>57</v>
      </c>
      <c r="E44" s="139" t="s">
        <v>46</v>
      </c>
      <c r="F44" s="140">
        <f t="shared" si="6"/>
        <v>180</v>
      </c>
      <c r="G44" s="140">
        <f t="shared" si="7"/>
        <v>110</v>
      </c>
      <c r="H44" s="140">
        <v>20</v>
      </c>
      <c r="I44" s="140">
        <v>60</v>
      </c>
      <c r="J44" s="140">
        <v>30</v>
      </c>
      <c r="K44" s="141"/>
      <c r="L44" s="142">
        <v>90</v>
      </c>
      <c r="M44" s="140">
        <v>55</v>
      </c>
      <c r="N44" s="143">
        <v>3</v>
      </c>
      <c r="O44" s="142">
        <v>90</v>
      </c>
      <c r="P44" s="140">
        <v>55</v>
      </c>
      <c r="Q44" s="143">
        <v>3</v>
      </c>
      <c r="R44" s="46"/>
      <c r="S44" s="18"/>
      <c r="T44" s="47"/>
      <c r="U44" s="46"/>
      <c r="V44" s="18"/>
      <c r="W44" s="47"/>
      <c r="X44" s="46"/>
      <c r="Y44" s="18"/>
      <c r="Z44" s="47"/>
      <c r="AA44" s="46"/>
      <c r="AB44" s="18"/>
      <c r="AC44" s="47"/>
      <c r="AD44" s="46"/>
      <c r="AE44" s="18"/>
      <c r="AF44" s="47"/>
      <c r="AG44" s="46"/>
      <c r="AH44" s="18"/>
      <c r="AI44" s="47"/>
      <c r="AJ44" s="46"/>
      <c r="AK44" s="18"/>
      <c r="AL44" s="47"/>
      <c r="AM44" s="46"/>
      <c r="AN44" s="18"/>
      <c r="AO44" s="47"/>
      <c r="AP44" s="69">
        <f t="shared" si="5"/>
        <v>6</v>
      </c>
      <c r="AQ44" s="69" t="s">
        <v>156</v>
      </c>
    </row>
    <row r="45" spans="1:44" s="24" customFormat="1" ht="62.1" customHeight="1" x14ac:dyDescent="0.3">
      <c r="A45" s="179"/>
      <c r="B45" s="90" t="s">
        <v>157</v>
      </c>
      <c r="C45" s="62" t="s">
        <v>158</v>
      </c>
      <c r="D45" s="66"/>
      <c r="E45" s="25"/>
      <c r="F45" s="23"/>
      <c r="G45" s="23"/>
      <c r="H45" s="23"/>
      <c r="I45" s="23"/>
      <c r="J45" s="23"/>
      <c r="K45" s="50"/>
      <c r="L45" s="54"/>
      <c r="M45" s="23"/>
      <c r="N45" s="55"/>
      <c r="O45" s="54"/>
      <c r="P45" s="23"/>
      <c r="Q45" s="55"/>
      <c r="R45" s="54"/>
      <c r="S45" s="23"/>
      <c r="T45" s="55"/>
      <c r="U45" s="54"/>
      <c r="V45" s="23"/>
      <c r="W45" s="55"/>
      <c r="X45" s="54"/>
      <c r="Y45" s="23"/>
      <c r="Z45" s="55"/>
      <c r="AA45" s="54"/>
      <c r="AB45" s="23"/>
      <c r="AC45" s="55"/>
      <c r="AD45" s="54"/>
      <c r="AE45" s="23"/>
      <c r="AF45" s="55"/>
      <c r="AG45" s="54"/>
      <c r="AH45" s="23"/>
      <c r="AI45" s="55"/>
      <c r="AJ45" s="54"/>
      <c r="AK45" s="23"/>
      <c r="AL45" s="55"/>
      <c r="AM45" s="54"/>
      <c r="AN45" s="23"/>
      <c r="AO45" s="55"/>
      <c r="AP45" s="70"/>
      <c r="AQ45" s="70"/>
      <c r="AR45" s="179"/>
    </row>
    <row r="46" spans="1:44" ht="62.1" customHeight="1" x14ac:dyDescent="0.3">
      <c r="B46" s="88" t="s">
        <v>159</v>
      </c>
      <c r="C46" s="63" t="s">
        <v>161</v>
      </c>
      <c r="D46" s="65"/>
      <c r="E46" s="19" t="s">
        <v>163</v>
      </c>
      <c r="F46" s="18">
        <f t="shared" si="6"/>
        <v>222</v>
      </c>
      <c r="G46" s="18">
        <f t="shared" si="7"/>
        <v>148</v>
      </c>
      <c r="H46" s="18"/>
      <c r="I46" s="18"/>
      <c r="J46" s="18">
        <v>148</v>
      </c>
      <c r="K46" s="43"/>
      <c r="L46" s="46">
        <v>114</v>
      </c>
      <c r="M46" s="18">
        <v>76</v>
      </c>
      <c r="N46" s="47">
        <v>3</v>
      </c>
      <c r="O46" s="46">
        <v>108</v>
      </c>
      <c r="P46" s="18">
        <v>72</v>
      </c>
      <c r="Q46" s="47">
        <v>3</v>
      </c>
      <c r="R46" s="46"/>
      <c r="S46" s="18"/>
      <c r="T46" s="47"/>
      <c r="U46" s="46"/>
      <c r="V46" s="18"/>
      <c r="W46" s="47"/>
      <c r="X46" s="46"/>
      <c r="Y46" s="18"/>
      <c r="Z46" s="47"/>
      <c r="AA46" s="46"/>
      <c r="AB46" s="18"/>
      <c r="AC46" s="47"/>
      <c r="AD46" s="46"/>
      <c r="AE46" s="18"/>
      <c r="AF46" s="47"/>
      <c r="AG46" s="46"/>
      <c r="AH46" s="18"/>
      <c r="AI46" s="47"/>
      <c r="AJ46" s="46"/>
      <c r="AK46" s="18"/>
      <c r="AL46" s="47"/>
      <c r="AM46" s="46"/>
      <c r="AN46" s="18"/>
      <c r="AO46" s="47"/>
      <c r="AP46" s="69">
        <f t="shared" si="5"/>
        <v>6</v>
      </c>
      <c r="AQ46" s="69" t="s">
        <v>164</v>
      </c>
    </row>
    <row r="47" spans="1:44" ht="62.1" customHeight="1" x14ac:dyDescent="0.3">
      <c r="B47" s="88" t="s">
        <v>160</v>
      </c>
      <c r="C47" s="63" t="s">
        <v>162</v>
      </c>
      <c r="D47" s="65"/>
      <c r="E47" s="139" t="s">
        <v>154</v>
      </c>
      <c r="F47" s="140">
        <f t="shared" si="6"/>
        <v>160</v>
      </c>
      <c r="G47" s="140">
        <f t="shared" si="7"/>
        <v>72</v>
      </c>
      <c r="H47" s="140"/>
      <c r="I47" s="140"/>
      <c r="J47" s="140">
        <f>G47-H47</f>
        <v>72</v>
      </c>
      <c r="K47" s="141"/>
      <c r="L47" s="231">
        <v>80</v>
      </c>
      <c r="M47" s="232">
        <v>38</v>
      </c>
      <c r="N47" s="233"/>
      <c r="O47" s="231">
        <v>80</v>
      </c>
      <c r="P47" s="232">
        <v>34</v>
      </c>
      <c r="Q47" s="233">
        <v>4</v>
      </c>
      <c r="R47" s="46"/>
      <c r="S47" s="18"/>
      <c r="T47" s="47"/>
      <c r="U47" s="46"/>
      <c r="V47" s="18"/>
      <c r="W47" s="47"/>
      <c r="X47" s="46"/>
      <c r="Y47" s="18"/>
      <c r="Z47" s="47"/>
      <c r="AA47" s="46"/>
      <c r="AB47" s="18"/>
      <c r="AC47" s="47"/>
      <c r="AD47" s="46"/>
      <c r="AE47" s="18"/>
      <c r="AF47" s="47"/>
      <c r="AG47" s="46"/>
      <c r="AH47" s="18"/>
      <c r="AI47" s="47"/>
      <c r="AJ47" s="46"/>
      <c r="AK47" s="18"/>
      <c r="AL47" s="47"/>
      <c r="AM47" s="46"/>
      <c r="AN47" s="18"/>
      <c r="AO47" s="47"/>
      <c r="AP47" s="69">
        <f t="shared" si="5"/>
        <v>4</v>
      </c>
      <c r="AQ47" s="69" t="s">
        <v>165</v>
      </c>
    </row>
    <row r="48" spans="1:44" s="22" customFormat="1" ht="62.1" customHeight="1" x14ac:dyDescent="0.3">
      <c r="A48" s="152"/>
      <c r="B48" s="90" t="s">
        <v>166</v>
      </c>
      <c r="C48" s="62" t="s">
        <v>276</v>
      </c>
      <c r="D48" s="236"/>
      <c r="E48" s="237"/>
      <c r="F48" s="27"/>
      <c r="G48" s="27"/>
      <c r="H48" s="27"/>
      <c r="I48" s="27"/>
      <c r="J48" s="27"/>
      <c r="K48" s="49"/>
      <c r="L48" s="52"/>
      <c r="M48" s="27"/>
      <c r="N48" s="53"/>
      <c r="O48" s="52"/>
      <c r="P48" s="27"/>
      <c r="Q48" s="53"/>
      <c r="R48" s="52"/>
      <c r="S48" s="27"/>
      <c r="T48" s="53"/>
      <c r="U48" s="52"/>
      <c r="V48" s="27"/>
      <c r="W48" s="53"/>
      <c r="X48" s="52"/>
      <c r="Y48" s="27"/>
      <c r="Z48" s="53"/>
      <c r="AA48" s="52"/>
      <c r="AB48" s="27"/>
      <c r="AC48" s="53"/>
      <c r="AD48" s="52"/>
      <c r="AE48" s="27"/>
      <c r="AF48" s="53"/>
      <c r="AG48" s="52"/>
      <c r="AH48" s="27"/>
      <c r="AI48" s="53"/>
      <c r="AJ48" s="52"/>
      <c r="AK48" s="27"/>
      <c r="AL48" s="53"/>
      <c r="AM48" s="52"/>
      <c r="AN48" s="27"/>
      <c r="AO48" s="53"/>
      <c r="AP48" s="71"/>
      <c r="AQ48" s="71"/>
      <c r="AR48" s="152"/>
    </row>
    <row r="49" spans="1:45" ht="62.1" customHeight="1" x14ac:dyDescent="0.3">
      <c r="B49" s="88" t="s">
        <v>167</v>
      </c>
      <c r="C49" s="89" t="s">
        <v>170</v>
      </c>
      <c r="D49" s="84" t="s">
        <v>46</v>
      </c>
      <c r="E49" s="19"/>
      <c r="F49" s="18">
        <f t="shared" si="6"/>
        <v>118</v>
      </c>
      <c r="G49" s="18">
        <f t="shared" si="7"/>
        <v>78</v>
      </c>
      <c r="H49" s="18">
        <v>24</v>
      </c>
      <c r="I49" s="18">
        <v>54</v>
      </c>
      <c r="J49" s="18"/>
      <c r="K49" s="43"/>
      <c r="L49" s="142">
        <v>118</v>
      </c>
      <c r="M49" s="140">
        <v>78</v>
      </c>
      <c r="N49" s="143">
        <v>3</v>
      </c>
      <c r="O49" s="142"/>
      <c r="P49" s="140"/>
      <c r="Q49" s="143"/>
      <c r="R49" s="142"/>
      <c r="S49" s="140"/>
      <c r="T49" s="143"/>
      <c r="U49" s="142"/>
      <c r="V49" s="140"/>
      <c r="W49" s="143"/>
      <c r="X49" s="46"/>
      <c r="Y49" s="18"/>
      <c r="Z49" s="47"/>
      <c r="AA49" s="46"/>
      <c r="AB49" s="18"/>
      <c r="AC49" s="47"/>
      <c r="AD49" s="46"/>
      <c r="AE49" s="18"/>
      <c r="AF49" s="47"/>
      <c r="AG49" s="46"/>
      <c r="AH49" s="18"/>
      <c r="AI49" s="47"/>
      <c r="AJ49" s="46"/>
      <c r="AK49" s="18"/>
      <c r="AL49" s="47"/>
      <c r="AM49" s="46"/>
      <c r="AN49" s="18"/>
      <c r="AO49" s="47"/>
      <c r="AP49" s="69">
        <f t="shared" si="5"/>
        <v>3</v>
      </c>
      <c r="AQ49" s="69" t="s">
        <v>173</v>
      </c>
    </row>
    <row r="50" spans="1:45" ht="62.1" customHeight="1" x14ac:dyDescent="0.3">
      <c r="B50" s="88" t="s">
        <v>168</v>
      </c>
      <c r="C50" s="63" t="s">
        <v>171</v>
      </c>
      <c r="D50" s="65" t="s">
        <v>57</v>
      </c>
      <c r="E50" s="19"/>
      <c r="F50" s="18">
        <f t="shared" si="6"/>
        <v>112</v>
      </c>
      <c r="G50" s="18">
        <f t="shared" si="7"/>
        <v>74</v>
      </c>
      <c r="H50" s="18">
        <v>20</v>
      </c>
      <c r="I50" s="18">
        <v>54</v>
      </c>
      <c r="J50" s="18"/>
      <c r="K50" s="43"/>
      <c r="L50" s="142"/>
      <c r="M50" s="140"/>
      <c r="N50" s="143"/>
      <c r="O50" s="142">
        <v>112</v>
      </c>
      <c r="P50" s="140">
        <v>74</v>
      </c>
      <c r="Q50" s="143">
        <v>3</v>
      </c>
      <c r="R50" s="142"/>
      <c r="S50" s="140"/>
      <c r="T50" s="143"/>
      <c r="U50" s="142"/>
      <c r="V50" s="140"/>
      <c r="W50" s="143"/>
      <c r="X50" s="46"/>
      <c r="Y50" s="18"/>
      <c r="Z50" s="47"/>
      <c r="AA50" s="46"/>
      <c r="AB50" s="18"/>
      <c r="AC50" s="47"/>
      <c r="AD50" s="46"/>
      <c r="AE50" s="18"/>
      <c r="AF50" s="47"/>
      <c r="AG50" s="46"/>
      <c r="AH50" s="18"/>
      <c r="AI50" s="47"/>
      <c r="AJ50" s="46"/>
      <c r="AK50" s="18"/>
      <c r="AL50" s="47"/>
      <c r="AM50" s="46"/>
      <c r="AN50" s="18"/>
      <c r="AO50" s="47"/>
      <c r="AP50" s="69">
        <f t="shared" si="5"/>
        <v>3</v>
      </c>
      <c r="AQ50" s="69" t="s">
        <v>174</v>
      </c>
    </row>
    <row r="51" spans="1:45" ht="62.1" customHeight="1" x14ac:dyDescent="0.3">
      <c r="B51" s="88" t="s">
        <v>169</v>
      </c>
      <c r="C51" s="63" t="s">
        <v>172</v>
      </c>
      <c r="D51" s="65" t="s">
        <v>59</v>
      </c>
      <c r="E51" s="19" t="s">
        <v>39</v>
      </c>
      <c r="F51" s="18">
        <f t="shared" si="6"/>
        <v>218</v>
      </c>
      <c r="G51" s="18">
        <f t="shared" si="7"/>
        <v>144</v>
      </c>
      <c r="H51" s="18">
        <v>36</v>
      </c>
      <c r="I51" s="18">
        <f>G51-H51</f>
        <v>108</v>
      </c>
      <c r="J51" s="18"/>
      <c r="K51" s="43"/>
      <c r="L51" s="142"/>
      <c r="M51" s="140"/>
      <c r="N51" s="143"/>
      <c r="O51" s="142"/>
      <c r="P51" s="140"/>
      <c r="Q51" s="143"/>
      <c r="R51" s="142">
        <v>106</v>
      </c>
      <c r="S51" s="140">
        <v>70</v>
      </c>
      <c r="T51" s="143">
        <v>3</v>
      </c>
      <c r="U51" s="142">
        <v>112</v>
      </c>
      <c r="V51" s="140">
        <v>74</v>
      </c>
      <c r="W51" s="143">
        <v>3</v>
      </c>
      <c r="X51" s="46"/>
      <c r="Y51" s="18"/>
      <c r="Z51" s="47"/>
      <c r="AA51" s="46"/>
      <c r="AB51" s="18"/>
      <c r="AC51" s="47"/>
      <c r="AD51" s="46"/>
      <c r="AE51" s="18"/>
      <c r="AF51" s="47"/>
      <c r="AG51" s="46"/>
      <c r="AH51" s="18"/>
      <c r="AI51" s="47"/>
      <c r="AJ51" s="46"/>
      <c r="AK51" s="18"/>
      <c r="AL51" s="47"/>
      <c r="AM51" s="46"/>
      <c r="AN51" s="18"/>
      <c r="AO51" s="47"/>
      <c r="AP51" s="69">
        <f t="shared" si="5"/>
        <v>6</v>
      </c>
      <c r="AQ51" s="69" t="s">
        <v>175</v>
      </c>
    </row>
    <row r="52" spans="1:45" s="22" customFormat="1" ht="62.1" customHeight="1" x14ac:dyDescent="0.3">
      <c r="A52" s="152"/>
      <c r="B52" s="90" t="s">
        <v>176</v>
      </c>
      <c r="C52" s="62" t="s">
        <v>177</v>
      </c>
      <c r="D52" s="66"/>
      <c r="E52" s="25"/>
      <c r="F52" s="23"/>
      <c r="G52" s="23"/>
      <c r="H52" s="23"/>
      <c r="I52" s="23"/>
      <c r="J52" s="23"/>
      <c r="K52" s="50"/>
      <c r="L52" s="54"/>
      <c r="M52" s="23"/>
      <c r="N52" s="55"/>
      <c r="O52" s="54"/>
      <c r="P52" s="23"/>
      <c r="Q52" s="55"/>
      <c r="R52" s="54"/>
      <c r="S52" s="23"/>
      <c r="T52" s="55"/>
      <c r="U52" s="54"/>
      <c r="V52" s="23"/>
      <c r="W52" s="55"/>
      <c r="X52" s="54"/>
      <c r="Y52" s="23"/>
      <c r="Z52" s="55"/>
      <c r="AA52" s="54"/>
      <c r="AB52" s="23"/>
      <c r="AC52" s="55"/>
      <c r="AD52" s="54"/>
      <c r="AE52" s="23"/>
      <c r="AF52" s="55"/>
      <c r="AG52" s="54"/>
      <c r="AH52" s="23"/>
      <c r="AI52" s="55"/>
      <c r="AJ52" s="54"/>
      <c r="AK52" s="23"/>
      <c r="AL52" s="55"/>
      <c r="AM52" s="54"/>
      <c r="AN52" s="23"/>
      <c r="AO52" s="55"/>
      <c r="AP52" s="70"/>
      <c r="AQ52" s="71"/>
      <c r="AR52" s="152"/>
    </row>
    <row r="53" spans="1:45" ht="62.1" customHeight="1" x14ac:dyDescent="0.3">
      <c r="B53" s="88" t="s">
        <v>178</v>
      </c>
      <c r="C53" s="63" t="s">
        <v>180</v>
      </c>
      <c r="D53" s="65" t="s">
        <v>39</v>
      </c>
      <c r="E53" s="139" t="s">
        <v>182</v>
      </c>
      <c r="F53" s="140">
        <f t="shared" si="6"/>
        <v>372</v>
      </c>
      <c r="G53" s="140">
        <f t="shared" si="7"/>
        <v>248</v>
      </c>
      <c r="H53" s="140">
        <v>32</v>
      </c>
      <c r="I53" s="140"/>
      <c r="J53" s="140">
        <v>216</v>
      </c>
      <c r="K53" s="141"/>
      <c r="L53" s="142">
        <v>126</v>
      </c>
      <c r="M53" s="140">
        <v>84</v>
      </c>
      <c r="N53" s="143">
        <v>3</v>
      </c>
      <c r="O53" s="142">
        <v>120</v>
      </c>
      <c r="P53" s="140">
        <v>80</v>
      </c>
      <c r="Q53" s="143">
        <v>3</v>
      </c>
      <c r="R53" s="142">
        <v>126</v>
      </c>
      <c r="S53" s="140">
        <v>84</v>
      </c>
      <c r="T53" s="143">
        <v>3</v>
      </c>
      <c r="U53" s="46"/>
      <c r="V53" s="18"/>
      <c r="W53" s="47"/>
      <c r="X53" s="46"/>
      <c r="Y53" s="18"/>
      <c r="Z53" s="47"/>
      <c r="AA53" s="46"/>
      <c r="AB53" s="18"/>
      <c r="AC53" s="47"/>
      <c r="AD53" s="46"/>
      <c r="AE53" s="18"/>
      <c r="AF53" s="47"/>
      <c r="AG53" s="46"/>
      <c r="AH53" s="18"/>
      <c r="AI53" s="47"/>
      <c r="AJ53" s="46"/>
      <c r="AK53" s="18"/>
      <c r="AL53" s="47"/>
      <c r="AM53" s="46"/>
      <c r="AN53" s="18"/>
      <c r="AO53" s="47"/>
      <c r="AP53" s="69">
        <f t="shared" si="5"/>
        <v>9</v>
      </c>
      <c r="AQ53" s="69" t="s">
        <v>183</v>
      </c>
    </row>
    <row r="54" spans="1:45" ht="93" customHeight="1" x14ac:dyDescent="0.3">
      <c r="B54" s="88" t="s">
        <v>179</v>
      </c>
      <c r="C54" s="63" t="s">
        <v>181</v>
      </c>
      <c r="D54" s="65" t="s">
        <v>39</v>
      </c>
      <c r="E54" s="139" t="s">
        <v>57</v>
      </c>
      <c r="F54" s="140">
        <f t="shared" si="6"/>
        <v>324</v>
      </c>
      <c r="G54" s="140">
        <f t="shared" si="7"/>
        <v>174</v>
      </c>
      <c r="H54" s="140">
        <v>30</v>
      </c>
      <c r="I54" s="140"/>
      <c r="J54" s="140">
        <f>G54-H54</f>
        <v>144</v>
      </c>
      <c r="K54" s="141"/>
      <c r="L54" s="142"/>
      <c r="M54" s="140"/>
      <c r="N54" s="143"/>
      <c r="O54" s="218">
        <v>126</v>
      </c>
      <c r="P54" s="219">
        <v>82</v>
      </c>
      <c r="Q54" s="220">
        <v>3</v>
      </c>
      <c r="R54" s="218">
        <v>198</v>
      </c>
      <c r="S54" s="219">
        <v>92</v>
      </c>
      <c r="T54" s="220">
        <v>6</v>
      </c>
      <c r="U54" s="46"/>
      <c r="V54" s="18"/>
      <c r="W54" s="47"/>
      <c r="X54" s="46"/>
      <c r="Y54" s="18"/>
      <c r="Z54" s="47"/>
      <c r="AA54" s="46"/>
      <c r="AB54" s="18"/>
      <c r="AC54" s="47"/>
      <c r="AD54" s="46"/>
      <c r="AE54" s="18"/>
      <c r="AF54" s="47"/>
      <c r="AG54" s="46"/>
      <c r="AH54" s="18"/>
      <c r="AI54" s="47"/>
      <c r="AJ54" s="46"/>
      <c r="AK54" s="18"/>
      <c r="AL54" s="47"/>
      <c r="AM54" s="46"/>
      <c r="AN54" s="18"/>
      <c r="AO54" s="47"/>
      <c r="AP54" s="69">
        <f t="shared" si="5"/>
        <v>9</v>
      </c>
      <c r="AQ54" s="69" t="s">
        <v>184</v>
      </c>
    </row>
    <row r="55" spans="1:45" s="24" customFormat="1" ht="62.1" customHeight="1" x14ac:dyDescent="0.3">
      <c r="A55" s="179"/>
      <c r="B55" s="90" t="s">
        <v>185</v>
      </c>
      <c r="C55" s="62" t="s">
        <v>186</v>
      </c>
      <c r="D55" s="66"/>
      <c r="E55" s="25"/>
      <c r="F55" s="23"/>
      <c r="G55" s="23"/>
      <c r="H55" s="23"/>
      <c r="I55" s="23"/>
      <c r="J55" s="23"/>
      <c r="K55" s="50"/>
      <c r="L55" s="54"/>
      <c r="M55" s="23"/>
      <c r="N55" s="55"/>
      <c r="O55" s="54"/>
      <c r="P55" s="23"/>
      <c r="Q55" s="55"/>
      <c r="R55" s="54"/>
      <c r="S55" s="23"/>
      <c r="T55" s="55"/>
      <c r="U55" s="54"/>
      <c r="V55" s="23"/>
      <c r="W55" s="55"/>
      <c r="X55" s="54"/>
      <c r="Y55" s="23"/>
      <c r="Z55" s="55"/>
      <c r="AA55" s="54"/>
      <c r="AB55" s="23"/>
      <c r="AC55" s="55"/>
      <c r="AD55" s="54"/>
      <c r="AE55" s="23"/>
      <c r="AF55" s="55"/>
      <c r="AG55" s="54"/>
      <c r="AH55" s="23"/>
      <c r="AI55" s="55"/>
      <c r="AJ55" s="54"/>
      <c r="AK55" s="23"/>
      <c r="AL55" s="55"/>
      <c r="AM55" s="54"/>
      <c r="AN55" s="23"/>
      <c r="AO55" s="55"/>
      <c r="AP55" s="70"/>
      <c r="AQ55" s="70"/>
      <c r="AR55" s="179"/>
    </row>
    <row r="56" spans="1:45" ht="62.1" customHeight="1" x14ac:dyDescent="0.3">
      <c r="B56" s="88" t="s">
        <v>187</v>
      </c>
      <c r="C56" s="63" t="s">
        <v>188</v>
      </c>
      <c r="D56" s="65" t="s">
        <v>59</v>
      </c>
      <c r="E56" s="19" t="s">
        <v>39</v>
      </c>
      <c r="F56" s="18">
        <f t="shared" si="6"/>
        <v>288</v>
      </c>
      <c r="G56" s="18">
        <f t="shared" si="7"/>
        <v>180</v>
      </c>
      <c r="H56" s="18">
        <v>42</v>
      </c>
      <c r="I56" s="18"/>
      <c r="J56" s="18">
        <f>G56-H56</f>
        <v>138</v>
      </c>
      <c r="K56" s="43"/>
      <c r="L56" s="46"/>
      <c r="M56" s="18"/>
      <c r="N56" s="47"/>
      <c r="O56" s="46"/>
      <c r="P56" s="18"/>
      <c r="Q56" s="47"/>
      <c r="R56" s="142">
        <v>144</v>
      </c>
      <c r="S56" s="140">
        <v>90</v>
      </c>
      <c r="T56" s="143">
        <v>4</v>
      </c>
      <c r="U56" s="142">
        <v>144</v>
      </c>
      <c r="V56" s="140">
        <v>90</v>
      </c>
      <c r="W56" s="143">
        <v>4</v>
      </c>
      <c r="X56" s="46"/>
      <c r="Y56" s="18"/>
      <c r="Z56" s="47"/>
      <c r="AA56" s="46"/>
      <c r="AB56" s="18"/>
      <c r="AC56" s="47"/>
      <c r="AD56" s="46"/>
      <c r="AE56" s="18"/>
      <c r="AF56" s="47"/>
      <c r="AG56" s="46"/>
      <c r="AH56" s="18"/>
      <c r="AI56" s="47"/>
      <c r="AJ56" s="46"/>
      <c r="AK56" s="18"/>
      <c r="AL56" s="47"/>
      <c r="AM56" s="46"/>
      <c r="AN56" s="18"/>
      <c r="AO56" s="47"/>
      <c r="AP56" s="69">
        <f t="shared" si="5"/>
        <v>8</v>
      </c>
      <c r="AQ56" s="69" t="s">
        <v>189</v>
      </c>
    </row>
    <row r="57" spans="1:45" s="24" customFormat="1" ht="93" customHeight="1" x14ac:dyDescent="0.3">
      <c r="A57" s="179"/>
      <c r="B57" s="90" t="s">
        <v>190</v>
      </c>
      <c r="C57" s="62" t="s">
        <v>191</v>
      </c>
      <c r="D57" s="66"/>
      <c r="E57" s="25"/>
      <c r="F57" s="23"/>
      <c r="G57" s="23"/>
      <c r="H57" s="23"/>
      <c r="I57" s="23"/>
      <c r="J57" s="23"/>
      <c r="K57" s="50"/>
      <c r="L57" s="54"/>
      <c r="M57" s="23"/>
      <c r="N57" s="55"/>
      <c r="O57" s="54"/>
      <c r="P57" s="23"/>
      <c r="Q57" s="55"/>
      <c r="R57" s="54"/>
      <c r="S57" s="23"/>
      <c r="T57" s="55"/>
      <c r="U57" s="54"/>
      <c r="V57" s="23"/>
      <c r="W57" s="55"/>
      <c r="X57" s="54"/>
      <c r="Y57" s="23"/>
      <c r="Z57" s="55"/>
      <c r="AA57" s="54"/>
      <c r="AB57" s="23"/>
      <c r="AC57" s="55"/>
      <c r="AD57" s="54"/>
      <c r="AE57" s="23"/>
      <c r="AF57" s="55"/>
      <c r="AG57" s="54"/>
      <c r="AH57" s="23"/>
      <c r="AI57" s="55"/>
      <c r="AJ57" s="54"/>
      <c r="AK57" s="23"/>
      <c r="AL57" s="55"/>
      <c r="AM57" s="54"/>
      <c r="AN57" s="23"/>
      <c r="AO57" s="55"/>
      <c r="AP57" s="70"/>
      <c r="AQ57" s="70"/>
      <c r="AR57" s="179"/>
    </row>
    <row r="58" spans="1:45" ht="62.1" customHeight="1" x14ac:dyDescent="0.3">
      <c r="B58" s="88" t="s">
        <v>192</v>
      </c>
      <c r="C58" s="63" t="s">
        <v>194</v>
      </c>
      <c r="D58" s="65" t="s">
        <v>46</v>
      </c>
      <c r="E58" s="19"/>
      <c r="F58" s="18">
        <f t="shared" si="6"/>
        <v>90</v>
      </c>
      <c r="G58" s="18">
        <f t="shared" si="7"/>
        <v>40</v>
      </c>
      <c r="H58" s="18">
        <v>10</v>
      </c>
      <c r="I58" s="18"/>
      <c r="J58" s="18">
        <v>30</v>
      </c>
      <c r="K58" s="43"/>
      <c r="L58" s="142">
        <v>90</v>
      </c>
      <c r="M58" s="140">
        <v>40</v>
      </c>
      <c r="N58" s="143">
        <v>3</v>
      </c>
      <c r="O58" s="142"/>
      <c r="P58" s="140"/>
      <c r="Q58" s="143"/>
      <c r="R58" s="142"/>
      <c r="S58" s="140"/>
      <c r="T58" s="143"/>
      <c r="U58" s="142"/>
      <c r="V58" s="140"/>
      <c r="W58" s="143"/>
      <c r="X58" s="46"/>
      <c r="Y58" s="18"/>
      <c r="Z58" s="47"/>
      <c r="AA58" s="46"/>
      <c r="AB58" s="18"/>
      <c r="AC58" s="47"/>
      <c r="AD58" s="46"/>
      <c r="AE58" s="18"/>
      <c r="AF58" s="47"/>
      <c r="AG58" s="46"/>
      <c r="AH58" s="18"/>
      <c r="AI58" s="47"/>
      <c r="AJ58" s="46"/>
      <c r="AK58" s="18"/>
      <c r="AL58" s="47"/>
      <c r="AM58" s="46"/>
      <c r="AN58" s="18"/>
      <c r="AO58" s="47"/>
      <c r="AP58" s="69">
        <f t="shared" si="5"/>
        <v>3</v>
      </c>
      <c r="AQ58" s="72" t="s">
        <v>196</v>
      </c>
    </row>
    <row r="59" spans="1:45" ht="101.25" customHeight="1" x14ac:dyDescent="0.3">
      <c r="B59" s="88" t="s">
        <v>193</v>
      </c>
      <c r="C59" s="63" t="s">
        <v>492</v>
      </c>
      <c r="D59" s="65"/>
      <c r="E59" s="19" t="s">
        <v>195</v>
      </c>
      <c r="F59" s="18">
        <f t="shared" si="6"/>
        <v>204</v>
      </c>
      <c r="G59" s="18">
        <f t="shared" si="7"/>
        <v>136</v>
      </c>
      <c r="H59" s="18">
        <v>28</v>
      </c>
      <c r="I59" s="18"/>
      <c r="J59" s="18">
        <v>108</v>
      </c>
      <c r="K59" s="43"/>
      <c r="L59" s="142"/>
      <c r="M59" s="140"/>
      <c r="N59" s="143"/>
      <c r="O59" s="142"/>
      <c r="P59" s="140"/>
      <c r="Q59" s="143"/>
      <c r="R59" s="142">
        <v>102</v>
      </c>
      <c r="S59" s="140">
        <v>68</v>
      </c>
      <c r="T59" s="143">
        <v>3</v>
      </c>
      <c r="U59" s="142">
        <v>102</v>
      </c>
      <c r="V59" s="140">
        <v>68</v>
      </c>
      <c r="W59" s="143">
        <v>3</v>
      </c>
      <c r="X59" s="46"/>
      <c r="Y59" s="18"/>
      <c r="Z59" s="47"/>
      <c r="AA59" s="46"/>
      <c r="AB59" s="18"/>
      <c r="AC59" s="47"/>
      <c r="AD59" s="46"/>
      <c r="AE59" s="18"/>
      <c r="AF59" s="47"/>
      <c r="AG59" s="46"/>
      <c r="AH59" s="18"/>
      <c r="AI59" s="47"/>
      <c r="AJ59" s="46"/>
      <c r="AK59" s="18"/>
      <c r="AL59" s="47"/>
      <c r="AM59" s="46"/>
      <c r="AN59" s="18"/>
      <c r="AO59" s="47"/>
      <c r="AP59" s="69">
        <f t="shared" si="5"/>
        <v>6</v>
      </c>
      <c r="AQ59" s="69" t="s">
        <v>204</v>
      </c>
    </row>
    <row r="60" spans="1:45" ht="62.1" customHeight="1" x14ac:dyDescent="0.3">
      <c r="B60" s="90" t="s">
        <v>198</v>
      </c>
      <c r="C60" s="91" t="s">
        <v>533</v>
      </c>
      <c r="D60" s="86"/>
      <c r="E60" s="25"/>
      <c r="F60" s="23"/>
      <c r="G60" s="23"/>
      <c r="H60" s="23"/>
      <c r="I60" s="23"/>
      <c r="J60" s="23"/>
      <c r="K60" s="50"/>
      <c r="L60" s="54"/>
      <c r="M60" s="23"/>
      <c r="N60" s="55"/>
      <c r="O60" s="54"/>
      <c r="P60" s="23"/>
      <c r="Q60" s="55"/>
      <c r="R60" s="54"/>
      <c r="S60" s="23"/>
      <c r="T60" s="55"/>
      <c r="U60" s="54"/>
      <c r="V60" s="23"/>
      <c r="W60" s="55"/>
      <c r="X60" s="54"/>
      <c r="Y60" s="23"/>
      <c r="Z60" s="55"/>
      <c r="AA60" s="54"/>
      <c r="AB60" s="23"/>
      <c r="AC60" s="55"/>
      <c r="AD60" s="54"/>
      <c r="AE60" s="23"/>
      <c r="AF60" s="55"/>
      <c r="AG60" s="54"/>
      <c r="AH60" s="23"/>
      <c r="AI60" s="55"/>
      <c r="AJ60" s="54"/>
      <c r="AK60" s="23"/>
      <c r="AL60" s="55"/>
      <c r="AM60" s="54"/>
      <c r="AN60" s="23"/>
      <c r="AO60" s="55"/>
      <c r="AP60" s="70"/>
      <c r="AQ60" s="70"/>
    </row>
    <row r="61" spans="1:45" ht="62.1" customHeight="1" x14ac:dyDescent="0.3">
      <c r="B61" s="88" t="s">
        <v>200</v>
      </c>
      <c r="C61" s="89" t="s">
        <v>269</v>
      </c>
      <c r="D61" s="84"/>
      <c r="E61" s="19" t="s">
        <v>39</v>
      </c>
      <c r="F61" s="18">
        <f t="shared" ref="F61:F63" si="8">L61+O61+R61+U61+X61+AA61+AD61+AG61+AJ61+AM61</f>
        <v>90</v>
      </c>
      <c r="G61" s="18">
        <f t="shared" ref="G61:G63" si="9">M61+P61+S61+V61+Y61+AB61+AE61+AH61+AK61+AN61</f>
        <v>35</v>
      </c>
      <c r="H61" s="18"/>
      <c r="I61" s="18"/>
      <c r="J61" s="18">
        <v>35</v>
      </c>
      <c r="K61" s="43"/>
      <c r="L61" s="142"/>
      <c r="M61" s="140"/>
      <c r="N61" s="143"/>
      <c r="O61" s="231"/>
      <c r="P61" s="232"/>
      <c r="Q61" s="233"/>
      <c r="R61" s="142">
        <v>90</v>
      </c>
      <c r="S61" s="140">
        <v>35</v>
      </c>
      <c r="T61" s="143">
        <v>3</v>
      </c>
      <c r="U61" s="142"/>
      <c r="V61" s="140"/>
      <c r="W61" s="143"/>
      <c r="X61" s="46"/>
      <c r="Y61" s="18"/>
      <c r="Z61" s="47"/>
      <c r="AA61" s="46"/>
      <c r="AB61" s="18"/>
      <c r="AC61" s="47"/>
      <c r="AD61" s="46"/>
      <c r="AE61" s="18"/>
      <c r="AF61" s="47"/>
      <c r="AG61" s="46"/>
      <c r="AH61" s="18"/>
      <c r="AI61" s="47"/>
      <c r="AJ61" s="46"/>
      <c r="AK61" s="18"/>
      <c r="AL61" s="47"/>
      <c r="AM61" s="46"/>
      <c r="AN61" s="18"/>
      <c r="AO61" s="47"/>
      <c r="AP61" s="69">
        <f t="shared" ref="AP61:AP63" si="10">N61+Q61+T61+W61+Z61+AC61+AF61+AI61+AL61+AO61</f>
        <v>3</v>
      </c>
      <c r="AQ61" s="72" t="s">
        <v>540</v>
      </c>
    </row>
    <row r="62" spans="1:45" ht="99.95" customHeight="1" x14ac:dyDescent="0.3">
      <c r="B62" s="88" t="s">
        <v>201</v>
      </c>
      <c r="C62" s="89" t="s">
        <v>495</v>
      </c>
      <c r="D62" s="84"/>
      <c r="E62" s="19" t="s">
        <v>59</v>
      </c>
      <c r="F62" s="18">
        <f t="shared" si="8"/>
        <v>90</v>
      </c>
      <c r="G62" s="18">
        <f t="shared" si="9"/>
        <v>35</v>
      </c>
      <c r="H62" s="18"/>
      <c r="I62" s="18"/>
      <c r="J62" s="18">
        <v>35</v>
      </c>
      <c r="K62" s="43"/>
      <c r="L62" s="142"/>
      <c r="M62" s="140"/>
      <c r="N62" s="143"/>
      <c r="O62" s="142"/>
      <c r="P62" s="140"/>
      <c r="Q62" s="143"/>
      <c r="R62" s="142"/>
      <c r="S62" s="140"/>
      <c r="T62" s="143"/>
      <c r="U62" s="142">
        <v>90</v>
      </c>
      <c r="V62" s="140">
        <v>35</v>
      </c>
      <c r="W62" s="143">
        <v>3</v>
      </c>
      <c r="X62" s="46"/>
      <c r="Y62" s="18"/>
      <c r="Z62" s="47"/>
      <c r="AA62" s="46"/>
      <c r="AB62" s="18"/>
      <c r="AC62" s="47"/>
      <c r="AD62" s="46"/>
      <c r="AE62" s="18"/>
      <c r="AF62" s="47"/>
      <c r="AG62" s="46"/>
      <c r="AH62" s="18"/>
      <c r="AI62" s="47"/>
      <c r="AJ62" s="46"/>
      <c r="AK62" s="18"/>
      <c r="AL62" s="47"/>
      <c r="AM62" s="46"/>
      <c r="AN62" s="18"/>
      <c r="AO62" s="47"/>
      <c r="AP62" s="69">
        <f t="shared" si="10"/>
        <v>3</v>
      </c>
      <c r="AQ62" s="72" t="s">
        <v>541</v>
      </c>
    </row>
    <row r="63" spans="1:45" ht="123.95" customHeight="1" thickBot="1" x14ac:dyDescent="0.35">
      <c r="B63" s="90" t="s">
        <v>206</v>
      </c>
      <c r="C63" s="91" t="s">
        <v>272</v>
      </c>
      <c r="D63" s="90"/>
      <c r="E63" s="25" t="s">
        <v>57</v>
      </c>
      <c r="F63" s="23">
        <f t="shared" si="8"/>
        <v>108</v>
      </c>
      <c r="G63" s="23">
        <f t="shared" si="9"/>
        <v>72</v>
      </c>
      <c r="H63" s="23">
        <v>6</v>
      </c>
      <c r="I63" s="23">
        <v>66</v>
      </c>
      <c r="J63" s="23"/>
      <c r="K63" s="55"/>
      <c r="L63" s="54">
        <v>54</v>
      </c>
      <c r="M63" s="23">
        <v>36</v>
      </c>
      <c r="N63" s="55"/>
      <c r="O63" s="54">
        <v>54</v>
      </c>
      <c r="P63" s="23">
        <v>36</v>
      </c>
      <c r="Q63" s="55">
        <v>3</v>
      </c>
      <c r="R63" s="54"/>
      <c r="S63" s="23"/>
      <c r="T63" s="55"/>
      <c r="U63" s="54"/>
      <c r="V63" s="23"/>
      <c r="W63" s="55"/>
      <c r="X63" s="54"/>
      <c r="Y63" s="23"/>
      <c r="Z63" s="55"/>
      <c r="AA63" s="54"/>
      <c r="AB63" s="23"/>
      <c r="AC63" s="55"/>
      <c r="AD63" s="54"/>
      <c r="AE63" s="23"/>
      <c r="AF63" s="55"/>
      <c r="AG63" s="54"/>
      <c r="AH63" s="23"/>
      <c r="AI63" s="55"/>
      <c r="AJ63" s="54"/>
      <c r="AK63" s="23"/>
      <c r="AL63" s="55"/>
      <c r="AM63" s="54"/>
      <c r="AN63" s="23"/>
      <c r="AO63" s="55"/>
      <c r="AP63" s="70">
        <f t="shared" si="10"/>
        <v>3</v>
      </c>
      <c r="AQ63" s="70" t="s">
        <v>273</v>
      </c>
    </row>
    <row r="64" spans="1:45" s="152" customFormat="1" ht="23.25" customHeight="1" thickBot="1" x14ac:dyDescent="0.55000000000000004">
      <c r="B64" s="184"/>
      <c r="C64" s="185"/>
      <c r="D64" s="186"/>
      <c r="E64" s="186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S64" s="200"/>
    </row>
    <row r="65" spans="1:45" ht="30.95" customHeight="1" thickBot="1" x14ac:dyDescent="0.55000000000000004">
      <c r="B65" s="326" t="s">
        <v>96</v>
      </c>
      <c r="C65" s="341" t="s">
        <v>603</v>
      </c>
      <c r="D65" s="344" t="s">
        <v>97</v>
      </c>
      <c r="E65" s="347" t="s">
        <v>98</v>
      </c>
      <c r="F65" s="350" t="s">
        <v>99</v>
      </c>
      <c r="G65" s="350"/>
      <c r="H65" s="350"/>
      <c r="I65" s="350"/>
      <c r="J65" s="350"/>
      <c r="K65" s="351"/>
      <c r="L65" s="325" t="s">
        <v>106</v>
      </c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2" t="s">
        <v>107</v>
      </c>
      <c r="AQ65" s="322" t="s">
        <v>108</v>
      </c>
      <c r="AS65" s="28" t="s">
        <v>261</v>
      </c>
    </row>
    <row r="66" spans="1:45" ht="30.95" customHeight="1" thickBot="1" x14ac:dyDescent="0.55000000000000004">
      <c r="B66" s="339"/>
      <c r="C66" s="342"/>
      <c r="D66" s="345"/>
      <c r="E66" s="348"/>
      <c r="F66" s="348" t="s">
        <v>23</v>
      </c>
      <c r="G66" s="348" t="s">
        <v>100</v>
      </c>
      <c r="H66" s="352" t="s">
        <v>101</v>
      </c>
      <c r="I66" s="352"/>
      <c r="J66" s="352"/>
      <c r="K66" s="353"/>
      <c r="L66" s="325" t="s">
        <v>127</v>
      </c>
      <c r="M66" s="325"/>
      <c r="N66" s="325"/>
      <c r="O66" s="325"/>
      <c r="P66" s="325"/>
      <c r="Q66" s="325"/>
      <c r="R66" s="325" t="s">
        <v>128</v>
      </c>
      <c r="S66" s="325"/>
      <c r="T66" s="325"/>
      <c r="U66" s="325"/>
      <c r="V66" s="325"/>
      <c r="W66" s="325"/>
      <c r="X66" s="325" t="s">
        <v>129</v>
      </c>
      <c r="Y66" s="325"/>
      <c r="Z66" s="325"/>
      <c r="AA66" s="325"/>
      <c r="AB66" s="325"/>
      <c r="AC66" s="325"/>
      <c r="AD66" s="325" t="s">
        <v>130</v>
      </c>
      <c r="AE66" s="325"/>
      <c r="AF66" s="325"/>
      <c r="AG66" s="325"/>
      <c r="AH66" s="325"/>
      <c r="AI66" s="325"/>
      <c r="AJ66" s="325" t="s">
        <v>131</v>
      </c>
      <c r="AK66" s="325"/>
      <c r="AL66" s="325"/>
      <c r="AM66" s="325"/>
      <c r="AN66" s="325"/>
      <c r="AO66" s="325"/>
      <c r="AP66" s="323"/>
      <c r="AQ66" s="323"/>
      <c r="AS66" s="28" t="s">
        <v>262</v>
      </c>
    </row>
    <row r="67" spans="1:45" ht="30.95" customHeight="1" x14ac:dyDescent="0.3">
      <c r="B67" s="339"/>
      <c r="C67" s="342"/>
      <c r="D67" s="345"/>
      <c r="E67" s="348"/>
      <c r="F67" s="348"/>
      <c r="G67" s="348"/>
      <c r="H67" s="348" t="s">
        <v>102</v>
      </c>
      <c r="I67" s="348" t="s">
        <v>103</v>
      </c>
      <c r="J67" s="348" t="s">
        <v>104</v>
      </c>
      <c r="K67" s="354" t="s">
        <v>105</v>
      </c>
      <c r="L67" s="358" t="s">
        <v>109</v>
      </c>
      <c r="M67" s="359"/>
      <c r="N67" s="360"/>
      <c r="O67" s="326" t="s">
        <v>111</v>
      </c>
      <c r="P67" s="327"/>
      <c r="Q67" s="328"/>
      <c r="R67" s="358" t="s">
        <v>112</v>
      </c>
      <c r="S67" s="359"/>
      <c r="T67" s="360"/>
      <c r="U67" s="358" t="s">
        <v>113</v>
      </c>
      <c r="V67" s="359"/>
      <c r="W67" s="360"/>
      <c r="X67" s="358" t="s">
        <v>114</v>
      </c>
      <c r="Y67" s="359"/>
      <c r="Z67" s="360"/>
      <c r="AA67" s="358" t="s">
        <v>115</v>
      </c>
      <c r="AB67" s="359"/>
      <c r="AC67" s="360"/>
      <c r="AD67" s="358" t="s">
        <v>116</v>
      </c>
      <c r="AE67" s="359"/>
      <c r="AF67" s="360"/>
      <c r="AG67" s="358" t="s">
        <v>117</v>
      </c>
      <c r="AH67" s="359"/>
      <c r="AI67" s="360"/>
      <c r="AJ67" s="358" t="s">
        <v>118</v>
      </c>
      <c r="AK67" s="359"/>
      <c r="AL67" s="360"/>
      <c r="AM67" s="358" t="s">
        <v>119</v>
      </c>
      <c r="AN67" s="359"/>
      <c r="AO67" s="360"/>
      <c r="AP67" s="323"/>
      <c r="AQ67" s="323"/>
    </row>
    <row r="68" spans="1:45" ht="30.95" customHeight="1" x14ac:dyDescent="0.3">
      <c r="B68" s="339"/>
      <c r="C68" s="342"/>
      <c r="D68" s="345"/>
      <c r="E68" s="348"/>
      <c r="F68" s="348"/>
      <c r="G68" s="348"/>
      <c r="H68" s="348"/>
      <c r="I68" s="348"/>
      <c r="J68" s="348"/>
      <c r="K68" s="354"/>
      <c r="L68" s="332" t="s">
        <v>110</v>
      </c>
      <c r="M68" s="333"/>
      <c r="N68" s="334"/>
      <c r="O68" s="329" t="s">
        <v>120</v>
      </c>
      <c r="P68" s="330"/>
      <c r="Q68" s="331"/>
      <c r="R68" s="332" t="s">
        <v>120</v>
      </c>
      <c r="S68" s="333"/>
      <c r="T68" s="334"/>
      <c r="U68" s="332" t="s">
        <v>121</v>
      </c>
      <c r="V68" s="333"/>
      <c r="W68" s="334"/>
      <c r="X68" s="332" t="s">
        <v>120</v>
      </c>
      <c r="Y68" s="333"/>
      <c r="Z68" s="334"/>
      <c r="AA68" s="332" t="s">
        <v>122</v>
      </c>
      <c r="AB68" s="333"/>
      <c r="AC68" s="334"/>
      <c r="AD68" s="332" t="s">
        <v>110</v>
      </c>
      <c r="AE68" s="333"/>
      <c r="AF68" s="334"/>
      <c r="AG68" s="332" t="s">
        <v>123</v>
      </c>
      <c r="AH68" s="333"/>
      <c r="AI68" s="334"/>
      <c r="AJ68" s="332" t="s">
        <v>121</v>
      </c>
      <c r="AK68" s="333"/>
      <c r="AL68" s="334"/>
      <c r="AM68" s="332" t="s">
        <v>122</v>
      </c>
      <c r="AN68" s="333"/>
      <c r="AO68" s="334"/>
      <c r="AP68" s="323"/>
      <c r="AQ68" s="323"/>
    </row>
    <row r="69" spans="1:45" ht="170.1" customHeight="1" thickBot="1" x14ac:dyDescent="0.35">
      <c r="B69" s="340"/>
      <c r="C69" s="343"/>
      <c r="D69" s="346"/>
      <c r="E69" s="349"/>
      <c r="F69" s="349"/>
      <c r="G69" s="349"/>
      <c r="H69" s="349"/>
      <c r="I69" s="349"/>
      <c r="J69" s="349"/>
      <c r="K69" s="355"/>
      <c r="L69" s="59" t="s">
        <v>124</v>
      </c>
      <c r="M69" s="60" t="s">
        <v>125</v>
      </c>
      <c r="N69" s="61" t="s">
        <v>126</v>
      </c>
      <c r="O69" s="256" t="s">
        <v>124</v>
      </c>
      <c r="P69" s="254" t="s">
        <v>125</v>
      </c>
      <c r="Q69" s="255" t="s">
        <v>126</v>
      </c>
      <c r="R69" s="59" t="s">
        <v>124</v>
      </c>
      <c r="S69" s="60" t="s">
        <v>125</v>
      </c>
      <c r="T69" s="61" t="s">
        <v>126</v>
      </c>
      <c r="U69" s="59" t="s">
        <v>124</v>
      </c>
      <c r="V69" s="60" t="s">
        <v>125</v>
      </c>
      <c r="W69" s="61" t="s">
        <v>126</v>
      </c>
      <c r="X69" s="59" t="s">
        <v>124</v>
      </c>
      <c r="Y69" s="60" t="s">
        <v>125</v>
      </c>
      <c r="Z69" s="61" t="s">
        <v>126</v>
      </c>
      <c r="AA69" s="59" t="s">
        <v>124</v>
      </c>
      <c r="AB69" s="60" t="s">
        <v>125</v>
      </c>
      <c r="AC69" s="61" t="s">
        <v>126</v>
      </c>
      <c r="AD69" s="59" t="s">
        <v>124</v>
      </c>
      <c r="AE69" s="60" t="s">
        <v>125</v>
      </c>
      <c r="AF69" s="61" t="s">
        <v>126</v>
      </c>
      <c r="AG69" s="59" t="s">
        <v>124</v>
      </c>
      <c r="AH69" s="60" t="s">
        <v>125</v>
      </c>
      <c r="AI69" s="61" t="s">
        <v>126</v>
      </c>
      <c r="AJ69" s="59" t="s">
        <v>124</v>
      </c>
      <c r="AK69" s="60" t="s">
        <v>125</v>
      </c>
      <c r="AL69" s="61" t="s">
        <v>126</v>
      </c>
      <c r="AM69" s="59" t="s">
        <v>124</v>
      </c>
      <c r="AN69" s="60" t="s">
        <v>125</v>
      </c>
      <c r="AO69" s="61" t="s">
        <v>126</v>
      </c>
      <c r="AP69" s="324"/>
      <c r="AQ69" s="324"/>
    </row>
    <row r="70" spans="1:45" ht="93" customHeight="1" x14ac:dyDescent="0.3">
      <c r="B70" s="111" t="s">
        <v>211</v>
      </c>
      <c r="C70" s="257" t="s">
        <v>199</v>
      </c>
      <c r="D70" s="258"/>
      <c r="E70" s="74"/>
      <c r="F70" s="75"/>
      <c r="G70" s="75"/>
      <c r="H70" s="75"/>
      <c r="I70" s="75"/>
      <c r="J70" s="75"/>
      <c r="K70" s="76"/>
      <c r="L70" s="79"/>
      <c r="M70" s="75"/>
      <c r="N70" s="80"/>
      <c r="O70" s="79"/>
      <c r="P70" s="75"/>
      <c r="Q70" s="80"/>
      <c r="R70" s="79"/>
      <c r="S70" s="75"/>
      <c r="T70" s="80"/>
      <c r="U70" s="79"/>
      <c r="V70" s="75"/>
      <c r="W70" s="80"/>
      <c r="X70" s="79"/>
      <c r="Y70" s="75"/>
      <c r="Z70" s="80"/>
      <c r="AA70" s="79"/>
      <c r="AB70" s="75"/>
      <c r="AC70" s="80"/>
      <c r="AD70" s="79"/>
      <c r="AE70" s="75"/>
      <c r="AF70" s="80"/>
      <c r="AG70" s="79"/>
      <c r="AH70" s="75"/>
      <c r="AI70" s="80"/>
      <c r="AJ70" s="79"/>
      <c r="AK70" s="75"/>
      <c r="AL70" s="80"/>
      <c r="AM70" s="79"/>
      <c r="AN70" s="75"/>
      <c r="AO70" s="80"/>
      <c r="AP70" s="95"/>
      <c r="AQ70" s="95"/>
    </row>
    <row r="71" spans="1:45" ht="62.1" customHeight="1" x14ac:dyDescent="0.3">
      <c r="B71" s="88" t="s">
        <v>213</v>
      </c>
      <c r="C71" s="63" t="s">
        <v>202</v>
      </c>
      <c r="D71" s="65" t="s">
        <v>59</v>
      </c>
      <c r="E71" s="139"/>
      <c r="F71" s="140">
        <f t="shared" ref="F71:F72" si="11">L71+O71+R71+U71+X71+AA71+AD71+AG71+AJ71+AM71</f>
        <v>112</v>
      </c>
      <c r="G71" s="140">
        <f t="shared" ref="G71:G72" si="12">M71+P71+S71+V71+Y71+AB71+AE71+AH71+AK71+AN71</f>
        <v>74</v>
      </c>
      <c r="H71" s="140">
        <v>16</v>
      </c>
      <c r="I71" s="140"/>
      <c r="J71" s="140">
        <f>G71-H71</f>
        <v>58</v>
      </c>
      <c r="K71" s="141"/>
      <c r="L71" s="142"/>
      <c r="M71" s="140"/>
      <c r="N71" s="143"/>
      <c r="O71" s="142"/>
      <c r="P71" s="140"/>
      <c r="Q71" s="143"/>
      <c r="R71" s="142">
        <v>52</v>
      </c>
      <c r="S71" s="140">
        <v>34</v>
      </c>
      <c r="T71" s="143"/>
      <c r="U71" s="142">
        <v>60</v>
      </c>
      <c r="V71" s="140">
        <v>40</v>
      </c>
      <c r="W71" s="143">
        <v>3</v>
      </c>
      <c r="X71" s="142"/>
      <c r="Y71" s="140"/>
      <c r="Z71" s="143"/>
      <c r="AA71" s="46"/>
      <c r="AB71" s="18"/>
      <c r="AC71" s="47"/>
      <c r="AD71" s="46"/>
      <c r="AE71" s="18"/>
      <c r="AF71" s="47"/>
      <c r="AG71" s="46"/>
      <c r="AH71" s="18"/>
      <c r="AI71" s="47"/>
      <c r="AJ71" s="46"/>
      <c r="AK71" s="18"/>
      <c r="AL71" s="47"/>
      <c r="AM71" s="46"/>
      <c r="AN71" s="18"/>
      <c r="AO71" s="47"/>
      <c r="AP71" s="69">
        <f t="shared" ref="AP71:AP72" si="13">N71+Q71+T71+W71+Z71+AC71+AF71+AI71+AL71+AO71</f>
        <v>3</v>
      </c>
      <c r="AQ71" s="69" t="s">
        <v>220</v>
      </c>
    </row>
    <row r="72" spans="1:45" ht="93" customHeight="1" x14ac:dyDescent="0.3">
      <c r="B72" s="88" t="s">
        <v>214</v>
      </c>
      <c r="C72" s="63" t="s">
        <v>203</v>
      </c>
      <c r="D72" s="65" t="s">
        <v>54</v>
      </c>
      <c r="E72" s="139"/>
      <c r="F72" s="140">
        <f t="shared" si="11"/>
        <v>132</v>
      </c>
      <c r="G72" s="140">
        <f t="shared" si="12"/>
        <v>88</v>
      </c>
      <c r="H72" s="140">
        <v>20</v>
      </c>
      <c r="I72" s="140"/>
      <c r="J72" s="140">
        <f>G72-H72</f>
        <v>68</v>
      </c>
      <c r="K72" s="141"/>
      <c r="L72" s="142"/>
      <c r="M72" s="140"/>
      <c r="N72" s="143"/>
      <c r="O72" s="142"/>
      <c r="P72" s="140"/>
      <c r="Q72" s="143"/>
      <c r="R72" s="142"/>
      <c r="S72" s="140"/>
      <c r="T72" s="143"/>
      <c r="U72" s="142">
        <v>66</v>
      </c>
      <c r="V72" s="140">
        <v>44</v>
      </c>
      <c r="W72" s="143"/>
      <c r="X72" s="142">
        <v>66</v>
      </c>
      <c r="Y72" s="140">
        <v>44</v>
      </c>
      <c r="Z72" s="143">
        <v>3</v>
      </c>
      <c r="AA72" s="46"/>
      <c r="AB72" s="18"/>
      <c r="AC72" s="47"/>
      <c r="AD72" s="46"/>
      <c r="AE72" s="18"/>
      <c r="AF72" s="47"/>
      <c r="AG72" s="46"/>
      <c r="AH72" s="18"/>
      <c r="AI72" s="47"/>
      <c r="AJ72" s="46"/>
      <c r="AK72" s="18"/>
      <c r="AL72" s="47"/>
      <c r="AM72" s="46"/>
      <c r="AN72" s="18"/>
      <c r="AO72" s="47"/>
      <c r="AP72" s="69">
        <f t="shared" si="13"/>
        <v>3</v>
      </c>
      <c r="AQ72" s="69" t="s">
        <v>209</v>
      </c>
    </row>
    <row r="73" spans="1:45" ht="62.1" customHeight="1" x14ac:dyDescent="0.3">
      <c r="B73" s="90" t="s">
        <v>222</v>
      </c>
      <c r="C73" s="62" t="s">
        <v>207</v>
      </c>
      <c r="D73" s="66"/>
      <c r="E73" s="25"/>
      <c r="F73" s="23"/>
      <c r="G73" s="23"/>
      <c r="H73" s="23"/>
      <c r="I73" s="23"/>
      <c r="J73" s="23"/>
      <c r="K73" s="50"/>
      <c r="L73" s="54"/>
      <c r="M73" s="23"/>
      <c r="N73" s="55"/>
      <c r="O73" s="54"/>
      <c r="P73" s="23"/>
      <c r="Q73" s="55"/>
      <c r="R73" s="54"/>
      <c r="S73" s="23"/>
      <c r="T73" s="55"/>
      <c r="U73" s="54"/>
      <c r="V73" s="23"/>
      <c r="W73" s="55"/>
      <c r="X73" s="54"/>
      <c r="Y73" s="23"/>
      <c r="Z73" s="55"/>
      <c r="AA73" s="54"/>
      <c r="AB73" s="23"/>
      <c r="AC73" s="55"/>
      <c r="AD73" s="54"/>
      <c r="AE73" s="23"/>
      <c r="AF73" s="55"/>
      <c r="AG73" s="54"/>
      <c r="AH73" s="23"/>
      <c r="AI73" s="55"/>
      <c r="AJ73" s="54"/>
      <c r="AK73" s="23"/>
      <c r="AL73" s="55"/>
      <c r="AM73" s="54"/>
      <c r="AN73" s="23"/>
      <c r="AO73" s="55"/>
      <c r="AP73" s="70"/>
      <c r="AQ73" s="70"/>
    </row>
    <row r="74" spans="1:45" ht="62.1" customHeight="1" x14ac:dyDescent="0.3">
      <c r="B74" s="88" t="s">
        <v>224</v>
      </c>
      <c r="C74" s="63" t="s">
        <v>208</v>
      </c>
      <c r="D74" s="65" t="s">
        <v>30</v>
      </c>
      <c r="E74" s="19" t="s">
        <v>54</v>
      </c>
      <c r="F74" s="18">
        <f t="shared" ref="F74:F75" si="14">L74+O74+R74+U74+X74+AA74+AD74+AG74+AJ74+AM74</f>
        <v>268</v>
      </c>
      <c r="G74" s="18">
        <f t="shared" ref="G74:G75" si="15">M74+P74+S74+V74+Y74+AB74+AE74+AH74+AK74+AN74</f>
        <v>138</v>
      </c>
      <c r="H74" s="18">
        <v>36</v>
      </c>
      <c r="I74" s="18"/>
      <c r="J74" s="18">
        <v>102</v>
      </c>
      <c r="K74" s="43"/>
      <c r="L74" s="46"/>
      <c r="M74" s="18"/>
      <c r="N74" s="47"/>
      <c r="O74" s="46"/>
      <c r="P74" s="18"/>
      <c r="Q74" s="47"/>
      <c r="R74" s="46"/>
      <c r="S74" s="18"/>
      <c r="T74" s="47"/>
      <c r="U74" s="46"/>
      <c r="V74" s="18"/>
      <c r="W74" s="47"/>
      <c r="X74" s="46">
        <v>134</v>
      </c>
      <c r="Y74" s="18">
        <v>67</v>
      </c>
      <c r="Z74" s="47">
        <v>3</v>
      </c>
      <c r="AA74" s="46">
        <v>134</v>
      </c>
      <c r="AB74" s="18">
        <v>71</v>
      </c>
      <c r="AC74" s="47">
        <v>3</v>
      </c>
      <c r="AD74" s="46"/>
      <c r="AE74" s="18"/>
      <c r="AF74" s="47"/>
      <c r="AG74" s="46"/>
      <c r="AH74" s="18"/>
      <c r="AI74" s="47"/>
      <c r="AJ74" s="46"/>
      <c r="AK74" s="18"/>
      <c r="AL74" s="47"/>
      <c r="AM74" s="46"/>
      <c r="AN74" s="18"/>
      <c r="AO74" s="47"/>
      <c r="AP74" s="69">
        <f t="shared" ref="AP74:AP75" si="16">N74+Q74+T74+W74+Z74+AC74+AF74+AI74+AL74+AO74</f>
        <v>6</v>
      </c>
      <c r="AQ74" s="69" t="s">
        <v>210</v>
      </c>
    </row>
    <row r="75" spans="1:45" ht="62.1" customHeight="1" x14ac:dyDescent="0.3">
      <c r="B75" s="88" t="s">
        <v>225</v>
      </c>
      <c r="C75" s="63" t="s">
        <v>493</v>
      </c>
      <c r="D75" s="65" t="s">
        <v>30</v>
      </c>
      <c r="E75" s="19" t="s">
        <v>54</v>
      </c>
      <c r="F75" s="18">
        <f t="shared" si="14"/>
        <v>268</v>
      </c>
      <c r="G75" s="18">
        <f t="shared" si="15"/>
        <v>138</v>
      </c>
      <c r="H75" s="18">
        <v>36</v>
      </c>
      <c r="I75" s="18"/>
      <c r="J75" s="18">
        <v>102</v>
      </c>
      <c r="K75" s="43"/>
      <c r="L75" s="46"/>
      <c r="M75" s="18"/>
      <c r="N75" s="47"/>
      <c r="O75" s="46"/>
      <c r="P75" s="18"/>
      <c r="Q75" s="47"/>
      <c r="R75" s="46"/>
      <c r="S75" s="18"/>
      <c r="T75" s="47"/>
      <c r="U75" s="46"/>
      <c r="V75" s="18"/>
      <c r="W75" s="47"/>
      <c r="X75" s="46">
        <v>134</v>
      </c>
      <c r="Y75" s="18">
        <v>67</v>
      </c>
      <c r="Z75" s="47">
        <v>3</v>
      </c>
      <c r="AA75" s="46">
        <v>134</v>
      </c>
      <c r="AB75" s="18">
        <v>71</v>
      </c>
      <c r="AC75" s="47">
        <v>3</v>
      </c>
      <c r="AD75" s="46"/>
      <c r="AE75" s="18"/>
      <c r="AF75" s="47"/>
      <c r="AG75" s="46"/>
      <c r="AH75" s="18"/>
      <c r="AI75" s="47"/>
      <c r="AJ75" s="46"/>
      <c r="AK75" s="18"/>
      <c r="AL75" s="47"/>
      <c r="AM75" s="46"/>
      <c r="AN75" s="18"/>
      <c r="AO75" s="47"/>
      <c r="AP75" s="69">
        <f t="shared" si="16"/>
        <v>6</v>
      </c>
      <c r="AQ75" s="69" t="s">
        <v>229</v>
      </c>
    </row>
    <row r="76" spans="1:45" s="24" customFormat="1" ht="104.25" customHeight="1" x14ac:dyDescent="0.3">
      <c r="A76" s="179"/>
      <c r="B76" s="90" t="s">
        <v>530</v>
      </c>
      <c r="C76" s="91" t="s">
        <v>499</v>
      </c>
      <c r="D76" s="86"/>
      <c r="E76" s="25"/>
      <c r="F76" s="23"/>
      <c r="G76" s="23"/>
      <c r="H76" s="23"/>
      <c r="I76" s="23"/>
      <c r="J76" s="23"/>
      <c r="K76" s="50"/>
      <c r="L76" s="54"/>
      <c r="M76" s="23"/>
      <c r="N76" s="55"/>
      <c r="O76" s="54"/>
      <c r="P76" s="23"/>
      <c r="Q76" s="55"/>
      <c r="R76" s="54"/>
      <c r="S76" s="23"/>
      <c r="T76" s="55"/>
      <c r="U76" s="54"/>
      <c r="V76" s="23"/>
      <c r="W76" s="55"/>
      <c r="X76" s="54"/>
      <c r="Y76" s="23"/>
      <c r="Z76" s="55"/>
      <c r="AA76" s="54"/>
      <c r="AB76" s="23"/>
      <c r="AC76" s="55"/>
      <c r="AD76" s="54"/>
      <c r="AE76" s="23"/>
      <c r="AF76" s="55"/>
      <c r="AG76" s="54"/>
      <c r="AH76" s="23"/>
      <c r="AI76" s="55"/>
      <c r="AJ76" s="54"/>
      <c r="AK76" s="23"/>
      <c r="AL76" s="55"/>
      <c r="AM76" s="54"/>
      <c r="AN76" s="23"/>
      <c r="AO76" s="55"/>
      <c r="AP76" s="70"/>
      <c r="AQ76" s="70"/>
      <c r="AR76" s="179"/>
    </row>
    <row r="77" spans="1:45" ht="123.95" customHeight="1" x14ac:dyDescent="0.3">
      <c r="B77" s="88" t="s">
        <v>231</v>
      </c>
      <c r="C77" s="89" t="s">
        <v>232</v>
      </c>
      <c r="D77" s="84" t="s">
        <v>30</v>
      </c>
      <c r="E77" s="19" t="s">
        <v>54</v>
      </c>
      <c r="F77" s="18">
        <f t="shared" ref="F77:F135" si="17">L77+O77+R77+U77+X77+AA77+AD77+AG77+AJ77+AM77</f>
        <v>268</v>
      </c>
      <c r="G77" s="18">
        <f t="shared" ref="G77:G135" si="18">M77+P77+S77+V77+Y77+AB77+AE77+AH77+AK77+AN77</f>
        <v>121</v>
      </c>
      <c r="H77" s="18">
        <v>16</v>
      </c>
      <c r="I77" s="18">
        <v>105</v>
      </c>
      <c r="J77" s="18"/>
      <c r="K77" s="43"/>
      <c r="L77" s="46"/>
      <c r="M77" s="18"/>
      <c r="N77" s="47"/>
      <c r="O77" s="46"/>
      <c r="P77" s="18"/>
      <c r="Q77" s="47"/>
      <c r="R77" s="46"/>
      <c r="S77" s="18"/>
      <c r="T77" s="47"/>
      <c r="U77" s="46"/>
      <c r="V77" s="18"/>
      <c r="W77" s="47"/>
      <c r="X77" s="142">
        <v>134</v>
      </c>
      <c r="Y77" s="140">
        <v>62</v>
      </c>
      <c r="Z77" s="143">
        <v>3</v>
      </c>
      <c r="AA77" s="142">
        <v>134</v>
      </c>
      <c r="AB77" s="140">
        <v>59</v>
      </c>
      <c r="AC77" s="143">
        <v>3</v>
      </c>
      <c r="AD77" s="46"/>
      <c r="AE77" s="18"/>
      <c r="AF77" s="47"/>
      <c r="AG77" s="46"/>
      <c r="AH77" s="18"/>
      <c r="AI77" s="47"/>
      <c r="AJ77" s="46"/>
      <c r="AK77" s="18"/>
      <c r="AL77" s="47"/>
      <c r="AM77" s="46"/>
      <c r="AN77" s="18"/>
      <c r="AO77" s="47"/>
      <c r="AP77" s="69">
        <f t="shared" ref="AP77:AP135" si="19">N77+Q77+T77+W77+Z77+AC77+AF77+AI77+AL77+AO77</f>
        <v>6</v>
      </c>
      <c r="AQ77" s="69" t="s">
        <v>230</v>
      </c>
    </row>
    <row r="78" spans="1:45" s="24" customFormat="1" ht="93" customHeight="1" x14ac:dyDescent="0.3">
      <c r="A78" s="179"/>
      <c r="B78" s="90" t="s">
        <v>531</v>
      </c>
      <c r="C78" s="91" t="s">
        <v>500</v>
      </c>
      <c r="D78" s="86"/>
      <c r="E78" s="25"/>
      <c r="F78" s="23"/>
      <c r="G78" s="23"/>
      <c r="H78" s="23"/>
      <c r="I78" s="23"/>
      <c r="J78" s="23"/>
      <c r="K78" s="50"/>
      <c r="L78" s="54"/>
      <c r="M78" s="23"/>
      <c r="N78" s="55"/>
      <c r="O78" s="54"/>
      <c r="P78" s="23"/>
      <c r="Q78" s="55"/>
      <c r="R78" s="54"/>
      <c r="S78" s="23"/>
      <c r="T78" s="55"/>
      <c r="U78" s="54"/>
      <c r="V78" s="23"/>
      <c r="W78" s="55"/>
      <c r="X78" s="54"/>
      <c r="Y78" s="23"/>
      <c r="Z78" s="55"/>
      <c r="AA78" s="54"/>
      <c r="AB78" s="23"/>
      <c r="AC78" s="55"/>
      <c r="AD78" s="54"/>
      <c r="AE78" s="23"/>
      <c r="AF78" s="55"/>
      <c r="AG78" s="54"/>
      <c r="AH78" s="23"/>
      <c r="AI78" s="55"/>
      <c r="AJ78" s="54"/>
      <c r="AK78" s="23"/>
      <c r="AL78" s="55"/>
      <c r="AM78" s="54"/>
      <c r="AN78" s="23"/>
      <c r="AO78" s="55"/>
      <c r="AP78" s="70"/>
      <c r="AQ78" s="70"/>
      <c r="AR78" s="179"/>
    </row>
    <row r="79" spans="1:45" ht="70.5" customHeight="1" x14ac:dyDescent="0.3">
      <c r="B79" s="88" t="s">
        <v>234</v>
      </c>
      <c r="C79" s="89" t="s">
        <v>236</v>
      </c>
      <c r="D79" s="84"/>
      <c r="E79" s="19" t="s">
        <v>30</v>
      </c>
      <c r="F79" s="18">
        <f t="shared" si="17"/>
        <v>90</v>
      </c>
      <c r="G79" s="18">
        <f t="shared" si="18"/>
        <v>42</v>
      </c>
      <c r="H79" s="18">
        <v>10</v>
      </c>
      <c r="I79" s="18"/>
      <c r="J79" s="18">
        <v>32</v>
      </c>
      <c r="K79" s="43"/>
      <c r="L79" s="46"/>
      <c r="M79" s="18"/>
      <c r="N79" s="47"/>
      <c r="O79" s="46"/>
      <c r="P79" s="18"/>
      <c r="Q79" s="47"/>
      <c r="R79" s="46"/>
      <c r="S79" s="18"/>
      <c r="T79" s="47"/>
      <c r="U79" s="46"/>
      <c r="V79" s="18"/>
      <c r="W79" s="47"/>
      <c r="X79" s="46"/>
      <c r="Y79" s="18"/>
      <c r="Z79" s="47"/>
      <c r="AA79" s="142">
        <v>90</v>
      </c>
      <c r="AB79" s="140">
        <v>42</v>
      </c>
      <c r="AC79" s="143">
        <v>3</v>
      </c>
      <c r="AD79" s="46"/>
      <c r="AE79" s="18"/>
      <c r="AF79" s="47"/>
      <c r="AG79" s="46"/>
      <c r="AH79" s="18"/>
      <c r="AI79" s="47"/>
      <c r="AJ79" s="46"/>
      <c r="AK79" s="18"/>
      <c r="AL79" s="47"/>
      <c r="AM79" s="46"/>
      <c r="AN79" s="18"/>
      <c r="AO79" s="47"/>
      <c r="AP79" s="69">
        <f t="shared" si="19"/>
        <v>3</v>
      </c>
      <c r="AQ79" s="69" t="s">
        <v>233</v>
      </c>
    </row>
    <row r="80" spans="1:45" ht="74.25" customHeight="1" x14ac:dyDescent="0.3">
      <c r="B80" s="88" t="s">
        <v>235</v>
      </c>
      <c r="C80" s="89" t="s">
        <v>237</v>
      </c>
      <c r="D80" s="84" t="s">
        <v>48</v>
      </c>
      <c r="E80" s="19" t="s">
        <v>47</v>
      </c>
      <c r="F80" s="18">
        <f t="shared" si="17"/>
        <v>240</v>
      </c>
      <c r="G80" s="18">
        <f t="shared" si="18"/>
        <v>130</v>
      </c>
      <c r="H80" s="18">
        <v>20</v>
      </c>
      <c r="I80" s="18"/>
      <c r="J80" s="18">
        <f>G80-H80</f>
        <v>110</v>
      </c>
      <c r="K80" s="43"/>
      <c r="L80" s="46"/>
      <c r="M80" s="18"/>
      <c r="N80" s="47"/>
      <c r="O80" s="46"/>
      <c r="P80" s="18"/>
      <c r="Q80" s="47"/>
      <c r="R80" s="46"/>
      <c r="S80" s="18"/>
      <c r="T80" s="47"/>
      <c r="U80" s="46"/>
      <c r="V80" s="18"/>
      <c r="W80" s="47"/>
      <c r="X80" s="46"/>
      <c r="Y80" s="18"/>
      <c r="Z80" s="47"/>
      <c r="AA80" s="46"/>
      <c r="AB80" s="18"/>
      <c r="AC80" s="47"/>
      <c r="AD80" s="142">
        <v>120</v>
      </c>
      <c r="AE80" s="140">
        <v>62</v>
      </c>
      <c r="AF80" s="143">
        <v>3</v>
      </c>
      <c r="AG80" s="142">
        <v>120</v>
      </c>
      <c r="AH80" s="140">
        <v>68</v>
      </c>
      <c r="AI80" s="143">
        <v>3</v>
      </c>
      <c r="AJ80" s="46"/>
      <c r="AK80" s="18"/>
      <c r="AL80" s="47"/>
      <c r="AM80" s="46"/>
      <c r="AN80" s="18"/>
      <c r="AO80" s="47"/>
      <c r="AP80" s="69">
        <f t="shared" si="19"/>
        <v>6</v>
      </c>
      <c r="AQ80" s="69" t="s">
        <v>238</v>
      </c>
    </row>
    <row r="81" spans="1:44" s="24" customFormat="1" ht="93" customHeight="1" x14ac:dyDescent="0.3">
      <c r="A81" s="179"/>
      <c r="B81" s="90" t="s">
        <v>240</v>
      </c>
      <c r="C81" s="91" t="s">
        <v>250</v>
      </c>
      <c r="D81" s="86"/>
      <c r="E81" s="25"/>
      <c r="F81" s="23"/>
      <c r="G81" s="23"/>
      <c r="H81" s="23"/>
      <c r="I81" s="23"/>
      <c r="J81" s="23"/>
      <c r="K81" s="50"/>
      <c r="L81" s="54"/>
      <c r="M81" s="23"/>
      <c r="N81" s="55"/>
      <c r="O81" s="54"/>
      <c r="P81" s="23"/>
      <c r="Q81" s="55"/>
      <c r="R81" s="54"/>
      <c r="S81" s="23"/>
      <c r="T81" s="55"/>
      <c r="U81" s="54"/>
      <c r="V81" s="23"/>
      <c r="W81" s="55"/>
      <c r="X81" s="54"/>
      <c r="Y81" s="23"/>
      <c r="Z81" s="55"/>
      <c r="AA81" s="54"/>
      <c r="AB81" s="23"/>
      <c r="AC81" s="55"/>
      <c r="AD81" s="54"/>
      <c r="AE81" s="23"/>
      <c r="AF81" s="55"/>
      <c r="AG81" s="54"/>
      <c r="AH81" s="23"/>
      <c r="AI81" s="55"/>
      <c r="AJ81" s="54"/>
      <c r="AK81" s="23"/>
      <c r="AL81" s="55"/>
      <c r="AM81" s="54"/>
      <c r="AN81" s="23"/>
      <c r="AO81" s="55"/>
      <c r="AP81" s="70"/>
      <c r="AQ81" s="70"/>
      <c r="AR81" s="179"/>
    </row>
    <row r="82" spans="1:44" ht="62.1" customHeight="1" x14ac:dyDescent="0.3">
      <c r="B82" s="88" t="s">
        <v>242</v>
      </c>
      <c r="C82" s="89" t="s">
        <v>252</v>
      </c>
      <c r="D82" s="84"/>
      <c r="E82" s="19" t="s">
        <v>47</v>
      </c>
      <c r="F82" s="18">
        <f t="shared" si="17"/>
        <v>90</v>
      </c>
      <c r="G82" s="18">
        <f t="shared" si="18"/>
        <v>46</v>
      </c>
      <c r="H82" s="18">
        <v>10</v>
      </c>
      <c r="I82" s="18"/>
      <c r="J82" s="18">
        <v>36</v>
      </c>
      <c r="K82" s="43"/>
      <c r="L82" s="46"/>
      <c r="M82" s="18"/>
      <c r="N82" s="47"/>
      <c r="O82" s="46"/>
      <c r="P82" s="18"/>
      <c r="Q82" s="47"/>
      <c r="R82" s="46"/>
      <c r="S82" s="18"/>
      <c r="T82" s="47"/>
      <c r="U82" s="46"/>
      <c r="V82" s="18"/>
      <c r="W82" s="47"/>
      <c r="X82" s="46"/>
      <c r="Y82" s="18"/>
      <c r="Z82" s="47"/>
      <c r="AA82" s="46"/>
      <c r="AB82" s="18"/>
      <c r="AC82" s="47"/>
      <c r="AD82" s="142">
        <v>90</v>
      </c>
      <c r="AE82" s="140">
        <v>46</v>
      </c>
      <c r="AF82" s="143">
        <v>3</v>
      </c>
      <c r="AG82" s="142"/>
      <c r="AH82" s="140"/>
      <c r="AI82" s="143"/>
      <c r="AJ82" s="46"/>
      <c r="AK82" s="18"/>
      <c r="AL82" s="47"/>
      <c r="AM82" s="46"/>
      <c r="AN82" s="18"/>
      <c r="AO82" s="47"/>
      <c r="AP82" s="69">
        <f t="shared" si="19"/>
        <v>3</v>
      </c>
      <c r="AQ82" s="69" t="s">
        <v>239</v>
      </c>
    </row>
    <row r="83" spans="1:44" ht="102.75" customHeight="1" x14ac:dyDescent="0.3">
      <c r="B83" s="88" t="s">
        <v>243</v>
      </c>
      <c r="C83" s="89" t="s">
        <v>253</v>
      </c>
      <c r="D83" s="84"/>
      <c r="E83" s="19" t="s">
        <v>254</v>
      </c>
      <c r="F83" s="18">
        <f t="shared" si="17"/>
        <v>130</v>
      </c>
      <c r="G83" s="18">
        <f t="shared" si="18"/>
        <v>88</v>
      </c>
      <c r="H83" s="18">
        <v>18</v>
      </c>
      <c r="I83" s="18"/>
      <c r="J83" s="18">
        <f>G83-H83</f>
        <v>70</v>
      </c>
      <c r="K83" s="43"/>
      <c r="L83" s="46"/>
      <c r="M83" s="18"/>
      <c r="N83" s="47"/>
      <c r="O83" s="46"/>
      <c r="P83" s="18"/>
      <c r="Q83" s="47"/>
      <c r="R83" s="46"/>
      <c r="S83" s="18"/>
      <c r="T83" s="47"/>
      <c r="U83" s="46"/>
      <c r="V83" s="18"/>
      <c r="W83" s="47"/>
      <c r="X83" s="46"/>
      <c r="Y83" s="18"/>
      <c r="Z83" s="47"/>
      <c r="AA83" s="46"/>
      <c r="AB83" s="18"/>
      <c r="AC83" s="47"/>
      <c r="AD83" s="142"/>
      <c r="AE83" s="140"/>
      <c r="AF83" s="143"/>
      <c r="AG83" s="142">
        <v>130</v>
      </c>
      <c r="AH83" s="140">
        <v>88</v>
      </c>
      <c r="AI83" s="143">
        <v>3</v>
      </c>
      <c r="AJ83" s="46"/>
      <c r="AK83" s="18"/>
      <c r="AL83" s="47"/>
      <c r="AM83" s="46"/>
      <c r="AN83" s="18"/>
      <c r="AO83" s="47"/>
      <c r="AP83" s="69">
        <f t="shared" si="19"/>
        <v>3</v>
      </c>
      <c r="AQ83" s="69" t="s">
        <v>255</v>
      </c>
    </row>
    <row r="84" spans="1:44" s="24" customFormat="1" ht="93" customHeight="1" x14ac:dyDescent="0.3">
      <c r="A84" s="179"/>
      <c r="B84" s="90" t="s">
        <v>249</v>
      </c>
      <c r="C84" s="91" t="s">
        <v>257</v>
      </c>
      <c r="D84" s="86"/>
      <c r="E84" s="25"/>
      <c r="F84" s="23"/>
      <c r="G84" s="23"/>
      <c r="H84" s="23"/>
      <c r="I84" s="23"/>
      <c r="J84" s="23"/>
      <c r="K84" s="50"/>
      <c r="L84" s="54"/>
      <c r="M84" s="23"/>
      <c r="N84" s="55"/>
      <c r="O84" s="54"/>
      <c r="P84" s="23"/>
      <c r="Q84" s="55"/>
      <c r="R84" s="54"/>
      <c r="S84" s="23"/>
      <c r="T84" s="55"/>
      <c r="U84" s="54"/>
      <c r="V84" s="23"/>
      <c r="W84" s="55"/>
      <c r="X84" s="54"/>
      <c r="Y84" s="23"/>
      <c r="Z84" s="55"/>
      <c r="AA84" s="54"/>
      <c r="AB84" s="23"/>
      <c r="AC84" s="55"/>
      <c r="AD84" s="54"/>
      <c r="AE84" s="23"/>
      <c r="AF84" s="55"/>
      <c r="AG84" s="54"/>
      <c r="AH84" s="23"/>
      <c r="AI84" s="55"/>
      <c r="AJ84" s="54"/>
      <c r="AK84" s="23"/>
      <c r="AL84" s="55"/>
      <c r="AM84" s="54"/>
      <c r="AN84" s="23"/>
      <c r="AO84" s="55"/>
      <c r="AP84" s="70"/>
      <c r="AQ84" s="70"/>
      <c r="AR84" s="179"/>
    </row>
    <row r="85" spans="1:44" ht="93" customHeight="1" x14ac:dyDescent="0.3">
      <c r="B85" s="88" t="s">
        <v>251</v>
      </c>
      <c r="C85" s="89" t="s">
        <v>258</v>
      </c>
      <c r="D85" s="84" t="s">
        <v>48</v>
      </c>
      <c r="E85" s="19" t="s">
        <v>47</v>
      </c>
      <c r="F85" s="18">
        <f t="shared" si="17"/>
        <v>180</v>
      </c>
      <c r="G85" s="18">
        <f t="shared" si="18"/>
        <v>116</v>
      </c>
      <c r="H85" s="18">
        <v>24</v>
      </c>
      <c r="I85" s="18"/>
      <c r="J85" s="18">
        <v>92</v>
      </c>
      <c r="K85" s="43"/>
      <c r="L85" s="46"/>
      <c r="M85" s="18"/>
      <c r="N85" s="47"/>
      <c r="O85" s="46"/>
      <c r="P85" s="18"/>
      <c r="Q85" s="47"/>
      <c r="R85" s="46"/>
      <c r="S85" s="18"/>
      <c r="T85" s="47"/>
      <c r="U85" s="46"/>
      <c r="V85" s="18"/>
      <c r="W85" s="47"/>
      <c r="X85" s="46"/>
      <c r="Y85" s="18"/>
      <c r="Z85" s="47"/>
      <c r="AA85" s="46"/>
      <c r="AB85" s="18"/>
      <c r="AC85" s="47"/>
      <c r="AD85" s="142">
        <v>90</v>
      </c>
      <c r="AE85" s="140">
        <v>58</v>
      </c>
      <c r="AF85" s="143">
        <v>3</v>
      </c>
      <c r="AG85" s="142">
        <v>90</v>
      </c>
      <c r="AH85" s="140">
        <v>58</v>
      </c>
      <c r="AI85" s="143">
        <v>3</v>
      </c>
      <c r="AJ85" s="46"/>
      <c r="AK85" s="18"/>
      <c r="AL85" s="47"/>
      <c r="AM85" s="46"/>
      <c r="AN85" s="18"/>
      <c r="AO85" s="47"/>
      <c r="AP85" s="69">
        <f t="shared" si="19"/>
        <v>6</v>
      </c>
      <c r="AQ85" s="69" t="s">
        <v>426</v>
      </c>
    </row>
    <row r="86" spans="1:44" ht="93" customHeight="1" x14ac:dyDescent="0.3">
      <c r="B86" s="90" t="s">
        <v>532</v>
      </c>
      <c r="C86" s="91" t="s">
        <v>323</v>
      </c>
      <c r="D86" s="85"/>
      <c r="E86" s="226" t="s">
        <v>29</v>
      </c>
      <c r="F86" s="23">
        <f t="shared" si="17"/>
        <v>112</v>
      </c>
      <c r="G86" s="23">
        <f t="shared" si="18"/>
        <v>74</v>
      </c>
      <c r="H86" s="23">
        <v>12</v>
      </c>
      <c r="I86" s="23"/>
      <c r="J86" s="23">
        <v>62</v>
      </c>
      <c r="K86" s="50"/>
      <c r="L86" s="54"/>
      <c r="M86" s="23"/>
      <c r="N86" s="55"/>
      <c r="O86" s="54"/>
      <c r="P86" s="23"/>
      <c r="Q86" s="50"/>
      <c r="R86" s="54"/>
      <c r="S86" s="23"/>
      <c r="T86" s="55"/>
      <c r="U86" s="54"/>
      <c r="V86" s="23"/>
      <c r="W86" s="55"/>
      <c r="X86" s="54"/>
      <c r="Y86" s="23"/>
      <c r="Z86" s="55"/>
      <c r="AA86" s="54"/>
      <c r="AB86" s="23"/>
      <c r="AC86" s="55"/>
      <c r="AD86" s="54"/>
      <c r="AE86" s="23"/>
      <c r="AF86" s="55"/>
      <c r="AG86" s="54"/>
      <c r="AH86" s="23"/>
      <c r="AI86" s="55"/>
      <c r="AJ86" s="54">
        <v>40</v>
      </c>
      <c r="AK86" s="23">
        <v>26</v>
      </c>
      <c r="AL86" s="55"/>
      <c r="AM86" s="51">
        <v>72</v>
      </c>
      <c r="AN86" s="23">
        <v>48</v>
      </c>
      <c r="AO86" s="50">
        <v>3</v>
      </c>
      <c r="AP86" s="70">
        <f t="shared" si="19"/>
        <v>3</v>
      </c>
      <c r="AQ86" s="70" t="s">
        <v>427</v>
      </c>
    </row>
    <row r="87" spans="1:44" s="30" customFormat="1" ht="123.95" customHeight="1" x14ac:dyDescent="0.4">
      <c r="A87" s="180"/>
      <c r="B87" s="227" t="s">
        <v>57</v>
      </c>
      <c r="C87" s="228" t="s">
        <v>260</v>
      </c>
      <c r="D87" s="87"/>
      <c r="E87" s="20"/>
      <c r="F87" s="229">
        <f t="shared" ref="F87:AP87" si="20">SUM(F88:F101,F121:F142)</f>
        <v>4967</v>
      </c>
      <c r="G87" s="229">
        <f t="shared" si="20"/>
        <v>2885</v>
      </c>
      <c r="H87" s="229">
        <f t="shared" si="20"/>
        <v>538</v>
      </c>
      <c r="I87" s="229">
        <f t="shared" si="20"/>
        <v>188</v>
      </c>
      <c r="J87" s="229">
        <f t="shared" si="20"/>
        <v>2111</v>
      </c>
      <c r="K87" s="230">
        <f t="shared" si="20"/>
        <v>48</v>
      </c>
      <c r="L87" s="263">
        <f t="shared" si="20"/>
        <v>144</v>
      </c>
      <c r="M87" s="229">
        <f t="shared" si="20"/>
        <v>68</v>
      </c>
      <c r="N87" s="230">
        <f t="shared" si="20"/>
        <v>4</v>
      </c>
      <c r="O87" s="263">
        <f t="shared" si="20"/>
        <v>90</v>
      </c>
      <c r="P87" s="229">
        <f t="shared" si="20"/>
        <v>34</v>
      </c>
      <c r="Q87" s="230">
        <f t="shared" si="20"/>
        <v>3</v>
      </c>
      <c r="R87" s="263">
        <f t="shared" si="20"/>
        <v>118</v>
      </c>
      <c r="S87" s="229">
        <f t="shared" si="20"/>
        <v>78</v>
      </c>
      <c r="T87" s="230">
        <f t="shared" si="20"/>
        <v>3</v>
      </c>
      <c r="U87" s="263">
        <f t="shared" si="20"/>
        <v>396</v>
      </c>
      <c r="V87" s="229">
        <f t="shared" si="20"/>
        <v>209</v>
      </c>
      <c r="W87" s="230">
        <f t="shared" si="20"/>
        <v>12</v>
      </c>
      <c r="X87" s="263">
        <f t="shared" si="20"/>
        <v>613</v>
      </c>
      <c r="Y87" s="229">
        <f t="shared" si="20"/>
        <v>366</v>
      </c>
      <c r="Z87" s="230">
        <f t="shared" si="20"/>
        <v>18</v>
      </c>
      <c r="AA87" s="263">
        <f t="shared" si="20"/>
        <v>470</v>
      </c>
      <c r="AB87" s="229">
        <f t="shared" si="20"/>
        <v>287</v>
      </c>
      <c r="AC87" s="230">
        <f t="shared" si="20"/>
        <v>12</v>
      </c>
      <c r="AD87" s="263">
        <f t="shared" si="20"/>
        <v>728</v>
      </c>
      <c r="AE87" s="229">
        <f t="shared" si="20"/>
        <v>482</v>
      </c>
      <c r="AF87" s="230">
        <f t="shared" si="20"/>
        <v>18</v>
      </c>
      <c r="AG87" s="263">
        <f t="shared" si="20"/>
        <v>484</v>
      </c>
      <c r="AH87" s="229">
        <f t="shared" si="20"/>
        <v>285</v>
      </c>
      <c r="AI87" s="230">
        <f t="shared" si="20"/>
        <v>15</v>
      </c>
      <c r="AJ87" s="263">
        <f t="shared" si="20"/>
        <v>1086</v>
      </c>
      <c r="AK87" s="229">
        <f t="shared" si="20"/>
        <v>590</v>
      </c>
      <c r="AL87" s="230">
        <f t="shared" si="20"/>
        <v>30</v>
      </c>
      <c r="AM87" s="263">
        <f t="shared" si="20"/>
        <v>838</v>
      </c>
      <c r="AN87" s="229">
        <f t="shared" si="20"/>
        <v>486</v>
      </c>
      <c r="AO87" s="230">
        <f t="shared" si="20"/>
        <v>27</v>
      </c>
      <c r="AP87" s="270">
        <f t="shared" si="20"/>
        <v>142</v>
      </c>
      <c r="AQ87" s="277"/>
      <c r="AR87" s="180"/>
    </row>
    <row r="88" spans="1:44" s="30" customFormat="1" ht="123.95" customHeight="1" x14ac:dyDescent="0.4">
      <c r="A88" s="180"/>
      <c r="B88" s="90" t="s">
        <v>263</v>
      </c>
      <c r="C88" s="91" t="s">
        <v>264</v>
      </c>
      <c r="D88" s="87"/>
      <c r="E88" s="20"/>
      <c r="F88" s="29"/>
      <c r="G88" s="29"/>
      <c r="H88" s="29"/>
      <c r="I88" s="29"/>
      <c r="J88" s="29"/>
      <c r="K88" s="77"/>
      <c r="L88" s="81"/>
      <c r="M88" s="31"/>
      <c r="N88" s="82"/>
      <c r="O88" s="92"/>
      <c r="P88" s="31"/>
      <c r="Q88" s="82"/>
      <c r="R88" s="92"/>
      <c r="S88" s="31"/>
      <c r="T88" s="82"/>
      <c r="U88" s="92"/>
      <c r="V88" s="31"/>
      <c r="W88" s="82"/>
      <c r="X88" s="92"/>
      <c r="Y88" s="31"/>
      <c r="Z88" s="82"/>
      <c r="AA88" s="92"/>
      <c r="AB88" s="31"/>
      <c r="AC88" s="82"/>
      <c r="AD88" s="92"/>
      <c r="AE88" s="31"/>
      <c r="AF88" s="82"/>
      <c r="AG88" s="92"/>
      <c r="AH88" s="31"/>
      <c r="AI88" s="82"/>
      <c r="AJ88" s="92"/>
      <c r="AK88" s="31"/>
      <c r="AL88" s="82"/>
      <c r="AM88" s="92"/>
      <c r="AN88" s="31"/>
      <c r="AO88" s="93"/>
      <c r="AP88" s="94"/>
      <c r="AQ88" s="94"/>
      <c r="AR88" s="180"/>
    </row>
    <row r="89" spans="1:44" ht="132" customHeight="1" x14ac:dyDescent="0.3">
      <c r="B89" s="88" t="s">
        <v>265</v>
      </c>
      <c r="C89" s="89" t="s">
        <v>610</v>
      </c>
      <c r="D89" s="84"/>
      <c r="E89" s="139" t="s">
        <v>46</v>
      </c>
      <c r="F89" s="18">
        <f t="shared" si="17"/>
        <v>72</v>
      </c>
      <c r="G89" s="18">
        <f t="shared" si="18"/>
        <v>34</v>
      </c>
      <c r="H89" s="18">
        <v>18</v>
      </c>
      <c r="I89" s="18"/>
      <c r="J89" s="18"/>
      <c r="K89" s="43">
        <v>16</v>
      </c>
      <c r="L89" s="46">
        <v>72</v>
      </c>
      <c r="M89" s="18">
        <v>34</v>
      </c>
      <c r="N89" s="47">
        <v>2</v>
      </c>
      <c r="O89" s="46"/>
      <c r="P89" s="18"/>
      <c r="Q89" s="47"/>
      <c r="R89" s="46"/>
      <c r="S89" s="18"/>
      <c r="T89" s="47"/>
      <c r="U89" s="46"/>
      <c r="V89" s="18"/>
      <c r="W89" s="47"/>
      <c r="X89" s="46"/>
      <c r="Y89" s="18"/>
      <c r="Z89" s="47"/>
      <c r="AA89" s="46"/>
      <c r="AB89" s="18"/>
      <c r="AC89" s="47"/>
      <c r="AD89" s="46"/>
      <c r="AE89" s="18"/>
      <c r="AF89" s="47"/>
      <c r="AG89" s="46"/>
      <c r="AH89" s="18"/>
      <c r="AI89" s="47"/>
      <c r="AJ89" s="46"/>
      <c r="AK89" s="18"/>
      <c r="AL89" s="47"/>
      <c r="AM89" s="46"/>
      <c r="AN89" s="18"/>
      <c r="AO89" s="47"/>
      <c r="AP89" s="69">
        <f t="shared" si="19"/>
        <v>2</v>
      </c>
      <c r="AQ89" s="72" t="s">
        <v>542</v>
      </c>
    </row>
    <row r="90" spans="1:44" ht="93" customHeight="1" x14ac:dyDescent="0.3">
      <c r="B90" s="88" t="s">
        <v>266</v>
      </c>
      <c r="C90" s="89" t="s">
        <v>611</v>
      </c>
      <c r="D90" s="84"/>
      <c r="E90" s="139" t="s">
        <v>46</v>
      </c>
      <c r="F90" s="18">
        <f t="shared" si="17"/>
        <v>72</v>
      </c>
      <c r="G90" s="18">
        <f t="shared" si="18"/>
        <v>34</v>
      </c>
      <c r="H90" s="18">
        <v>18</v>
      </c>
      <c r="I90" s="18"/>
      <c r="J90" s="18"/>
      <c r="K90" s="43">
        <v>16</v>
      </c>
      <c r="L90" s="46">
        <v>72</v>
      </c>
      <c r="M90" s="18">
        <v>34</v>
      </c>
      <c r="N90" s="47">
        <v>2</v>
      </c>
      <c r="O90" s="46"/>
      <c r="P90" s="18"/>
      <c r="Q90" s="47"/>
      <c r="R90" s="46"/>
      <c r="S90" s="18"/>
      <c r="T90" s="47"/>
      <c r="U90" s="46"/>
      <c r="V90" s="18"/>
      <c r="W90" s="47"/>
      <c r="X90" s="46"/>
      <c r="Y90" s="18"/>
      <c r="Z90" s="47"/>
      <c r="AA90" s="46"/>
      <c r="AB90" s="18"/>
      <c r="AC90" s="47"/>
      <c r="AD90" s="46"/>
      <c r="AE90" s="18"/>
      <c r="AF90" s="47"/>
      <c r="AG90" s="46"/>
      <c r="AH90" s="18"/>
      <c r="AI90" s="47"/>
      <c r="AJ90" s="46"/>
      <c r="AK90" s="18"/>
      <c r="AL90" s="47"/>
      <c r="AM90" s="46"/>
      <c r="AN90" s="18"/>
      <c r="AO90" s="47"/>
      <c r="AP90" s="69">
        <f t="shared" si="19"/>
        <v>2</v>
      </c>
      <c r="AQ90" s="72" t="s">
        <v>270</v>
      </c>
    </row>
    <row r="91" spans="1:44" ht="60" customHeight="1" x14ac:dyDescent="0.3">
      <c r="B91" s="90" t="s">
        <v>267</v>
      </c>
      <c r="C91" s="91" t="s">
        <v>268</v>
      </c>
      <c r="D91" s="86"/>
      <c r="E91" s="25" t="s">
        <v>57</v>
      </c>
      <c r="F91" s="23">
        <f t="shared" si="17"/>
        <v>90</v>
      </c>
      <c r="G91" s="23">
        <f t="shared" si="18"/>
        <v>34</v>
      </c>
      <c r="H91" s="23">
        <v>18</v>
      </c>
      <c r="I91" s="23"/>
      <c r="J91" s="23"/>
      <c r="K91" s="50">
        <v>16</v>
      </c>
      <c r="L91" s="54"/>
      <c r="M91" s="23"/>
      <c r="N91" s="55"/>
      <c r="O91" s="54">
        <v>90</v>
      </c>
      <c r="P91" s="23">
        <v>34</v>
      </c>
      <c r="Q91" s="55">
        <v>3</v>
      </c>
      <c r="R91" s="54"/>
      <c r="S91" s="23"/>
      <c r="T91" s="55"/>
      <c r="U91" s="54"/>
      <c r="V91" s="23"/>
      <c r="W91" s="55"/>
      <c r="X91" s="54"/>
      <c r="Y91" s="23"/>
      <c r="Z91" s="55"/>
      <c r="AA91" s="54"/>
      <c r="AB91" s="23"/>
      <c r="AC91" s="55"/>
      <c r="AD91" s="54"/>
      <c r="AE91" s="23"/>
      <c r="AF91" s="55"/>
      <c r="AG91" s="54"/>
      <c r="AH91" s="23"/>
      <c r="AI91" s="55"/>
      <c r="AJ91" s="54"/>
      <c r="AK91" s="23"/>
      <c r="AL91" s="55"/>
      <c r="AM91" s="54"/>
      <c r="AN91" s="23"/>
      <c r="AO91" s="55"/>
      <c r="AP91" s="70">
        <f t="shared" si="19"/>
        <v>3</v>
      </c>
      <c r="AQ91" s="262" t="s">
        <v>543</v>
      </c>
    </row>
    <row r="92" spans="1:44" ht="60" customHeight="1" x14ac:dyDescent="0.3">
      <c r="B92" s="111" t="s">
        <v>274</v>
      </c>
      <c r="C92" s="103" t="s">
        <v>275</v>
      </c>
      <c r="D92" s="102"/>
      <c r="E92" s="36"/>
      <c r="F92" s="37"/>
      <c r="G92" s="37"/>
      <c r="H92" s="37"/>
      <c r="I92" s="37"/>
      <c r="J92" s="37"/>
      <c r="K92" s="96"/>
      <c r="L92" s="97"/>
      <c r="M92" s="37"/>
      <c r="N92" s="98"/>
      <c r="O92" s="97"/>
      <c r="P92" s="37"/>
      <c r="Q92" s="96"/>
      <c r="R92" s="97"/>
      <c r="S92" s="37"/>
      <c r="T92" s="98"/>
      <c r="U92" s="97"/>
      <c r="V92" s="37"/>
      <c r="W92" s="98"/>
      <c r="X92" s="97"/>
      <c r="Y92" s="37"/>
      <c r="Z92" s="98"/>
      <c r="AA92" s="97"/>
      <c r="AB92" s="37"/>
      <c r="AC92" s="98"/>
      <c r="AD92" s="97"/>
      <c r="AE92" s="37"/>
      <c r="AF92" s="98"/>
      <c r="AG92" s="97"/>
      <c r="AH92" s="37"/>
      <c r="AI92" s="98"/>
      <c r="AJ92" s="97"/>
      <c r="AK92" s="37"/>
      <c r="AL92" s="98"/>
      <c r="AM92" s="99"/>
      <c r="AN92" s="37"/>
      <c r="AO92" s="96"/>
      <c r="AP92" s="101"/>
      <c r="AQ92" s="101"/>
    </row>
    <row r="93" spans="1:44" ht="60" customHeight="1" x14ac:dyDescent="0.3">
      <c r="B93" s="88" t="s">
        <v>507</v>
      </c>
      <c r="C93" s="89" t="s">
        <v>279</v>
      </c>
      <c r="D93" s="84" t="s">
        <v>39</v>
      </c>
      <c r="E93" s="19"/>
      <c r="F93" s="18">
        <f t="shared" ref="F93:F94" si="21">L93+O93+R93+U93+X93+AA93+AD93+AG93+AJ93+AM93</f>
        <v>118</v>
      </c>
      <c r="G93" s="18">
        <f t="shared" ref="G93:G94" si="22">M93+P93+S93+V93+Y93+AB93+AE93+AH93+AK93+AN93</f>
        <v>78</v>
      </c>
      <c r="H93" s="18">
        <v>16</v>
      </c>
      <c r="I93" s="18">
        <v>62</v>
      </c>
      <c r="J93" s="18"/>
      <c r="K93" s="43"/>
      <c r="L93" s="46"/>
      <c r="M93" s="18"/>
      <c r="N93" s="47"/>
      <c r="O93" s="46"/>
      <c r="P93" s="18"/>
      <c r="Q93" s="43"/>
      <c r="R93" s="142">
        <v>118</v>
      </c>
      <c r="S93" s="140">
        <v>78</v>
      </c>
      <c r="T93" s="143">
        <v>3</v>
      </c>
      <c r="U93" s="142"/>
      <c r="V93" s="140"/>
      <c r="W93" s="143"/>
      <c r="X93" s="46"/>
      <c r="Y93" s="18"/>
      <c r="Z93" s="47"/>
      <c r="AA93" s="46"/>
      <c r="AB93" s="18"/>
      <c r="AC93" s="47"/>
      <c r="AD93" s="46"/>
      <c r="AE93" s="18"/>
      <c r="AF93" s="47"/>
      <c r="AG93" s="46"/>
      <c r="AH93" s="18"/>
      <c r="AI93" s="47"/>
      <c r="AJ93" s="46"/>
      <c r="AK93" s="18"/>
      <c r="AL93" s="47"/>
      <c r="AM93" s="45"/>
      <c r="AN93" s="18"/>
      <c r="AO93" s="43"/>
      <c r="AP93" s="69">
        <f t="shared" ref="AP93:AP94" si="23">N93+Q93+T93+W93+Z93+AC93+AF93+AI93+AL93+AO93</f>
        <v>3</v>
      </c>
      <c r="AQ93" s="69" t="s">
        <v>248</v>
      </c>
    </row>
    <row r="94" spans="1:44" ht="77.25" customHeight="1" x14ac:dyDescent="0.3">
      <c r="B94" s="88" t="s">
        <v>508</v>
      </c>
      <c r="C94" s="89" t="s">
        <v>280</v>
      </c>
      <c r="D94" s="84"/>
      <c r="E94" s="19" t="s">
        <v>59</v>
      </c>
      <c r="F94" s="18">
        <f t="shared" si="21"/>
        <v>90</v>
      </c>
      <c r="G94" s="18">
        <f t="shared" si="22"/>
        <v>34</v>
      </c>
      <c r="H94" s="18">
        <v>10</v>
      </c>
      <c r="I94" s="18"/>
      <c r="J94" s="18">
        <v>24</v>
      </c>
      <c r="K94" s="43"/>
      <c r="L94" s="46"/>
      <c r="M94" s="18"/>
      <c r="N94" s="47"/>
      <c r="O94" s="46"/>
      <c r="P94" s="18"/>
      <c r="Q94" s="43"/>
      <c r="R94" s="142"/>
      <c r="S94" s="140"/>
      <c r="T94" s="143"/>
      <c r="U94" s="142">
        <v>90</v>
      </c>
      <c r="V94" s="140">
        <v>34</v>
      </c>
      <c r="W94" s="143">
        <v>3</v>
      </c>
      <c r="X94" s="46"/>
      <c r="Y94" s="18"/>
      <c r="Z94" s="47"/>
      <c r="AA94" s="46"/>
      <c r="AB94" s="18"/>
      <c r="AC94" s="47"/>
      <c r="AD94" s="46"/>
      <c r="AE94" s="18"/>
      <c r="AF94" s="47"/>
      <c r="AG94" s="46"/>
      <c r="AH94" s="18"/>
      <c r="AI94" s="47"/>
      <c r="AJ94" s="46"/>
      <c r="AK94" s="18"/>
      <c r="AL94" s="47"/>
      <c r="AM94" s="45"/>
      <c r="AN94" s="18"/>
      <c r="AO94" s="43"/>
      <c r="AP94" s="69">
        <f t="shared" si="23"/>
        <v>3</v>
      </c>
      <c r="AQ94" s="69" t="s">
        <v>256</v>
      </c>
    </row>
    <row r="95" spans="1:44" ht="72" customHeight="1" x14ac:dyDescent="0.3">
      <c r="B95" s="90" t="s">
        <v>271</v>
      </c>
      <c r="C95" s="91" t="s">
        <v>501</v>
      </c>
      <c r="D95" s="86"/>
      <c r="E95" s="25"/>
      <c r="F95" s="23"/>
      <c r="G95" s="23"/>
      <c r="H95" s="23"/>
      <c r="I95" s="23"/>
      <c r="J95" s="23"/>
      <c r="K95" s="50"/>
      <c r="L95" s="54"/>
      <c r="M95" s="23"/>
      <c r="N95" s="55"/>
      <c r="O95" s="54"/>
      <c r="P95" s="23"/>
      <c r="Q95" s="50"/>
      <c r="R95" s="54"/>
      <c r="S95" s="23"/>
      <c r="T95" s="55"/>
      <c r="U95" s="54"/>
      <c r="V95" s="23"/>
      <c r="W95" s="55"/>
      <c r="X95" s="54"/>
      <c r="Y95" s="23"/>
      <c r="Z95" s="55"/>
      <c r="AA95" s="54"/>
      <c r="AB95" s="23"/>
      <c r="AC95" s="55"/>
      <c r="AD95" s="54"/>
      <c r="AE95" s="23"/>
      <c r="AF95" s="55"/>
      <c r="AG95" s="54"/>
      <c r="AH95" s="23"/>
      <c r="AI95" s="55"/>
      <c r="AJ95" s="54"/>
      <c r="AK95" s="23"/>
      <c r="AL95" s="55"/>
      <c r="AM95" s="51"/>
      <c r="AN95" s="23"/>
      <c r="AO95" s="50"/>
      <c r="AP95" s="70"/>
      <c r="AQ95" s="70"/>
    </row>
    <row r="96" spans="1:44" ht="93" customHeight="1" x14ac:dyDescent="0.3">
      <c r="B96" s="88" t="s">
        <v>277</v>
      </c>
      <c r="C96" s="89" t="s">
        <v>293</v>
      </c>
      <c r="D96" s="84" t="s">
        <v>54</v>
      </c>
      <c r="E96" s="19" t="s">
        <v>59</v>
      </c>
      <c r="F96" s="18">
        <f t="shared" ref="F96:F97" si="24">L96+O96+R96+U96+X96+AA96+AD96+AG96+AJ96+AM96</f>
        <v>248</v>
      </c>
      <c r="G96" s="18">
        <f t="shared" ref="G96:G97" si="25">M96+P96+S96+V96+Y96+AB96+AE96+AH96+AK96+AN96</f>
        <v>164</v>
      </c>
      <c r="H96" s="18">
        <v>38</v>
      </c>
      <c r="I96" s="18">
        <v>126</v>
      </c>
      <c r="J96" s="18"/>
      <c r="K96" s="43"/>
      <c r="L96" s="46"/>
      <c r="M96" s="18"/>
      <c r="N96" s="47"/>
      <c r="O96" s="46"/>
      <c r="P96" s="18"/>
      <c r="Q96" s="43"/>
      <c r="R96" s="46"/>
      <c r="S96" s="18"/>
      <c r="T96" s="47"/>
      <c r="U96" s="142">
        <v>126</v>
      </c>
      <c r="V96" s="140">
        <v>83</v>
      </c>
      <c r="W96" s="143">
        <v>3</v>
      </c>
      <c r="X96" s="142">
        <v>122</v>
      </c>
      <c r="Y96" s="140">
        <v>81</v>
      </c>
      <c r="Z96" s="143">
        <v>3</v>
      </c>
      <c r="AA96" s="142"/>
      <c r="AB96" s="140"/>
      <c r="AC96" s="143"/>
      <c r="AD96" s="142"/>
      <c r="AE96" s="140"/>
      <c r="AF96" s="143"/>
      <c r="AG96" s="46"/>
      <c r="AH96" s="18"/>
      <c r="AI96" s="47"/>
      <c r="AJ96" s="46"/>
      <c r="AK96" s="18"/>
      <c r="AL96" s="47"/>
      <c r="AM96" s="45"/>
      <c r="AN96" s="18"/>
      <c r="AO96" s="43"/>
      <c r="AP96" s="69">
        <f t="shared" ref="AP96:AP97" si="26">N96+Q96+T96+W96+Z96+AC96+AF96+AI96+AL96+AO96</f>
        <v>6</v>
      </c>
      <c r="AQ96" s="69" t="s">
        <v>259</v>
      </c>
    </row>
    <row r="97" spans="1:45" ht="68.25" customHeight="1" x14ac:dyDescent="0.3">
      <c r="B97" s="88" t="s">
        <v>278</v>
      </c>
      <c r="C97" s="89" t="s">
        <v>294</v>
      </c>
      <c r="D97" s="84" t="s">
        <v>47</v>
      </c>
      <c r="E97" s="139" t="s">
        <v>30</v>
      </c>
      <c r="F97" s="18">
        <f t="shared" si="24"/>
        <v>248</v>
      </c>
      <c r="G97" s="18">
        <f t="shared" si="25"/>
        <v>156</v>
      </c>
      <c r="H97" s="18">
        <v>28</v>
      </c>
      <c r="I97" s="18"/>
      <c r="J97" s="18">
        <v>128</v>
      </c>
      <c r="K97" s="43"/>
      <c r="L97" s="46"/>
      <c r="M97" s="18"/>
      <c r="N97" s="47"/>
      <c r="O97" s="46"/>
      <c r="P97" s="18"/>
      <c r="Q97" s="43"/>
      <c r="R97" s="46"/>
      <c r="S97" s="18"/>
      <c r="T97" s="47"/>
      <c r="U97" s="142"/>
      <c r="V97" s="140"/>
      <c r="W97" s="143"/>
      <c r="X97" s="142"/>
      <c r="Y97" s="140"/>
      <c r="Z97" s="143"/>
      <c r="AA97" s="142">
        <v>130</v>
      </c>
      <c r="AB97" s="140">
        <v>78</v>
      </c>
      <c r="AC97" s="143">
        <v>3</v>
      </c>
      <c r="AD97" s="142">
        <v>118</v>
      </c>
      <c r="AE97" s="140">
        <v>78</v>
      </c>
      <c r="AF97" s="143">
        <v>3</v>
      </c>
      <c r="AG97" s="46"/>
      <c r="AH97" s="18"/>
      <c r="AI97" s="47"/>
      <c r="AJ97" s="46"/>
      <c r="AK97" s="18"/>
      <c r="AL97" s="47"/>
      <c r="AM97" s="45"/>
      <c r="AN97" s="18"/>
      <c r="AO97" s="43"/>
      <c r="AP97" s="69">
        <f t="shared" si="26"/>
        <v>6</v>
      </c>
      <c r="AQ97" s="69" t="s">
        <v>281</v>
      </c>
    </row>
    <row r="98" spans="1:45" ht="66.75" customHeight="1" x14ac:dyDescent="0.3">
      <c r="B98" s="111" t="s">
        <v>290</v>
      </c>
      <c r="C98" s="103" t="s">
        <v>212</v>
      </c>
      <c r="D98" s="83"/>
      <c r="E98" s="74"/>
      <c r="F98" s="75"/>
      <c r="G98" s="75"/>
      <c r="H98" s="75"/>
      <c r="I98" s="75"/>
      <c r="J98" s="75"/>
      <c r="K98" s="76"/>
      <c r="L98" s="79"/>
      <c r="M98" s="75"/>
      <c r="N98" s="80"/>
      <c r="O98" s="79"/>
      <c r="P98" s="75"/>
      <c r="Q98" s="80"/>
      <c r="R98" s="79"/>
      <c r="S98" s="75"/>
      <c r="T98" s="80"/>
      <c r="U98" s="79"/>
      <c r="V98" s="75"/>
      <c r="W98" s="80"/>
      <c r="X98" s="79"/>
      <c r="Y98" s="75"/>
      <c r="Z98" s="80"/>
      <c r="AA98" s="79"/>
      <c r="AB98" s="75"/>
      <c r="AC98" s="80"/>
      <c r="AD98" s="79"/>
      <c r="AE98" s="75"/>
      <c r="AF98" s="80"/>
      <c r="AG98" s="79"/>
      <c r="AH98" s="75"/>
      <c r="AI98" s="80"/>
      <c r="AJ98" s="79"/>
      <c r="AK98" s="75"/>
      <c r="AL98" s="80"/>
      <c r="AM98" s="79"/>
      <c r="AN98" s="75"/>
      <c r="AO98" s="80"/>
      <c r="AP98" s="95"/>
      <c r="AQ98" s="95"/>
    </row>
    <row r="99" spans="1:45" ht="93" customHeight="1" x14ac:dyDescent="0.3">
      <c r="B99" s="88" t="s">
        <v>291</v>
      </c>
      <c r="C99" s="89" t="s">
        <v>215</v>
      </c>
      <c r="D99" s="84" t="s">
        <v>54</v>
      </c>
      <c r="E99" s="19" t="s">
        <v>59</v>
      </c>
      <c r="F99" s="18">
        <f t="shared" ref="F99:F101" si="27">L99+O99+R99+U99+X99+AA99+AD99+AG99+AJ99+AM99</f>
        <v>180</v>
      </c>
      <c r="G99" s="18">
        <f t="shared" ref="G99:G101" si="28">M99+P99+S99+V99+Y99+AB99+AE99+AH99+AK99+AN99</f>
        <v>100</v>
      </c>
      <c r="H99" s="18">
        <v>20</v>
      </c>
      <c r="I99" s="18"/>
      <c r="J99" s="18">
        <v>80</v>
      </c>
      <c r="K99" s="43"/>
      <c r="L99" s="46"/>
      <c r="M99" s="18"/>
      <c r="N99" s="47"/>
      <c r="O99" s="46"/>
      <c r="P99" s="18"/>
      <c r="Q99" s="47"/>
      <c r="R99" s="46"/>
      <c r="S99" s="18"/>
      <c r="T99" s="47"/>
      <c r="U99" s="46">
        <v>90</v>
      </c>
      <c r="V99" s="18">
        <v>50</v>
      </c>
      <c r="W99" s="47">
        <v>3</v>
      </c>
      <c r="X99" s="46">
        <v>90</v>
      </c>
      <c r="Y99" s="18">
        <v>50</v>
      </c>
      <c r="Z99" s="47">
        <v>3</v>
      </c>
      <c r="AA99" s="46"/>
      <c r="AB99" s="18"/>
      <c r="AC99" s="47"/>
      <c r="AD99" s="46"/>
      <c r="AE99" s="18"/>
      <c r="AF99" s="47"/>
      <c r="AG99" s="46"/>
      <c r="AH99" s="18"/>
      <c r="AI99" s="47"/>
      <c r="AJ99" s="46"/>
      <c r="AK99" s="18"/>
      <c r="AL99" s="47"/>
      <c r="AM99" s="46"/>
      <c r="AN99" s="18"/>
      <c r="AO99" s="47"/>
      <c r="AP99" s="69">
        <f t="shared" ref="AP99:AP101" si="29">N99+Q99+T99+W99+Z99+AC99+AF99+AI99+AL99+AO99</f>
        <v>6</v>
      </c>
      <c r="AQ99" s="69" t="s">
        <v>282</v>
      </c>
    </row>
    <row r="100" spans="1:45" ht="53.25" customHeight="1" x14ac:dyDescent="0.3">
      <c r="B100" s="88" t="s">
        <v>292</v>
      </c>
      <c r="C100" s="89" t="s">
        <v>216</v>
      </c>
      <c r="D100" s="84"/>
      <c r="E100" s="19" t="s">
        <v>218</v>
      </c>
      <c r="F100" s="18">
        <f t="shared" si="27"/>
        <v>230</v>
      </c>
      <c r="G100" s="18">
        <f t="shared" si="28"/>
        <v>146</v>
      </c>
      <c r="H100" s="18">
        <v>36</v>
      </c>
      <c r="I100" s="18"/>
      <c r="J100" s="18">
        <v>110</v>
      </c>
      <c r="K100" s="43"/>
      <c r="L100" s="46"/>
      <c r="M100" s="18"/>
      <c r="N100" s="47"/>
      <c r="O100" s="46"/>
      <c r="P100" s="18"/>
      <c r="Q100" s="47"/>
      <c r="R100" s="46"/>
      <c r="S100" s="18"/>
      <c r="T100" s="47"/>
      <c r="U100" s="46"/>
      <c r="V100" s="18"/>
      <c r="W100" s="47"/>
      <c r="X100" s="142">
        <v>96</v>
      </c>
      <c r="Y100" s="140">
        <v>64</v>
      </c>
      <c r="Z100" s="143">
        <v>3</v>
      </c>
      <c r="AA100" s="142">
        <v>134</v>
      </c>
      <c r="AB100" s="140">
        <v>82</v>
      </c>
      <c r="AC100" s="143">
        <v>3</v>
      </c>
      <c r="AD100" s="142"/>
      <c r="AE100" s="140"/>
      <c r="AF100" s="143"/>
      <c r="AG100" s="142"/>
      <c r="AH100" s="140"/>
      <c r="AI100" s="143"/>
      <c r="AJ100" s="46"/>
      <c r="AK100" s="18"/>
      <c r="AL100" s="47"/>
      <c r="AM100" s="46"/>
      <c r="AN100" s="18"/>
      <c r="AO100" s="47"/>
      <c r="AP100" s="69">
        <f t="shared" si="29"/>
        <v>6</v>
      </c>
      <c r="AQ100" s="69" t="s">
        <v>295</v>
      </c>
    </row>
    <row r="101" spans="1:45" ht="74.25" customHeight="1" x14ac:dyDescent="0.3">
      <c r="B101" s="88" t="s">
        <v>534</v>
      </c>
      <c r="C101" s="89" t="s">
        <v>217</v>
      </c>
      <c r="D101" s="84" t="s">
        <v>48</v>
      </c>
      <c r="E101" s="19" t="s">
        <v>47</v>
      </c>
      <c r="F101" s="18">
        <f t="shared" si="27"/>
        <v>228</v>
      </c>
      <c r="G101" s="18">
        <f t="shared" si="28"/>
        <v>143</v>
      </c>
      <c r="H101" s="18">
        <v>24</v>
      </c>
      <c r="I101" s="18"/>
      <c r="J101" s="18">
        <v>119</v>
      </c>
      <c r="K101" s="43"/>
      <c r="L101" s="46"/>
      <c r="M101" s="18"/>
      <c r="N101" s="47"/>
      <c r="O101" s="46"/>
      <c r="P101" s="18"/>
      <c r="Q101" s="47"/>
      <c r="R101" s="46"/>
      <c r="S101" s="18"/>
      <c r="T101" s="47"/>
      <c r="U101" s="46"/>
      <c r="V101" s="18"/>
      <c r="W101" s="47"/>
      <c r="X101" s="142"/>
      <c r="Y101" s="140"/>
      <c r="Z101" s="143"/>
      <c r="AA101" s="142"/>
      <c r="AB101" s="140"/>
      <c r="AC101" s="143"/>
      <c r="AD101" s="142">
        <v>120</v>
      </c>
      <c r="AE101" s="140">
        <v>80</v>
      </c>
      <c r="AF101" s="143">
        <v>3</v>
      </c>
      <c r="AG101" s="142">
        <v>108</v>
      </c>
      <c r="AH101" s="140">
        <v>63</v>
      </c>
      <c r="AI101" s="143">
        <v>3</v>
      </c>
      <c r="AJ101" s="46"/>
      <c r="AK101" s="18"/>
      <c r="AL101" s="47"/>
      <c r="AM101" s="46"/>
      <c r="AN101" s="18"/>
      <c r="AO101" s="47"/>
      <c r="AP101" s="69">
        <f t="shared" si="29"/>
        <v>6</v>
      </c>
      <c r="AQ101" s="69" t="s">
        <v>296</v>
      </c>
    </row>
    <row r="102" spans="1:45" s="32" customFormat="1" ht="30" customHeight="1" x14ac:dyDescent="0.4">
      <c r="A102" s="181"/>
      <c r="B102" s="33"/>
      <c r="C102" s="34"/>
      <c r="D102" s="33"/>
      <c r="E102" s="33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181"/>
    </row>
    <row r="103" spans="1:45" s="32" customFormat="1" ht="30" customHeight="1" x14ac:dyDescent="0.4">
      <c r="A103" s="181"/>
      <c r="B103" s="33"/>
      <c r="C103" s="281"/>
      <c r="D103" s="33"/>
      <c r="E103" s="33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181"/>
    </row>
    <row r="104" spans="1:45" s="32" customFormat="1" ht="30" customHeight="1" x14ac:dyDescent="0.4">
      <c r="A104" s="181"/>
      <c r="B104" s="33"/>
      <c r="C104" s="281"/>
      <c r="D104" s="33"/>
      <c r="E104" s="33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181"/>
    </row>
    <row r="105" spans="1:45" s="32" customFormat="1" ht="30" customHeight="1" x14ac:dyDescent="0.4">
      <c r="A105" s="181"/>
      <c r="B105" s="33"/>
      <c r="C105" s="281"/>
      <c r="D105" s="33"/>
      <c r="E105" s="33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181"/>
    </row>
    <row r="106" spans="1:45" s="32" customFormat="1" ht="30" customHeight="1" x14ac:dyDescent="0.4">
      <c r="A106" s="181"/>
      <c r="B106" s="33"/>
      <c r="C106" s="269"/>
      <c r="D106" s="33"/>
      <c r="E106" s="33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181"/>
    </row>
    <row r="107" spans="1:45" s="32" customFormat="1" ht="30.95" customHeight="1" x14ac:dyDescent="0.5">
      <c r="A107" s="181"/>
      <c r="B107" s="366" t="s">
        <v>147</v>
      </c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5"/>
      <c r="O107" s="35"/>
      <c r="P107" s="35"/>
      <c r="Q107" s="35"/>
      <c r="R107" s="35"/>
      <c r="S107" s="35"/>
      <c r="T107" s="35"/>
      <c r="U107" s="35"/>
      <c r="V107" s="35"/>
      <c r="W107" s="306" t="s">
        <v>147</v>
      </c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181"/>
    </row>
    <row r="108" spans="1:45" s="32" customFormat="1" ht="30.95" customHeight="1" x14ac:dyDescent="0.45">
      <c r="A108" s="181"/>
      <c r="B108" s="367" t="s">
        <v>283</v>
      </c>
      <c r="C108" s="367"/>
      <c r="D108" s="367"/>
      <c r="E108" s="367"/>
      <c r="F108" s="367"/>
      <c r="G108" s="367"/>
      <c r="H108" s="367"/>
      <c r="I108" s="367"/>
      <c r="J108" s="367"/>
      <c r="K108" s="367"/>
      <c r="L108" s="367"/>
      <c r="M108" s="367"/>
      <c r="N108" s="35"/>
      <c r="O108" s="35"/>
      <c r="P108" s="35"/>
      <c r="Q108" s="35"/>
      <c r="R108" s="35"/>
      <c r="S108" s="35"/>
      <c r="T108" s="35"/>
      <c r="U108" s="35"/>
      <c r="V108" s="35"/>
      <c r="W108" s="307" t="s">
        <v>285</v>
      </c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181"/>
    </row>
    <row r="109" spans="1:45" s="32" customFormat="1" ht="30.95" customHeight="1" x14ac:dyDescent="0.4">
      <c r="A109" s="181"/>
      <c r="B109" s="363" t="s">
        <v>469</v>
      </c>
      <c r="C109" s="363"/>
      <c r="D109" s="363"/>
      <c r="E109" s="363"/>
      <c r="F109" s="363"/>
      <c r="G109" s="363"/>
      <c r="H109" s="363"/>
      <c r="I109" s="363"/>
      <c r="J109" s="363"/>
      <c r="K109" s="363"/>
      <c r="L109" s="363"/>
      <c r="M109" s="363"/>
      <c r="N109" s="35"/>
      <c r="O109" s="35"/>
      <c r="P109" s="35"/>
      <c r="Q109" s="35"/>
      <c r="R109" s="35"/>
      <c r="S109" s="35"/>
      <c r="T109" s="35"/>
      <c r="U109" s="35"/>
      <c r="V109" s="35"/>
      <c r="W109" s="307" t="s">
        <v>286</v>
      </c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181"/>
    </row>
    <row r="110" spans="1:45" s="32" customFormat="1" ht="30.95" customHeight="1" x14ac:dyDescent="0.4">
      <c r="A110" s="181"/>
      <c r="B110" s="368"/>
      <c r="C110" s="368"/>
      <c r="D110" s="363" t="s">
        <v>284</v>
      </c>
      <c r="E110" s="363"/>
      <c r="F110" s="363"/>
      <c r="G110" s="363"/>
      <c r="H110" s="363"/>
      <c r="I110" s="363"/>
      <c r="J110" s="363"/>
      <c r="K110" s="363"/>
      <c r="L110" s="363"/>
      <c r="M110" s="363"/>
      <c r="N110" s="35"/>
      <c r="O110" s="35"/>
      <c r="P110" s="35"/>
      <c r="Q110" s="35"/>
      <c r="R110" s="35"/>
      <c r="S110" s="35"/>
      <c r="T110" s="35"/>
      <c r="U110" s="35"/>
      <c r="V110" s="35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7" t="s">
        <v>287</v>
      </c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181"/>
    </row>
    <row r="111" spans="1:45" s="32" customFormat="1" ht="30.95" customHeight="1" x14ac:dyDescent="0.4">
      <c r="A111" s="181"/>
      <c r="B111" s="361"/>
      <c r="C111" s="361"/>
      <c r="D111" s="362">
        <v>2021</v>
      </c>
      <c r="E111" s="363"/>
      <c r="F111" s="363"/>
      <c r="G111" s="363"/>
      <c r="H111" s="363"/>
      <c r="I111" s="363"/>
      <c r="J111" s="363"/>
      <c r="K111" s="363"/>
      <c r="L111" s="363"/>
      <c r="M111" s="363"/>
      <c r="N111" s="35"/>
      <c r="O111" s="35"/>
      <c r="P111" s="35"/>
      <c r="Q111" s="35"/>
      <c r="R111" s="35"/>
      <c r="S111" s="35"/>
      <c r="T111" s="35"/>
      <c r="U111" s="35"/>
      <c r="V111" s="35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7">
        <v>2021</v>
      </c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181"/>
    </row>
    <row r="112" spans="1:45" s="32" customFormat="1" ht="30.95" customHeight="1" x14ac:dyDescent="0.5">
      <c r="A112" s="181"/>
      <c r="B112" s="188"/>
      <c r="C112" s="188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182"/>
      <c r="AS112" s="28" t="s">
        <v>261</v>
      </c>
    </row>
    <row r="113" spans="1:45" s="32" customFormat="1" ht="30.95" customHeight="1" x14ac:dyDescent="0.5">
      <c r="A113" s="181"/>
      <c r="B113" s="190"/>
      <c r="C113" s="190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182"/>
      <c r="AS113" s="28" t="s">
        <v>262</v>
      </c>
    </row>
    <row r="114" spans="1:45" s="39" customFormat="1" ht="30.95" customHeight="1" x14ac:dyDescent="0.5">
      <c r="A114" s="199"/>
      <c r="B114" s="363" t="s">
        <v>288</v>
      </c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/>
      <c r="X114" s="363"/>
      <c r="Y114" s="363"/>
      <c r="Z114" s="363"/>
      <c r="AA114" s="363"/>
      <c r="AB114" s="363"/>
      <c r="AC114" s="363"/>
      <c r="AD114" s="363"/>
      <c r="AE114" s="363"/>
      <c r="AF114" s="363"/>
      <c r="AG114" s="363"/>
      <c r="AH114" s="363"/>
      <c r="AI114" s="363"/>
      <c r="AJ114" s="363"/>
      <c r="AK114" s="363"/>
      <c r="AL114" s="363"/>
      <c r="AM114" s="363"/>
      <c r="AN114" s="363"/>
      <c r="AO114" s="363"/>
      <c r="AP114" s="363"/>
      <c r="AQ114" s="363"/>
      <c r="AR114" s="183"/>
      <c r="AS114" s="28" t="s">
        <v>289</v>
      </c>
    </row>
    <row r="115" spans="1:45" s="38" customFormat="1" ht="9.9499999999999993" customHeight="1" thickBot="1" x14ac:dyDescent="0.55000000000000004">
      <c r="A115" s="183"/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3"/>
      <c r="AS115" s="40"/>
    </row>
    <row r="116" spans="1:45" s="32" customFormat="1" ht="30.95" customHeight="1" thickBot="1" x14ac:dyDescent="0.55000000000000004">
      <c r="A116" s="181"/>
      <c r="B116" s="326" t="s">
        <v>96</v>
      </c>
      <c r="C116" s="341" t="s">
        <v>603</v>
      </c>
      <c r="D116" s="344" t="s">
        <v>97</v>
      </c>
      <c r="E116" s="347" t="s">
        <v>98</v>
      </c>
      <c r="F116" s="350" t="s">
        <v>99</v>
      </c>
      <c r="G116" s="350"/>
      <c r="H116" s="350"/>
      <c r="I116" s="350"/>
      <c r="J116" s="350"/>
      <c r="K116" s="351"/>
      <c r="L116" s="325" t="s">
        <v>106</v>
      </c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5"/>
      <c r="X116" s="325"/>
      <c r="Y116" s="325"/>
      <c r="Z116" s="325"/>
      <c r="AA116" s="325"/>
      <c r="AB116" s="325"/>
      <c r="AC116" s="325"/>
      <c r="AD116" s="325"/>
      <c r="AE116" s="325"/>
      <c r="AF116" s="325"/>
      <c r="AG116" s="325"/>
      <c r="AH116" s="325"/>
      <c r="AI116" s="325"/>
      <c r="AJ116" s="325"/>
      <c r="AK116" s="325"/>
      <c r="AL116" s="325"/>
      <c r="AM116" s="325"/>
      <c r="AN116" s="325"/>
      <c r="AO116" s="325"/>
      <c r="AP116" s="322" t="s">
        <v>107</v>
      </c>
      <c r="AQ116" s="322" t="s">
        <v>108</v>
      </c>
      <c r="AR116" s="182"/>
      <c r="AS116" s="28"/>
    </row>
    <row r="117" spans="1:45" s="32" customFormat="1" ht="30.95" customHeight="1" thickBot="1" x14ac:dyDescent="0.55000000000000004">
      <c r="A117" s="181"/>
      <c r="B117" s="339"/>
      <c r="C117" s="342"/>
      <c r="D117" s="345"/>
      <c r="E117" s="348"/>
      <c r="F117" s="348" t="s">
        <v>23</v>
      </c>
      <c r="G117" s="348" t="s">
        <v>100</v>
      </c>
      <c r="H117" s="352" t="s">
        <v>101</v>
      </c>
      <c r="I117" s="352"/>
      <c r="J117" s="352"/>
      <c r="K117" s="353"/>
      <c r="L117" s="325" t="s">
        <v>127</v>
      </c>
      <c r="M117" s="325"/>
      <c r="N117" s="325"/>
      <c r="O117" s="325"/>
      <c r="P117" s="325"/>
      <c r="Q117" s="325"/>
      <c r="R117" s="325" t="s">
        <v>128</v>
      </c>
      <c r="S117" s="325"/>
      <c r="T117" s="325"/>
      <c r="U117" s="325"/>
      <c r="V117" s="325"/>
      <c r="W117" s="325"/>
      <c r="X117" s="325" t="s">
        <v>129</v>
      </c>
      <c r="Y117" s="325"/>
      <c r="Z117" s="325"/>
      <c r="AA117" s="325"/>
      <c r="AB117" s="325"/>
      <c r="AC117" s="325"/>
      <c r="AD117" s="325" t="s">
        <v>130</v>
      </c>
      <c r="AE117" s="325"/>
      <c r="AF117" s="325"/>
      <c r="AG117" s="325"/>
      <c r="AH117" s="325"/>
      <c r="AI117" s="325"/>
      <c r="AJ117" s="325" t="s">
        <v>131</v>
      </c>
      <c r="AK117" s="325"/>
      <c r="AL117" s="325"/>
      <c r="AM117" s="325"/>
      <c r="AN117" s="325"/>
      <c r="AO117" s="325"/>
      <c r="AP117" s="323"/>
      <c r="AQ117" s="323"/>
      <c r="AR117" s="182"/>
      <c r="AS117" s="28"/>
    </row>
    <row r="118" spans="1:45" s="32" customFormat="1" ht="30.95" customHeight="1" x14ac:dyDescent="0.5">
      <c r="A118" s="181"/>
      <c r="B118" s="339"/>
      <c r="C118" s="342"/>
      <c r="D118" s="345"/>
      <c r="E118" s="348"/>
      <c r="F118" s="348"/>
      <c r="G118" s="348"/>
      <c r="H118" s="348" t="s">
        <v>102</v>
      </c>
      <c r="I118" s="348" t="s">
        <v>103</v>
      </c>
      <c r="J118" s="348" t="s">
        <v>104</v>
      </c>
      <c r="K118" s="354" t="s">
        <v>105</v>
      </c>
      <c r="L118" s="339" t="s">
        <v>109</v>
      </c>
      <c r="M118" s="364"/>
      <c r="N118" s="365"/>
      <c r="O118" s="339" t="s">
        <v>111</v>
      </c>
      <c r="P118" s="364"/>
      <c r="Q118" s="365"/>
      <c r="R118" s="335" t="s">
        <v>112</v>
      </c>
      <c r="S118" s="336"/>
      <c r="T118" s="337"/>
      <c r="U118" s="335" t="s">
        <v>113</v>
      </c>
      <c r="V118" s="336"/>
      <c r="W118" s="337"/>
      <c r="X118" s="335" t="s">
        <v>114</v>
      </c>
      <c r="Y118" s="336"/>
      <c r="Z118" s="337"/>
      <c r="AA118" s="335" t="s">
        <v>115</v>
      </c>
      <c r="AB118" s="336"/>
      <c r="AC118" s="337"/>
      <c r="AD118" s="335" t="s">
        <v>116</v>
      </c>
      <c r="AE118" s="336"/>
      <c r="AF118" s="337"/>
      <c r="AG118" s="335" t="s">
        <v>117</v>
      </c>
      <c r="AH118" s="336"/>
      <c r="AI118" s="337"/>
      <c r="AJ118" s="335" t="s">
        <v>118</v>
      </c>
      <c r="AK118" s="336"/>
      <c r="AL118" s="337"/>
      <c r="AM118" s="336" t="s">
        <v>119</v>
      </c>
      <c r="AN118" s="336"/>
      <c r="AO118" s="336"/>
      <c r="AP118" s="323"/>
      <c r="AQ118" s="323"/>
      <c r="AR118" s="182"/>
      <c r="AS118" s="28"/>
    </row>
    <row r="119" spans="1:45" s="32" customFormat="1" ht="30.75" customHeight="1" x14ac:dyDescent="0.5">
      <c r="A119" s="181"/>
      <c r="B119" s="339"/>
      <c r="C119" s="342"/>
      <c r="D119" s="345"/>
      <c r="E119" s="348"/>
      <c r="F119" s="348"/>
      <c r="G119" s="348"/>
      <c r="H119" s="348"/>
      <c r="I119" s="348"/>
      <c r="J119" s="348"/>
      <c r="K119" s="354"/>
      <c r="L119" s="329" t="s">
        <v>110</v>
      </c>
      <c r="M119" s="330"/>
      <c r="N119" s="331"/>
      <c r="O119" s="329" t="s">
        <v>120</v>
      </c>
      <c r="P119" s="330"/>
      <c r="Q119" s="331"/>
      <c r="R119" s="332" t="s">
        <v>120</v>
      </c>
      <c r="S119" s="333"/>
      <c r="T119" s="334"/>
      <c r="U119" s="332" t="s">
        <v>121</v>
      </c>
      <c r="V119" s="333"/>
      <c r="W119" s="334"/>
      <c r="X119" s="332" t="s">
        <v>120</v>
      </c>
      <c r="Y119" s="333"/>
      <c r="Z119" s="334"/>
      <c r="AA119" s="332" t="s">
        <v>122</v>
      </c>
      <c r="AB119" s="333"/>
      <c r="AC119" s="334"/>
      <c r="AD119" s="332" t="s">
        <v>110</v>
      </c>
      <c r="AE119" s="333"/>
      <c r="AF119" s="334"/>
      <c r="AG119" s="332" t="s">
        <v>123</v>
      </c>
      <c r="AH119" s="333"/>
      <c r="AI119" s="334"/>
      <c r="AJ119" s="332" t="s">
        <v>121</v>
      </c>
      <c r="AK119" s="333"/>
      <c r="AL119" s="334"/>
      <c r="AM119" s="333" t="s">
        <v>122</v>
      </c>
      <c r="AN119" s="333"/>
      <c r="AO119" s="333"/>
      <c r="AP119" s="323"/>
      <c r="AQ119" s="323"/>
      <c r="AR119" s="182"/>
      <c r="AS119" s="28"/>
    </row>
    <row r="120" spans="1:45" s="32" customFormat="1" ht="170.1" customHeight="1" thickBot="1" x14ac:dyDescent="0.55000000000000004">
      <c r="A120" s="181"/>
      <c r="B120" s="340"/>
      <c r="C120" s="343"/>
      <c r="D120" s="346"/>
      <c r="E120" s="349"/>
      <c r="F120" s="349"/>
      <c r="G120" s="349"/>
      <c r="H120" s="349"/>
      <c r="I120" s="349"/>
      <c r="J120" s="349"/>
      <c r="K120" s="355"/>
      <c r="L120" s="59" t="s">
        <v>124</v>
      </c>
      <c r="M120" s="60" t="s">
        <v>125</v>
      </c>
      <c r="N120" s="61" t="s">
        <v>126</v>
      </c>
      <c r="O120" s="59" t="s">
        <v>124</v>
      </c>
      <c r="P120" s="60" t="s">
        <v>125</v>
      </c>
      <c r="Q120" s="100" t="s">
        <v>126</v>
      </c>
      <c r="R120" s="59" t="s">
        <v>124</v>
      </c>
      <c r="S120" s="60" t="s">
        <v>125</v>
      </c>
      <c r="T120" s="61" t="s">
        <v>126</v>
      </c>
      <c r="U120" s="59" t="s">
        <v>124</v>
      </c>
      <c r="V120" s="60" t="s">
        <v>125</v>
      </c>
      <c r="W120" s="61" t="s">
        <v>126</v>
      </c>
      <c r="X120" s="59" t="s">
        <v>124</v>
      </c>
      <c r="Y120" s="60" t="s">
        <v>125</v>
      </c>
      <c r="Z120" s="61" t="s">
        <v>126</v>
      </c>
      <c r="AA120" s="59" t="s">
        <v>124</v>
      </c>
      <c r="AB120" s="60" t="s">
        <v>125</v>
      </c>
      <c r="AC120" s="61" t="s">
        <v>126</v>
      </c>
      <c r="AD120" s="59" t="s">
        <v>124</v>
      </c>
      <c r="AE120" s="60" t="s">
        <v>125</v>
      </c>
      <c r="AF120" s="61" t="s">
        <v>126</v>
      </c>
      <c r="AG120" s="59" t="s">
        <v>124</v>
      </c>
      <c r="AH120" s="60" t="s">
        <v>125</v>
      </c>
      <c r="AI120" s="61" t="s">
        <v>126</v>
      </c>
      <c r="AJ120" s="59" t="s">
        <v>124</v>
      </c>
      <c r="AK120" s="60" t="s">
        <v>125</v>
      </c>
      <c r="AL120" s="61" t="s">
        <v>126</v>
      </c>
      <c r="AM120" s="78" t="s">
        <v>124</v>
      </c>
      <c r="AN120" s="60" t="s">
        <v>125</v>
      </c>
      <c r="AO120" s="100" t="s">
        <v>126</v>
      </c>
      <c r="AP120" s="324"/>
      <c r="AQ120" s="324"/>
      <c r="AR120" s="182"/>
      <c r="AS120" s="28"/>
    </row>
    <row r="121" spans="1:45" s="32" customFormat="1" ht="65.099999999999994" customHeight="1" x14ac:dyDescent="0.5">
      <c r="A121" s="181"/>
      <c r="B121" s="90" t="s">
        <v>297</v>
      </c>
      <c r="C121" s="91" t="s">
        <v>318</v>
      </c>
      <c r="D121" s="86"/>
      <c r="E121" s="25"/>
      <c r="F121" s="23"/>
      <c r="G121" s="23"/>
      <c r="H121" s="23"/>
      <c r="I121" s="23"/>
      <c r="J121" s="23"/>
      <c r="K121" s="50"/>
      <c r="L121" s="54"/>
      <c r="M121" s="23"/>
      <c r="N121" s="55"/>
      <c r="O121" s="54"/>
      <c r="P121" s="23"/>
      <c r="Q121" s="50"/>
      <c r="R121" s="54"/>
      <c r="S121" s="23"/>
      <c r="T121" s="55"/>
      <c r="U121" s="54"/>
      <c r="V121" s="23"/>
      <c r="W121" s="55"/>
      <c r="X121" s="54"/>
      <c r="Y121" s="23"/>
      <c r="Z121" s="55"/>
      <c r="AA121" s="54"/>
      <c r="AB121" s="23"/>
      <c r="AC121" s="55"/>
      <c r="AD121" s="54"/>
      <c r="AE121" s="23"/>
      <c r="AF121" s="55"/>
      <c r="AG121" s="54"/>
      <c r="AH121" s="23"/>
      <c r="AI121" s="55"/>
      <c r="AJ121" s="54"/>
      <c r="AK121" s="23"/>
      <c r="AL121" s="55"/>
      <c r="AM121" s="51"/>
      <c r="AN121" s="23"/>
      <c r="AO121" s="50"/>
      <c r="AP121" s="70"/>
      <c r="AQ121" s="70"/>
      <c r="AR121" s="182"/>
      <c r="AS121" s="28"/>
    </row>
    <row r="122" spans="1:45" s="32" customFormat="1" ht="65.099999999999994" customHeight="1" x14ac:dyDescent="0.5">
      <c r="A122" s="181"/>
      <c r="B122" s="88" t="s">
        <v>299</v>
      </c>
      <c r="C122" s="89" t="s">
        <v>319</v>
      </c>
      <c r="D122" s="84"/>
      <c r="E122" s="19" t="s">
        <v>320</v>
      </c>
      <c r="F122" s="18">
        <f t="shared" ref="F122" si="30">L122+O122+R122+U122+X122+AA122+AD122+AG122+AJ122+AM122</f>
        <v>180</v>
      </c>
      <c r="G122" s="18">
        <f t="shared" ref="G122" si="31">M122+P122+S122+V122+Y122+AB122+AE122+AH122+AK122+AN122</f>
        <v>84</v>
      </c>
      <c r="H122" s="18">
        <v>20</v>
      </c>
      <c r="I122" s="18"/>
      <c r="J122" s="18">
        <v>64</v>
      </c>
      <c r="K122" s="43"/>
      <c r="L122" s="46"/>
      <c r="M122" s="18"/>
      <c r="N122" s="47"/>
      <c r="O122" s="46"/>
      <c r="P122" s="18"/>
      <c r="Q122" s="43"/>
      <c r="R122" s="46"/>
      <c r="S122" s="18"/>
      <c r="T122" s="47"/>
      <c r="U122" s="46">
        <v>90</v>
      </c>
      <c r="V122" s="18">
        <v>42</v>
      </c>
      <c r="W122" s="47">
        <v>3</v>
      </c>
      <c r="X122" s="46">
        <v>90</v>
      </c>
      <c r="Y122" s="18">
        <v>42</v>
      </c>
      <c r="Z122" s="47">
        <v>3</v>
      </c>
      <c r="AA122" s="46"/>
      <c r="AB122" s="18"/>
      <c r="AC122" s="47"/>
      <c r="AD122" s="46"/>
      <c r="AE122" s="18"/>
      <c r="AF122" s="47"/>
      <c r="AG122" s="46"/>
      <c r="AH122" s="18"/>
      <c r="AI122" s="47"/>
      <c r="AJ122" s="46"/>
      <c r="AK122" s="18"/>
      <c r="AL122" s="47"/>
      <c r="AM122" s="45"/>
      <c r="AN122" s="18"/>
      <c r="AO122" s="43"/>
      <c r="AP122" s="69">
        <f t="shared" ref="AP122" si="32">N122+Q122+T122+W122+Z122+AC122+AF122+AI122+AL122+AO122</f>
        <v>6</v>
      </c>
      <c r="AQ122" s="69" t="s">
        <v>303</v>
      </c>
      <c r="AR122" s="182"/>
      <c r="AS122" s="28"/>
    </row>
    <row r="123" spans="1:45" ht="65.099999999999994" customHeight="1" x14ac:dyDescent="0.3">
      <c r="B123" s="90" t="s">
        <v>307</v>
      </c>
      <c r="C123" s="91" t="s">
        <v>223</v>
      </c>
      <c r="D123" s="85"/>
      <c r="E123" s="26"/>
      <c r="F123" s="27"/>
      <c r="G123" s="27"/>
      <c r="H123" s="27"/>
      <c r="I123" s="27"/>
      <c r="J123" s="27"/>
      <c r="K123" s="49"/>
      <c r="L123" s="52"/>
      <c r="M123" s="27"/>
      <c r="N123" s="53"/>
      <c r="O123" s="52"/>
      <c r="P123" s="27"/>
      <c r="Q123" s="53"/>
      <c r="R123" s="52"/>
      <c r="S123" s="27"/>
      <c r="T123" s="53"/>
      <c r="U123" s="52"/>
      <c r="V123" s="27"/>
      <c r="W123" s="53"/>
      <c r="X123" s="52"/>
      <c r="Y123" s="27"/>
      <c r="Z123" s="53"/>
      <c r="AA123" s="52"/>
      <c r="AB123" s="27"/>
      <c r="AC123" s="53"/>
      <c r="AD123" s="52"/>
      <c r="AE123" s="27"/>
      <c r="AF123" s="53"/>
      <c r="AG123" s="52"/>
      <c r="AH123" s="27"/>
      <c r="AI123" s="53"/>
      <c r="AJ123" s="52"/>
      <c r="AK123" s="27"/>
      <c r="AL123" s="53"/>
      <c r="AM123" s="52"/>
      <c r="AN123" s="27"/>
      <c r="AO123" s="53"/>
      <c r="AP123" s="71"/>
      <c r="AQ123" s="71"/>
    </row>
    <row r="124" spans="1:45" ht="65.099999999999994" customHeight="1" x14ac:dyDescent="0.3">
      <c r="B124" s="88" t="s">
        <v>309</v>
      </c>
      <c r="C124" s="89" t="s">
        <v>226</v>
      </c>
      <c r="D124" s="84" t="s">
        <v>30</v>
      </c>
      <c r="E124" s="19" t="s">
        <v>54</v>
      </c>
      <c r="F124" s="18">
        <f t="shared" ref="F124:F125" si="33">L124+O124+R124+U124+X124+AA124+AD124+AG124+AJ124+AM124</f>
        <v>241</v>
      </c>
      <c r="G124" s="18">
        <f t="shared" ref="G124:G125" si="34">M124+P124+S124+V124+Y124+AB124+AE124+AH124+AK124+AN124</f>
        <v>160</v>
      </c>
      <c r="H124" s="18">
        <v>34</v>
      </c>
      <c r="I124" s="18"/>
      <c r="J124" s="18">
        <v>126</v>
      </c>
      <c r="K124" s="43"/>
      <c r="L124" s="46"/>
      <c r="M124" s="18"/>
      <c r="N124" s="47"/>
      <c r="O124" s="46"/>
      <c r="P124" s="18"/>
      <c r="Q124" s="47"/>
      <c r="R124" s="46"/>
      <c r="S124" s="18"/>
      <c r="T124" s="47"/>
      <c r="U124" s="46"/>
      <c r="V124" s="18"/>
      <c r="W124" s="47"/>
      <c r="X124" s="142">
        <v>125</v>
      </c>
      <c r="Y124" s="140">
        <v>83</v>
      </c>
      <c r="Z124" s="143">
        <v>3</v>
      </c>
      <c r="AA124" s="142">
        <v>116</v>
      </c>
      <c r="AB124" s="140">
        <v>77</v>
      </c>
      <c r="AC124" s="143">
        <v>3</v>
      </c>
      <c r="AD124" s="46"/>
      <c r="AE124" s="18"/>
      <c r="AF124" s="47"/>
      <c r="AG124" s="46"/>
      <c r="AH124" s="18"/>
      <c r="AI124" s="47"/>
      <c r="AJ124" s="46"/>
      <c r="AK124" s="18"/>
      <c r="AL124" s="47"/>
      <c r="AM124" s="46"/>
      <c r="AN124" s="18"/>
      <c r="AO124" s="47"/>
      <c r="AP124" s="69">
        <f t="shared" ref="AP124:AP125" si="35">N124+Q124+T124+W124+Z124+AC124+AF124+AI124+AL124+AO124</f>
        <v>6</v>
      </c>
      <c r="AQ124" s="69" t="s">
        <v>304</v>
      </c>
    </row>
    <row r="125" spans="1:45" ht="65.099999999999994" customHeight="1" x14ac:dyDescent="0.3">
      <c r="B125" s="88" t="s">
        <v>310</v>
      </c>
      <c r="C125" s="89" t="s">
        <v>227</v>
      </c>
      <c r="D125" s="84"/>
      <c r="E125" s="19" t="s">
        <v>228</v>
      </c>
      <c r="F125" s="18">
        <f t="shared" si="33"/>
        <v>180</v>
      </c>
      <c r="G125" s="18">
        <f t="shared" si="34"/>
        <v>96</v>
      </c>
      <c r="H125" s="18">
        <v>28</v>
      </c>
      <c r="I125" s="18"/>
      <c r="J125" s="18">
        <v>68</v>
      </c>
      <c r="K125" s="43"/>
      <c r="L125" s="46"/>
      <c r="M125" s="18"/>
      <c r="N125" s="47"/>
      <c r="O125" s="46"/>
      <c r="P125" s="18"/>
      <c r="Q125" s="47"/>
      <c r="R125" s="46"/>
      <c r="S125" s="18"/>
      <c r="T125" s="47"/>
      <c r="U125" s="46"/>
      <c r="V125" s="18"/>
      <c r="W125" s="47"/>
      <c r="X125" s="46">
        <v>90</v>
      </c>
      <c r="Y125" s="18">
        <v>46</v>
      </c>
      <c r="Z125" s="47">
        <v>3</v>
      </c>
      <c r="AA125" s="46">
        <v>90</v>
      </c>
      <c r="AB125" s="18">
        <v>50</v>
      </c>
      <c r="AC125" s="47">
        <v>3</v>
      </c>
      <c r="AD125" s="46"/>
      <c r="AE125" s="18"/>
      <c r="AF125" s="47"/>
      <c r="AG125" s="46"/>
      <c r="AH125" s="18"/>
      <c r="AI125" s="47"/>
      <c r="AJ125" s="46"/>
      <c r="AK125" s="18"/>
      <c r="AL125" s="47"/>
      <c r="AM125" s="46"/>
      <c r="AN125" s="18"/>
      <c r="AO125" s="47"/>
      <c r="AP125" s="69">
        <f t="shared" si="35"/>
        <v>6</v>
      </c>
      <c r="AQ125" s="69" t="s">
        <v>305</v>
      </c>
    </row>
    <row r="126" spans="1:45" ht="65.099999999999994" customHeight="1" x14ac:dyDescent="0.3">
      <c r="B126" s="90" t="s">
        <v>316</v>
      </c>
      <c r="C126" s="91" t="s">
        <v>241</v>
      </c>
      <c r="D126" s="86"/>
      <c r="E126" s="25"/>
      <c r="F126" s="23"/>
      <c r="G126" s="23"/>
      <c r="H126" s="23"/>
      <c r="I126" s="23"/>
      <c r="J126" s="23"/>
      <c r="K126" s="50"/>
      <c r="L126" s="54"/>
      <c r="M126" s="23"/>
      <c r="N126" s="55"/>
      <c r="O126" s="54"/>
      <c r="P126" s="23"/>
      <c r="Q126" s="50"/>
      <c r="R126" s="54"/>
      <c r="S126" s="23"/>
      <c r="T126" s="55"/>
      <c r="U126" s="54"/>
      <c r="V126" s="23"/>
      <c r="W126" s="55"/>
      <c r="X126" s="54"/>
      <c r="Y126" s="23"/>
      <c r="Z126" s="55"/>
      <c r="AA126" s="54"/>
      <c r="AB126" s="23"/>
      <c r="AC126" s="55"/>
      <c r="AD126" s="54"/>
      <c r="AE126" s="23"/>
      <c r="AF126" s="55"/>
      <c r="AG126" s="54"/>
      <c r="AH126" s="23"/>
      <c r="AI126" s="55"/>
      <c r="AJ126" s="54"/>
      <c r="AK126" s="23"/>
      <c r="AL126" s="55"/>
      <c r="AM126" s="51"/>
      <c r="AN126" s="23"/>
      <c r="AO126" s="50"/>
      <c r="AP126" s="70"/>
      <c r="AQ126" s="71" t="s">
        <v>306</v>
      </c>
    </row>
    <row r="127" spans="1:45" ht="65.099999999999994" customHeight="1" x14ac:dyDescent="0.3">
      <c r="B127" s="88" t="s">
        <v>317</v>
      </c>
      <c r="C127" s="89" t="s">
        <v>311</v>
      </c>
      <c r="D127" s="84" t="s">
        <v>47</v>
      </c>
      <c r="E127" s="19"/>
      <c r="F127" s="18">
        <f t="shared" ref="F127:F129" si="36">L127+O127+R127+U127+X127+AA127+AD127+AG127+AJ127+AM127</f>
        <v>106</v>
      </c>
      <c r="G127" s="18">
        <f t="shared" ref="G127:G129" si="37">M127+P127+S127+V127+Y127+AB127+AE127+AH127+AK127+AN127</f>
        <v>70</v>
      </c>
      <c r="H127" s="18">
        <v>16</v>
      </c>
      <c r="I127" s="18"/>
      <c r="J127" s="18">
        <v>54</v>
      </c>
      <c r="K127" s="43"/>
      <c r="L127" s="46"/>
      <c r="M127" s="18"/>
      <c r="N127" s="47"/>
      <c r="O127" s="46"/>
      <c r="P127" s="18"/>
      <c r="Q127" s="43"/>
      <c r="R127" s="46"/>
      <c r="S127" s="18"/>
      <c r="T127" s="47"/>
      <c r="U127" s="46"/>
      <c r="V127" s="18"/>
      <c r="W127" s="47"/>
      <c r="X127" s="46"/>
      <c r="Y127" s="18"/>
      <c r="Z127" s="47"/>
      <c r="AA127" s="46"/>
      <c r="AB127" s="18"/>
      <c r="AC127" s="47"/>
      <c r="AD127" s="46">
        <v>106</v>
      </c>
      <c r="AE127" s="18">
        <v>70</v>
      </c>
      <c r="AF127" s="47">
        <v>3</v>
      </c>
      <c r="AG127" s="46"/>
      <c r="AH127" s="18"/>
      <c r="AI127" s="47"/>
      <c r="AJ127" s="46"/>
      <c r="AK127" s="18"/>
      <c r="AL127" s="47"/>
      <c r="AM127" s="45"/>
      <c r="AN127" s="18"/>
      <c r="AO127" s="43"/>
      <c r="AP127" s="69">
        <f t="shared" ref="AP127:AP129" si="38">N127+Q127+T127+W127+Z127+AC127+AF127+AI127+AL127+AO127</f>
        <v>3</v>
      </c>
      <c r="AQ127" s="69"/>
    </row>
    <row r="128" spans="1:45" ht="65.099999999999994" customHeight="1" x14ac:dyDescent="0.3">
      <c r="B128" s="88" t="s">
        <v>509</v>
      </c>
      <c r="C128" s="89" t="s">
        <v>498</v>
      </c>
      <c r="D128" s="84"/>
      <c r="E128" s="19" t="s">
        <v>312</v>
      </c>
      <c r="F128" s="18">
        <f t="shared" si="36"/>
        <v>100</v>
      </c>
      <c r="G128" s="18">
        <f t="shared" si="37"/>
        <v>66</v>
      </c>
      <c r="H128" s="18">
        <v>16</v>
      </c>
      <c r="I128" s="18"/>
      <c r="J128" s="18">
        <v>50</v>
      </c>
      <c r="K128" s="43"/>
      <c r="L128" s="46"/>
      <c r="M128" s="18"/>
      <c r="N128" s="47"/>
      <c r="O128" s="46"/>
      <c r="P128" s="18"/>
      <c r="Q128" s="43"/>
      <c r="R128" s="46"/>
      <c r="S128" s="18"/>
      <c r="T128" s="47"/>
      <c r="U128" s="46"/>
      <c r="V128" s="18"/>
      <c r="W128" s="47"/>
      <c r="X128" s="46"/>
      <c r="Y128" s="18"/>
      <c r="Z128" s="47"/>
      <c r="AA128" s="46"/>
      <c r="AB128" s="18"/>
      <c r="AC128" s="47"/>
      <c r="AD128" s="46">
        <v>100</v>
      </c>
      <c r="AE128" s="18">
        <v>66</v>
      </c>
      <c r="AF128" s="47">
        <v>3</v>
      </c>
      <c r="AG128" s="46"/>
      <c r="AH128" s="18"/>
      <c r="AI128" s="47"/>
      <c r="AJ128" s="46"/>
      <c r="AK128" s="18"/>
      <c r="AL128" s="47"/>
      <c r="AM128" s="45"/>
      <c r="AN128" s="18"/>
      <c r="AO128" s="43"/>
      <c r="AP128" s="69">
        <f t="shared" si="38"/>
        <v>3</v>
      </c>
      <c r="AQ128" s="69"/>
    </row>
    <row r="129" spans="1:44" ht="65.099999999999994" customHeight="1" x14ac:dyDescent="0.3">
      <c r="B129" s="88" t="s">
        <v>513</v>
      </c>
      <c r="C129" s="89" t="s">
        <v>497</v>
      </c>
      <c r="D129" s="84"/>
      <c r="E129" s="19" t="s">
        <v>47</v>
      </c>
      <c r="F129" s="18">
        <f t="shared" si="36"/>
        <v>94</v>
      </c>
      <c r="G129" s="18">
        <f t="shared" si="37"/>
        <v>62</v>
      </c>
      <c r="H129" s="18">
        <v>14</v>
      </c>
      <c r="I129" s="18"/>
      <c r="J129" s="18">
        <v>48</v>
      </c>
      <c r="K129" s="43"/>
      <c r="L129" s="46"/>
      <c r="M129" s="18"/>
      <c r="N129" s="47"/>
      <c r="O129" s="46"/>
      <c r="P129" s="18"/>
      <c r="Q129" s="43"/>
      <c r="R129" s="46"/>
      <c r="S129" s="18"/>
      <c r="T129" s="47"/>
      <c r="U129" s="46"/>
      <c r="V129" s="18"/>
      <c r="W129" s="47"/>
      <c r="X129" s="46"/>
      <c r="Y129" s="18"/>
      <c r="Z129" s="47"/>
      <c r="AA129" s="46"/>
      <c r="AB129" s="18"/>
      <c r="AC129" s="47"/>
      <c r="AD129" s="46">
        <v>94</v>
      </c>
      <c r="AE129" s="18">
        <v>62</v>
      </c>
      <c r="AF129" s="47">
        <v>3</v>
      </c>
      <c r="AG129" s="46"/>
      <c r="AH129" s="18"/>
      <c r="AI129" s="47"/>
      <c r="AJ129" s="46"/>
      <c r="AK129" s="18"/>
      <c r="AL129" s="47"/>
      <c r="AM129" s="45"/>
      <c r="AN129" s="18"/>
      <c r="AO129" s="43"/>
      <c r="AP129" s="69">
        <f t="shared" si="38"/>
        <v>3</v>
      </c>
      <c r="AQ129" s="69"/>
    </row>
    <row r="130" spans="1:44" ht="65.099999999999994" customHeight="1" x14ac:dyDescent="0.3">
      <c r="B130" s="90" t="s">
        <v>322</v>
      </c>
      <c r="C130" s="91" t="s">
        <v>308</v>
      </c>
      <c r="D130" s="86"/>
      <c r="E130" s="25"/>
      <c r="F130" s="23"/>
      <c r="G130" s="23"/>
      <c r="H130" s="23"/>
      <c r="I130" s="23"/>
      <c r="J130" s="23"/>
      <c r="K130" s="50"/>
      <c r="L130" s="54"/>
      <c r="M130" s="23"/>
      <c r="N130" s="55"/>
      <c r="O130" s="54"/>
      <c r="P130" s="23"/>
      <c r="Q130" s="55"/>
      <c r="R130" s="54"/>
      <c r="S130" s="23"/>
      <c r="T130" s="55"/>
      <c r="U130" s="54"/>
      <c r="V130" s="23"/>
      <c r="W130" s="55"/>
      <c r="X130" s="54"/>
      <c r="Y130" s="23"/>
      <c r="Z130" s="55"/>
      <c r="AA130" s="54"/>
      <c r="AB130" s="23"/>
      <c r="AC130" s="55"/>
      <c r="AD130" s="54"/>
      <c r="AE130" s="23"/>
      <c r="AF130" s="55"/>
      <c r="AG130" s="54"/>
      <c r="AH130" s="23"/>
      <c r="AI130" s="55"/>
      <c r="AJ130" s="54"/>
      <c r="AK130" s="23"/>
      <c r="AL130" s="55"/>
      <c r="AM130" s="54"/>
      <c r="AN130" s="23"/>
      <c r="AO130" s="55"/>
      <c r="AP130" s="70"/>
      <c r="AQ130" s="70"/>
    </row>
    <row r="131" spans="1:44" ht="95.1" customHeight="1" x14ac:dyDescent="0.3">
      <c r="B131" s="88" t="s">
        <v>510</v>
      </c>
      <c r="C131" s="89" t="s">
        <v>244</v>
      </c>
      <c r="D131" s="84" t="s">
        <v>48</v>
      </c>
      <c r="E131" s="19" t="s">
        <v>47</v>
      </c>
      <c r="F131" s="18">
        <f t="shared" ref="F131:F132" si="39">L131+O131+R131+U131+X131+AA131+AD131+AG131+AJ131+AM131</f>
        <v>330</v>
      </c>
      <c r="G131" s="18">
        <f t="shared" ref="G131:G132" si="40">M131+P131+S131+V131+Y131+AB131+AE131+AH131+AK131+AN131</f>
        <v>194</v>
      </c>
      <c r="H131" s="18">
        <v>26</v>
      </c>
      <c r="I131" s="18"/>
      <c r="J131" s="18">
        <f>G131-H131</f>
        <v>168</v>
      </c>
      <c r="K131" s="43"/>
      <c r="L131" s="46"/>
      <c r="M131" s="18"/>
      <c r="N131" s="47"/>
      <c r="O131" s="46"/>
      <c r="P131" s="18"/>
      <c r="Q131" s="47"/>
      <c r="R131" s="46"/>
      <c r="S131" s="18"/>
      <c r="T131" s="47"/>
      <c r="U131" s="46"/>
      <c r="V131" s="18"/>
      <c r="W131" s="47"/>
      <c r="X131" s="46"/>
      <c r="Y131" s="18"/>
      <c r="Z131" s="47"/>
      <c r="AA131" s="46"/>
      <c r="AB131" s="18"/>
      <c r="AC131" s="47"/>
      <c r="AD131" s="142">
        <v>132</v>
      </c>
      <c r="AE131" s="140">
        <v>88</v>
      </c>
      <c r="AF131" s="143">
        <v>3</v>
      </c>
      <c r="AG131" s="142">
        <v>198</v>
      </c>
      <c r="AH131" s="140">
        <v>106</v>
      </c>
      <c r="AI131" s="143">
        <v>6</v>
      </c>
      <c r="AJ131" s="46"/>
      <c r="AK131" s="18"/>
      <c r="AL131" s="47"/>
      <c r="AM131" s="46"/>
      <c r="AN131" s="18"/>
      <c r="AO131" s="47"/>
      <c r="AP131" s="69">
        <f t="shared" ref="AP131:AP132" si="41">N131+Q131+T131+W131+Z131+AC131+AF131+AI131+AL131+AO131</f>
        <v>9</v>
      </c>
      <c r="AQ131" s="69" t="s">
        <v>306</v>
      </c>
    </row>
    <row r="132" spans="1:44" ht="129.94999999999999" customHeight="1" x14ac:dyDescent="0.3">
      <c r="B132" s="88" t="s">
        <v>535</v>
      </c>
      <c r="C132" s="89" t="s">
        <v>328</v>
      </c>
      <c r="D132" s="84"/>
      <c r="E132" s="19" t="s">
        <v>48</v>
      </c>
      <c r="F132" s="18">
        <f t="shared" si="39"/>
        <v>108</v>
      </c>
      <c r="G132" s="18">
        <f t="shared" si="40"/>
        <v>70</v>
      </c>
      <c r="H132" s="18">
        <v>20</v>
      </c>
      <c r="I132" s="18"/>
      <c r="J132" s="18">
        <v>50</v>
      </c>
      <c r="K132" s="43"/>
      <c r="L132" s="46"/>
      <c r="M132" s="18"/>
      <c r="N132" s="47"/>
      <c r="O132" s="46"/>
      <c r="P132" s="18"/>
      <c r="Q132" s="43"/>
      <c r="R132" s="46"/>
      <c r="S132" s="18"/>
      <c r="T132" s="47"/>
      <c r="U132" s="46"/>
      <c r="V132" s="18"/>
      <c r="W132" s="47"/>
      <c r="X132" s="46"/>
      <c r="Y132" s="18"/>
      <c r="Z132" s="47"/>
      <c r="AA132" s="46"/>
      <c r="AB132" s="18"/>
      <c r="AC132" s="47"/>
      <c r="AD132" s="46"/>
      <c r="AE132" s="18"/>
      <c r="AF132" s="47"/>
      <c r="AG132" s="46">
        <v>108</v>
      </c>
      <c r="AH132" s="18">
        <v>70</v>
      </c>
      <c r="AI132" s="47">
        <v>3</v>
      </c>
      <c r="AJ132" s="46"/>
      <c r="AK132" s="18"/>
      <c r="AL132" s="47"/>
      <c r="AM132" s="45"/>
      <c r="AN132" s="18"/>
      <c r="AO132" s="43"/>
      <c r="AP132" s="69">
        <f t="shared" si="41"/>
        <v>3</v>
      </c>
      <c r="AQ132" s="69" t="s">
        <v>313</v>
      </c>
    </row>
    <row r="133" spans="1:44" s="24" customFormat="1" ht="62.1" customHeight="1" x14ac:dyDescent="0.3">
      <c r="A133" s="179"/>
      <c r="B133" s="90" t="s">
        <v>536</v>
      </c>
      <c r="C133" s="91" t="s">
        <v>298</v>
      </c>
      <c r="D133" s="86"/>
      <c r="E133" s="25"/>
      <c r="F133" s="23"/>
      <c r="G133" s="23"/>
      <c r="H133" s="23"/>
      <c r="I133" s="23"/>
      <c r="J133" s="23"/>
      <c r="K133" s="50"/>
      <c r="L133" s="54"/>
      <c r="M133" s="23"/>
      <c r="N133" s="55"/>
      <c r="O133" s="54"/>
      <c r="P133" s="23"/>
      <c r="Q133" s="50"/>
      <c r="R133" s="54"/>
      <c r="S133" s="23"/>
      <c r="T133" s="55"/>
      <c r="U133" s="54"/>
      <c r="V133" s="23"/>
      <c r="W133" s="55"/>
      <c r="X133" s="54"/>
      <c r="Y133" s="23"/>
      <c r="Z133" s="55"/>
      <c r="AA133" s="54"/>
      <c r="AB133" s="23"/>
      <c r="AC133" s="55"/>
      <c r="AD133" s="54"/>
      <c r="AE133" s="23"/>
      <c r="AF133" s="55"/>
      <c r="AG133" s="54"/>
      <c r="AH133" s="23"/>
      <c r="AI133" s="55"/>
      <c r="AJ133" s="54"/>
      <c r="AK133" s="23"/>
      <c r="AL133" s="55"/>
      <c r="AM133" s="51"/>
      <c r="AN133" s="23"/>
      <c r="AO133" s="50"/>
      <c r="AP133" s="70"/>
      <c r="AQ133" s="70"/>
      <c r="AR133" s="179"/>
    </row>
    <row r="134" spans="1:44" ht="65.099999999999994" customHeight="1" x14ac:dyDescent="0.3">
      <c r="B134" s="88" t="s">
        <v>326</v>
      </c>
      <c r="C134" s="89" t="s">
        <v>300</v>
      </c>
      <c r="D134" s="84"/>
      <c r="E134" s="19" t="s">
        <v>254</v>
      </c>
      <c r="F134" s="18">
        <f t="shared" si="17"/>
        <v>128</v>
      </c>
      <c r="G134" s="18">
        <f t="shared" si="18"/>
        <v>84</v>
      </c>
      <c r="H134" s="18">
        <v>18</v>
      </c>
      <c r="I134" s="18"/>
      <c r="J134" s="18">
        <v>66</v>
      </c>
      <c r="K134" s="43"/>
      <c r="L134" s="46"/>
      <c r="M134" s="18"/>
      <c r="N134" s="47"/>
      <c r="O134" s="46"/>
      <c r="P134" s="18"/>
      <c r="Q134" s="43"/>
      <c r="R134" s="46"/>
      <c r="S134" s="18"/>
      <c r="T134" s="47"/>
      <c r="U134" s="46"/>
      <c r="V134" s="18"/>
      <c r="W134" s="47"/>
      <c r="X134" s="46"/>
      <c r="Y134" s="18"/>
      <c r="Z134" s="47"/>
      <c r="AA134" s="46"/>
      <c r="AB134" s="18"/>
      <c r="AC134" s="47"/>
      <c r="AD134" s="142">
        <v>58</v>
      </c>
      <c r="AE134" s="140">
        <v>38</v>
      </c>
      <c r="AF134" s="143"/>
      <c r="AG134" s="142">
        <v>70</v>
      </c>
      <c r="AH134" s="140">
        <v>46</v>
      </c>
      <c r="AI134" s="143">
        <v>3</v>
      </c>
      <c r="AJ134" s="142"/>
      <c r="AK134" s="140"/>
      <c r="AL134" s="143"/>
      <c r="AM134" s="45"/>
      <c r="AN134" s="18"/>
      <c r="AO134" s="43"/>
      <c r="AP134" s="69">
        <f t="shared" si="19"/>
        <v>3</v>
      </c>
      <c r="AQ134" s="69" t="s">
        <v>314</v>
      </c>
    </row>
    <row r="135" spans="1:44" ht="65.099999999999994" customHeight="1" x14ac:dyDescent="0.3">
      <c r="B135" s="88" t="s">
        <v>327</v>
      </c>
      <c r="C135" s="89" t="s">
        <v>302</v>
      </c>
      <c r="D135" s="84"/>
      <c r="E135" s="19" t="s">
        <v>40</v>
      </c>
      <c r="F135" s="18">
        <f t="shared" si="17"/>
        <v>90</v>
      </c>
      <c r="G135" s="18">
        <f t="shared" si="18"/>
        <v>34</v>
      </c>
      <c r="H135" s="18">
        <v>6</v>
      </c>
      <c r="I135" s="18"/>
      <c r="J135" s="18">
        <f>G135-H135</f>
        <v>28</v>
      </c>
      <c r="K135" s="43"/>
      <c r="L135" s="46"/>
      <c r="M135" s="18"/>
      <c r="N135" s="47"/>
      <c r="O135" s="46"/>
      <c r="P135" s="18"/>
      <c r="Q135" s="43"/>
      <c r="R135" s="46"/>
      <c r="S135" s="18"/>
      <c r="T135" s="47"/>
      <c r="U135" s="46"/>
      <c r="V135" s="18"/>
      <c r="W135" s="47"/>
      <c r="X135" s="46"/>
      <c r="Y135" s="18"/>
      <c r="Z135" s="47"/>
      <c r="AA135" s="46"/>
      <c r="AB135" s="18"/>
      <c r="AC135" s="47"/>
      <c r="AD135" s="142"/>
      <c r="AE135" s="140"/>
      <c r="AF135" s="143"/>
      <c r="AG135" s="142"/>
      <c r="AH135" s="140"/>
      <c r="AI135" s="143"/>
      <c r="AJ135" s="142">
        <v>90</v>
      </c>
      <c r="AK135" s="140">
        <v>34</v>
      </c>
      <c r="AL135" s="143">
        <v>3</v>
      </c>
      <c r="AM135" s="142"/>
      <c r="AN135" s="140"/>
      <c r="AO135" s="143"/>
      <c r="AP135" s="69">
        <f t="shared" si="19"/>
        <v>3</v>
      </c>
      <c r="AQ135" s="69" t="s">
        <v>315</v>
      </c>
    </row>
    <row r="136" spans="1:44" ht="62.1" customHeight="1" x14ac:dyDescent="0.3">
      <c r="B136" s="88" t="s">
        <v>537</v>
      </c>
      <c r="C136" s="89" t="s">
        <v>301</v>
      </c>
      <c r="D136" s="84"/>
      <c r="E136" s="19" t="s">
        <v>40</v>
      </c>
      <c r="F136" s="18">
        <f t="shared" ref="F136:F150" si="42">L136+O136+R136+U136+X136+AA136+AD136+AG136+AJ136+AM136</f>
        <v>90</v>
      </c>
      <c r="G136" s="18">
        <f t="shared" ref="G136:G150" si="43">M136+P136+S136+V136+Y136+AB136+AE136+AH136+AK136+AN136</f>
        <v>34</v>
      </c>
      <c r="H136" s="18">
        <v>8</v>
      </c>
      <c r="I136" s="18"/>
      <c r="J136" s="18">
        <v>26</v>
      </c>
      <c r="K136" s="43"/>
      <c r="L136" s="46"/>
      <c r="M136" s="18"/>
      <c r="N136" s="47"/>
      <c r="O136" s="46"/>
      <c r="P136" s="18"/>
      <c r="Q136" s="43"/>
      <c r="R136" s="46"/>
      <c r="S136" s="18"/>
      <c r="T136" s="47"/>
      <c r="U136" s="46"/>
      <c r="V136" s="18"/>
      <c r="W136" s="47"/>
      <c r="X136" s="46"/>
      <c r="Y136" s="18"/>
      <c r="Z136" s="47"/>
      <c r="AA136" s="46"/>
      <c r="AB136" s="18"/>
      <c r="AC136" s="47"/>
      <c r="AD136" s="142"/>
      <c r="AE136" s="140"/>
      <c r="AF136" s="143"/>
      <c r="AG136" s="142"/>
      <c r="AH136" s="140"/>
      <c r="AI136" s="143"/>
      <c r="AJ136" s="142">
        <v>90</v>
      </c>
      <c r="AK136" s="140">
        <v>34</v>
      </c>
      <c r="AL136" s="143">
        <v>3</v>
      </c>
      <c r="AM136" s="142"/>
      <c r="AN136" s="140"/>
      <c r="AO136" s="143"/>
      <c r="AP136" s="69">
        <f t="shared" ref="AP136:AP150" si="44">N136+Q136+T136+W136+Z136+AC136+AF136+AI136+AL136+AO136</f>
        <v>3</v>
      </c>
      <c r="AQ136" s="69" t="s">
        <v>321</v>
      </c>
    </row>
    <row r="137" spans="1:44" ht="65.099999999999994" customHeight="1" x14ac:dyDescent="0.3">
      <c r="B137" s="88" t="s">
        <v>538</v>
      </c>
      <c r="C137" s="89" t="s">
        <v>496</v>
      </c>
      <c r="D137" s="84"/>
      <c r="E137" s="19" t="s">
        <v>29</v>
      </c>
      <c r="F137" s="18">
        <f t="shared" si="42"/>
        <v>90</v>
      </c>
      <c r="G137" s="18">
        <f t="shared" si="43"/>
        <v>38</v>
      </c>
      <c r="H137" s="18">
        <v>8</v>
      </c>
      <c r="I137" s="18"/>
      <c r="J137" s="18">
        <f>G137-H137</f>
        <v>30</v>
      </c>
      <c r="K137" s="43"/>
      <c r="L137" s="46"/>
      <c r="M137" s="18"/>
      <c r="N137" s="47"/>
      <c r="O137" s="46"/>
      <c r="P137" s="18"/>
      <c r="Q137" s="43"/>
      <c r="R137" s="46"/>
      <c r="S137" s="18"/>
      <c r="T137" s="47"/>
      <c r="U137" s="46"/>
      <c r="V137" s="18"/>
      <c r="W137" s="47"/>
      <c r="X137" s="46"/>
      <c r="Y137" s="18"/>
      <c r="Z137" s="47"/>
      <c r="AA137" s="46"/>
      <c r="AB137" s="18"/>
      <c r="AC137" s="47"/>
      <c r="AD137" s="142"/>
      <c r="AE137" s="140"/>
      <c r="AF137" s="143"/>
      <c r="AG137" s="142"/>
      <c r="AH137" s="140"/>
      <c r="AI137" s="143"/>
      <c r="AJ137" s="142"/>
      <c r="AK137" s="140"/>
      <c r="AL137" s="143"/>
      <c r="AM137" s="45">
        <v>90</v>
      </c>
      <c r="AN137" s="18">
        <v>38</v>
      </c>
      <c r="AO137" s="43">
        <v>3</v>
      </c>
      <c r="AP137" s="69">
        <f t="shared" si="44"/>
        <v>3</v>
      </c>
      <c r="AQ137" s="69" t="s">
        <v>321</v>
      </c>
    </row>
    <row r="138" spans="1:44" s="24" customFormat="1" ht="62.1" customHeight="1" x14ac:dyDescent="0.3">
      <c r="A138" s="179"/>
      <c r="B138" s="90" t="s">
        <v>332</v>
      </c>
      <c r="C138" s="91" t="s">
        <v>325</v>
      </c>
      <c r="D138" s="86"/>
      <c r="E138" s="25"/>
      <c r="F138" s="23"/>
      <c r="G138" s="23"/>
      <c r="H138" s="23"/>
      <c r="I138" s="23"/>
      <c r="J138" s="23"/>
      <c r="K138" s="50"/>
      <c r="L138" s="54"/>
      <c r="M138" s="23"/>
      <c r="N138" s="55"/>
      <c r="O138" s="54"/>
      <c r="P138" s="23"/>
      <c r="Q138" s="50"/>
      <c r="R138" s="54"/>
      <c r="S138" s="23"/>
      <c r="T138" s="55"/>
      <c r="U138" s="54"/>
      <c r="V138" s="23"/>
      <c r="W138" s="55"/>
      <c r="X138" s="54"/>
      <c r="Y138" s="23"/>
      <c r="Z138" s="55"/>
      <c r="AA138" s="54"/>
      <c r="AB138" s="23"/>
      <c r="AC138" s="55"/>
      <c r="AD138" s="54"/>
      <c r="AE138" s="23"/>
      <c r="AF138" s="55"/>
      <c r="AG138" s="54"/>
      <c r="AH138" s="23"/>
      <c r="AI138" s="55"/>
      <c r="AJ138" s="54"/>
      <c r="AK138" s="23"/>
      <c r="AL138" s="55"/>
      <c r="AM138" s="51"/>
      <c r="AN138" s="23"/>
      <c r="AO138" s="50"/>
      <c r="AP138" s="70"/>
      <c r="AQ138" s="70"/>
      <c r="AR138" s="179"/>
    </row>
    <row r="139" spans="1:44" ht="62.1" customHeight="1" x14ac:dyDescent="0.3">
      <c r="B139" s="88" t="s">
        <v>511</v>
      </c>
      <c r="C139" s="89" t="s">
        <v>245</v>
      </c>
      <c r="D139" s="84" t="s">
        <v>40</v>
      </c>
      <c r="E139" s="41"/>
      <c r="F139" s="18">
        <f t="shared" ref="F139:G139" si="45">L139+O139+R139+U139+X139+AA139+AD139+AG139+AJ139+AM139</f>
        <v>198</v>
      </c>
      <c r="G139" s="18">
        <f t="shared" si="45"/>
        <v>96</v>
      </c>
      <c r="H139" s="18">
        <v>18</v>
      </c>
      <c r="I139" s="18"/>
      <c r="J139" s="18">
        <v>78</v>
      </c>
      <c r="K139" s="43"/>
      <c r="L139" s="46"/>
      <c r="M139" s="18"/>
      <c r="N139" s="47"/>
      <c r="O139" s="46"/>
      <c r="P139" s="18"/>
      <c r="Q139" s="47"/>
      <c r="R139" s="46"/>
      <c r="S139" s="18"/>
      <c r="T139" s="47"/>
      <c r="U139" s="46"/>
      <c r="V139" s="18"/>
      <c r="W139" s="47"/>
      <c r="X139" s="46"/>
      <c r="Y139" s="18"/>
      <c r="Z139" s="47"/>
      <c r="AA139" s="46"/>
      <c r="AB139" s="18"/>
      <c r="AC139" s="47"/>
      <c r="AD139" s="46"/>
      <c r="AE139" s="18"/>
      <c r="AF139" s="47"/>
      <c r="AG139" s="46"/>
      <c r="AH139" s="18"/>
      <c r="AI139" s="47"/>
      <c r="AJ139" s="142">
        <v>198</v>
      </c>
      <c r="AK139" s="140">
        <v>96</v>
      </c>
      <c r="AL139" s="143">
        <v>6</v>
      </c>
      <c r="AM139" s="142"/>
      <c r="AN139" s="140"/>
      <c r="AO139" s="143"/>
      <c r="AP139" s="69">
        <f t="shared" ref="AP139" si="46">N139+Q139+T139+W139+Z139+AC139+AF139+AI139+AL139+AO139</f>
        <v>6</v>
      </c>
      <c r="AQ139" s="69" t="s">
        <v>324</v>
      </c>
    </row>
    <row r="140" spans="1:44" ht="62.1" customHeight="1" x14ac:dyDescent="0.3">
      <c r="B140" s="88" t="s">
        <v>512</v>
      </c>
      <c r="C140" s="89" t="s">
        <v>329</v>
      </c>
      <c r="D140" s="84"/>
      <c r="E140" s="19" t="s">
        <v>40</v>
      </c>
      <c r="F140" s="18">
        <f t="shared" si="42"/>
        <v>90</v>
      </c>
      <c r="G140" s="18">
        <f t="shared" si="43"/>
        <v>40</v>
      </c>
      <c r="H140" s="18">
        <v>10</v>
      </c>
      <c r="I140" s="18"/>
      <c r="J140" s="18">
        <v>30</v>
      </c>
      <c r="K140" s="43"/>
      <c r="L140" s="46"/>
      <c r="M140" s="18"/>
      <c r="N140" s="47"/>
      <c r="O140" s="46"/>
      <c r="P140" s="18"/>
      <c r="Q140" s="43"/>
      <c r="R140" s="46"/>
      <c r="S140" s="18"/>
      <c r="T140" s="47"/>
      <c r="U140" s="46"/>
      <c r="V140" s="18"/>
      <c r="W140" s="47"/>
      <c r="X140" s="46"/>
      <c r="Y140" s="18"/>
      <c r="Z140" s="47"/>
      <c r="AA140" s="46"/>
      <c r="AB140" s="18"/>
      <c r="AC140" s="47"/>
      <c r="AD140" s="46"/>
      <c r="AE140" s="18"/>
      <c r="AF140" s="47"/>
      <c r="AG140" s="231"/>
      <c r="AH140" s="232"/>
      <c r="AI140" s="233"/>
      <c r="AJ140" s="231">
        <v>90</v>
      </c>
      <c r="AK140" s="232">
        <v>40</v>
      </c>
      <c r="AL140" s="233">
        <v>3</v>
      </c>
      <c r="AM140" s="45"/>
      <c r="AN140" s="18"/>
      <c r="AO140" s="43"/>
      <c r="AP140" s="69">
        <f t="shared" si="44"/>
        <v>3</v>
      </c>
      <c r="AQ140" s="69" t="s">
        <v>306</v>
      </c>
    </row>
    <row r="141" spans="1:44" s="22" customFormat="1" ht="62.1" customHeight="1" x14ac:dyDescent="0.3">
      <c r="A141" s="152"/>
      <c r="B141" s="90" t="s">
        <v>335</v>
      </c>
      <c r="C141" s="91" t="s">
        <v>333</v>
      </c>
      <c r="D141" s="86"/>
      <c r="E141" s="25" t="s">
        <v>29</v>
      </c>
      <c r="F141" s="23">
        <f t="shared" ref="F141" si="47">L141+O141+R141+U141+X141+AA141+AD141+AG141+AJ141+AM141</f>
        <v>90</v>
      </c>
      <c r="G141" s="23">
        <f t="shared" ref="G141" si="48">M141+P141+S141+V141+Y141+AB141+AE141+AH141+AK141+AN141</f>
        <v>40</v>
      </c>
      <c r="H141" s="23">
        <v>10</v>
      </c>
      <c r="I141" s="23"/>
      <c r="J141" s="23">
        <v>30</v>
      </c>
      <c r="K141" s="50"/>
      <c r="L141" s="54"/>
      <c r="M141" s="23"/>
      <c r="N141" s="55"/>
      <c r="O141" s="51"/>
      <c r="P141" s="23"/>
      <c r="Q141" s="50"/>
      <c r="R141" s="54"/>
      <c r="S141" s="23"/>
      <c r="T141" s="55"/>
      <c r="U141" s="54"/>
      <c r="V141" s="23"/>
      <c r="W141" s="55"/>
      <c r="X141" s="54"/>
      <c r="Y141" s="23"/>
      <c r="Z141" s="55"/>
      <c r="AA141" s="54"/>
      <c r="AB141" s="23"/>
      <c r="AC141" s="55"/>
      <c r="AD141" s="54"/>
      <c r="AE141" s="23"/>
      <c r="AF141" s="55"/>
      <c r="AG141" s="54"/>
      <c r="AH141" s="23"/>
      <c r="AI141" s="55"/>
      <c r="AJ141" s="54"/>
      <c r="AK141" s="23"/>
      <c r="AL141" s="55"/>
      <c r="AM141" s="51">
        <v>90</v>
      </c>
      <c r="AN141" s="23">
        <v>40</v>
      </c>
      <c r="AO141" s="50">
        <v>3</v>
      </c>
      <c r="AP141" s="70">
        <f t="shared" ref="AP141" si="49">N141+Q141+T141+W141+Z141+AC141+AF141+AI141+AL141+AO141</f>
        <v>3</v>
      </c>
      <c r="AQ141" s="70" t="s">
        <v>330</v>
      </c>
      <c r="AR141" s="152"/>
    </row>
    <row r="142" spans="1:44" s="24" customFormat="1" ht="155.1" customHeight="1" x14ac:dyDescent="0.3">
      <c r="A142" s="179"/>
      <c r="B142" s="90" t="s">
        <v>514</v>
      </c>
      <c r="C142" s="91" t="s">
        <v>502</v>
      </c>
      <c r="D142" s="86"/>
      <c r="E142" s="25"/>
      <c r="F142" s="239">
        <f>SUM(F143:F150)</f>
        <v>1276</v>
      </c>
      <c r="G142" s="239">
        <f t="shared" ref="G142:J142" si="50">SUM(G143:G150)</f>
        <v>794</v>
      </c>
      <c r="H142" s="239">
        <f t="shared" si="50"/>
        <v>60</v>
      </c>
      <c r="I142" s="240">
        <f t="shared" si="50"/>
        <v>0</v>
      </c>
      <c r="J142" s="239">
        <f t="shared" si="50"/>
        <v>734</v>
      </c>
      <c r="K142" s="222">
        <f t="shared" ref="K142:AO142" si="51">SUM(K143:K150)</f>
        <v>0</v>
      </c>
      <c r="L142" s="223">
        <f t="shared" si="51"/>
        <v>0</v>
      </c>
      <c r="M142" s="221">
        <f t="shared" si="51"/>
        <v>0</v>
      </c>
      <c r="N142" s="224">
        <f t="shared" si="51"/>
        <v>0</v>
      </c>
      <c r="O142" s="225">
        <f t="shared" si="51"/>
        <v>0</v>
      </c>
      <c r="P142" s="221">
        <f t="shared" si="51"/>
        <v>0</v>
      </c>
      <c r="Q142" s="222">
        <f t="shared" si="51"/>
        <v>0</v>
      </c>
      <c r="R142" s="223">
        <f t="shared" si="51"/>
        <v>0</v>
      </c>
      <c r="S142" s="221">
        <f t="shared" si="51"/>
        <v>0</v>
      </c>
      <c r="T142" s="224">
        <f t="shared" si="51"/>
        <v>0</v>
      </c>
      <c r="U142" s="223">
        <f t="shared" si="51"/>
        <v>0</v>
      </c>
      <c r="V142" s="221">
        <f t="shared" si="51"/>
        <v>0</v>
      </c>
      <c r="W142" s="224">
        <f t="shared" si="51"/>
        <v>0</v>
      </c>
      <c r="X142" s="223">
        <f t="shared" si="51"/>
        <v>0</v>
      </c>
      <c r="Y142" s="221">
        <f t="shared" si="51"/>
        <v>0</v>
      </c>
      <c r="Z142" s="224">
        <f t="shared" si="51"/>
        <v>0</v>
      </c>
      <c r="AA142" s="223">
        <f t="shared" si="51"/>
        <v>0</v>
      </c>
      <c r="AB142" s="221">
        <f t="shared" si="51"/>
        <v>0</v>
      </c>
      <c r="AC142" s="224">
        <f t="shared" si="51"/>
        <v>0</v>
      </c>
      <c r="AD142" s="223">
        <f t="shared" si="51"/>
        <v>0</v>
      </c>
      <c r="AE142" s="221">
        <f t="shared" si="51"/>
        <v>0</v>
      </c>
      <c r="AF142" s="224">
        <f t="shared" si="51"/>
        <v>0</v>
      </c>
      <c r="AG142" s="223">
        <f t="shared" si="51"/>
        <v>0</v>
      </c>
      <c r="AH142" s="221">
        <f t="shared" si="51"/>
        <v>0</v>
      </c>
      <c r="AI142" s="224">
        <f t="shared" si="51"/>
        <v>0</v>
      </c>
      <c r="AJ142" s="54">
        <f t="shared" si="51"/>
        <v>618</v>
      </c>
      <c r="AK142" s="23">
        <f t="shared" si="51"/>
        <v>386</v>
      </c>
      <c r="AL142" s="55">
        <f t="shared" si="51"/>
        <v>15</v>
      </c>
      <c r="AM142" s="51">
        <f t="shared" si="51"/>
        <v>658</v>
      </c>
      <c r="AN142" s="23">
        <f t="shared" si="51"/>
        <v>408</v>
      </c>
      <c r="AO142" s="50">
        <f t="shared" si="51"/>
        <v>21</v>
      </c>
      <c r="AP142" s="70">
        <f>SUM(AP143:AP150)</f>
        <v>36</v>
      </c>
      <c r="AQ142" s="70"/>
      <c r="AR142" s="179"/>
    </row>
    <row r="143" spans="1:44" ht="62.1" customHeight="1" x14ac:dyDescent="0.3">
      <c r="B143" s="88" t="s">
        <v>515</v>
      </c>
      <c r="C143" s="89" t="s">
        <v>336</v>
      </c>
      <c r="D143" s="84"/>
      <c r="E143" s="19" t="s">
        <v>344</v>
      </c>
      <c r="F143" s="238">
        <f t="shared" si="42"/>
        <v>130</v>
      </c>
      <c r="G143" s="18">
        <f t="shared" si="43"/>
        <v>80</v>
      </c>
      <c r="H143" s="18"/>
      <c r="I143" s="18"/>
      <c r="J143" s="18">
        <f>G143-H143</f>
        <v>80</v>
      </c>
      <c r="K143" s="43"/>
      <c r="L143" s="46"/>
      <c r="M143" s="18"/>
      <c r="N143" s="47"/>
      <c r="O143" s="45"/>
      <c r="P143" s="18"/>
      <c r="Q143" s="43"/>
      <c r="R143" s="46"/>
      <c r="S143" s="18"/>
      <c r="T143" s="47"/>
      <c r="U143" s="46"/>
      <c r="V143" s="18"/>
      <c r="W143" s="47"/>
      <c r="X143" s="46"/>
      <c r="Y143" s="18"/>
      <c r="Z143" s="47"/>
      <c r="AA143" s="46"/>
      <c r="AB143" s="18"/>
      <c r="AC143" s="47"/>
      <c r="AD143" s="46"/>
      <c r="AE143" s="18"/>
      <c r="AF143" s="47"/>
      <c r="AG143" s="46"/>
      <c r="AH143" s="18"/>
      <c r="AI143" s="47"/>
      <c r="AJ143" s="46">
        <v>130</v>
      </c>
      <c r="AK143" s="18">
        <v>80</v>
      </c>
      <c r="AL143" s="47">
        <v>3</v>
      </c>
      <c r="AM143" s="45"/>
      <c r="AN143" s="18"/>
      <c r="AO143" s="43"/>
      <c r="AP143" s="69">
        <f t="shared" si="44"/>
        <v>3</v>
      </c>
      <c r="AQ143" s="69" t="s">
        <v>331</v>
      </c>
    </row>
    <row r="144" spans="1:44" ht="62.1" customHeight="1" x14ac:dyDescent="0.3">
      <c r="B144" s="88" t="s">
        <v>516</v>
      </c>
      <c r="C144" s="89" t="s">
        <v>337</v>
      </c>
      <c r="D144" s="84" t="s">
        <v>40</v>
      </c>
      <c r="E144" s="19"/>
      <c r="F144" s="238">
        <f t="shared" si="42"/>
        <v>120</v>
      </c>
      <c r="G144" s="18">
        <f t="shared" si="43"/>
        <v>72</v>
      </c>
      <c r="H144" s="18">
        <v>10</v>
      </c>
      <c r="I144" s="18"/>
      <c r="J144" s="18">
        <f>G144-H144</f>
        <v>62</v>
      </c>
      <c r="K144" s="43"/>
      <c r="L144" s="46"/>
      <c r="M144" s="18"/>
      <c r="N144" s="47"/>
      <c r="O144" s="45"/>
      <c r="P144" s="18"/>
      <c r="Q144" s="43"/>
      <c r="R144" s="46"/>
      <c r="S144" s="18"/>
      <c r="T144" s="47"/>
      <c r="U144" s="46"/>
      <c r="V144" s="18"/>
      <c r="W144" s="47"/>
      <c r="X144" s="46"/>
      <c r="Y144" s="18"/>
      <c r="Z144" s="47"/>
      <c r="AA144" s="46"/>
      <c r="AB144" s="18"/>
      <c r="AC144" s="47"/>
      <c r="AD144" s="46"/>
      <c r="AE144" s="18"/>
      <c r="AF144" s="47"/>
      <c r="AG144" s="46"/>
      <c r="AH144" s="18"/>
      <c r="AI144" s="47"/>
      <c r="AJ144" s="46">
        <v>120</v>
      </c>
      <c r="AK144" s="18">
        <v>72</v>
      </c>
      <c r="AL144" s="47">
        <v>3</v>
      </c>
      <c r="AM144" s="45"/>
      <c r="AN144" s="18"/>
      <c r="AO144" s="43"/>
      <c r="AP144" s="69">
        <f t="shared" si="44"/>
        <v>3</v>
      </c>
      <c r="AQ144" s="69" t="s">
        <v>334</v>
      </c>
    </row>
    <row r="145" spans="1:45" ht="120" customHeight="1" x14ac:dyDescent="0.3">
      <c r="B145" s="88" t="s">
        <v>517</v>
      </c>
      <c r="C145" s="89" t="s">
        <v>338</v>
      </c>
      <c r="D145" s="84" t="s">
        <v>40</v>
      </c>
      <c r="E145" s="19"/>
      <c r="F145" s="238">
        <f t="shared" si="42"/>
        <v>120</v>
      </c>
      <c r="G145" s="18">
        <f t="shared" si="43"/>
        <v>72</v>
      </c>
      <c r="H145" s="18">
        <v>10</v>
      </c>
      <c r="I145" s="18"/>
      <c r="J145" s="18">
        <f>G145-H145</f>
        <v>62</v>
      </c>
      <c r="K145" s="43"/>
      <c r="L145" s="46"/>
      <c r="M145" s="18"/>
      <c r="N145" s="47"/>
      <c r="O145" s="45"/>
      <c r="P145" s="18"/>
      <c r="Q145" s="43"/>
      <c r="R145" s="46"/>
      <c r="S145" s="18"/>
      <c r="T145" s="47"/>
      <c r="U145" s="46"/>
      <c r="V145" s="18"/>
      <c r="W145" s="47"/>
      <c r="X145" s="46"/>
      <c r="Y145" s="18"/>
      <c r="Z145" s="47"/>
      <c r="AA145" s="46"/>
      <c r="AB145" s="18"/>
      <c r="AC145" s="47"/>
      <c r="AD145" s="46"/>
      <c r="AE145" s="18"/>
      <c r="AF145" s="47"/>
      <c r="AG145" s="46"/>
      <c r="AH145" s="18"/>
      <c r="AI145" s="47"/>
      <c r="AJ145" s="46">
        <v>120</v>
      </c>
      <c r="AK145" s="18">
        <v>72</v>
      </c>
      <c r="AL145" s="47">
        <v>3</v>
      </c>
      <c r="AM145" s="45"/>
      <c r="AN145" s="18"/>
      <c r="AO145" s="43"/>
      <c r="AP145" s="69">
        <f t="shared" si="44"/>
        <v>3</v>
      </c>
      <c r="AQ145" s="69" t="s">
        <v>334</v>
      </c>
    </row>
    <row r="146" spans="1:45" ht="65.099999999999994" customHeight="1" x14ac:dyDescent="0.3">
      <c r="B146" s="88" t="s">
        <v>518</v>
      </c>
      <c r="C146" s="89" t="s">
        <v>339</v>
      </c>
      <c r="D146" s="84"/>
      <c r="E146" s="41" t="s">
        <v>345</v>
      </c>
      <c r="F146" s="238">
        <f t="shared" si="42"/>
        <v>506</v>
      </c>
      <c r="G146" s="18">
        <f t="shared" si="43"/>
        <v>334</v>
      </c>
      <c r="H146" s="18">
        <v>16</v>
      </c>
      <c r="I146" s="18"/>
      <c r="J146" s="18">
        <f>G146-H146</f>
        <v>318</v>
      </c>
      <c r="K146" s="43"/>
      <c r="L146" s="46"/>
      <c r="M146" s="18"/>
      <c r="N146" s="47"/>
      <c r="O146" s="45"/>
      <c r="P146" s="18"/>
      <c r="Q146" s="43"/>
      <c r="R146" s="46"/>
      <c r="S146" s="18"/>
      <c r="T146" s="47"/>
      <c r="U146" s="46"/>
      <c r="V146" s="18"/>
      <c r="W146" s="47"/>
      <c r="X146" s="46"/>
      <c r="Y146" s="18"/>
      <c r="Z146" s="47"/>
      <c r="AA146" s="46"/>
      <c r="AB146" s="18"/>
      <c r="AC146" s="47"/>
      <c r="AD146" s="46"/>
      <c r="AE146" s="18"/>
      <c r="AF146" s="47"/>
      <c r="AG146" s="46"/>
      <c r="AH146" s="18"/>
      <c r="AI146" s="47"/>
      <c r="AJ146" s="231">
        <v>248</v>
      </c>
      <c r="AK146" s="232">
        <v>162</v>
      </c>
      <c r="AL146" s="233">
        <v>6</v>
      </c>
      <c r="AM146" s="234">
        <v>258</v>
      </c>
      <c r="AN146" s="232">
        <v>172</v>
      </c>
      <c r="AO146" s="235">
        <v>9</v>
      </c>
      <c r="AP146" s="69">
        <f t="shared" si="44"/>
        <v>15</v>
      </c>
      <c r="AQ146" s="69" t="s">
        <v>364</v>
      </c>
    </row>
    <row r="147" spans="1:45" ht="62.1" customHeight="1" x14ac:dyDescent="0.3">
      <c r="B147" s="88" t="s">
        <v>519</v>
      </c>
      <c r="C147" s="89" t="s">
        <v>340</v>
      </c>
      <c r="D147" s="84"/>
      <c r="E147" s="19" t="s">
        <v>29</v>
      </c>
      <c r="F147" s="238">
        <f t="shared" si="42"/>
        <v>90</v>
      </c>
      <c r="G147" s="18">
        <f t="shared" si="43"/>
        <v>53</v>
      </c>
      <c r="H147" s="18">
        <v>8</v>
      </c>
      <c r="I147" s="18"/>
      <c r="J147" s="18">
        <v>45</v>
      </c>
      <c r="K147" s="43"/>
      <c r="L147" s="46"/>
      <c r="M147" s="18"/>
      <c r="N147" s="47"/>
      <c r="O147" s="45"/>
      <c r="P147" s="18"/>
      <c r="Q147" s="43"/>
      <c r="R147" s="46"/>
      <c r="S147" s="18"/>
      <c r="T147" s="47"/>
      <c r="U147" s="46"/>
      <c r="V147" s="18"/>
      <c r="W147" s="47"/>
      <c r="X147" s="46"/>
      <c r="Y147" s="18"/>
      <c r="Z147" s="47"/>
      <c r="AA147" s="46"/>
      <c r="AB147" s="18"/>
      <c r="AC147" s="47"/>
      <c r="AD147" s="46"/>
      <c r="AE147" s="18"/>
      <c r="AF147" s="47"/>
      <c r="AG147" s="46"/>
      <c r="AH147" s="18"/>
      <c r="AI147" s="47"/>
      <c r="AJ147" s="46"/>
      <c r="AK147" s="18"/>
      <c r="AL147" s="47"/>
      <c r="AM147" s="144">
        <v>90</v>
      </c>
      <c r="AN147" s="140">
        <v>53</v>
      </c>
      <c r="AO147" s="141">
        <v>3</v>
      </c>
      <c r="AP147" s="69">
        <f t="shared" si="44"/>
        <v>3</v>
      </c>
      <c r="AQ147" s="69" t="s">
        <v>365</v>
      </c>
    </row>
    <row r="148" spans="1:45" ht="62.1" customHeight="1" x14ac:dyDescent="0.3">
      <c r="B148" s="88" t="s">
        <v>520</v>
      </c>
      <c r="C148" s="89" t="s">
        <v>341</v>
      </c>
      <c r="D148" s="84"/>
      <c r="E148" s="19" t="s">
        <v>246</v>
      </c>
      <c r="F148" s="238">
        <f t="shared" si="42"/>
        <v>90</v>
      </c>
      <c r="G148" s="18">
        <f t="shared" si="43"/>
        <v>58</v>
      </c>
      <c r="H148" s="18">
        <v>8</v>
      </c>
      <c r="I148" s="18"/>
      <c r="J148" s="18">
        <v>50</v>
      </c>
      <c r="K148" s="43"/>
      <c r="L148" s="46"/>
      <c r="M148" s="18"/>
      <c r="N148" s="47"/>
      <c r="O148" s="45"/>
      <c r="P148" s="18"/>
      <c r="Q148" s="43"/>
      <c r="R148" s="46"/>
      <c r="S148" s="18"/>
      <c r="T148" s="47"/>
      <c r="U148" s="46"/>
      <c r="V148" s="18"/>
      <c r="W148" s="47"/>
      <c r="X148" s="46"/>
      <c r="Y148" s="18"/>
      <c r="Z148" s="47"/>
      <c r="AA148" s="46"/>
      <c r="AB148" s="18"/>
      <c r="AC148" s="47"/>
      <c r="AD148" s="46"/>
      <c r="AE148" s="18"/>
      <c r="AF148" s="47"/>
      <c r="AG148" s="46"/>
      <c r="AH148" s="18"/>
      <c r="AI148" s="47"/>
      <c r="AJ148" s="46"/>
      <c r="AK148" s="18"/>
      <c r="AL148" s="47"/>
      <c r="AM148" s="144">
        <v>90</v>
      </c>
      <c r="AN148" s="140">
        <v>58</v>
      </c>
      <c r="AO148" s="141">
        <v>3</v>
      </c>
      <c r="AP148" s="69">
        <f t="shared" si="44"/>
        <v>3</v>
      </c>
      <c r="AQ148" s="69" t="s">
        <v>365</v>
      </c>
    </row>
    <row r="149" spans="1:45" ht="99.95" customHeight="1" x14ac:dyDescent="0.3">
      <c r="B149" s="88" t="s">
        <v>521</v>
      </c>
      <c r="C149" s="89" t="s">
        <v>342</v>
      </c>
      <c r="D149" s="84"/>
      <c r="E149" s="19" t="s">
        <v>29</v>
      </c>
      <c r="F149" s="238">
        <f t="shared" si="42"/>
        <v>90</v>
      </c>
      <c r="G149" s="18">
        <f t="shared" si="43"/>
        <v>39</v>
      </c>
      <c r="H149" s="18">
        <v>8</v>
      </c>
      <c r="I149" s="18"/>
      <c r="J149" s="18">
        <v>31</v>
      </c>
      <c r="K149" s="43"/>
      <c r="L149" s="46"/>
      <c r="M149" s="18"/>
      <c r="N149" s="47"/>
      <c r="O149" s="45"/>
      <c r="P149" s="18"/>
      <c r="Q149" s="43"/>
      <c r="R149" s="46"/>
      <c r="S149" s="18"/>
      <c r="T149" s="47"/>
      <c r="U149" s="46"/>
      <c r="V149" s="18"/>
      <c r="W149" s="47"/>
      <c r="X149" s="46"/>
      <c r="Y149" s="18"/>
      <c r="Z149" s="47"/>
      <c r="AA149" s="46"/>
      <c r="AB149" s="18"/>
      <c r="AC149" s="47"/>
      <c r="AD149" s="46"/>
      <c r="AE149" s="18"/>
      <c r="AF149" s="47"/>
      <c r="AG149" s="46"/>
      <c r="AH149" s="18"/>
      <c r="AI149" s="47"/>
      <c r="AJ149" s="46"/>
      <c r="AK149" s="18"/>
      <c r="AL149" s="47"/>
      <c r="AM149" s="144">
        <v>90</v>
      </c>
      <c r="AN149" s="140">
        <v>39</v>
      </c>
      <c r="AO149" s="141">
        <v>3</v>
      </c>
      <c r="AP149" s="69">
        <f t="shared" si="44"/>
        <v>3</v>
      </c>
      <c r="AQ149" s="69" t="s">
        <v>366</v>
      </c>
    </row>
    <row r="150" spans="1:45" ht="99.95" customHeight="1" x14ac:dyDescent="0.3">
      <c r="B150" s="88" t="s">
        <v>522</v>
      </c>
      <c r="C150" s="89" t="s">
        <v>343</v>
      </c>
      <c r="D150" s="84"/>
      <c r="E150" s="19" t="s">
        <v>29</v>
      </c>
      <c r="F150" s="238">
        <f t="shared" si="42"/>
        <v>130</v>
      </c>
      <c r="G150" s="18">
        <f t="shared" si="43"/>
        <v>86</v>
      </c>
      <c r="H150" s="18"/>
      <c r="I150" s="18"/>
      <c r="J150" s="18">
        <v>86</v>
      </c>
      <c r="K150" s="43"/>
      <c r="L150" s="46"/>
      <c r="M150" s="18"/>
      <c r="N150" s="47"/>
      <c r="O150" s="45"/>
      <c r="P150" s="18"/>
      <c r="Q150" s="43"/>
      <c r="R150" s="46"/>
      <c r="S150" s="18"/>
      <c r="T150" s="47"/>
      <c r="U150" s="46"/>
      <c r="V150" s="18"/>
      <c r="W150" s="47"/>
      <c r="X150" s="46"/>
      <c r="Y150" s="18"/>
      <c r="Z150" s="47"/>
      <c r="AA150" s="46"/>
      <c r="AB150" s="18"/>
      <c r="AC150" s="47"/>
      <c r="AD150" s="46"/>
      <c r="AE150" s="18"/>
      <c r="AF150" s="47"/>
      <c r="AG150" s="46"/>
      <c r="AH150" s="18"/>
      <c r="AI150" s="47"/>
      <c r="AJ150" s="46"/>
      <c r="AK150" s="18"/>
      <c r="AL150" s="47"/>
      <c r="AM150" s="45">
        <v>130</v>
      </c>
      <c r="AN150" s="18">
        <v>86</v>
      </c>
      <c r="AO150" s="43">
        <v>3</v>
      </c>
      <c r="AP150" s="69">
        <f t="shared" si="44"/>
        <v>3</v>
      </c>
      <c r="AQ150" s="69" t="s">
        <v>367</v>
      </c>
    </row>
    <row r="151" spans="1:45" ht="244.5" customHeight="1" x14ac:dyDescent="0.3">
      <c r="B151" s="88" t="s">
        <v>523</v>
      </c>
      <c r="C151" s="89" t="s">
        <v>539</v>
      </c>
      <c r="D151" s="84"/>
      <c r="E151" s="19"/>
      <c r="F151" s="18" t="s">
        <v>346</v>
      </c>
      <c r="G151" s="18" t="s">
        <v>346</v>
      </c>
      <c r="H151" s="18"/>
      <c r="I151" s="18"/>
      <c r="J151" s="18"/>
      <c r="K151" s="43"/>
      <c r="L151" s="46"/>
      <c r="M151" s="18"/>
      <c r="N151" s="47"/>
      <c r="O151" s="45"/>
      <c r="P151" s="18"/>
      <c r="Q151" s="43"/>
      <c r="R151" s="46"/>
      <c r="S151" s="18"/>
      <c r="T151" s="47"/>
      <c r="U151" s="46"/>
      <c r="V151" s="18"/>
      <c r="W151" s="47"/>
      <c r="X151" s="46"/>
      <c r="Y151" s="18"/>
      <c r="Z151" s="47"/>
      <c r="AA151" s="46"/>
      <c r="AB151" s="18"/>
      <c r="AC151" s="47"/>
      <c r="AD151" s="46"/>
      <c r="AE151" s="18"/>
      <c r="AF151" s="47"/>
      <c r="AG151" s="46"/>
      <c r="AH151" s="18"/>
      <c r="AI151" s="47"/>
      <c r="AJ151" s="46" t="s">
        <v>346</v>
      </c>
      <c r="AK151" s="18" t="s">
        <v>346</v>
      </c>
      <c r="AL151" s="47"/>
      <c r="AM151" s="45"/>
      <c r="AN151" s="18"/>
      <c r="AO151" s="43"/>
      <c r="AP151" s="69"/>
      <c r="AQ151" s="72" t="s">
        <v>581</v>
      </c>
    </row>
    <row r="152" spans="1:45" s="24" customFormat="1" ht="62.1" customHeight="1" x14ac:dyDescent="0.3">
      <c r="A152" s="179"/>
      <c r="B152" s="90" t="s">
        <v>39</v>
      </c>
      <c r="C152" s="91" t="s">
        <v>347</v>
      </c>
      <c r="D152" s="86"/>
      <c r="E152" s="25"/>
      <c r="F152" s="23"/>
      <c r="G152" s="23"/>
      <c r="H152" s="23"/>
      <c r="I152" s="23"/>
      <c r="J152" s="23"/>
      <c r="K152" s="50"/>
      <c r="L152" s="54"/>
      <c r="M152" s="23"/>
      <c r="N152" s="55"/>
      <c r="O152" s="51"/>
      <c r="P152" s="23"/>
      <c r="Q152" s="50"/>
      <c r="R152" s="54"/>
      <c r="S152" s="23"/>
      <c r="T152" s="55"/>
      <c r="U152" s="54"/>
      <c r="V152" s="23"/>
      <c r="W152" s="55"/>
      <c r="X152" s="54"/>
      <c r="Y152" s="23"/>
      <c r="Z152" s="55"/>
      <c r="AA152" s="54"/>
      <c r="AB152" s="23"/>
      <c r="AC152" s="55"/>
      <c r="AD152" s="54"/>
      <c r="AE152" s="23"/>
      <c r="AF152" s="55"/>
      <c r="AG152" s="54"/>
      <c r="AH152" s="23"/>
      <c r="AI152" s="55"/>
      <c r="AJ152" s="54"/>
      <c r="AK152" s="23"/>
      <c r="AL152" s="55"/>
      <c r="AM152" s="51"/>
      <c r="AN152" s="23"/>
      <c r="AO152" s="50"/>
      <c r="AP152" s="70"/>
      <c r="AQ152" s="70"/>
      <c r="AR152" s="179"/>
    </row>
    <row r="153" spans="1:45" ht="154.5" customHeight="1" x14ac:dyDescent="0.5">
      <c r="B153" s="88" t="s">
        <v>348</v>
      </c>
      <c r="C153" s="89" t="s">
        <v>604</v>
      </c>
      <c r="D153" s="65"/>
      <c r="E153" s="19"/>
      <c r="F153" s="18" t="s">
        <v>350</v>
      </c>
      <c r="G153" s="18" t="s">
        <v>350</v>
      </c>
      <c r="H153" s="18"/>
      <c r="I153" s="18"/>
      <c r="J153" s="18"/>
      <c r="K153" s="43"/>
      <c r="L153" s="46" t="s">
        <v>350</v>
      </c>
      <c r="M153" s="18" t="s">
        <v>350</v>
      </c>
      <c r="N153" s="47"/>
      <c r="O153" s="45"/>
      <c r="P153" s="18"/>
      <c r="Q153" s="43"/>
      <c r="R153" s="46"/>
      <c r="S153" s="18"/>
      <c r="T153" s="47"/>
      <c r="U153" s="46"/>
      <c r="V153" s="18"/>
      <c r="W153" s="47"/>
      <c r="X153" s="46"/>
      <c r="Y153" s="18"/>
      <c r="Z153" s="47"/>
      <c r="AA153" s="46"/>
      <c r="AB153" s="18"/>
      <c r="AC153" s="47"/>
      <c r="AD153" s="46"/>
      <c r="AE153" s="18"/>
      <c r="AF153" s="47"/>
      <c r="AG153" s="46"/>
      <c r="AH153" s="18"/>
      <c r="AI153" s="47"/>
      <c r="AJ153" s="46"/>
      <c r="AK153" s="18"/>
      <c r="AL153" s="47"/>
      <c r="AM153" s="45"/>
      <c r="AN153" s="18"/>
      <c r="AO153" s="43"/>
      <c r="AP153" s="69"/>
      <c r="AQ153" s="69"/>
      <c r="AS153" s="28" t="s">
        <v>289</v>
      </c>
    </row>
    <row r="154" spans="1:45" ht="129.75" customHeight="1" x14ac:dyDescent="0.5">
      <c r="B154" s="118" t="s">
        <v>351</v>
      </c>
      <c r="C154" s="119" t="s">
        <v>605</v>
      </c>
      <c r="D154" s="120"/>
      <c r="E154" s="113"/>
      <c r="F154" s="114" t="s">
        <v>350</v>
      </c>
      <c r="G154" s="114" t="s">
        <v>350</v>
      </c>
      <c r="H154" s="114"/>
      <c r="I154" s="114"/>
      <c r="J154" s="114" t="s">
        <v>350</v>
      </c>
      <c r="K154" s="116"/>
      <c r="L154" s="117"/>
      <c r="M154" s="114"/>
      <c r="N154" s="116"/>
      <c r="O154" s="115" t="s">
        <v>350</v>
      </c>
      <c r="P154" s="114" t="s">
        <v>350</v>
      </c>
      <c r="Q154" s="116"/>
      <c r="R154" s="115"/>
      <c r="S154" s="114"/>
      <c r="T154" s="116"/>
      <c r="U154" s="115"/>
      <c r="V154" s="114"/>
      <c r="W154" s="116"/>
      <c r="X154" s="115"/>
      <c r="Y154" s="114"/>
      <c r="Z154" s="116"/>
      <c r="AA154" s="115"/>
      <c r="AB154" s="114"/>
      <c r="AC154" s="116"/>
      <c r="AD154" s="115"/>
      <c r="AE154" s="114"/>
      <c r="AF154" s="116"/>
      <c r="AG154" s="115"/>
      <c r="AH154" s="114"/>
      <c r="AI154" s="116"/>
      <c r="AJ154" s="115"/>
      <c r="AK154" s="114"/>
      <c r="AL154" s="116"/>
      <c r="AM154" s="115"/>
      <c r="AN154" s="114"/>
      <c r="AO154" s="116"/>
      <c r="AP154" s="121"/>
      <c r="AQ154" s="121"/>
      <c r="AS154" s="28"/>
    </row>
    <row r="155" spans="1:45" ht="193.5" customHeight="1" x14ac:dyDescent="0.5">
      <c r="B155" s="88" t="s">
        <v>353</v>
      </c>
      <c r="C155" s="89" t="s">
        <v>606</v>
      </c>
      <c r="D155" s="65"/>
      <c r="E155" s="19"/>
      <c r="F155" s="18" t="s">
        <v>349</v>
      </c>
      <c r="G155" s="18" t="s">
        <v>349</v>
      </c>
      <c r="H155" s="18"/>
      <c r="I155" s="18"/>
      <c r="J155" s="18" t="s">
        <v>349</v>
      </c>
      <c r="K155" s="47"/>
      <c r="L155" s="45"/>
      <c r="M155" s="18"/>
      <c r="N155" s="47"/>
      <c r="O155" s="46"/>
      <c r="P155" s="18"/>
      <c r="Q155" s="47"/>
      <c r="R155" s="46"/>
      <c r="S155" s="18"/>
      <c r="T155" s="47"/>
      <c r="U155" s="46"/>
      <c r="V155" s="18"/>
      <c r="W155" s="47"/>
      <c r="X155" s="46" t="s">
        <v>349</v>
      </c>
      <c r="Y155" s="18" t="s">
        <v>349</v>
      </c>
      <c r="Z155" s="47"/>
      <c r="AA155" s="46"/>
      <c r="AB155" s="18"/>
      <c r="AC155" s="47"/>
      <c r="AD155" s="46"/>
      <c r="AE155" s="18"/>
      <c r="AF155" s="47"/>
      <c r="AG155" s="46"/>
      <c r="AH155" s="18"/>
      <c r="AI155" s="47"/>
      <c r="AJ155" s="46"/>
      <c r="AK155" s="18"/>
      <c r="AL155" s="47"/>
      <c r="AM155" s="46"/>
      <c r="AN155" s="18"/>
      <c r="AO155" s="47"/>
      <c r="AP155" s="69"/>
      <c r="AQ155" s="69"/>
      <c r="AS155" s="28"/>
    </row>
    <row r="156" spans="1:45" s="191" customFormat="1" ht="24.95" customHeight="1" thickBot="1" x14ac:dyDescent="0.55000000000000004">
      <c r="B156" s="33"/>
      <c r="C156" s="242"/>
      <c r="D156" s="250"/>
      <c r="E156" s="250"/>
      <c r="F156" s="251"/>
      <c r="G156" s="251"/>
      <c r="H156" s="251"/>
      <c r="I156" s="251"/>
      <c r="J156" s="251"/>
      <c r="K156" s="251"/>
      <c r="L156" s="252"/>
      <c r="M156" s="252"/>
      <c r="N156" s="252"/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  <c r="Y156" s="252"/>
      <c r="Z156" s="252"/>
      <c r="AA156" s="252"/>
      <c r="AB156" s="252"/>
      <c r="AC156" s="252"/>
      <c r="AD156" s="252"/>
      <c r="AE156" s="252"/>
      <c r="AF156" s="252"/>
      <c r="AG156" s="252"/>
      <c r="AH156" s="252"/>
      <c r="AI156" s="252"/>
      <c r="AJ156" s="252"/>
      <c r="AK156" s="252"/>
      <c r="AL156" s="252"/>
      <c r="AM156" s="252"/>
      <c r="AN156" s="252"/>
      <c r="AO156" s="252"/>
      <c r="AP156" s="251"/>
      <c r="AQ156" s="251"/>
      <c r="AS156" s="253"/>
    </row>
    <row r="157" spans="1:45" ht="30.95" customHeight="1" thickBot="1" x14ac:dyDescent="0.55000000000000004">
      <c r="B157" s="326" t="s">
        <v>96</v>
      </c>
      <c r="C157" s="341" t="s">
        <v>603</v>
      </c>
      <c r="D157" s="383" t="s">
        <v>97</v>
      </c>
      <c r="E157" s="347" t="s">
        <v>98</v>
      </c>
      <c r="F157" s="350" t="s">
        <v>99</v>
      </c>
      <c r="G157" s="350"/>
      <c r="H157" s="350"/>
      <c r="I157" s="350"/>
      <c r="J157" s="350"/>
      <c r="K157" s="387"/>
      <c r="L157" s="325" t="s">
        <v>106</v>
      </c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325"/>
      <c r="AP157" s="322" t="s">
        <v>107</v>
      </c>
      <c r="AQ157" s="322" t="s">
        <v>108</v>
      </c>
      <c r="AS157" s="28" t="s">
        <v>261</v>
      </c>
    </row>
    <row r="158" spans="1:45" ht="30.95" customHeight="1" thickBot="1" x14ac:dyDescent="0.55000000000000004">
      <c r="B158" s="339"/>
      <c r="C158" s="342"/>
      <c r="D158" s="384"/>
      <c r="E158" s="348"/>
      <c r="F158" s="348" t="s">
        <v>23</v>
      </c>
      <c r="G158" s="348" t="s">
        <v>100</v>
      </c>
      <c r="H158" s="352" t="s">
        <v>101</v>
      </c>
      <c r="I158" s="352"/>
      <c r="J158" s="352"/>
      <c r="K158" s="386"/>
      <c r="L158" s="325" t="s">
        <v>127</v>
      </c>
      <c r="M158" s="325"/>
      <c r="N158" s="325"/>
      <c r="O158" s="325"/>
      <c r="P158" s="325"/>
      <c r="Q158" s="325"/>
      <c r="R158" s="325" t="s">
        <v>128</v>
      </c>
      <c r="S158" s="325"/>
      <c r="T158" s="325"/>
      <c r="U158" s="325"/>
      <c r="V158" s="325"/>
      <c r="W158" s="325"/>
      <c r="X158" s="325" t="s">
        <v>129</v>
      </c>
      <c r="Y158" s="325"/>
      <c r="Z158" s="325"/>
      <c r="AA158" s="325"/>
      <c r="AB158" s="325"/>
      <c r="AC158" s="325"/>
      <c r="AD158" s="325" t="s">
        <v>130</v>
      </c>
      <c r="AE158" s="325"/>
      <c r="AF158" s="325"/>
      <c r="AG158" s="325"/>
      <c r="AH158" s="325"/>
      <c r="AI158" s="325"/>
      <c r="AJ158" s="325" t="s">
        <v>131</v>
      </c>
      <c r="AK158" s="325"/>
      <c r="AL158" s="325"/>
      <c r="AM158" s="325"/>
      <c r="AN158" s="325"/>
      <c r="AO158" s="325"/>
      <c r="AP158" s="323"/>
      <c r="AQ158" s="323"/>
      <c r="AS158" s="28" t="s">
        <v>352</v>
      </c>
    </row>
    <row r="159" spans="1:45" ht="30.95" customHeight="1" x14ac:dyDescent="0.5">
      <c r="B159" s="339"/>
      <c r="C159" s="342"/>
      <c r="D159" s="384"/>
      <c r="E159" s="348"/>
      <c r="F159" s="348"/>
      <c r="G159" s="348"/>
      <c r="H159" s="348" t="s">
        <v>102</v>
      </c>
      <c r="I159" s="348" t="s">
        <v>103</v>
      </c>
      <c r="J159" s="348" t="s">
        <v>104</v>
      </c>
      <c r="K159" s="379" t="s">
        <v>105</v>
      </c>
      <c r="L159" s="326" t="s">
        <v>109</v>
      </c>
      <c r="M159" s="327"/>
      <c r="N159" s="328"/>
      <c r="O159" s="326" t="s">
        <v>111</v>
      </c>
      <c r="P159" s="327"/>
      <c r="Q159" s="328"/>
      <c r="R159" s="326" t="s">
        <v>112</v>
      </c>
      <c r="S159" s="327"/>
      <c r="T159" s="328"/>
      <c r="U159" s="326" t="s">
        <v>113</v>
      </c>
      <c r="V159" s="327"/>
      <c r="W159" s="328"/>
      <c r="X159" s="326" t="s">
        <v>114</v>
      </c>
      <c r="Y159" s="327"/>
      <c r="Z159" s="328"/>
      <c r="AA159" s="326" t="s">
        <v>115</v>
      </c>
      <c r="AB159" s="327"/>
      <c r="AC159" s="328"/>
      <c r="AD159" s="326" t="s">
        <v>116</v>
      </c>
      <c r="AE159" s="327"/>
      <c r="AF159" s="328"/>
      <c r="AG159" s="326" t="s">
        <v>117</v>
      </c>
      <c r="AH159" s="327"/>
      <c r="AI159" s="328"/>
      <c r="AJ159" s="326" t="s">
        <v>118</v>
      </c>
      <c r="AK159" s="327"/>
      <c r="AL159" s="328"/>
      <c r="AM159" s="326" t="s">
        <v>119</v>
      </c>
      <c r="AN159" s="327"/>
      <c r="AO159" s="328"/>
      <c r="AP159" s="323"/>
      <c r="AQ159" s="323"/>
      <c r="AS159" s="28"/>
    </row>
    <row r="160" spans="1:45" ht="30.95" customHeight="1" x14ac:dyDescent="0.5">
      <c r="B160" s="339"/>
      <c r="C160" s="342"/>
      <c r="D160" s="384"/>
      <c r="E160" s="348"/>
      <c r="F160" s="348"/>
      <c r="G160" s="348"/>
      <c r="H160" s="348"/>
      <c r="I160" s="348"/>
      <c r="J160" s="348"/>
      <c r="K160" s="379"/>
      <c r="L160" s="329" t="s">
        <v>110</v>
      </c>
      <c r="M160" s="330"/>
      <c r="N160" s="331"/>
      <c r="O160" s="329" t="s">
        <v>120</v>
      </c>
      <c r="P160" s="330"/>
      <c r="Q160" s="331"/>
      <c r="R160" s="329" t="s">
        <v>120</v>
      </c>
      <c r="S160" s="330"/>
      <c r="T160" s="331"/>
      <c r="U160" s="329" t="s">
        <v>121</v>
      </c>
      <c r="V160" s="330"/>
      <c r="W160" s="331"/>
      <c r="X160" s="329" t="s">
        <v>120</v>
      </c>
      <c r="Y160" s="330"/>
      <c r="Z160" s="331"/>
      <c r="AA160" s="329" t="s">
        <v>122</v>
      </c>
      <c r="AB160" s="330"/>
      <c r="AC160" s="331"/>
      <c r="AD160" s="329" t="s">
        <v>110</v>
      </c>
      <c r="AE160" s="330"/>
      <c r="AF160" s="331"/>
      <c r="AG160" s="329" t="s">
        <v>123</v>
      </c>
      <c r="AH160" s="330"/>
      <c r="AI160" s="331"/>
      <c r="AJ160" s="329" t="s">
        <v>121</v>
      </c>
      <c r="AK160" s="330"/>
      <c r="AL160" s="331"/>
      <c r="AM160" s="329" t="s">
        <v>122</v>
      </c>
      <c r="AN160" s="330"/>
      <c r="AO160" s="331"/>
      <c r="AP160" s="323"/>
      <c r="AQ160" s="323"/>
      <c r="AS160" s="28"/>
    </row>
    <row r="161" spans="1:45" ht="170.1" customHeight="1" thickBot="1" x14ac:dyDescent="0.55000000000000004">
      <c r="B161" s="340"/>
      <c r="C161" s="343"/>
      <c r="D161" s="385"/>
      <c r="E161" s="349"/>
      <c r="F161" s="349"/>
      <c r="G161" s="349"/>
      <c r="H161" s="349"/>
      <c r="I161" s="349"/>
      <c r="J161" s="349"/>
      <c r="K161" s="380"/>
      <c r="L161" s="78" t="s">
        <v>124</v>
      </c>
      <c r="M161" s="60" t="s">
        <v>125</v>
      </c>
      <c r="N161" s="61" t="s">
        <v>126</v>
      </c>
      <c r="O161" s="59" t="s">
        <v>124</v>
      </c>
      <c r="P161" s="60" t="s">
        <v>125</v>
      </c>
      <c r="Q161" s="61" t="s">
        <v>126</v>
      </c>
      <c r="R161" s="59" t="s">
        <v>124</v>
      </c>
      <c r="S161" s="60" t="s">
        <v>125</v>
      </c>
      <c r="T161" s="61" t="s">
        <v>126</v>
      </c>
      <c r="U161" s="59" t="s">
        <v>124</v>
      </c>
      <c r="V161" s="60" t="s">
        <v>125</v>
      </c>
      <c r="W161" s="61" t="s">
        <v>126</v>
      </c>
      <c r="X161" s="59" t="s">
        <v>124</v>
      </c>
      <c r="Y161" s="60" t="s">
        <v>125</v>
      </c>
      <c r="Z161" s="61" t="s">
        <v>126</v>
      </c>
      <c r="AA161" s="59" t="s">
        <v>124</v>
      </c>
      <c r="AB161" s="60" t="s">
        <v>125</v>
      </c>
      <c r="AC161" s="61" t="s">
        <v>126</v>
      </c>
      <c r="AD161" s="59" t="s">
        <v>124</v>
      </c>
      <c r="AE161" s="60" t="s">
        <v>125</v>
      </c>
      <c r="AF161" s="61" t="s">
        <v>126</v>
      </c>
      <c r="AG161" s="59" t="s">
        <v>124</v>
      </c>
      <c r="AH161" s="60" t="s">
        <v>125</v>
      </c>
      <c r="AI161" s="61" t="s">
        <v>126</v>
      </c>
      <c r="AJ161" s="59" t="s">
        <v>124</v>
      </c>
      <c r="AK161" s="60" t="s">
        <v>125</v>
      </c>
      <c r="AL161" s="61" t="s">
        <v>126</v>
      </c>
      <c r="AM161" s="59" t="s">
        <v>124</v>
      </c>
      <c r="AN161" s="60" t="s">
        <v>125</v>
      </c>
      <c r="AO161" s="61" t="s">
        <v>126</v>
      </c>
      <c r="AP161" s="324"/>
      <c r="AQ161" s="324"/>
      <c r="AS161" s="28"/>
    </row>
    <row r="162" spans="1:45" ht="258.75" customHeight="1" x14ac:dyDescent="0.3">
      <c r="B162" s="88" t="s">
        <v>360</v>
      </c>
      <c r="C162" s="89" t="s">
        <v>363</v>
      </c>
      <c r="D162" s="65"/>
      <c r="E162" s="19"/>
      <c r="F162" s="18" t="s">
        <v>354</v>
      </c>
      <c r="G162" s="18" t="s">
        <v>354</v>
      </c>
      <c r="H162" s="18"/>
      <c r="I162" s="18"/>
      <c r="J162" s="18" t="s">
        <v>354</v>
      </c>
      <c r="K162" s="47"/>
      <c r="L162" s="45"/>
      <c r="M162" s="18"/>
      <c r="N162" s="47"/>
      <c r="O162" s="46"/>
      <c r="P162" s="18"/>
      <c r="Q162" s="47"/>
      <c r="R162" s="46"/>
      <c r="S162" s="18"/>
      <c r="T162" s="47"/>
      <c r="U162" s="46"/>
      <c r="V162" s="18"/>
      <c r="W162" s="47"/>
      <c r="X162" s="46"/>
      <c r="Y162" s="18"/>
      <c r="Z162" s="47"/>
      <c r="AA162" s="46" t="s">
        <v>354</v>
      </c>
      <c r="AB162" s="18" t="s">
        <v>354</v>
      </c>
      <c r="AC162" s="47"/>
      <c r="AD162" s="46"/>
      <c r="AE162" s="18"/>
      <c r="AF162" s="47"/>
      <c r="AG162" s="46"/>
      <c r="AH162" s="18"/>
      <c r="AI162" s="47"/>
      <c r="AJ162" s="46"/>
      <c r="AK162" s="18"/>
      <c r="AL162" s="47"/>
      <c r="AM162" s="46"/>
      <c r="AN162" s="18"/>
      <c r="AO162" s="47"/>
      <c r="AP162" s="69"/>
      <c r="AQ162" s="69"/>
    </row>
    <row r="163" spans="1:45" ht="69.95" customHeight="1" x14ac:dyDescent="0.3">
      <c r="B163" s="88" t="s">
        <v>361</v>
      </c>
      <c r="C163" s="89" t="s">
        <v>362</v>
      </c>
      <c r="D163" s="65"/>
      <c r="E163" s="19"/>
      <c r="F163" s="18" t="s">
        <v>355</v>
      </c>
      <c r="G163" s="18" t="s">
        <v>355</v>
      </c>
      <c r="H163" s="18"/>
      <c r="I163" s="18"/>
      <c r="J163" s="18" t="s">
        <v>355</v>
      </c>
      <c r="K163" s="47"/>
      <c r="L163" s="45"/>
      <c r="M163" s="18"/>
      <c r="N163" s="47"/>
      <c r="O163" s="46"/>
      <c r="P163" s="18"/>
      <c r="Q163" s="47"/>
      <c r="R163" s="46"/>
      <c r="S163" s="18"/>
      <c r="T163" s="47"/>
      <c r="U163" s="46"/>
      <c r="V163" s="18"/>
      <c r="W163" s="47"/>
      <c r="X163" s="46" t="s">
        <v>356</v>
      </c>
      <c r="Y163" s="18" t="s">
        <v>356</v>
      </c>
      <c r="Z163" s="47"/>
      <c r="AA163" s="46" t="s">
        <v>357</v>
      </c>
      <c r="AB163" s="18" t="s">
        <v>357</v>
      </c>
      <c r="AC163" s="47"/>
      <c r="AD163" s="46" t="s">
        <v>358</v>
      </c>
      <c r="AE163" s="18" t="s">
        <v>358</v>
      </c>
      <c r="AF163" s="47"/>
      <c r="AG163" s="46" t="s">
        <v>359</v>
      </c>
      <c r="AH163" s="18" t="s">
        <v>359</v>
      </c>
      <c r="AI163" s="47"/>
      <c r="AJ163" s="46"/>
      <c r="AK163" s="18"/>
      <c r="AL163" s="47"/>
      <c r="AM163" s="46"/>
      <c r="AN163" s="18"/>
      <c r="AO163" s="47"/>
      <c r="AP163" s="69"/>
      <c r="AQ163" s="69"/>
    </row>
    <row r="164" spans="1:45" ht="118.5" customHeight="1" x14ac:dyDescent="0.3">
      <c r="B164" s="278" t="s">
        <v>369</v>
      </c>
      <c r="C164" s="279" t="s">
        <v>373</v>
      </c>
      <c r="D164" s="268"/>
      <c r="E164" s="139" t="s">
        <v>370</v>
      </c>
      <c r="F164" s="140" t="s">
        <v>372</v>
      </c>
      <c r="G164" s="140" t="s">
        <v>357</v>
      </c>
      <c r="H164" s="140" t="s">
        <v>349</v>
      </c>
      <c r="I164" s="140"/>
      <c r="J164" s="140" t="s">
        <v>371</v>
      </c>
      <c r="K164" s="143"/>
      <c r="L164" s="144"/>
      <c r="M164" s="140"/>
      <c r="N164" s="143"/>
      <c r="O164" s="142"/>
      <c r="P164" s="140"/>
      <c r="Q164" s="143"/>
      <c r="R164" s="142"/>
      <c r="S164" s="140"/>
      <c r="T164" s="143"/>
      <c r="U164" s="142"/>
      <c r="V164" s="140"/>
      <c r="W164" s="143"/>
      <c r="X164" s="142"/>
      <c r="Y164" s="140"/>
      <c r="Z164" s="143"/>
      <c r="AA164" s="142"/>
      <c r="AB164" s="140"/>
      <c r="AC164" s="143"/>
      <c r="AD164" s="142" t="s">
        <v>372</v>
      </c>
      <c r="AE164" s="140" t="s">
        <v>357</v>
      </c>
      <c r="AF164" s="143"/>
      <c r="AG164" s="142"/>
      <c r="AH164" s="140"/>
      <c r="AI164" s="143"/>
      <c r="AJ164" s="142"/>
      <c r="AK164" s="140"/>
      <c r="AL164" s="143"/>
      <c r="AM164" s="142"/>
      <c r="AN164" s="140"/>
      <c r="AO164" s="143"/>
      <c r="AP164" s="280"/>
      <c r="AQ164" s="280" t="s">
        <v>544</v>
      </c>
    </row>
    <row r="165" spans="1:45" ht="243" customHeight="1" x14ac:dyDescent="0.3">
      <c r="B165" s="88" t="s">
        <v>374</v>
      </c>
      <c r="C165" s="89" t="s">
        <v>375</v>
      </c>
      <c r="D165" s="65"/>
      <c r="E165" s="19"/>
      <c r="F165" s="18" t="s">
        <v>350</v>
      </c>
      <c r="G165" s="18" t="s">
        <v>350</v>
      </c>
      <c r="H165" s="18"/>
      <c r="I165" s="18"/>
      <c r="J165" s="18" t="s">
        <v>350</v>
      </c>
      <c r="K165" s="47"/>
      <c r="L165" s="45"/>
      <c r="M165" s="18"/>
      <c r="N165" s="47"/>
      <c r="O165" s="46"/>
      <c r="P165" s="18"/>
      <c r="Q165" s="47"/>
      <c r="R165" s="46"/>
      <c r="S165" s="18"/>
      <c r="T165" s="47"/>
      <c r="U165" s="46"/>
      <c r="V165" s="18"/>
      <c r="W165" s="47"/>
      <c r="X165" s="46"/>
      <c r="Y165" s="18"/>
      <c r="Z165" s="47"/>
      <c r="AA165" s="46"/>
      <c r="AB165" s="18"/>
      <c r="AC165" s="47"/>
      <c r="AD165" s="46"/>
      <c r="AE165" s="18"/>
      <c r="AF165" s="47"/>
      <c r="AG165" s="46" t="s">
        <v>350</v>
      </c>
      <c r="AH165" s="18" t="s">
        <v>350</v>
      </c>
      <c r="AI165" s="47"/>
      <c r="AJ165" s="46"/>
      <c r="AK165" s="18"/>
      <c r="AL165" s="47"/>
      <c r="AM165" s="46"/>
      <c r="AN165" s="18"/>
      <c r="AO165" s="47"/>
      <c r="AP165" s="69"/>
      <c r="AQ165" s="69"/>
    </row>
    <row r="166" spans="1:45" s="22" customFormat="1" ht="62.1" customHeight="1" x14ac:dyDescent="0.3">
      <c r="A166" s="152"/>
      <c r="B166" s="90" t="s">
        <v>59</v>
      </c>
      <c r="C166" s="91" t="s">
        <v>376</v>
      </c>
      <c r="D166" s="66"/>
      <c r="E166" s="25"/>
      <c r="F166" s="23"/>
      <c r="G166" s="23"/>
      <c r="H166" s="23"/>
      <c r="I166" s="23"/>
      <c r="J166" s="23"/>
      <c r="K166" s="55"/>
      <c r="L166" s="51"/>
      <c r="M166" s="23"/>
      <c r="N166" s="55"/>
      <c r="O166" s="54"/>
      <c r="P166" s="23"/>
      <c r="Q166" s="55"/>
      <c r="R166" s="54"/>
      <c r="S166" s="23"/>
      <c r="T166" s="55"/>
      <c r="U166" s="54"/>
      <c r="V166" s="23"/>
      <c r="W166" s="55"/>
      <c r="X166" s="54"/>
      <c r="Y166" s="23"/>
      <c r="Z166" s="55"/>
      <c r="AA166" s="54"/>
      <c r="AB166" s="23"/>
      <c r="AC166" s="55"/>
      <c r="AD166" s="54"/>
      <c r="AE166" s="23"/>
      <c r="AF166" s="55"/>
      <c r="AG166" s="54"/>
      <c r="AH166" s="23"/>
      <c r="AI166" s="55"/>
      <c r="AJ166" s="54"/>
      <c r="AK166" s="23"/>
      <c r="AL166" s="55"/>
      <c r="AM166" s="54"/>
      <c r="AN166" s="23"/>
      <c r="AO166" s="55"/>
      <c r="AP166" s="70"/>
      <c r="AQ166" s="70"/>
      <c r="AR166" s="152"/>
    </row>
    <row r="167" spans="1:45" ht="104.25" customHeight="1" x14ac:dyDescent="0.3">
      <c r="B167" s="88" t="s">
        <v>377</v>
      </c>
      <c r="C167" s="89" t="s">
        <v>503</v>
      </c>
      <c r="D167" s="65"/>
      <c r="E167" s="19" t="s">
        <v>527</v>
      </c>
      <c r="F167" s="18" t="s">
        <v>379</v>
      </c>
      <c r="G167" s="18" t="s">
        <v>346</v>
      </c>
      <c r="H167" s="18" t="s">
        <v>349</v>
      </c>
      <c r="I167" s="18"/>
      <c r="J167" s="18"/>
      <c r="K167" s="47" t="s">
        <v>349</v>
      </c>
      <c r="L167" s="45"/>
      <c r="M167" s="18"/>
      <c r="N167" s="47"/>
      <c r="O167" s="46"/>
      <c r="P167" s="18"/>
      <c r="Q167" s="47"/>
      <c r="R167" s="46"/>
      <c r="S167" s="18"/>
      <c r="T167" s="47"/>
      <c r="U167" s="46"/>
      <c r="V167" s="18"/>
      <c r="W167" s="47"/>
      <c r="X167" s="46"/>
      <c r="Y167" s="18"/>
      <c r="Z167" s="47"/>
      <c r="AA167" s="46"/>
      <c r="AB167" s="18"/>
      <c r="AC167" s="47"/>
      <c r="AD167" s="46"/>
      <c r="AE167" s="18"/>
      <c r="AF167" s="47"/>
      <c r="AG167" s="46" t="s">
        <v>379</v>
      </c>
      <c r="AH167" s="18" t="s">
        <v>346</v>
      </c>
      <c r="AI167" s="47"/>
      <c r="AJ167" s="46"/>
      <c r="AK167" s="18"/>
      <c r="AL167" s="47"/>
      <c r="AM167" s="46"/>
      <c r="AN167" s="18"/>
      <c r="AO167" s="47"/>
      <c r="AP167" s="69"/>
      <c r="AQ167" s="69" t="s">
        <v>428</v>
      </c>
    </row>
    <row r="168" spans="1:45" ht="65.099999999999994" customHeight="1" x14ac:dyDescent="0.3">
      <c r="B168" s="88" t="s">
        <v>380</v>
      </c>
      <c r="C168" s="89" t="s">
        <v>362</v>
      </c>
      <c r="D168" s="65"/>
      <c r="E168" s="19" t="s">
        <v>378</v>
      </c>
      <c r="F168" s="18" t="s">
        <v>381</v>
      </c>
      <c r="G168" s="18" t="s">
        <v>381</v>
      </c>
      <c r="H168" s="18"/>
      <c r="I168" s="18"/>
      <c r="J168" s="18" t="s">
        <v>381</v>
      </c>
      <c r="K168" s="47"/>
      <c r="L168" s="45" t="s">
        <v>382</v>
      </c>
      <c r="M168" s="18" t="str">
        <f>L168</f>
        <v>/80</v>
      </c>
      <c r="N168" s="47"/>
      <c r="O168" s="46" t="s">
        <v>383</v>
      </c>
      <c r="P168" s="18" t="str">
        <f>O168</f>
        <v>/76</v>
      </c>
      <c r="Q168" s="47"/>
      <c r="R168" s="46" t="s">
        <v>383</v>
      </c>
      <c r="S168" s="18" t="str">
        <f>R168</f>
        <v>/76</v>
      </c>
      <c r="T168" s="47"/>
      <c r="U168" s="46" t="s">
        <v>384</v>
      </c>
      <c r="V168" s="18" t="str">
        <f>U168</f>
        <v>/72</v>
      </c>
      <c r="W168" s="47"/>
      <c r="X168" s="46" t="s">
        <v>356</v>
      </c>
      <c r="Y168" s="18" t="str">
        <f>X168</f>
        <v>/38</v>
      </c>
      <c r="Z168" s="47"/>
      <c r="AA168" s="46" t="s">
        <v>357</v>
      </c>
      <c r="AB168" s="18" t="str">
        <f>AA168</f>
        <v>/34</v>
      </c>
      <c r="AC168" s="47"/>
      <c r="AD168" s="46" t="s">
        <v>358</v>
      </c>
      <c r="AE168" s="18" t="str">
        <f>AD168</f>
        <v>/40</v>
      </c>
      <c r="AF168" s="47"/>
      <c r="AG168" s="46" t="s">
        <v>359</v>
      </c>
      <c r="AH168" s="18" t="str">
        <f>AG168</f>
        <v>/32</v>
      </c>
      <c r="AI168" s="47"/>
      <c r="AJ168" s="46"/>
      <c r="AK168" s="18"/>
      <c r="AL168" s="47"/>
      <c r="AM168" s="46"/>
      <c r="AN168" s="18"/>
      <c r="AO168" s="47"/>
      <c r="AP168" s="69"/>
      <c r="AQ168" s="69" t="s">
        <v>395</v>
      </c>
    </row>
    <row r="169" spans="1:45" ht="76.5" customHeight="1" x14ac:dyDescent="0.3">
      <c r="B169" s="88" t="s">
        <v>385</v>
      </c>
      <c r="C169" s="89" t="s">
        <v>505</v>
      </c>
      <c r="D169" s="268" t="s">
        <v>506</v>
      </c>
      <c r="E169" s="139" t="s">
        <v>386</v>
      </c>
      <c r="F169" s="18" t="s">
        <v>387</v>
      </c>
      <c r="G169" s="18" t="s">
        <v>388</v>
      </c>
      <c r="H169" s="18" t="s">
        <v>389</v>
      </c>
      <c r="I169" s="18"/>
      <c r="J169" s="18" t="s">
        <v>390</v>
      </c>
      <c r="K169" s="47"/>
      <c r="L169" s="45"/>
      <c r="M169" s="18"/>
      <c r="N169" s="47"/>
      <c r="O169" s="46"/>
      <c r="P169" s="18"/>
      <c r="Q169" s="47"/>
      <c r="R169" s="46" t="s">
        <v>383</v>
      </c>
      <c r="S169" s="18" t="s">
        <v>391</v>
      </c>
      <c r="T169" s="47"/>
      <c r="U169" s="46" t="s">
        <v>383</v>
      </c>
      <c r="V169" s="18" t="s">
        <v>391</v>
      </c>
      <c r="W169" s="47"/>
      <c r="X169" s="46" t="s">
        <v>389</v>
      </c>
      <c r="Y169" s="18" t="s">
        <v>392</v>
      </c>
      <c r="Z169" s="47"/>
      <c r="AA169" s="46" t="s">
        <v>393</v>
      </c>
      <c r="AB169" s="18" t="s">
        <v>394</v>
      </c>
      <c r="AC169" s="47"/>
      <c r="AD169" s="46"/>
      <c r="AE169" s="18"/>
      <c r="AF169" s="47"/>
      <c r="AG169" s="46"/>
      <c r="AH169" s="18"/>
      <c r="AI169" s="47"/>
      <c r="AJ169" s="46"/>
      <c r="AK169" s="18"/>
      <c r="AL169" s="47"/>
      <c r="AM169" s="46"/>
      <c r="AN169" s="18"/>
      <c r="AO169" s="47"/>
      <c r="AP169" s="69"/>
      <c r="AQ169" s="69" t="s">
        <v>545</v>
      </c>
    </row>
    <row r="170" spans="1:45" ht="99.95" customHeight="1" thickBot="1" x14ac:dyDescent="0.35">
      <c r="B170" s="112" t="s">
        <v>396</v>
      </c>
      <c r="C170" s="109" t="s">
        <v>504</v>
      </c>
      <c r="D170" s="104"/>
      <c r="E170" s="105" t="s">
        <v>597</v>
      </c>
      <c r="F170" s="106" t="s">
        <v>372</v>
      </c>
      <c r="G170" s="106" t="s">
        <v>346</v>
      </c>
      <c r="H170" s="106"/>
      <c r="I170" s="106"/>
      <c r="J170" s="106" t="s">
        <v>346</v>
      </c>
      <c r="K170" s="108"/>
      <c r="L170" s="110" t="s">
        <v>372</v>
      </c>
      <c r="M170" s="106" t="s">
        <v>346</v>
      </c>
      <c r="N170" s="108"/>
      <c r="O170" s="107"/>
      <c r="P170" s="106"/>
      <c r="Q170" s="108"/>
      <c r="R170" s="107"/>
      <c r="S170" s="106"/>
      <c r="T170" s="108"/>
      <c r="U170" s="107"/>
      <c r="V170" s="106"/>
      <c r="W170" s="108"/>
      <c r="X170" s="107"/>
      <c r="Y170" s="106"/>
      <c r="Z170" s="108"/>
      <c r="AA170" s="107"/>
      <c r="AB170" s="106"/>
      <c r="AC170" s="108"/>
      <c r="AD170" s="107"/>
      <c r="AE170" s="106"/>
      <c r="AF170" s="108"/>
      <c r="AG170" s="107"/>
      <c r="AH170" s="106"/>
      <c r="AI170" s="108"/>
      <c r="AJ170" s="107"/>
      <c r="AK170" s="106"/>
      <c r="AL170" s="108"/>
      <c r="AM170" s="107"/>
      <c r="AN170" s="106"/>
      <c r="AO170" s="108"/>
      <c r="AP170" s="73"/>
      <c r="AQ170" s="73" t="s">
        <v>164</v>
      </c>
    </row>
    <row r="171" spans="1:45" ht="62.1" customHeight="1" thickBot="1" x14ac:dyDescent="0.35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S171" s="152"/>
    </row>
    <row r="172" spans="1:45" ht="75" customHeight="1" x14ac:dyDescent="0.3">
      <c r="B172" s="381" t="s">
        <v>397</v>
      </c>
      <c r="C172" s="382"/>
      <c r="D172" s="122"/>
      <c r="E172" s="123"/>
      <c r="F172" s="124">
        <f t="shared" ref="F172:AP172" si="52">F87+F36</f>
        <v>10045</v>
      </c>
      <c r="G172" s="124">
        <f t="shared" si="52"/>
        <v>5800</v>
      </c>
      <c r="H172" s="124">
        <f t="shared" si="52"/>
        <v>1134</v>
      </c>
      <c r="I172" s="124">
        <f t="shared" si="52"/>
        <v>635</v>
      </c>
      <c r="J172" s="124">
        <f t="shared" si="52"/>
        <v>3889</v>
      </c>
      <c r="K172" s="125">
        <f t="shared" si="52"/>
        <v>142</v>
      </c>
      <c r="L172" s="126">
        <f t="shared" si="52"/>
        <v>1050</v>
      </c>
      <c r="M172" s="124">
        <f t="shared" si="52"/>
        <v>598</v>
      </c>
      <c r="N172" s="127">
        <f t="shared" si="52"/>
        <v>26</v>
      </c>
      <c r="O172" s="126">
        <f t="shared" si="52"/>
        <v>1014</v>
      </c>
      <c r="P172" s="124">
        <f t="shared" si="52"/>
        <v>582</v>
      </c>
      <c r="Q172" s="127">
        <f t="shared" si="52"/>
        <v>32</v>
      </c>
      <c r="R172" s="126">
        <f t="shared" si="52"/>
        <v>1080</v>
      </c>
      <c r="S172" s="124">
        <f t="shared" si="52"/>
        <v>627</v>
      </c>
      <c r="T172" s="127">
        <f t="shared" si="52"/>
        <v>29</v>
      </c>
      <c r="U172" s="126">
        <f t="shared" si="52"/>
        <v>970</v>
      </c>
      <c r="V172" s="124">
        <f t="shared" si="52"/>
        <v>560</v>
      </c>
      <c r="W172" s="127">
        <f t="shared" si="52"/>
        <v>28</v>
      </c>
      <c r="X172" s="126">
        <f t="shared" si="52"/>
        <v>1081</v>
      </c>
      <c r="Y172" s="124">
        <f t="shared" si="52"/>
        <v>606</v>
      </c>
      <c r="Z172" s="127">
        <f t="shared" si="52"/>
        <v>30</v>
      </c>
      <c r="AA172" s="126">
        <f t="shared" si="52"/>
        <v>962</v>
      </c>
      <c r="AB172" s="124">
        <f t="shared" si="52"/>
        <v>530</v>
      </c>
      <c r="AC172" s="127">
        <f t="shared" si="52"/>
        <v>24</v>
      </c>
      <c r="AD172" s="126">
        <f t="shared" si="52"/>
        <v>1028</v>
      </c>
      <c r="AE172" s="124">
        <f t="shared" si="52"/>
        <v>648</v>
      </c>
      <c r="AF172" s="127">
        <f t="shared" si="52"/>
        <v>27</v>
      </c>
      <c r="AG172" s="126">
        <f t="shared" si="52"/>
        <v>824</v>
      </c>
      <c r="AH172" s="124">
        <f t="shared" si="52"/>
        <v>499</v>
      </c>
      <c r="AI172" s="127">
        <f t="shared" si="52"/>
        <v>24</v>
      </c>
      <c r="AJ172" s="126">
        <f t="shared" si="52"/>
        <v>1126</v>
      </c>
      <c r="AK172" s="124">
        <f t="shared" si="52"/>
        <v>616</v>
      </c>
      <c r="AL172" s="127">
        <f t="shared" si="52"/>
        <v>30</v>
      </c>
      <c r="AM172" s="126">
        <f t="shared" si="52"/>
        <v>910</v>
      </c>
      <c r="AN172" s="124">
        <f t="shared" si="52"/>
        <v>534</v>
      </c>
      <c r="AO172" s="127">
        <f t="shared" si="52"/>
        <v>30</v>
      </c>
      <c r="AP172" s="134">
        <f t="shared" si="52"/>
        <v>280</v>
      </c>
      <c r="AQ172" s="131"/>
    </row>
    <row r="173" spans="1:45" ht="75" customHeight="1" x14ac:dyDescent="0.3">
      <c r="B173" s="372" t="s">
        <v>398</v>
      </c>
      <c r="C173" s="373"/>
      <c r="D173" s="48"/>
      <c r="E173" s="42"/>
      <c r="F173" s="42"/>
      <c r="G173" s="42"/>
      <c r="H173" s="42"/>
      <c r="I173" s="42"/>
      <c r="J173" s="42"/>
      <c r="K173" s="44"/>
      <c r="L173" s="376">
        <f>M172/20</f>
        <v>29.9</v>
      </c>
      <c r="M173" s="377"/>
      <c r="N173" s="378"/>
      <c r="O173" s="376">
        <f>P172/19</f>
        <v>30.631578947368421</v>
      </c>
      <c r="P173" s="377"/>
      <c r="Q173" s="378"/>
      <c r="R173" s="376">
        <f>S172/19</f>
        <v>33</v>
      </c>
      <c r="S173" s="377"/>
      <c r="T173" s="378"/>
      <c r="U173" s="376">
        <f>V172/18</f>
        <v>31.111111111111111</v>
      </c>
      <c r="V173" s="377"/>
      <c r="W173" s="378"/>
      <c r="X173" s="376">
        <f>Y172/19</f>
        <v>31.894736842105264</v>
      </c>
      <c r="Y173" s="377"/>
      <c r="Z173" s="378"/>
      <c r="AA173" s="376">
        <f>AB172/17</f>
        <v>31.176470588235293</v>
      </c>
      <c r="AB173" s="377"/>
      <c r="AC173" s="378"/>
      <c r="AD173" s="376">
        <f>AE172/20</f>
        <v>32.4</v>
      </c>
      <c r="AE173" s="377"/>
      <c r="AF173" s="378"/>
      <c r="AG173" s="376">
        <f>AH172/16</f>
        <v>31.1875</v>
      </c>
      <c r="AH173" s="377"/>
      <c r="AI173" s="378"/>
      <c r="AJ173" s="376">
        <f>AK172/18</f>
        <v>34.222222222222221</v>
      </c>
      <c r="AK173" s="377"/>
      <c r="AL173" s="378"/>
      <c r="AM173" s="376">
        <f>AN172/17</f>
        <v>31.411764705882351</v>
      </c>
      <c r="AN173" s="377"/>
      <c r="AO173" s="378"/>
      <c r="AP173" s="135"/>
      <c r="AQ173" s="132"/>
    </row>
    <row r="174" spans="1:45" ht="75" customHeight="1" x14ac:dyDescent="0.3">
      <c r="B174" s="372" t="s">
        <v>399</v>
      </c>
      <c r="C174" s="373"/>
      <c r="D174" s="138">
        <f>L174+O174+R174+U174+X174+AA174+AD174+AG174+AJ174+AM174</f>
        <v>27</v>
      </c>
      <c r="E174" s="42"/>
      <c r="F174" s="42"/>
      <c r="G174" s="42"/>
      <c r="H174" s="42"/>
      <c r="I174" s="42"/>
      <c r="J174" s="42"/>
      <c r="K174" s="44"/>
      <c r="L174" s="376">
        <v>2</v>
      </c>
      <c r="M174" s="377"/>
      <c r="N174" s="378"/>
      <c r="O174" s="376">
        <v>3</v>
      </c>
      <c r="P174" s="377"/>
      <c r="Q174" s="378"/>
      <c r="R174" s="376">
        <v>3</v>
      </c>
      <c r="S174" s="377"/>
      <c r="T174" s="378"/>
      <c r="U174" s="376">
        <v>3</v>
      </c>
      <c r="V174" s="377"/>
      <c r="W174" s="378"/>
      <c r="X174" s="376">
        <v>3</v>
      </c>
      <c r="Y174" s="377"/>
      <c r="Z174" s="378"/>
      <c r="AA174" s="376">
        <v>4</v>
      </c>
      <c r="AB174" s="377"/>
      <c r="AC174" s="378"/>
      <c r="AD174" s="376">
        <v>2</v>
      </c>
      <c r="AE174" s="377"/>
      <c r="AF174" s="378"/>
      <c r="AG174" s="376">
        <v>4</v>
      </c>
      <c r="AH174" s="377"/>
      <c r="AI174" s="378"/>
      <c r="AJ174" s="376">
        <v>3</v>
      </c>
      <c r="AK174" s="377"/>
      <c r="AL174" s="378"/>
      <c r="AM174" s="376"/>
      <c r="AN174" s="377"/>
      <c r="AO174" s="378"/>
      <c r="AP174" s="135"/>
      <c r="AQ174" s="132"/>
    </row>
    <row r="175" spans="1:45" ht="75" customHeight="1" thickBot="1" x14ac:dyDescent="0.35">
      <c r="B175" s="374" t="s">
        <v>400</v>
      </c>
      <c r="C175" s="375"/>
      <c r="D175" s="128"/>
      <c r="E175" s="137">
        <f>L175+O175+R175+U175+X175+AA175+AD175+AG175+AJ175+AM175</f>
        <v>64</v>
      </c>
      <c r="F175" s="129"/>
      <c r="G175" s="129"/>
      <c r="H175" s="129"/>
      <c r="I175" s="129"/>
      <c r="J175" s="129"/>
      <c r="K175" s="130"/>
      <c r="L175" s="369">
        <v>8</v>
      </c>
      <c r="M175" s="370"/>
      <c r="N175" s="371"/>
      <c r="O175" s="369">
        <v>8</v>
      </c>
      <c r="P175" s="370"/>
      <c r="Q175" s="371"/>
      <c r="R175" s="369">
        <v>5</v>
      </c>
      <c r="S175" s="370"/>
      <c r="T175" s="371"/>
      <c r="U175" s="369">
        <v>7</v>
      </c>
      <c r="V175" s="370"/>
      <c r="W175" s="371"/>
      <c r="X175" s="369">
        <v>7</v>
      </c>
      <c r="Y175" s="370"/>
      <c r="Z175" s="371"/>
      <c r="AA175" s="369">
        <v>5</v>
      </c>
      <c r="AB175" s="370"/>
      <c r="AC175" s="371"/>
      <c r="AD175" s="369">
        <v>7</v>
      </c>
      <c r="AE175" s="370"/>
      <c r="AF175" s="371"/>
      <c r="AG175" s="369">
        <v>4</v>
      </c>
      <c r="AH175" s="370"/>
      <c r="AI175" s="371"/>
      <c r="AJ175" s="369">
        <v>5</v>
      </c>
      <c r="AK175" s="370"/>
      <c r="AL175" s="371"/>
      <c r="AM175" s="369">
        <v>8</v>
      </c>
      <c r="AN175" s="370"/>
      <c r="AO175" s="371"/>
      <c r="AP175" s="136"/>
      <c r="AQ175" s="133"/>
    </row>
    <row r="176" spans="1:45" s="152" customFormat="1" ht="62.1" customHeight="1" thickBot="1" x14ac:dyDescent="0.35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</row>
    <row r="177" spans="2:43" s="152" customFormat="1" ht="62.1" customHeight="1" thickBot="1" x14ac:dyDescent="0.35">
      <c r="B177" s="310" t="s">
        <v>401</v>
      </c>
      <c r="C177" s="311"/>
      <c r="D177" s="311"/>
      <c r="E177" s="311"/>
      <c r="F177" s="311"/>
      <c r="G177" s="311"/>
      <c r="H177" s="311"/>
      <c r="I177" s="311"/>
      <c r="J177" s="311"/>
      <c r="K177" s="311"/>
      <c r="L177" s="312"/>
      <c r="N177" s="411" t="s">
        <v>402</v>
      </c>
      <c r="O177" s="412"/>
      <c r="P177" s="412"/>
      <c r="Q177" s="412"/>
      <c r="R177" s="412"/>
      <c r="S177" s="412"/>
      <c r="T177" s="412"/>
      <c r="U177" s="412"/>
      <c r="V177" s="412"/>
      <c r="W177" s="412"/>
      <c r="X177" s="412"/>
      <c r="Y177" s="412"/>
      <c r="Z177" s="412"/>
      <c r="AA177" s="412"/>
      <c r="AB177" s="412"/>
      <c r="AC177" s="412"/>
      <c r="AD177" s="412"/>
      <c r="AE177" s="413"/>
      <c r="AF177" s="193"/>
      <c r="AG177" s="310" t="s">
        <v>403</v>
      </c>
      <c r="AH177" s="311"/>
      <c r="AI177" s="311"/>
      <c r="AJ177" s="311"/>
      <c r="AK177" s="311"/>
      <c r="AL177" s="311"/>
      <c r="AM177" s="311"/>
      <c r="AN177" s="311"/>
      <c r="AO177" s="311"/>
      <c r="AP177" s="311"/>
      <c r="AQ177" s="312"/>
    </row>
    <row r="178" spans="2:43" s="152" customFormat="1" ht="69.95" customHeight="1" x14ac:dyDescent="0.3">
      <c r="B178" s="399" t="s">
        <v>407</v>
      </c>
      <c r="C178" s="400"/>
      <c r="D178" s="400"/>
      <c r="E178" s="400"/>
      <c r="F178" s="400" t="s">
        <v>404</v>
      </c>
      <c r="G178" s="400"/>
      <c r="H178" s="400" t="s">
        <v>405</v>
      </c>
      <c r="I178" s="400"/>
      <c r="J178" s="397" t="s">
        <v>406</v>
      </c>
      <c r="K178" s="397"/>
      <c r="L178" s="398"/>
      <c r="M178" s="194"/>
      <c r="N178" s="414" t="s">
        <v>407</v>
      </c>
      <c r="O178" s="408"/>
      <c r="P178" s="408"/>
      <c r="Q178" s="408"/>
      <c r="R178" s="408"/>
      <c r="S178" s="408"/>
      <c r="T178" s="408"/>
      <c r="U178" s="408"/>
      <c r="V178" s="408"/>
      <c r="W178" s="408"/>
      <c r="X178" s="408" t="s">
        <v>404</v>
      </c>
      <c r="Y178" s="408"/>
      <c r="Z178" s="408"/>
      <c r="AA178" s="408" t="s">
        <v>405</v>
      </c>
      <c r="AB178" s="408"/>
      <c r="AC178" s="406" t="s">
        <v>406</v>
      </c>
      <c r="AD178" s="406"/>
      <c r="AE178" s="407"/>
      <c r="AF178" s="195"/>
      <c r="AG178" s="319" t="s">
        <v>494</v>
      </c>
      <c r="AH178" s="320"/>
      <c r="AI178" s="320"/>
      <c r="AJ178" s="320"/>
      <c r="AK178" s="320"/>
      <c r="AL178" s="320"/>
      <c r="AM178" s="320"/>
      <c r="AN178" s="320"/>
      <c r="AO178" s="320"/>
      <c r="AP178" s="320"/>
      <c r="AQ178" s="321"/>
    </row>
    <row r="179" spans="2:43" s="152" customFormat="1" ht="69.95" customHeight="1" x14ac:dyDescent="0.3">
      <c r="B179" s="404" t="s">
        <v>408</v>
      </c>
      <c r="C179" s="405"/>
      <c r="D179" s="405"/>
      <c r="E179" s="405"/>
      <c r="F179" s="403">
        <v>2</v>
      </c>
      <c r="G179" s="403"/>
      <c r="H179" s="403">
        <v>1</v>
      </c>
      <c r="I179" s="403"/>
      <c r="J179" s="401">
        <v>2</v>
      </c>
      <c r="K179" s="401"/>
      <c r="L179" s="402"/>
      <c r="M179" s="196"/>
      <c r="N179" s="415" t="s">
        <v>410</v>
      </c>
      <c r="O179" s="416"/>
      <c r="P179" s="416"/>
      <c r="Q179" s="416"/>
      <c r="R179" s="416"/>
      <c r="S179" s="416"/>
      <c r="T179" s="416"/>
      <c r="U179" s="416"/>
      <c r="V179" s="416"/>
      <c r="W179" s="417"/>
      <c r="X179" s="403">
        <v>6</v>
      </c>
      <c r="Y179" s="403"/>
      <c r="Z179" s="403"/>
      <c r="AA179" s="403">
        <v>4</v>
      </c>
      <c r="AB179" s="403"/>
      <c r="AC179" s="409">
        <v>6</v>
      </c>
      <c r="AD179" s="409"/>
      <c r="AE179" s="410"/>
      <c r="AF179" s="197"/>
      <c r="AG179" s="313" t="s">
        <v>411</v>
      </c>
      <c r="AH179" s="314"/>
      <c r="AI179" s="314"/>
      <c r="AJ179" s="314"/>
      <c r="AK179" s="314"/>
      <c r="AL179" s="314"/>
      <c r="AM179" s="314"/>
      <c r="AN179" s="314"/>
      <c r="AO179" s="314"/>
      <c r="AP179" s="314"/>
      <c r="AQ179" s="315"/>
    </row>
    <row r="180" spans="2:43" s="152" customFormat="1" ht="69.95" customHeight="1" thickBot="1" x14ac:dyDescent="0.35">
      <c r="B180" s="395" t="s">
        <v>409</v>
      </c>
      <c r="C180" s="396"/>
      <c r="D180" s="396"/>
      <c r="E180" s="396"/>
      <c r="F180" s="388">
        <v>4</v>
      </c>
      <c r="G180" s="388"/>
      <c r="H180" s="388">
        <v>2</v>
      </c>
      <c r="I180" s="388"/>
      <c r="J180" s="388">
        <v>3</v>
      </c>
      <c r="K180" s="388"/>
      <c r="L180" s="389"/>
      <c r="M180" s="196"/>
      <c r="N180" s="390" t="s">
        <v>414</v>
      </c>
      <c r="O180" s="391"/>
      <c r="P180" s="391"/>
      <c r="Q180" s="391"/>
      <c r="R180" s="391"/>
      <c r="S180" s="391"/>
      <c r="T180" s="391"/>
      <c r="U180" s="391"/>
      <c r="V180" s="391"/>
      <c r="W180" s="392"/>
      <c r="X180" s="388">
        <v>8</v>
      </c>
      <c r="Y180" s="388"/>
      <c r="Z180" s="388"/>
      <c r="AA180" s="388">
        <v>6</v>
      </c>
      <c r="AB180" s="388"/>
      <c r="AC180" s="393">
        <v>9</v>
      </c>
      <c r="AD180" s="393"/>
      <c r="AE180" s="394"/>
      <c r="AF180" s="198"/>
      <c r="AG180" s="313" t="s">
        <v>412</v>
      </c>
      <c r="AH180" s="314"/>
      <c r="AI180" s="314"/>
      <c r="AJ180" s="314"/>
      <c r="AK180" s="314"/>
      <c r="AL180" s="314"/>
      <c r="AM180" s="314"/>
      <c r="AN180" s="314"/>
      <c r="AO180" s="314"/>
      <c r="AP180" s="314"/>
      <c r="AQ180" s="315"/>
    </row>
    <row r="181" spans="2:43" s="152" customFormat="1" ht="69.95" customHeight="1" thickBot="1" x14ac:dyDescent="0.35"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C181" s="198"/>
      <c r="AD181" s="198"/>
      <c r="AE181" s="198"/>
      <c r="AF181" s="198"/>
      <c r="AG181" s="316" t="s">
        <v>413</v>
      </c>
      <c r="AH181" s="317"/>
      <c r="AI181" s="317"/>
      <c r="AJ181" s="317"/>
      <c r="AK181" s="317"/>
      <c r="AL181" s="317"/>
      <c r="AM181" s="317"/>
      <c r="AN181" s="317"/>
      <c r="AO181" s="317"/>
      <c r="AP181" s="317"/>
      <c r="AQ181" s="318"/>
    </row>
    <row r="182" spans="2:43" s="152" customFormat="1" ht="30.95" customHeight="1" x14ac:dyDescent="0.3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</row>
    <row r="183" spans="2:43" s="152" customFormat="1" ht="30.95" customHeight="1" x14ac:dyDescent="0.45">
      <c r="B183" s="199"/>
      <c r="C183" s="199"/>
      <c r="D183" s="199"/>
      <c r="E183" s="199"/>
      <c r="F183" s="199"/>
      <c r="G183" s="199"/>
      <c r="H183" s="199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</row>
    <row r="184" spans="2:43" s="152" customFormat="1" ht="30.95" customHeight="1" x14ac:dyDescent="0.45">
      <c r="B184" s="199"/>
      <c r="C184" s="199"/>
      <c r="D184" s="199"/>
      <c r="E184" s="199"/>
      <c r="F184" s="199"/>
      <c r="G184" s="199"/>
      <c r="H184" s="199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</row>
    <row r="185" spans="2:43" s="152" customFormat="1" ht="30.95" customHeight="1" x14ac:dyDescent="0.3">
      <c r="B185" s="192"/>
      <c r="C185" s="192"/>
      <c r="D185" s="192"/>
      <c r="E185" s="192"/>
      <c r="F185" s="192"/>
      <c r="G185" s="192"/>
    </row>
    <row r="186" spans="2:43" s="152" customFormat="1" ht="30.95" customHeight="1" x14ac:dyDescent="0.3"/>
    <row r="187" spans="2:43" s="152" customFormat="1" ht="30.95" customHeight="1" x14ac:dyDescent="0.3"/>
    <row r="188" spans="2:43" s="152" customFormat="1" ht="30.95" customHeight="1" x14ac:dyDescent="0.3"/>
    <row r="189" spans="2:43" s="152" customFormat="1" ht="30.95" customHeight="1" x14ac:dyDescent="0.3"/>
    <row r="190" spans="2:43" s="152" customFormat="1" ht="30.95" customHeight="1" x14ac:dyDescent="0.3"/>
    <row r="191" spans="2:43" s="152" customFormat="1" ht="30.95" customHeight="1" x14ac:dyDescent="0.3"/>
    <row r="192" spans="2:43" s="152" customFormat="1" ht="30.95" customHeight="1" x14ac:dyDescent="0.3"/>
    <row r="193" spans="2:45" s="152" customFormat="1" ht="30.95" customHeight="1" x14ac:dyDescent="0.5">
      <c r="B193" s="366" t="s">
        <v>147</v>
      </c>
      <c r="C193" s="366"/>
      <c r="D193" s="366"/>
      <c r="E193" s="366"/>
      <c r="F193" s="366"/>
      <c r="G193" s="366"/>
      <c r="H193" s="366"/>
      <c r="I193" s="366"/>
      <c r="J193" s="366"/>
      <c r="K193" s="366"/>
      <c r="L193" s="366"/>
      <c r="M193" s="366"/>
      <c r="N193" s="35"/>
      <c r="O193" s="35"/>
      <c r="P193" s="35"/>
      <c r="Q193" s="35"/>
      <c r="R193" s="35"/>
      <c r="S193" s="35"/>
      <c r="T193" s="35"/>
      <c r="U193" s="35"/>
      <c r="V193" s="35"/>
      <c r="W193" s="306" t="s">
        <v>147</v>
      </c>
      <c r="X193" s="306"/>
      <c r="Y193" s="306"/>
      <c r="Z193" s="306"/>
      <c r="AA193" s="306"/>
      <c r="AB193" s="306"/>
      <c r="AC193" s="306"/>
      <c r="AD193" s="306"/>
      <c r="AE193" s="306"/>
      <c r="AF193" s="306"/>
      <c r="AG193" s="306"/>
      <c r="AH193" s="306"/>
      <c r="AI193" s="306"/>
      <c r="AJ193" s="306"/>
      <c r="AK193" s="306"/>
      <c r="AL193" s="306"/>
      <c r="AM193" s="306"/>
      <c r="AN193" s="306"/>
      <c r="AO193" s="306"/>
      <c r="AP193" s="306"/>
      <c r="AQ193" s="306"/>
    </row>
    <row r="194" spans="2:45" s="152" customFormat="1" ht="30.95" customHeight="1" x14ac:dyDescent="0.45">
      <c r="B194" s="367" t="s">
        <v>283</v>
      </c>
      <c r="C194" s="367"/>
      <c r="D194" s="367"/>
      <c r="E194" s="367"/>
      <c r="F194" s="367"/>
      <c r="G194" s="367"/>
      <c r="H194" s="367"/>
      <c r="I194" s="367"/>
      <c r="J194" s="367"/>
      <c r="K194" s="367"/>
      <c r="L194" s="367"/>
      <c r="M194" s="367"/>
      <c r="N194" s="35"/>
      <c r="O194" s="35"/>
      <c r="P194" s="35"/>
      <c r="Q194" s="35"/>
      <c r="R194" s="35"/>
      <c r="S194" s="35"/>
      <c r="T194" s="35"/>
      <c r="U194" s="35"/>
      <c r="V194" s="35"/>
      <c r="W194" s="307" t="s">
        <v>285</v>
      </c>
      <c r="X194" s="309"/>
      <c r="Y194" s="309"/>
      <c r="Z194" s="309"/>
      <c r="AA194" s="309"/>
      <c r="AB194" s="309"/>
      <c r="AC194" s="309"/>
      <c r="AD194" s="309"/>
      <c r="AE194" s="309"/>
      <c r="AF194" s="309"/>
      <c r="AG194" s="309"/>
      <c r="AH194" s="309"/>
      <c r="AI194" s="309"/>
      <c r="AJ194" s="309"/>
      <c r="AK194" s="309"/>
      <c r="AL194" s="309"/>
      <c r="AM194" s="309"/>
      <c r="AN194" s="309"/>
      <c r="AO194" s="309"/>
      <c r="AP194" s="309"/>
      <c r="AQ194" s="309"/>
    </row>
    <row r="195" spans="2:45" s="152" customFormat="1" ht="30.95" customHeight="1" x14ac:dyDescent="0.3">
      <c r="B195" s="363" t="s">
        <v>469</v>
      </c>
      <c r="C195" s="363"/>
      <c r="D195" s="363"/>
      <c r="E195" s="363"/>
      <c r="F195" s="363"/>
      <c r="G195" s="363"/>
      <c r="H195" s="363"/>
      <c r="I195" s="363"/>
      <c r="J195" s="363"/>
      <c r="K195" s="363"/>
      <c r="L195" s="363"/>
      <c r="M195" s="363"/>
      <c r="N195" s="35"/>
      <c r="O195" s="35"/>
      <c r="P195" s="35"/>
      <c r="Q195" s="35"/>
      <c r="R195" s="35"/>
      <c r="S195" s="35"/>
      <c r="T195" s="35"/>
      <c r="U195" s="35"/>
      <c r="V195" s="35"/>
      <c r="W195" s="307" t="s">
        <v>286</v>
      </c>
      <c r="X195" s="309"/>
      <c r="Y195" s="309"/>
      <c r="Z195" s="309"/>
      <c r="AA195" s="309"/>
      <c r="AB195" s="309"/>
      <c r="AC195" s="309"/>
      <c r="AD195" s="309"/>
      <c r="AE195" s="309"/>
      <c r="AF195" s="309"/>
      <c r="AG195" s="309"/>
      <c r="AH195" s="309"/>
      <c r="AI195" s="309"/>
      <c r="AJ195" s="309"/>
      <c r="AK195" s="309"/>
      <c r="AL195" s="309"/>
      <c r="AM195" s="309"/>
      <c r="AN195" s="309"/>
      <c r="AO195" s="309"/>
      <c r="AP195" s="309"/>
      <c r="AQ195" s="309"/>
    </row>
    <row r="196" spans="2:45" s="152" customFormat="1" ht="30.95" customHeight="1" x14ac:dyDescent="0.5">
      <c r="B196" s="368"/>
      <c r="C196" s="368"/>
      <c r="D196" s="363" t="s">
        <v>284</v>
      </c>
      <c r="E196" s="363"/>
      <c r="F196" s="363"/>
      <c r="G196" s="363"/>
      <c r="H196" s="363"/>
      <c r="I196" s="363"/>
      <c r="J196" s="363"/>
      <c r="K196" s="363"/>
      <c r="L196" s="363"/>
      <c r="M196" s="363"/>
      <c r="N196" s="35"/>
      <c r="O196" s="35"/>
      <c r="P196" s="35"/>
      <c r="Q196" s="35"/>
      <c r="R196" s="35"/>
      <c r="S196" s="35"/>
      <c r="T196" s="35"/>
      <c r="U196" s="35"/>
      <c r="V196" s="35"/>
      <c r="W196" s="304"/>
      <c r="X196" s="305"/>
      <c r="Y196" s="305"/>
      <c r="Z196" s="305"/>
      <c r="AA196" s="305"/>
      <c r="AB196" s="305"/>
      <c r="AC196" s="305"/>
      <c r="AD196" s="305"/>
      <c r="AE196" s="305"/>
      <c r="AF196" s="307" t="s">
        <v>287</v>
      </c>
      <c r="AG196" s="307"/>
      <c r="AH196" s="307"/>
      <c r="AI196" s="307"/>
      <c r="AJ196" s="307"/>
      <c r="AK196" s="307"/>
      <c r="AL196" s="307"/>
      <c r="AM196" s="307"/>
      <c r="AN196" s="307"/>
      <c r="AO196" s="307"/>
      <c r="AP196" s="307"/>
      <c r="AQ196" s="307"/>
      <c r="AS196" s="200" t="s">
        <v>261</v>
      </c>
    </row>
    <row r="197" spans="2:45" s="152" customFormat="1" ht="30.95" customHeight="1" x14ac:dyDescent="0.5">
      <c r="B197" s="361"/>
      <c r="C197" s="361"/>
      <c r="D197" s="362">
        <v>2021</v>
      </c>
      <c r="E197" s="363"/>
      <c r="F197" s="363"/>
      <c r="G197" s="363"/>
      <c r="H197" s="363"/>
      <c r="I197" s="363"/>
      <c r="J197" s="363"/>
      <c r="K197" s="363"/>
      <c r="L197" s="363"/>
      <c r="M197" s="363"/>
      <c r="N197" s="35"/>
      <c r="O197" s="35"/>
      <c r="P197" s="35"/>
      <c r="Q197" s="35"/>
      <c r="R197" s="35"/>
      <c r="S197" s="35"/>
      <c r="T197" s="35"/>
      <c r="U197" s="35"/>
      <c r="V197" s="35"/>
      <c r="W197" s="304"/>
      <c r="X197" s="305"/>
      <c r="Y197" s="305"/>
      <c r="Z197" s="305"/>
      <c r="AA197" s="305"/>
      <c r="AB197" s="305"/>
      <c r="AC197" s="305"/>
      <c r="AD197" s="305"/>
      <c r="AE197" s="305"/>
      <c r="AF197" s="307">
        <v>2021</v>
      </c>
      <c r="AG197" s="307"/>
      <c r="AH197" s="307"/>
      <c r="AI197" s="307"/>
      <c r="AJ197" s="307"/>
      <c r="AK197" s="307"/>
      <c r="AL197" s="307"/>
      <c r="AM197" s="307"/>
      <c r="AN197" s="307"/>
      <c r="AO197" s="307"/>
      <c r="AP197" s="307"/>
      <c r="AQ197" s="307"/>
      <c r="AS197" s="200" t="s">
        <v>352</v>
      </c>
    </row>
    <row r="198" spans="2:45" s="152" customFormat="1" ht="30.95" customHeight="1" x14ac:dyDescent="0.3"/>
    <row r="199" spans="2:45" s="241" customFormat="1" ht="30.95" customHeight="1" x14ac:dyDescent="0.3"/>
    <row r="200" spans="2:45" ht="30.95" hidden="1" customHeight="1" x14ac:dyDescent="0.3"/>
    <row r="201" spans="2:45" ht="30.95" hidden="1" customHeight="1" x14ac:dyDescent="0.3"/>
    <row r="202" spans="2:45" ht="30.95" hidden="1" customHeight="1" x14ac:dyDescent="0.3"/>
    <row r="203" spans="2:45" ht="30.95" hidden="1" customHeight="1" x14ac:dyDescent="0.3"/>
    <row r="204" spans="2:45" ht="30.95" hidden="1" customHeight="1" x14ac:dyDescent="0.3"/>
    <row r="205" spans="2:45" ht="30.95" hidden="1" customHeight="1" x14ac:dyDescent="0.3"/>
    <row r="206" spans="2:45" ht="30.95" hidden="1" customHeight="1" x14ac:dyDescent="0.3"/>
    <row r="207" spans="2:45" ht="30.95" hidden="1" customHeight="1" x14ac:dyDescent="0.3"/>
    <row r="208" spans="2:45" ht="30.95" hidden="1" customHeight="1" x14ac:dyDescent="0.3"/>
    <row r="209" spans="45:45" ht="30.95" hidden="1" customHeight="1" x14ac:dyDescent="0.3"/>
    <row r="210" spans="45:45" ht="30.95" hidden="1" customHeight="1" x14ac:dyDescent="0.3"/>
    <row r="211" spans="45:45" ht="30.95" hidden="1" customHeight="1" x14ac:dyDescent="0.5">
      <c r="AS211" s="28"/>
    </row>
    <row r="212" spans="45:45" ht="30.95" hidden="1" customHeight="1" x14ac:dyDescent="0.5">
      <c r="AS212" s="28"/>
    </row>
    <row r="213" spans="45:45" ht="30.95" hidden="1" customHeight="1" x14ac:dyDescent="0.5">
      <c r="AS213" s="28"/>
    </row>
    <row r="214" spans="45:45" ht="30.95" hidden="1" customHeight="1" x14ac:dyDescent="0.3"/>
    <row r="215" spans="45:45" ht="30.95" hidden="1" customHeight="1" x14ac:dyDescent="0.3"/>
    <row r="216" spans="45:45" ht="30.95" hidden="1" customHeight="1" x14ac:dyDescent="0.3"/>
    <row r="217" spans="45:45" ht="30.95" hidden="1" customHeight="1" x14ac:dyDescent="0.3"/>
    <row r="218" spans="45:45" ht="30.95" hidden="1" customHeight="1" x14ac:dyDescent="0.3"/>
    <row r="219" spans="45:45" ht="30.95" hidden="1" customHeight="1" x14ac:dyDescent="0.3"/>
    <row r="220" spans="45:45" ht="30.95" hidden="1" customHeight="1" x14ac:dyDescent="0.3"/>
    <row r="221" spans="45:45" ht="30.95" hidden="1" customHeight="1" x14ac:dyDescent="0.3"/>
    <row r="222" spans="45:45" ht="30.95" hidden="1" customHeight="1" x14ac:dyDescent="0.3"/>
    <row r="223" spans="45:45" ht="30.95" hidden="1" customHeight="1" x14ac:dyDescent="0.3"/>
    <row r="224" spans="45:45" ht="30.95" hidden="1" customHeight="1" x14ac:dyDescent="0.3"/>
    <row r="225" spans="45:45" ht="30.95" hidden="1" customHeight="1" x14ac:dyDescent="0.3"/>
    <row r="226" spans="45:45" ht="30.95" hidden="1" customHeight="1" x14ac:dyDescent="0.3"/>
    <row r="227" spans="45:45" ht="30.95" hidden="1" customHeight="1" x14ac:dyDescent="0.3"/>
    <row r="228" spans="45:45" ht="30.95" hidden="1" customHeight="1" x14ac:dyDescent="0.3"/>
    <row r="229" spans="45:45" ht="30.95" hidden="1" customHeight="1" x14ac:dyDescent="0.3"/>
    <row r="230" spans="45:45" ht="30.95" hidden="1" customHeight="1" x14ac:dyDescent="0.3"/>
    <row r="231" spans="45:45" ht="30.95" hidden="1" customHeight="1" x14ac:dyDescent="0.3"/>
    <row r="232" spans="45:45" ht="30.95" hidden="1" customHeight="1" x14ac:dyDescent="0.3"/>
    <row r="233" spans="45:45" ht="30.95" hidden="1" customHeight="1" x14ac:dyDescent="0.5">
      <c r="AS233" s="28"/>
    </row>
    <row r="234" spans="45:45" ht="30.95" hidden="1" customHeight="1" x14ac:dyDescent="0.5">
      <c r="AS234" s="28"/>
    </row>
  </sheetData>
  <mergeCells count="350">
    <mergeCell ref="H19:K22"/>
    <mergeCell ref="AM19:AO19"/>
    <mergeCell ref="L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AM20:AO20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AJ21:AL21"/>
    <mergeCell ref="AM21:AO21"/>
    <mergeCell ref="O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L21:N21"/>
    <mergeCell ref="L22:N22"/>
    <mergeCell ref="O21:Q21"/>
    <mergeCell ref="R21:T21"/>
    <mergeCell ref="U21:W21"/>
    <mergeCell ref="X21:Z21"/>
    <mergeCell ref="AA21:AC21"/>
    <mergeCell ref="AD21:AF21"/>
    <mergeCell ref="AG21:AI21"/>
    <mergeCell ref="AD27:AF27"/>
    <mergeCell ref="AG27:AI27"/>
    <mergeCell ref="AJ27:AL27"/>
    <mergeCell ref="AM27:AO27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D24:K24"/>
    <mergeCell ref="D27:K27"/>
    <mergeCell ref="D28:K28"/>
    <mergeCell ref="L27:N27"/>
    <mergeCell ref="L28:N28"/>
    <mergeCell ref="O27:Q27"/>
    <mergeCell ref="R27:T27"/>
    <mergeCell ref="U27:W27"/>
    <mergeCell ref="X27:Z27"/>
    <mergeCell ref="L24:Q24"/>
    <mergeCell ref="R24:W24"/>
    <mergeCell ref="X24:AC24"/>
    <mergeCell ref="AA27:AC27"/>
    <mergeCell ref="U26:W26"/>
    <mergeCell ref="X26:Z26"/>
    <mergeCell ref="AA26:AC26"/>
    <mergeCell ref="AD26:AF26"/>
    <mergeCell ref="AG26:AI26"/>
    <mergeCell ref="AJ26:AL26"/>
    <mergeCell ref="L25:N25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L23:Q23"/>
    <mergeCell ref="R23:W23"/>
    <mergeCell ref="X23:AC23"/>
    <mergeCell ref="AD23:AI23"/>
    <mergeCell ref="AJ23:AO23"/>
    <mergeCell ref="B197:C197"/>
    <mergeCell ref="D197:M197"/>
    <mergeCell ref="AF197:AQ197"/>
    <mergeCell ref="B193:M193"/>
    <mergeCell ref="B194:M194"/>
    <mergeCell ref="B195:M195"/>
    <mergeCell ref="N177:AE177"/>
    <mergeCell ref="X178:Z178"/>
    <mergeCell ref="N178:W178"/>
    <mergeCell ref="N179:W179"/>
    <mergeCell ref="X179:Z179"/>
    <mergeCell ref="B196:C196"/>
    <mergeCell ref="D196:M196"/>
    <mergeCell ref="AM26:AO26"/>
    <mergeCell ref="AD24:AI24"/>
    <mergeCell ref="AJ24:AN24"/>
    <mergeCell ref="L26:N26"/>
    <mergeCell ref="O26:Q26"/>
    <mergeCell ref="R26:T26"/>
    <mergeCell ref="J180:L180"/>
    <mergeCell ref="N180:W180"/>
    <mergeCell ref="X180:Z180"/>
    <mergeCell ref="AA180:AB180"/>
    <mergeCell ref="AC180:AE180"/>
    <mergeCell ref="H180:I180"/>
    <mergeCell ref="F180:G180"/>
    <mergeCell ref="B180:E180"/>
    <mergeCell ref="J178:L178"/>
    <mergeCell ref="B178:E178"/>
    <mergeCell ref="J179:L179"/>
    <mergeCell ref="H179:I179"/>
    <mergeCell ref="F179:G179"/>
    <mergeCell ref="B179:E179"/>
    <mergeCell ref="F178:G178"/>
    <mergeCell ref="H178:I178"/>
    <mergeCell ref="AC178:AE178"/>
    <mergeCell ref="AA178:AB178"/>
    <mergeCell ref="AA179:AB179"/>
    <mergeCell ref="AC179:AE179"/>
    <mergeCell ref="B177:L177"/>
    <mergeCell ref="AG173:AI173"/>
    <mergeCell ref="AG174:AI174"/>
    <mergeCell ref="AG175:AI175"/>
    <mergeCell ref="AJ173:AL173"/>
    <mergeCell ref="AM173:AO173"/>
    <mergeCell ref="AM174:AO174"/>
    <mergeCell ref="AJ174:AL174"/>
    <mergeCell ref="AJ175:AL175"/>
    <mergeCell ref="AM175:AO175"/>
    <mergeCell ref="AA173:AC173"/>
    <mergeCell ref="AA174:AC174"/>
    <mergeCell ref="AA175:AC175"/>
    <mergeCell ref="AD173:AF173"/>
    <mergeCell ref="AD174:AF174"/>
    <mergeCell ref="AD175:AF175"/>
    <mergeCell ref="U173:W173"/>
    <mergeCell ref="U174:W174"/>
    <mergeCell ref="U175:W175"/>
    <mergeCell ref="X173:Z173"/>
    <mergeCell ref="X174:Z174"/>
    <mergeCell ref="X175:Z175"/>
    <mergeCell ref="O173:Q173"/>
    <mergeCell ref="O175:Q175"/>
    <mergeCell ref="X160:Z160"/>
    <mergeCell ref="AA160:AC160"/>
    <mergeCell ref="O174:Q174"/>
    <mergeCell ref="B157:B161"/>
    <mergeCell ref="C157:C161"/>
    <mergeCell ref="D157:D161"/>
    <mergeCell ref="E157:E161"/>
    <mergeCell ref="F158:F161"/>
    <mergeCell ref="G158:G161"/>
    <mergeCell ref="H158:K158"/>
    <mergeCell ref="R173:T173"/>
    <mergeCell ref="R174:T174"/>
    <mergeCell ref="X158:AC158"/>
    <mergeCell ref="X159:Z159"/>
    <mergeCell ref="AA159:AC159"/>
    <mergeCell ref="F157:K157"/>
    <mergeCell ref="L157:AO157"/>
    <mergeCell ref="AD158:AI158"/>
    <mergeCell ref="AD160:AF160"/>
    <mergeCell ref="AG160:AI160"/>
    <mergeCell ref="AD159:AF159"/>
    <mergeCell ref="AG159:AI159"/>
    <mergeCell ref="R175:T175"/>
    <mergeCell ref="B173:C173"/>
    <mergeCell ref="B174:C174"/>
    <mergeCell ref="B175:C175"/>
    <mergeCell ref="L173:N173"/>
    <mergeCell ref="L174:N174"/>
    <mergeCell ref="L175:N175"/>
    <mergeCell ref="L158:Q158"/>
    <mergeCell ref="R158:W158"/>
    <mergeCell ref="H159:H161"/>
    <mergeCell ref="I159:I161"/>
    <mergeCell ref="J159:J161"/>
    <mergeCell ref="K159:K161"/>
    <mergeCell ref="L159:N159"/>
    <mergeCell ref="O159:Q159"/>
    <mergeCell ref="R159:T159"/>
    <mergeCell ref="U159:W159"/>
    <mergeCell ref="L160:N160"/>
    <mergeCell ref="B172:C172"/>
    <mergeCell ref="O160:Q160"/>
    <mergeCell ref="R160:T160"/>
    <mergeCell ref="U160:W160"/>
    <mergeCell ref="B107:M107"/>
    <mergeCell ref="B108:M108"/>
    <mergeCell ref="B109:M109"/>
    <mergeCell ref="B110:C110"/>
    <mergeCell ref="D110:M110"/>
    <mergeCell ref="L116:AO116"/>
    <mergeCell ref="U118:W118"/>
    <mergeCell ref="L119:N119"/>
    <mergeCell ref="O119:Q119"/>
    <mergeCell ref="F117:F120"/>
    <mergeCell ref="G117:G120"/>
    <mergeCell ref="H117:K117"/>
    <mergeCell ref="L117:Q117"/>
    <mergeCell ref="R117:W117"/>
    <mergeCell ref="X117:AC117"/>
    <mergeCell ref="AD117:AI117"/>
    <mergeCell ref="AJ117:AO117"/>
    <mergeCell ref="H118:H120"/>
    <mergeCell ref="I118:I120"/>
    <mergeCell ref="J118:J120"/>
    <mergeCell ref="K118:K120"/>
    <mergeCell ref="L118:N118"/>
    <mergeCell ref="X119:Z119"/>
    <mergeCell ref="AA119:AC119"/>
    <mergeCell ref="AP116:AP120"/>
    <mergeCell ref="B116:B120"/>
    <mergeCell ref="C116:C120"/>
    <mergeCell ref="D116:D120"/>
    <mergeCell ref="E116:E120"/>
    <mergeCell ref="AF110:AQ110"/>
    <mergeCell ref="AF111:AQ111"/>
    <mergeCell ref="B111:C111"/>
    <mergeCell ref="D111:M111"/>
    <mergeCell ref="X118:Z118"/>
    <mergeCell ref="AA118:AC118"/>
    <mergeCell ref="B114:AQ114"/>
    <mergeCell ref="AD118:AF118"/>
    <mergeCell ref="AG118:AI118"/>
    <mergeCell ref="AJ118:AL118"/>
    <mergeCell ref="AM118:AO118"/>
    <mergeCell ref="R119:T119"/>
    <mergeCell ref="U119:W119"/>
    <mergeCell ref="F116:K116"/>
    <mergeCell ref="AG119:AI119"/>
    <mergeCell ref="AJ119:AL119"/>
    <mergeCell ref="AM119:AO119"/>
    <mergeCell ref="O118:Q118"/>
    <mergeCell ref="R118:T118"/>
    <mergeCell ref="AD119:AF119"/>
    <mergeCell ref="X68:Z68"/>
    <mergeCell ref="AA68:AC68"/>
    <mergeCell ref="AD68:AF68"/>
    <mergeCell ref="AG68:AI68"/>
    <mergeCell ref="AJ68:AL68"/>
    <mergeCell ref="AM68:AO68"/>
    <mergeCell ref="O67:Q67"/>
    <mergeCell ref="R67:T67"/>
    <mergeCell ref="U67:W67"/>
    <mergeCell ref="X67:Z67"/>
    <mergeCell ref="AA67:AC67"/>
    <mergeCell ref="L65:AO65"/>
    <mergeCell ref="AP65:AP69"/>
    <mergeCell ref="AQ65:AQ69"/>
    <mergeCell ref="F66:F69"/>
    <mergeCell ref="G66:G69"/>
    <mergeCell ref="H66:K66"/>
    <mergeCell ref="L66:Q66"/>
    <mergeCell ref="R66:W66"/>
    <mergeCell ref="X66:AC66"/>
    <mergeCell ref="AD66:AI66"/>
    <mergeCell ref="AJ66:AO66"/>
    <mergeCell ref="H67:H69"/>
    <mergeCell ref="I67:I69"/>
    <mergeCell ref="J67:J69"/>
    <mergeCell ref="K67:K69"/>
    <mergeCell ref="L67:N67"/>
    <mergeCell ref="AD67:AF67"/>
    <mergeCell ref="AG67:AI67"/>
    <mergeCell ref="AJ67:AL67"/>
    <mergeCell ref="AM67:AO67"/>
    <mergeCell ref="L68:N68"/>
    <mergeCell ref="O68:Q68"/>
    <mergeCell ref="R68:T68"/>
    <mergeCell ref="U68:W68"/>
    <mergeCell ref="B65:B69"/>
    <mergeCell ref="C65:C69"/>
    <mergeCell ref="D65:D69"/>
    <mergeCell ref="E65:E69"/>
    <mergeCell ref="F65:K65"/>
    <mergeCell ref="L31:AO31"/>
    <mergeCell ref="G32:G35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AM34:AO34"/>
    <mergeCell ref="AA33:AC33"/>
    <mergeCell ref="AD33:AF33"/>
    <mergeCell ref="AG33:AI33"/>
    <mergeCell ref="AJ33:AL33"/>
    <mergeCell ref="AM33:AO33"/>
    <mergeCell ref="L32:Q32"/>
    <mergeCell ref="R32:W32"/>
    <mergeCell ref="X32:AC32"/>
    <mergeCell ref="AD32:AI32"/>
    <mergeCell ref="AJ32:AO32"/>
    <mergeCell ref="L34:N34"/>
    <mergeCell ref="O33:Q33"/>
    <mergeCell ref="R33:T33"/>
    <mergeCell ref="U33:W33"/>
    <mergeCell ref="X33:Z33"/>
    <mergeCell ref="BP4:BR4"/>
    <mergeCell ref="B31:B35"/>
    <mergeCell ref="C31:C35"/>
    <mergeCell ref="D31:D35"/>
    <mergeCell ref="E31:E35"/>
    <mergeCell ref="F31:K31"/>
    <mergeCell ref="F32:F35"/>
    <mergeCell ref="H32:K32"/>
    <mergeCell ref="H33:H35"/>
    <mergeCell ref="I33:I35"/>
    <mergeCell ref="J33:J35"/>
    <mergeCell ref="K33:K35"/>
    <mergeCell ref="AP31:AP35"/>
    <mergeCell ref="AQ31:AQ35"/>
    <mergeCell ref="B30:AQ30"/>
    <mergeCell ref="L33:N33"/>
    <mergeCell ref="AM25:AO25"/>
    <mergeCell ref="W197:AE197"/>
    <mergeCell ref="W107:AQ107"/>
    <mergeCell ref="W108:AQ108"/>
    <mergeCell ref="W109:AQ109"/>
    <mergeCell ref="W110:AE110"/>
    <mergeCell ref="W111:AE111"/>
    <mergeCell ref="W193:AQ193"/>
    <mergeCell ref="W194:AQ194"/>
    <mergeCell ref="W195:AQ195"/>
    <mergeCell ref="W196:AE196"/>
    <mergeCell ref="AG177:AQ177"/>
    <mergeCell ref="AF196:AQ196"/>
    <mergeCell ref="AG179:AQ179"/>
    <mergeCell ref="AG180:AQ180"/>
    <mergeCell ref="AG181:AQ181"/>
    <mergeCell ref="AG178:AQ178"/>
    <mergeCell ref="AP157:AP161"/>
    <mergeCell ref="AQ157:AQ161"/>
    <mergeCell ref="AJ158:AO158"/>
    <mergeCell ref="AJ159:AL159"/>
    <mergeCell ref="AM159:AO159"/>
    <mergeCell ref="AJ160:AL160"/>
    <mergeCell ref="AM160:AO160"/>
    <mergeCell ref="AQ116:AQ120"/>
  </mergeCells>
  <pageMargins left="0.23622047244094491" right="0.23622047244094491" top="0.94488188976377963" bottom="0.74803149606299213" header="0.31496062992125984" footer="0.31496062992125984"/>
  <pageSetup paperSize="9" scale="21" fitToHeight="0" orientation="portrait" r:id="rId1"/>
  <ignoredErrors>
    <ignoredError sqref="E40 E43 E46:E47" numberStoredAsText="1"/>
    <ignoredError sqref="F142:G142 AP142 U17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31"/>
  <sheetViews>
    <sheetView topLeftCell="A89" zoomScale="40" zoomScaleNormal="40" workbookViewId="0">
      <selection activeCell="B92" sqref="B92:AU92"/>
    </sheetView>
  </sheetViews>
  <sheetFormatPr defaultColWidth="0" defaultRowHeight="0" customHeight="1" zeroHeight="1" x14ac:dyDescent="0.45"/>
  <cols>
    <col min="1" max="1" width="5.7109375" style="199" customWidth="1"/>
    <col min="2" max="47" width="9.140625" style="199" customWidth="1"/>
    <col min="48" max="48" width="5.7109375" style="199" customWidth="1"/>
    <col min="49" max="51" width="9.140625" style="199" customWidth="1"/>
    <col min="52" max="16384" width="9.140625" style="199" hidden="1"/>
  </cols>
  <sheetData>
    <row r="1" spans="2:50" s="204" customFormat="1" ht="45" customHeight="1" x14ac:dyDescent="0.5">
      <c r="B1" s="437" t="s">
        <v>288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W1" s="248" t="s">
        <v>418</v>
      </c>
      <c r="AX1" s="248"/>
    </row>
    <row r="2" spans="2:50" ht="9.9499999999999993" customHeight="1" thickBot="1" x14ac:dyDescent="0.5"/>
    <row r="3" spans="2:50" ht="69.95" customHeight="1" thickBot="1" x14ac:dyDescent="0.55000000000000004">
      <c r="B3" s="438" t="s">
        <v>108</v>
      </c>
      <c r="C3" s="438"/>
      <c r="D3" s="438"/>
      <c r="E3" s="438"/>
      <c r="F3" s="439" t="s">
        <v>417</v>
      </c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8" t="s">
        <v>416</v>
      </c>
      <c r="AQ3" s="438"/>
      <c r="AR3" s="438"/>
      <c r="AS3" s="438"/>
      <c r="AT3" s="438"/>
      <c r="AU3" s="438"/>
    </row>
    <row r="4" spans="2:50" s="198" customFormat="1" ht="69.95" customHeight="1" x14ac:dyDescent="0.25">
      <c r="B4" s="428" t="s">
        <v>173</v>
      </c>
      <c r="C4" s="428"/>
      <c r="D4" s="428"/>
      <c r="E4" s="428"/>
      <c r="F4" s="429" t="s">
        <v>588</v>
      </c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30" t="s">
        <v>167</v>
      </c>
      <c r="AQ4" s="430"/>
      <c r="AR4" s="430"/>
      <c r="AS4" s="430"/>
      <c r="AT4" s="430"/>
      <c r="AU4" s="430"/>
    </row>
    <row r="5" spans="2:50" s="198" customFormat="1" ht="69.95" customHeight="1" x14ac:dyDescent="0.25">
      <c r="B5" s="428" t="s">
        <v>174</v>
      </c>
      <c r="C5" s="428"/>
      <c r="D5" s="428"/>
      <c r="E5" s="428"/>
      <c r="F5" s="429" t="s">
        <v>443</v>
      </c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30" t="s">
        <v>168</v>
      </c>
      <c r="AQ5" s="430"/>
      <c r="AR5" s="430"/>
      <c r="AS5" s="430"/>
      <c r="AT5" s="430"/>
      <c r="AU5" s="430"/>
    </row>
    <row r="6" spans="2:50" s="198" customFormat="1" ht="69.95" customHeight="1" x14ac:dyDescent="0.25">
      <c r="B6" s="428" t="s">
        <v>175</v>
      </c>
      <c r="C6" s="428"/>
      <c r="D6" s="428"/>
      <c r="E6" s="428"/>
      <c r="F6" s="429" t="s">
        <v>568</v>
      </c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N6" s="429"/>
      <c r="AO6" s="429"/>
      <c r="AP6" s="430" t="s">
        <v>169</v>
      </c>
      <c r="AQ6" s="430"/>
      <c r="AR6" s="430"/>
      <c r="AS6" s="430"/>
      <c r="AT6" s="430"/>
      <c r="AU6" s="430"/>
    </row>
    <row r="7" spans="2:50" s="198" customFormat="1" ht="69.95" customHeight="1" x14ac:dyDescent="0.25">
      <c r="B7" s="428" t="s">
        <v>183</v>
      </c>
      <c r="C7" s="428"/>
      <c r="D7" s="428"/>
      <c r="E7" s="428"/>
      <c r="F7" s="429" t="s">
        <v>565</v>
      </c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30" t="s">
        <v>178</v>
      </c>
      <c r="AQ7" s="430"/>
      <c r="AR7" s="430"/>
      <c r="AS7" s="430"/>
      <c r="AT7" s="430"/>
      <c r="AU7" s="430"/>
    </row>
    <row r="8" spans="2:50" s="198" customFormat="1" ht="69.95" customHeight="1" x14ac:dyDescent="0.25">
      <c r="B8" s="428" t="s">
        <v>184</v>
      </c>
      <c r="C8" s="428"/>
      <c r="D8" s="428"/>
      <c r="E8" s="428"/>
      <c r="F8" s="429" t="s">
        <v>587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 t="s">
        <v>179</v>
      </c>
      <c r="AQ8" s="430"/>
      <c r="AR8" s="430"/>
      <c r="AS8" s="430"/>
      <c r="AT8" s="430"/>
      <c r="AU8" s="430"/>
    </row>
    <row r="9" spans="2:50" s="198" customFormat="1" ht="69.95" customHeight="1" x14ac:dyDescent="0.25">
      <c r="B9" s="428" t="s">
        <v>189</v>
      </c>
      <c r="C9" s="428"/>
      <c r="D9" s="428"/>
      <c r="E9" s="428"/>
      <c r="F9" s="429" t="s">
        <v>553</v>
      </c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  <c r="AK9" s="429"/>
      <c r="AL9" s="429"/>
      <c r="AM9" s="429"/>
      <c r="AN9" s="429"/>
      <c r="AO9" s="429"/>
      <c r="AP9" s="430" t="s">
        <v>187</v>
      </c>
      <c r="AQ9" s="430"/>
      <c r="AR9" s="430"/>
      <c r="AS9" s="430"/>
      <c r="AT9" s="430"/>
      <c r="AU9" s="430"/>
    </row>
    <row r="10" spans="2:50" s="198" customFormat="1" ht="69.95" customHeight="1" x14ac:dyDescent="0.25">
      <c r="B10" s="428" t="s">
        <v>425</v>
      </c>
      <c r="C10" s="428"/>
      <c r="D10" s="428"/>
      <c r="E10" s="428"/>
      <c r="F10" s="429" t="s">
        <v>444</v>
      </c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29"/>
      <c r="AL10" s="429"/>
      <c r="AM10" s="429"/>
      <c r="AN10" s="429"/>
      <c r="AO10" s="429"/>
      <c r="AP10" s="430" t="s">
        <v>192</v>
      </c>
      <c r="AQ10" s="430"/>
      <c r="AR10" s="430"/>
      <c r="AS10" s="430"/>
      <c r="AT10" s="430"/>
      <c r="AU10" s="430"/>
    </row>
    <row r="11" spans="2:50" s="198" customFormat="1" ht="69.95" customHeight="1" x14ac:dyDescent="0.25">
      <c r="B11" s="428" t="s">
        <v>204</v>
      </c>
      <c r="C11" s="428"/>
      <c r="D11" s="428"/>
      <c r="E11" s="428"/>
      <c r="F11" s="429" t="s">
        <v>598</v>
      </c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30" t="s">
        <v>193</v>
      </c>
      <c r="AQ11" s="430"/>
      <c r="AR11" s="430"/>
      <c r="AS11" s="430"/>
      <c r="AT11" s="430"/>
      <c r="AU11" s="430"/>
    </row>
    <row r="12" spans="2:50" s="198" customFormat="1" ht="95.1" customHeight="1" x14ac:dyDescent="0.25">
      <c r="B12" s="428" t="s">
        <v>205</v>
      </c>
      <c r="C12" s="428"/>
      <c r="D12" s="428"/>
      <c r="E12" s="428"/>
      <c r="F12" s="429" t="s">
        <v>582</v>
      </c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29"/>
      <c r="AL12" s="429"/>
      <c r="AM12" s="429"/>
      <c r="AN12" s="429"/>
      <c r="AO12" s="429"/>
      <c r="AP12" s="430" t="s">
        <v>200</v>
      </c>
      <c r="AQ12" s="430"/>
      <c r="AR12" s="430"/>
      <c r="AS12" s="430"/>
      <c r="AT12" s="430"/>
      <c r="AU12" s="430"/>
    </row>
    <row r="13" spans="2:50" s="198" customFormat="1" ht="66.75" customHeight="1" x14ac:dyDescent="0.25">
      <c r="B13" s="431" t="s">
        <v>219</v>
      </c>
      <c r="C13" s="431"/>
      <c r="D13" s="431"/>
      <c r="E13" s="431"/>
      <c r="F13" s="429" t="s">
        <v>454</v>
      </c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  <c r="AK13" s="429"/>
      <c r="AL13" s="429"/>
      <c r="AM13" s="429"/>
      <c r="AN13" s="429"/>
      <c r="AO13" s="429"/>
      <c r="AP13" s="430" t="s">
        <v>201</v>
      </c>
      <c r="AQ13" s="430"/>
      <c r="AR13" s="430"/>
      <c r="AS13" s="430"/>
      <c r="AT13" s="430"/>
      <c r="AU13" s="430"/>
    </row>
    <row r="14" spans="2:50" s="198" customFormat="1" ht="69.95" customHeight="1" x14ac:dyDescent="0.25">
      <c r="B14" s="428" t="s">
        <v>220</v>
      </c>
      <c r="C14" s="428"/>
      <c r="D14" s="428"/>
      <c r="E14" s="428"/>
      <c r="F14" s="429" t="s">
        <v>554</v>
      </c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  <c r="AK14" s="429"/>
      <c r="AL14" s="429"/>
      <c r="AM14" s="429"/>
      <c r="AN14" s="429"/>
      <c r="AO14" s="429"/>
      <c r="AP14" s="432" t="s">
        <v>213</v>
      </c>
      <c r="AQ14" s="361"/>
      <c r="AR14" s="361"/>
      <c r="AS14" s="361"/>
      <c r="AT14" s="361"/>
      <c r="AU14" s="433"/>
    </row>
    <row r="15" spans="2:50" s="198" customFormat="1" ht="99.95" customHeight="1" x14ac:dyDescent="0.25">
      <c r="B15" s="428" t="s">
        <v>209</v>
      </c>
      <c r="C15" s="428"/>
      <c r="D15" s="428"/>
      <c r="E15" s="428"/>
      <c r="F15" s="429" t="s">
        <v>445</v>
      </c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30" t="s">
        <v>214</v>
      </c>
      <c r="AQ15" s="430"/>
      <c r="AR15" s="430"/>
      <c r="AS15" s="430"/>
      <c r="AT15" s="430"/>
      <c r="AU15" s="430"/>
    </row>
    <row r="22" spans="2:50" s="198" customFormat="1" ht="34.5" customHeight="1" x14ac:dyDescent="0.25">
      <c r="B22" s="428" t="s">
        <v>210</v>
      </c>
      <c r="C22" s="428"/>
      <c r="D22" s="428"/>
      <c r="E22" s="428"/>
      <c r="F22" s="429" t="s">
        <v>447</v>
      </c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  <c r="AK22" s="429"/>
      <c r="AL22" s="429"/>
      <c r="AM22" s="429"/>
      <c r="AN22" s="429"/>
      <c r="AO22" s="429"/>
      <c r="AP22" s="430" t="s">
        <v>224</v>
      </c>
      <c r="AQ22" s="430"/>
      <c r="AR22" s="430"/>
      <c r="AS22" s="430"/>
      <c r="AT22" s="430"/>
      <c r="AU22" s="430"/>
    </row>
    <row r="23" spans="2:50" s="198" customFormat="1" ht="69.95" customHeight="1" x14ac:dyDescent="0.25">
      <c r="B23" s="428" t="s">
        <v>229</v>
      </c>
      <c r="C23" s="428"/>
      <c r="D23" s="428"/>
      <c r="E23" s="428"/>
      <c r="F23" s="429" t="s">
        <v>448</v>
      </c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29"/>
      <c r="AE23" s="429"/>
      <c r="AF23" s="429"/>
      <c r="AG23" s="429"/>
      <c r="AH23" s="429"/>
      <c r="AI23" s="429"/>
      <c r="AJ23" s="429"/>
      <c r="AK23" s="429"/>
      <c r="AL23" s="429"/>
      <c r="AM23" s="429"/>
      <c r="AN23" s="429"/>
      <c r="AO23" s="429"/>
      <c r="AP23" s="430" t="s">
        <v>225</v>
      </c>
      <c r="AQ23" s="430"/>
      <c r="AR23" s="430"/>
      <c r="AS23" s="430"/>
      <c r="AT23" s="430"/>
      <c r="AU23" s="430"/>
    </row>
    <row r="24" spans="2:50" s="198" customFormat="1" ht="69.95" customHeight="1" x14ac:dyDescent="0.25">
      <c r="B24" s="428" t="s">
        <v>230</v>
      </c>
      <c r="C24" s="428"/>
      <c r="D24" s="428"/>
      <c r="E24" s="428"/>
      <c r="F24" s="429" t="s">
        <v>450</v>
      </c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29"/>
      <c r="AD24" s="429"/>
      <c r="AE24" s="429"/>
      <c r="AF24" s="429"/>
      <c r="AG24" s="429"/>
      <c r="AH24" s="429"/>
      <c r="AI24" s="429"/>
      <c r="AJ24" s="429"/>
      <c r="AK24" s="429"/>
      <c r="AL24" s="429"/>
      <c r="AM24" s="429"/>
      <c r="AN24" s="429"/>
      <c r="AO24" s="429"/>
      <c r="AP24" s="430" t="s">
        <v>231</v>
      </c>
      <c r="AQ24" s="430"/>
      <c r="AR24" s="430"/>
      <c r="AS24" s="430"/>
      <c r="AT24" s="430"/>
      <c r="AU24" s="430"/>
    </row>
    <row r="25" spans="2:50" s="198" customFormat="1" ht="69.95" customHeight="1" x14ac:dyDescent="0.25">
      <c r="B25" s="428" t="s">
        <v>233</v>
      </c>
      <c r="C25" s="428"/>
      <c r="D25" s="428"/>
      <c r="E25" s="428"/>
      <c r="F25" s="429" t="s">
        <v>451</v>
      </c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29"/>
      <c r="AK25" s="429"/>
      <c r="AL25" s="429"/>
      <c r="AM25" s="429"/>
      <c r="AN25" s="429"/>
      <c r="AO25" s="429"/>
      <c r="AP25" s="430" t="s">
        <v>234</v>
      </c>
      <c r="AQ25" s="430"/>
      <c r="AR25" s="430"/>
      <c r="AS25" s="430"/>
      <c r="AT25" s="430"/>
      <c r="AU25" s="430"/>
    </row>
    <row r="26" spans="2:50" s="198" customFormat="1" ht="69.95" customHeight="1" x14ac:dyDescent="0.25">
      <c r="B26" s="428" t="s">
        <v>238</v>
      </c>
      <c r="C26" s="428"/>
      <c r="D26" s="428"/>
      <c r="E26" s="428"/>
      <c r="F26" s="429" t="s">
        <v>489</v>
      </c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29"/>
      <c r="AO26" s="429"/>
      <c r="AP26" s="430" t="s">
        <v>235</v>
      </c>
      <c r="AQ26" s="430"/>
      <c r="AR26" s="430"/>
      <c r="AS26" s="430"/>
      <c r="AT26" s="430"/>
      <c r="AU26" s="430"/>
    </row>
    <row r="27" spans="2:50" s="198" customFormat="1" ht="99.95" customHeight="1" x14ac:dyDescent="0.25">
      <c r="B27" s="428" t="s">
        <v>239</v>
      </c>
      <c r="C27" s="428"/>
      <c r="D27" s="428"/>
      <c r="E27" s="428"/>
      <c r="F27" s="429" t="s">
        <v>452</v>
      </c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29"/>
      <c r="AA27" s="429"/>
      <c r="AB27" s="429"/>
      <c r="AC27" s="429"/>
      <c r="AD27" s="429"/>
      <c r="AE27" s="429"/>
      <c r="AF27" s="429"/>
      <c r="AG27" s="429"/>
      <c r="AH27" s="429"/>
      <c r="AI27" s="429"/>
      <c r="AJ27" s="429"/>
      <c r="AK27" s="429"/>
      <c r="AL27" s="429"/>
      <c r="AM27" s="429"/>
      <c r="AN27" s="429"/>
      <c r="AO27" s="429"/>
      <c r="AP27" s="430" t="s">
        <v>242</v>
      </c>
      <c r="AQ27" s="430"/>
      <c r="AR27" s="430"/>
      <c r="AS27" s="430"/>
      <c r="AT27" s="430"/>
      <c r="AU27" s="430"/>
    </row>
    <row r="28" spans="2:50" s="198" customFormat="1" ht="99.95" customHeight="1" x14ac:dyDescent="0.5">
      <c r="B28" s="428" t="s">
        <v>255</v>
      </c>
      <c r="C28" s="428"/>
      <c r="D28" s="428"/>
      <c r="E28" s="428"/>
      <c r="F28" s="440" t="s">
        <v>589</v>
      </c>
      <c r="G28" s="440"/>
      <c r="H28" s="440"/>
      <c r="I28" s="440"/>
      <c r="J28" s="440"/>
      <c r="K28" s="440"/>
      <c r="L28" s="440"/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0"/>
      <c r="AH28" s="440"/>
      <c r="AI28" s="440"/>
      <c r="AJ28" s="440"/>
      <c r="AK28" s="440"/>
      <c r="AL28" s="440"/>
      <c r="AM28" s="440"/>
      <c r="AN28" s="440"/>
      <c r="AO28" s="440"/>
      <c r="AP28" s="430" t="s">
        <v>243</v>
      </c>
      <c r="AQ28" s="430"/>
      <c r="AR28" s="430"/>
      <c r="AS28" s="430"/>
      <c r="AT28" s="430"/>
      <c r="AU28" s="430"/>
      <c r="AW28" s="200"/>
      <c r="AX28" s="200"/>
    </row>
    <row r="29" spans="2:50" s="198" customFormat="1" ht="62.1" customHeight="1" x14ac:dyDescent="0.5">
      <c r="B29" s="428" t="s">
        <v>426</v>
      </c>
      <c r="C29" s="428"/>
      <c r="D29" s="428"/>
      <c r="E29" s="428"/>
      <c r="F29" s="429" t="s">
        <v>590</v>
      </c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29"/>
      <c r="AN29" s="429"/>
      <c r="AO29" s="429"/>
      <c r="AP29" s="430" t="s">
        <v>251</v>
      </c>
      <c r="AQ29" s="430"/>
      <c r="AR29" s="430"/>
      <c r="AS29" s="430"/>
      <c r="AT29" s="430"/>
      <c r="AU29" s="430"/>
      <c r="AW29" s="200"/>
      <c r="AX29" s="200"/>
    </row>
    <row r="30" spans="2:50" s="198" customFormat="1" ht="69.95" customHeight="1" x14ac:dyDescent="0.25">
      <c r="B30" s="428" t="s">
        <v>427</v>
      </c>
      <c r="C30" s="428"/>
      <c r="D30" s="428"/>
      <c r="E30" s="428"/>
      <c r="F30" s="429" t="s">
        <v>460</v>
      </c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29"/>
      <c r="AK30" s="429"/>
      <c r="AL30" s="429"/>
      <c r="AM30" s="429"/>
      <c r="AN30" s="429"/>
      <c r="AO30" s="429"/>
      <c r="AP30" s="430" t="s">
        <v>532</v>
      </c>
      <c r="AQ30" s="430"/>
      <c r="AR30" s="430"/>
      <c r="AS30" s="430"/>
      <c r="AT30" s="430"/>
      <c r="AU30" s="430"/>
    </row>
    <row r="31" spans="2:50" s="198" customFormat="1" ht="69.95" customHeight="1" x14ac:dyDescent="0.25">
      <c r="B31" s="428" t="s">
        <v>428</v>
      </c>
      <c r="C31" s="428"/>
      <c r="D31" s="428"/>
      <c r="E31" s="428"/>
      <c r="F31" s="429" t="s">
        <v>567</v>
      </c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  <c r="AI31" s="429"/>
      <c r="AJ31" s="429"/>
      <c r="AK31" s="429"/>
      <c r="AL31" s="429"/>
      <c r="AM31" s="429"/>
      <c r="AN31" s="429"/>
      <c r="AO31" s="429"/>
      <c r="AP31" s="430" t="s">
        <v>377</v>
      </c>
      <c r="AQ31" s="430"/>
      <c r="AR31" s="430"/>
      <c r="AS31" s="430"/>
      <c r="AT31" s="430"/>
      <c r="AU31" s="430"/>
    </row>
    <row r="32" spans="2:50" s="198" customFormat="1" ht="69.95" customHeight="1" x14ac:dyDescent="0.25">
      <c r="B32" s="428" t="s">
        <v>197</v>
      </c>
      <c r="C32" s="428"/>
      <c r="D32" s="428"/>
      <c r="E32" s="428"/>
      <c r="F32" s="429" t="s">
        <v>453</v>
      </c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  <c r="AI32" s="429"/>
      <c r="AJ32" s="429"/>
      <c r="AK32" s="429"/>
      <c r="AL32" s="429"/>
      <c r="AM32" s="429"/>
      <c r="AN32" s="429"/>
      <c r="AO32" s="429"/>
      <c r="AP32" s="430" t="s">
        <v>265</v>
      </c>
      <c r="AQ32" s="430"/>
      <c r="AR32" s="430"/>
      <c r="AS32" s="430"/>
      <c r="AT32" s="430"/>
      <c r="AU32" s="430"/>
    </row>
    <row r="33" spans="2:47" s="198" customFormat="1" ht="35.1" customHeight="1" x14ac:dyDescent="0.25">
      <c r="B33" s="428" t="s">
        <v>221</v>
      </c>
      <c r="C33" s="428"/>
      <c r="D33" s="428"/>
      <c r="E33" s="428"/>
      <c r="F33" s="429" t="s">
        <v>555</v>
      </c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  <c r="AH33" s="429"/>
      <c r="AI33" s="429"/>
      <c r="AJ33" s="429"/>
      <c r="AK33" s="429"/>
      <c r="AL33" s="429"/>
      <c r="AM33" s="429"/>
      <c r="AN33" s="429"/>
      <c r="AO33" s="429"/>
      <c r="AP33" s="430" t="s">
        <v>265</v>
      </c>
      <c r="AQ33" s="430"/>
      <c r="AR33" s="430"/>
      <c r="AS33" s="430"/>
      <c r="AT33" s="430"/>
      <c r="AU33" s="430"/>
    </row>
    <row r="34" spans="2:47" s="198" customFormat="1" ht="35.1" customHeight="1" x14ac:dyDescent="0.25">
      <c r="B34" s="428" t="s">
        <v>247</v>
      </c>
      <c r="C34" s="428"/>
      <c r="D34" s="428"/>
      <c r="E34" s="428"/>
      <c r="F34" s="429" t="s">
        <v>566</v>
      </c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9"/>
      <c r="AJ34" s="429"/>
      <c r="AK34" s="429"/>
      <c r="AL34" s="429"/>
      <c r="AM34" s="429"/>
      <c r="AN34" s="429"/>
      <c r="AO34" s="429"/>
      <c r="AP34" s="430" t="s">
        <v>267</v>
      </c>
      <c r="AQ34" s="430"/>
      <c r="AR34" s="430"/>
      <c r="AS34" s="430"/>
      <c r="AT34" s="430"/>
      <c r="AU34" s="430"/>
    </row>
    <row r="35" spans="2:47" s="198" customFormat="1" ht="35.1" customHeight="1" x14ac:dyDescent="0.25">
      <c r="B35" s="428" t="s">
        <v>248</v>
      </c>
      <c r="C35" s="428"/>
      <c r="D35" s="428"/>
      <c r="E35" s="428"/>
      <c r="F35" s="429" t="s">
        <v>456</v>
      </c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29"/>
      <c r="AC35" s="429"/>
      <c r="AD35" s="429"/>
      <c r="AE35" s="429"/>
      <c r="AF35" s="429"/>
      <c r="AG35" s="429"/>
      <c r="AH35" s="429"/>
      <c r="AI35" s="429"/>
      <c r="AJ35" s="429"/>
      <c r="AK35" s="429"/>
      <c r="AL35" s="429"/>
      <c r="AM35" s="429"/>
      <c r="AN35" s="429"/>
      <c r="AO35" s="429"/>
      <c r="AP35" s="430" t="s">
        <v>507</v>
      </c>
      <c r="AQ35" s="430"/>
      <c r="AR35" s="430"/>
      <c r="AS35" s="430"/>
      <c r="AT35" s="430"/>
      <c r="AU35" s="430"/>
    </row>
    <row r="36" spans="2:47" s="198" customFormat="1" ht="66.75" customHeight="1" x14ac:dyDescent="0.25">
      <c r="B36" s="428" t="s">
        <v>256</v>
      </c>
      <c r="C36" s="428"/>
      <c r="D36" s="428"/>
      <c r="E36" s="428"/>
      <c r="F36" s="429" t="s">
        <v>591</v>
      </c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29"/>
      <c r="AA36" s="429"/>
      <c r="AB36" s="429"/>
      <c r="AC36" s="429"/>
      <c r="AD36" s="429"/>
      <c r="AE36" s="429"/>
      <c r="AF36" s="429"/>
      <c r="AG36" s="429"/>
      <c r="AH36" s="429"/>
      <c r="AI36" s="429"/>
      <c r="AJ36" s="429"/>
      <c r="AK36" s="429"/>
      <c r="AL36" s="429"/>
      <c r="AM36" s="429"/>
      <c r="AN36" s="429"/>
      <c r="AO36" s="429"/>
      <c r="AP36" s="430" t="s">
        <v>508</v>
      </c>
      <c r="AQ36" s="430"/>
      <c r="AR36" s="430"/>
      <c r="AS36" s="430"/>
      <c r="AT36" s="430"/>
      <c r="AU36" s="430"/>
    </row>
    <row r="37" spans="2:47" s="198" customFormat="1" ht="99.95" customHeight="1" x14ac:dyDescent="0.25">
      <c r="B37" s="428" t="s">
        <v>259</v>
      </c>
      <c r="C37" s="428"/>
      <c r="D37" s="428"/>
      <c r="E37" s="428"/>
      <c r="F37" s="429" t="s">
        <v>457</v>
      </c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429"/>
      <c r="AJ37" s="429"/>
      <c r="AK37" s="429"/>
      <c r="AL37" s="429"/>
      <c r="AM37" s="429"/>
      <c r="AN37" s="429"/>
      <c r="AO37" s="429"/>
      <c r="AP37" s="430" t="s">
        <v>277</v>
      </c>
      <c r="AQ37" s="430"/>
      <c r="AR37" s="430"/>
      <c r="AS37" s="430"/>
      <c r="AT37" s="430"/>
      <c r="AU37" s="430"/>
    </row>
    <row r="38" spans="2:47" s="198" customFormat="1" ht="69.95" customHeight="1" x14ac:dyDescent="0.25">
      <c r="B38" s="428" t="s">
        <v>281</v>
      </c>
      <c r="C38" s="428"/>
      <c r="D38" s="428"/>
      <c r="E38" s="428"/>
      <c r="F38" s="429" t="s">
        <v>458</v>
      </c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9"/>
      <c r="AJ38" s="429"/>
      <c r="AK38" s="429"/>
      <c r="AL38" s="429"/>
      <c r="AM38" s="429"/>
      <c r="AN38" s="429"/>
      <c r="AO38" s="429"/>
      <c r="AP38" s="430" t="s">
        <v>278</v>
      </c>
      <c r="AQ38" s="430"/>
      <c r="AR38" s="430"/>
      <c r="AS38" s="430"/>
      <c r="AT38" s="430"/>
      <c r="AU38" s="430"/>
    </row>
    <row r="39" spans="2:47" s="198" customFormat="1" ht="69.95" customHeight="1" x14ac:dyDescent="0.25">
      <c r="B39" s="428" t="s">
        <v>282</v>
      </c>
      <c r="C39" s="428"/>
      <c r="D39" s="428"/>
      <c r="E39" s="428"/>
      <c r="F39" s="415" t="s">
        <v>446</v>
      </c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44"/>
      <c r="AK39" s="444"/>
      <c r="AL39" s="444"/>
      <c r="AM39" s="444"/>
      <c r="AN39" s="444"/>
      <c r="AO39" s="445"/>
      <c r="AP39" s="432" t="s">
        <v>291</v>
      </c>
      <c r="AQ39" s="361"/>
      <c r="AR39" s="361"/>
      <c r="AS39" s="361"/>
      <c r="AT39" s="361"/>
      <c r="AU39" s="433"/>
    </row>
    <row r="40" spans="2:47" s="198" customFormat="1" ht="93" customHeight="1" x14ac:dyDescent="0.25">
      <c r="B40" s="441" t="s">
        <v>295</v>
      </c>
      <c r="C40" s="441"/>
      <c r="D40" s="441"/>
      <c r="E40" s="441"/>
      <c r="F40" s="442" t="s">
        <v>579</v>
      </c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42"/>
      <c r="Y40" s="442"/>
      <c r="Z40" s="442"/>
      <c r="AA40" s="442"/>
      <c r="AB40" s="442"/>
      <c r="AC40" s="442"/>
      <c r="AD40" s="442"/>
      <c r="AE40" s="442"/>
      <c r="AF40" s="442"/>
      <c r="AG40" s="442"/>
      <c r="AH40" s="442"/>
      <c r="AI40" s="442"/>
      <c r="AJ40" s="442"/>
      <c r="AK40" s="442"/>
      <c r="AL40" s="442"/>
      <c r="AM40" s="442"/>
      <c r="AN40" s="442"/>
      <c r="AO40" s="442"/>
      <c r="AP40" s="443" t="s">
        <v>292</v>
      </c>
      <c r="AQ40" s="443"/>
      <c r="AR40" s="443"/>
      <c r="AS40" s="443"/>
      <c r="AT40" s="443"/>
      <c r="AU40" s="443"/>
    </row>
    <row r="41" spans="2:47" s="198" customFormat="1" ht="93" customHeight="1" x14ac:dyDescent="0.25">
      <c r="B41" s="434" t="s">
        <v>296</v>
      </c>
      <c r="C41" s="435"/>
      <c r="D41" s="435"/>
      <c r="E41" s="436"/>
      <c r="F41" s="446" t="s">
        <v>578</v>
      </c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8"/>
      <c r="AP41" s="432" t="s">
        <v>534</v>
      </c>
      <c r="AQ41" s="361"/>
      <c r="AR41" s="361"/>
      <c r="AS41" s="361"/>
      <c r="AT41" s="361"/>
      <c r="AU41" s="433"/>
    </row>
    <row r="42" spans="2:47" s="198" customFormat="1" ht="33" customHeight="1" x14ac:dyDescent="0.25">
      <c r="B42" s="434" t="s">
        <v>303</v>
      </c>
      <c r="C42" s="435"/>
      <c r="D42" s="435"/>
      <c r="E42" s="436"/>
      <c r="F42" s="446" t="s">
        <v>459</v>
      </c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447"/>
      <c r="AL42" s="447"/>
      <c r="AM42" s="447"/>
      <c r="AN42" s="447"/>
      <c r="AO42" s="448"/>
      <c r="AP42" s="432" t="s">
        <v>299</v>
      </c>
      <c r="AQ42" s="361"/>
      <c r="AR42" s="361"/>
      <c r="AS42" s="361"/>
      <c r="AT42" s="361"/>
      <c r="AU42" s="433"/>
    </row>
    <row r="43" spans="2:47" s="198" customFormat="1" ht="69.95" customHeight="1" x14ac:dyDescent="0.25">
      <c r="B43" s="434" t="s">
        <v>304</v>
      </c>
      <c r="C43" s="435"/>
      <c r="D43" s="435"/>
      <c r="E43" s="436"/>
      <c r="F43" s="415" t="s">
        <v>449</v>
      </c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  <c r="AJ43" s="444"/>
      <c r="AK43" s="444"/>
      <c r="AL43" s="444"/>
      <c r="AM43" s="444"/>
      <c r="AN43" s="444"/>
      <c r="AO43" s="445"/>
      <c r="AP43" s="432" t="s">
        <v>309</v>
      </c>
      <c r="AQ43" s="361"/>
      <c r="AR43" s="361"/>
      <c r="AS43" s="361"/>
      <c r="AT43" s="361"/>
      <c r="AU43" s="433"/>
    </row>
    <row r="44" spans="2:47" s="198" customFormat="1" ht="93" customHeight="1" x14ac:dyDescent="0.25">
      <c r="B44" s="434" t="s">
        <v>305</v>
      </c>
      <c r="C44" s="435"/>
      <c r="D44" s="435"/>
      <c r="E44" s="436"/>
      <c r="F44" s="415" t="s">
        <v>556</v>
      </c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44"/>
      <c r="AK44" s="444"/>
      <c r="AL44" s="444"/>
      <c r="AM44" s="444"/>
      <c r="AN44" s="444"/>
      <c r="AO44" s="445"/>
      <c r="AP44" s="432" t="s">
        <v>310</v>
      </c>
      <c r="AQ44" s="361"/>
      <c r="AR44" s="361"/>
      <c r="AS44" s="361"/>
      <c r="AT44" s="361"/>
      <c r="AU44" s="433"/>
    </row>
    <row r="45" spans="2:47" s="198" customFormat="1" ht="135.94999999999999" customHeight="1" x14ac:dyDescent="0.25">
      <c r="B45" s="428" t="s">
        <v>306</v>
      </c>
      <c r="C45" s="428"/>
      <c r="D45" s="428"/>
      <c r="E45" s="428"/>
      <c r="F45" s="429" t="s">
        <v>569</v>
      </c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29"/>
      <c r="AA45" s="429"/>
      <c r="AB45" s="429"/>
      <c r="AC45" s="429"/>
      <c r="AD45" s="429"/>
      <c r="AE45" s="429"/>
      <c r="AF45" s="429"/>
      <c r="AG45" s="429"/>
      <c r="AH45" s="429"/>
      <c r="AI45" s="429"/>
      <c r="AJ45" s="429"/>
      <c r="AK45" s="429"/>
      <c r="AL45" s="429"/>
      <c r="AM45" s="429"/>
      <c r="AN45" s="429"/>
      <c r="AO45" s="429"/>
      <c r="AP45" s="452" t="s">
        <v>599</v>
      </c>
      <c r="AQ45" s="452"/>
      <c r="AR45" s="452"/>
      <c r="AS45" s="452"/>
      <c r="AT45" s="452"/>
      <c r="AU45" s="452"/>
    </row>
    <row r="46" spans="2:47" ht="93" customHeight="1" x14ac:dyDescent="0.45">
      <c r="B46" s="428" t="s">
        <v>313</v>
      </c>
      <c r="C46" s="428"/>
      <c r="D46" s="428"/>
      <c r="E46" s="428"/>
      <c r="F46" s="440" t="s">
        <v>592</v>
      </c>
      <c r="G46" s="440"/>
      <c r="H46" s="440"/>
      <c r="I46" s="440"/>
      <c r="J46" s="440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  <c r="AJ46" s="440"/>
      <c r="AK46" s="440"/>
      <c r="AL46" s="440"/>
      <c r="AM46" s="440"/>
      <c r="AN46" s="440"/>
      <c r="AO46" s="440"/>
      <c r="AP46" s="430" t="s">
        <v>535</v>
      </c>
      <c r="AQ46" s="430"/>
      <c r="AR46" s="430"/>
      <c r="AS46" s="430"/>
      <c r="AT46" s="430"/>
      <c r="AU46" s="430"/>
    </row>
    <row r="47" spans="2:47" ht="126" customHeight="1" thickBot="1" x14ac:dyDescent="0.5">
      <c r="B47" s="428" t="s">
        <v>314</v>
      </c>
      <c r="C47" s="428"/>
      <c r="D47" s="428"/>
      <c r="E47" s="428"/>
      <c r="F47" s="440" t="s">
        <v>593</v>
      </c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0"/>
      <c r="AL47" s="440"/>
      <c r="AM47" s="440"/>
      <c r="AN47" s="440"/>
      <c r="AO47" s="440"/>
      <c r="AP47" s="430" t="s">
        <v>326</v>
      </c>
      <c r="AQ47" s="430"/>
      <c r="AR47" s="430"/>
      <c r="AS47" s="430"/>
      <c r="AT47" s="430"/>
      <c r="AU47" s="430"/>
    </row>
    <row r="48" spans="2:47" ht="126" customHeight="1" x14ac:dyDescent="0.45">
      <c r="B48" s="434" t="s">
        <v>315</v>
      </c>
      <c r="C48" s="435"/>
      <c r="D48" s="435"/>
      <c r="E48" s="436"/>
      <c r="F48" s="446" t="s">
        <v>594</v>
      </c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47"/>
      <c r="AJ48" s="447"/>
      <c r="AK48" s="447"/>
      <c r="AL48" s="447"/>
      <c r="AM48" s="447"/>
      <c r="AN48" s="447"/>
      <c r="AO48" s="448"/>
      <c r="AP48" s="449" t="s">
        <v>327</v>
      </c>
      <c r="AQ48" s="450"/>
      <c r="AR48" s="450"/>
      <c r="AS48" s="450"/>
      <c r="AT48" s="450"/>
      <c r="AU48" s="451"/>
    </row>
    <row r="49" spans="2:51" ht="112.5" customHeight="1" x14ac:dyDescent="0.45">
      <c r="B49" s="428" t="s">
        <v>321</v>
      </c>
      <c r="C49" s="428"/>
      <c r="D49" s="428"/>
      <c r="E49" s="428"/>
      <c r="F49" s="429" t="s">
        <v>570</v>
      </c>
      <c r="G49" s="429"/>
      <c r="H49" s="429"/>
      <c r="I49" s="429"/>
      <c r="J49" s="429"/>
      <c r="K49" s="429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29"/>
      <c r="AA49" s="429"/>
      <c r="AB49" s="429"/>
      <c r="AC49" s="429"/>
      <c r="AD49" s="429"/>
      <c r="AE49" s="429"/>
      <c r="AF49" s="429"/>
      <c r="AG49" s="429"/>
      <c r="AH49" s="429"/>
      <c r="AI49" s="429"/>
      <c r="AJ49" s="429"/>
      <c r="AK49" s="429"/>
      <c r="AL49" s="429"/>
      <c r="AM49" s="429"/>
      <c r="AN49" s="429"/>
      <c r="AO49" s="429"/>
      <c r="AP49" s="432" t="s">
        <v>571</v>
      </c>
      <c r="AQ49" s="361"/>
      <c r="AR49" s="361"/>
      <c r="AS49" s="361"/>
      <c r="AT49" s="361"/>
      <c r="AU49" s="433"/>
    </row>
    <row r="50" spans="2:51" ht="45" customHeight="1" thickBot="1" x14ac:dyDescent="0.5"/>
    <row r="51" spans="2:51" s="198" customFormat="1" ht="69.95" customHeight="1" thickBot="1" x14ac:dyDescent="0.3">
      <c r="B51" s="454" t="s">
        <v>108</v>
      </c>
      <c r="C51" s="455"/>
      <c r="D51" s="455"/>
      <c r="E51" s="456"/>
      <c r="F51" s="454" t="s">
        <v>417</v>
      </c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5"/>
      <c r="AL51" s="455"/>
      <c r="AM51" s="455"/>
      <c r="AN51" s="455"/>
      <c r="AO51" s="456"/>
      <c r="AP51" s="454" t="s">
        <v>416</v>
      </c>
      <c r="AQ51" s="455"/>
      <c r="AR51" s="455"/>
      <c r="AS51" s="455"/>
      <c r="AT51" s="455"/>
      <c r="AU51" s="456"/>
      <c r="AW51" s="453" t="s">
        <v>455</v>
      </c>
      <c r="AX51" s="453"/>
      <c r="AY51" s="453"/>
    </row>
    <row r="52" spans="2:51" s="198" customFormat="1" ht="99.95" customHeight="1" x14ac:dyDescent="0.5">
      <c r="B52" s="428" t="s">
        <v>324</v>
      </c>
      <c r="C52" s="428"/>
      <c r="D52" s="428"/>
      <c r="E52" s="428"/>
      <c r="F52" s="429" t="s">
        <v>572</v>
      </c>
      <c r="G52" s="429"/>
      <c r="H52" s="429"/>
      <c r="I52" s="429"/>
      <c r="J52" s="429"/>
      <c r="K52" s="429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  <c r="AC52" s="429"/>
      <c r="AD52" s="429"/>
      <c r="AE52" s="429"/>
      <c r="AF52" s="429"/>
      <c r="AG52" s="429"/>
      <c r="AH52" s="429"/>
      <c r="AI52" s="429"/>
      <c r="AJ52" s="429"/>
      <c r="AK52" s="429"/>
      <c r="AL52" s="429"/>
      <c r="AM52" s="429"/>
      <c r="AN52" s="429"/>
      <c r="AO52" s="429"/>
      <c r="AP52" s="432" t="s">
        <v>511</v>
      </c>
      <c r="AQ52" s="361"/>
      <c r="AR52" s="361"/>
      <c r="AS52" s="361"/>
      <c r="AT52" s="361"/>
      <c r="AU52" s="433"/>
      <c r="AW52" s="200"/>
      <c r="AX52" s="200"/>
    </row>
    <row r="80" spans="2:47" s="198" customFormat="1" ht="69.95" customHeight="1" x14ac:dyDescent="0.25">
      <c r="B80" s="428" t="s">
        <v>330</v>
      </c>
      <c r="C80" s="428"/>
      <c r="D80" s="428"/>
      <c r="E80" s="428"/>
      <c r="F80" s="429" t="s">
        <v>461</v>
      </c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429"/>
      <c r="AE80" s="429"/>
      <c r="AF80" s="429"/>
      <c r="AG80" s="429"/>
      <c r="AH80" s="429"/>
      <c r="AI80" s="429"/>
      <c r="AJ80" s="429"/>
      <c r="AK80" s="429"/>
      <c r="AL80" s="429"/>
      <c r="AM80" s="429"/>
      <c r="AN80" s="429"/>
      <c r="AO80" s="429"/>
      <c r="AP80" s="432" t="s">
        <v>335</v>
      </c>
      <c r="AQ80" s="361"/>
      <c r="AR80" s="361"/>
      <c r="AS80" s="361"/>
      <c r="AT80" s="361"/>
      <c r="AU80" s="433"/>
    </row>
    <row r="81" spans="2:47" s="198" customFormat="1" ht="99.95" customHeight="1" x14ac:dyDescent="0.25">
      <c r="B81" s="428" t="s">
        <v>331</v>
      </c>
      <c r="C81" s="428"/>
      <c r="D81" s="428"/>
      <c r="E81" s="428"/>
      <c r="F81" s="440" t="s">
        <v>595</v>
      </c>
      <c r="G81" s="440"/>
      <c r="H81" s="440"/>
      <c r="I81" s="440"/>
      <c r="J81" s="440"/>
      <c r="K81" s="440"/>
      <c r="L81" s="440"/>
      <c r="M81" s="440"/>
      <c r="N81" s="440"/>
      <c r="O81" s="440"/>
      <c r="P81" s="440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0"/>
      <c r="AC81" s="440"/>
      <c r="AD81" s="440"/>
      <c r="AE81" s="440"/>
      <c r="AF81" s="440"/>
      <c r="AG81" s="440"/>
      <c r="AH81" s="440"/>
      <c r="AI81" s="440"/>
      <c r="AJ81" s="440"/>
      <c r="AK81" s="440"/>
      <c r="AL81" s="440"/>
      <c r="AM81" s="440"/>
      <c r="AN81" s="440"/>
      <c r="AO81" s="440"/>
      <c r="AP81" s="432" t="s">
        <v>515</v>
      </c>
      <c r="AQ81" s="361"/>
      <c r="AR81" s="361"/>
      <c r="AS81" s="361"/>
      <c r="AT81" s="361"/>
      <c r="AU81" s="433"/>
    </row>
    <row r="82" spans="2:47" s="198" customFormat="1" ht="69.95" customHeight="1" x14ac:dyDescent="0.25">
      <c r="B82" s="428" t="s">
        <v>334</v>
      </c>
      <c r="C82" s="428"/>
      <c r="D82" s="428"/>
      <c r="E82" s="428"/>
      <c r="F82" s="429" t="s">
        <v>573</v>
      </c>
      <c r="G82" s="429"/>
      <c r="H82" s="429"/>
      <c r="I82" s="429"/>
      <c r="J82" s="429"/>
      <c r="K82" s="429"/>
      <c r="L82" s="429"/>
      <c r="M82" s="429"/>
      <c r="N82" s="429"/>
      <c r="O82" s="429"/>
      <c r="P82" s="429"/>
      <c r="Q82" s="429"/>
      <c r="R82" s="429"/>
      <c r="S82" s="429"/>
      <c r="T82" s="429"/>
      <c r="U82" s="429"/>
      <c r="V82" s="429"/>
      <c r="W82" s="429"/>
      <c r="X82" s="429"/>
      <c r="Y82" s="429"/>
      <c r="Z82" s="429"/>
      <c r="AA82" s="429"/>
      <c r="AB82" s="429"/>
      <c r="AC82" s="429"/>
      <c r="AD82" s="429"/>
      <c r="AE82" s="429"/>
      <c r="AF82" s="429"/>
      <c r="AG82" s="429"/>
      <c r="AH82" s="429"/>
      <c r="AI82" s="429"/>
      <c r="AJ82" s="429"/>
      <c r="AK82" s="429"/>
      <c r="AL82" s="429"/>
      <c r="AM82" s="429"/>
      <c r="AN82" s="429"/>
      <c r="AO82" s="429"/>
      <c r="AP82" s="432" t="s">
        <v>574</v>
      </c>
      <c r="AQ82" s="361"/>
      <c r="AR82" s="361"/>
      <c r="AS82" s="361"/>
      <c r="AT82" s="361"/>
      <c r="AU82" s="433"/>
    </row>
    <row r="83" spans="2:47" s="198" customFormat="1" ht="99.95" customHeight="1" x14ac:dyDescent="0.25">
      <c r="B83" s="428" t="s">
        <v>364</v>
      </c>
      <c r="C83" s="428"/>
      <c r="D83" s="428"/>
      <c r="E83" s="428"/>
      <c r="F83" s="429" t="s">
        <v>575</v>
      </c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429"/>
      <c r="S83" s="429"/>
      <c r="T83" s="429"/>
      <c r="U83" s="429"/>
      <c r="V83" s="429"/>
      <c r="W83" s="429"/>
      <c r="X83" s="429"/>
      <c r="Y83" s="429"/>
      <c r="Z83" s="429"/>
      <c r="AA83" s="429"/>
      <c r="AB83" s="429"/>
      <c r="AC83" s="429"/>
      <c r="AD83" s="429"/>
      <c r="AE83" s="429"/>
      <c r="AF83" s="429"/>
      <c r="AG83" s="429"/>
      <c r="AH83" s="429"/>
      <c r="AI83" s="429"/>
      <c r="AJ83" s="429"/>
      <c r="AK83" s="429"/>
      <c r="AL83" s="429"/>
      <c r="AM83" s="429"/>
      <c r="AN83" s="429"/>
      <c r="AO83" s="429"/>
      <c r="AP83" s="432" t="s">
        <v>518</v>
      </c>
      <c r="AQ83" s="361"/>
      <c r="AR83" s="361"/>
      <c r="AS83" s="361"/>
      <c r="AT83" s="361"/>
      <c r="AU83" s="433"/>
    </row>
    <row r="84" spans="2:47" s="198" customFormat="1" ht="99.95" customHeight="1" x14ac:dyDescent="0.25">
      <c r="B84" s="428" t="s">
        <v>365</v>
      </c>
      <c r="C84" s="428"/>
      <c r="D84" s="428"/>
      <c r="E84" s="428"/>
      <c r="F84" s="429" t="s">
        <v>576</v>
      </c>
      <c r="G84" s="429"/>
      <c r="H84" s="429"/>
      <c r="I84" s="429"/>
      <c r="J84" s="429"/>
      <c r="K84" s="429"/>
      <c r="L84" s="429"/>
      <c r="M84" s="429"/>
      <c r="N84" s="429"/>
      <c r="O84" s="429"/>
      <c r="P84" s="429"/>
      <c r="Q84" s="429"/>
      <c r="R84" s="429"/>
      <c r="S84" s="429"/>
      <c r="T84" s="429"/>
      <c r="U84" s="429"/>
      <c r="V84" s="429"/>
      <c r="W84" s="429"/>
      <c r="X84" s="429"/>
      <c r="Y84" s="429"/>
      <c r="Z84" s="429"/>
      <c r="AA84" s="429"/>
      <c r="AB84" s="429"/>
      <c r="AC84" s="429"/>
      <c r="AD84" s="429"/>
      <c r="AE84" s="429"/>
      <c r="AF84" s="429"/>
      <c r="AG84" s="429"/>
      <c r="AH84" s="429"/>
      <c r="AI84" s="429"/>
      <c r="AJ84" s="429"/>
      <c r="AK84" s="429"/>
      <c r="AL84" s="429"/>
      <c r="AM84" s="429"/>
      <c r="AN84" s="429"/>
      <c r="AO84" s="429"/>
      <c r="AP84" s="432" t="s">
        <v>577</v>
      </c>
      <c r="AQ84" s="361"/>
      <c r="AR84" s="361"/>
      <c r="AS84" s="361"/>
      <c r="AT84" s="361"/>
      <c r="AU84" s="433"/>
    </row>
    <row r="85" spans="2:47" s="198" customFormat="1" ht="69.95" customHeight="1" x14ac:dyDescent="0.25">
      <c r="B85" s="428" t="s">
        <v>366</v>
      </c>
      <c r="C85" s="428"/>
      <c r="D85" s="428"/>
      <c r="E85" s="428"/>
      <c r="F85" s="440" t="s">
        <v>580</v>
      </c>
      <c r="G85" s="440"/>
      <c r="H85" s="440"/>
      <c r="I85" s="440"/>
      <c r="J85" s="440"/>
      <c r="K85" s="440"/>
      <c r="L85" s="440"/>
      <c r="M85" s="440"/>
      <c r="N85" s="440"/>
      <c r="O85" s="440"/>
      <c r="P85" s="440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0"/>
      <c r="AC85" s="440"/>
      <c r="AD85" s="440"/>
      <c r="AE85" s="440"/>
      <c r="AF85" s="440"/>
      <c r="AG85" s="440"/>
      <c r="AH85" s="440"/>
      <c r="AI85" s="440"/>
      <c r="AJ85" s="440"/>
      <c r="AK85" s="440"/>
      <c r="AL85" s="440"/>
      <c r="AM85" s="440"/>
      <c r="AN85" s="440"/>
      <c r="AO85" s="440"/>
      <c r="AP85" s="432" t="s">
        <v>521</v>
      </c>
      <c r="AQ85" s="361"/>
      <c r="AR85" s="361"/>
      <c r="AS85" s="361"/>
      <c r="AT85" s="361"/>
      <c r="AU85" s="433"/>
    </row>
    <row r="86" spans="2:47" s="198" customFormat="1" ht="69.95" customHeight="1" x14ac:dyDescent="0.25">
      <c r="B86" s="428" t="s">
        <v>367</v>
      </c>
      <c r="C86" s="428"/>
      <c r="D86" s="428"/>
      <c r="E86" s="428"/>
      <c r="F86" s="429" t="s">
        <v>462</v>
      </c>
      <c r="G86" s="429"/>
      <c r="H86" s="429"/>
      <c r="I86" s="429"/>
      <c r="J86" s="429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29"/>
      <c r="W86" s="429"/>
      <c r="X86" s="429"/>
      <c r="Y86" s="429"/>
      <c r="Z86" s="429"/>
      <c r="AA86" s="429"/>
      <c r="AB86" s="429"/>
      <c r="AC86" s="429"/>
      <c r="AD86" s="429"/>
      <c r="AE86" s="429"/>
      <c r="AF86" s="429"/>
      <c r="AG86" s="429"/>
      <c r="AH86" s="429"/>
      <c r="AI86" s="429"/>
      <c r="AJ86" s="429"/>
      <c r="AK86" s="429"/>
      <c r="AL86" s="429"/>
      <c r="AM86" s="429"/>
      <c r="AN86" s="429"/>
      <c r="AO86" s="429"/>
      <c r="AP86" s="432" t="s">
        <v>522</v>
      </c>
      <c r="AQ86" s="361"/>
      <c r="AR86" s="361"/>
      <c r="AS86" s="361"/>
      <c r="AT86" s="361"/>
      <c r="AU86" s="433"/>
    </row>
    <row r="87" spans="2:47" s="198" customFormat="1" ht="69.95" customHeight="1" x14ac:dyDescent="0.25">
      <c r="B87" s="428" t="s">
        <v>368</v>
      </c>
      <c r="C87" s="428"/>
      <c r="D87" s="428"/>
      <c r="E87" s="428"/>
      <c r="F87" s="429" t="s">
        <v>596</v>
      </c>
      <c r="G87" s="429"/>
      <c r="H87" s="429"/>
      <c r="I87" s="429"/>
      <c r="J87" s="429"/>
      <c r="K87" s="429"/>
      <c r="L87" s="429"/>
      <c r="M87" s="429"/>
      <c r="N87" s="429"/>
      <c r="O87" s="429"/>
      <c r="P87" s="429"/>
      <c r="Q87" s="429"/>
      <c r="R87" s="429"/>
      <c r="S87" s="429"/>
      <c r="T87" s="429"/>
      <c r="U87" s="429"/>
      <c r="V87" s="429"/>
      <c r="W87" s="429"/>
      <c r="X87" s="429"/>
      <c r="Y87" s="429"/>
      <c r="Z87" s="429"/>
      <c r="AA87" s="429"/>
      <c r="AB87" s="429"/>
      <c r="AC87" s="429"/>
      <c r="AD87" s="429"/>
      <c r="AE87" s="429"/>
      <c r="AF87" s="429"/>
      <c r="AG87" s="429"/>
      <c r="AH87" s="429"/>
      <c r="AI87" s="429"/>
      <c r="AJ87" s="429"/>
      <c r="AK87" s="429"/>
      <c r="AL87" s="429"/>
      <c r="AM87" s="429"/>
      <c r="AN87" s="429"/>
      <c r="AO87" s="429"/>
      <c r="AP87" s="432" t="s">
        <v>523</v>
      </c>
      <c r="AQ87" s="361"/>
      <c r="AR87" s="361"/>
      <c r="AS87" s="361"/>
      <c r="AT87" s="361"/>
      <c r="AU87" s="433"/>
    </row>
    <row r="88" spans="2:47" s="198" customFormat="1" ht="64.5" customHeight="1" x14ac:dyDescent="0.25">
      <c r="B88" s="428" t="s">
        <v>544</v>
      </c>
      <c r="C88" s="428"/>
      <c r="D88" s="428"/>
      <c r="E88" s="428"/>
      <c r="F88" s="429" t="s">
        <v>490</v>
      </c>
      <c r="G88" s="429"/>
      <c r="H88" s="429"/>
      <c r="I88" s="429"/>
      <c r="J88" s="429"/>
      <c r="K88" s="429"/>
      <c r="L88" s="429"/>
      <c r="M88" s="429"/>
      <c r="N88" s="429"/>
      <c r="O88" s="429"/>
      <c r="P88" s="429"/>
      <c r="Q88" s="429"/>
      <c r="R88" s="429"/>
      <c r="S88" s="429"/>
      <c r="T88" s="429"/>
      <c r="U88" s="429"/>
      <c r="V88" s="429"/>
      <c r="W88" s="429"/>
      <c r="X88" s="429"/>
      <c r="Y88" s="429"/>
      <c r="Z88" s="429"/>
      <c r="AA88" s="429"/>
      <c r="AB88" s="429"/>
      <c r="AC88" s="429"/>
      <c r="AD88" s="429"/>
      <c r="AE88" s="429"/>
      <c r="AF88" s="429"/>
      <c r="AG88" s="429"/>
      <c r="AH88" s="429"/>
      <c r="AI88" s="429"/>
      <c r="AJ88" s="429"/>
      <c r="AK88" s="429"/>
      <c r="AL88" s="429"/>
      <c r="AM88" s="429"/>
      <c r="AN88" s="429"/>
      <c r="AO88" s="429"/>
      <c r="AP88" s="432" t="s">
        <v>369</v>
      </c>
      <c r="AQ88" s="361"/>
      <c r="AR88" s="361"/>
      <c r="AS88" s="361"/>
      <c r="AT88" s="361"/>
      <c r="AU88" s="433"/>
    </row>
    <row r="89" spans="2:47" s="198" customFormat="1" ht="35.1" customHeight="1" thickBot="1" x14ac:dyDescent="0.3">
      <c r="B89" s="457" t="s">
        <v>545</v>
      </c>
      <c r="C89" s="457"/>
      <c r="D89" s="457"/>
      <c r="E89" s="457"/>
      <c r="F89" s="458" t="s">
        <v>463</v>
      </c>
      <c r="G89" s="458"/>
      <c r="H89" s="458"/>
      <c r="I89" s="458"/>
      <c r="J89" s="458"/>
      <c r="K89" s="458"/>
      <c r="L89" s="458"/>
      <c r="M89" s="458"/>
      <c r="N89" s="458"/>
      <c r="O89" s="458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8"/>
      <c r="AA89" s="458"/>
      <c r="AB89" s="458"/>
      <c r="AC89" s="458"/>
      <c r="AD89" s="458"/>
      <c r="AE89" s="458"/>
      <c r="AF89" s="458"/>
      <c r="AG89" s="458"/>
      <c r="AH89" s="458"/>
      <c r="AI89" s="458"/>
      <c r="AJ89" s="458"/>
      <c r="AK89" s="458"/>
      <c r="AL89" s="458"/>
      <c r="AM89" s="458"/>
      <c r="AN89" s="458"/>
      <c r="AO89" s="458"/>
      <c r="AP89" s="459" t="s">
        <v>385</v>
      </c>
      <c r="AQ89" s="460"/>
      <c r="AR89" s="460"/>
      <c r="AS89" s="460"/>
      <c r="AT89" s="460"/>
      <c r="AU89" s="461"/>
    </row>
    <row r="90" spans="2:47" ht="30.95" customHeight="1" x14ac:dyDescent="0.45"/>
    <row r="91" spans="2:47" ht="50.1" customHeight="1" x14ac:dyDescent="0.45">
      <c r="B91" s="469" t="s">
        <v>608</v>
      </c>
      <c r="C91" s="469"/>
      <c r="D91" s="469"/>
      <c r="E91" s="469"/>
      <c r="F91" s="469"/>
      <c r="G91" s="469"/>
      <c r="H91" s="469"/>
      <c r="I91" s="469"/>
      <c r="J91" s="469"/>
      <c r="K91" s="469"/>
      <c r="L91" s="469"/>
      <c r="M91" s="469"/>
      <c r="N91" s="469"/>
      <c r="O91" s="469"/>
      <c r="P91" s="469"/>
      <c r="Q91" s="469"/>
      <c r="R91" s="469"/>
      <c r="S91" s="469"/>
      <c r="T91" s="469"/>
      <c r="U91" s="469"/>
      <c r="V91" s="469"/>
      <c r="W91" s="469"/>
      <c r="X91" s="469"/>
      <c r="Y91" s="469"/>
      <c r="Z91" s="469"/>
      <c r="AA91" s="469"/>
      <c r="AB91" s="469"/>
      <c r="AC91" s="469"/>
      <c r="AD91" s="469"/>
      <c r="AE91" s="469"/>
      <c r="AF91" s="469"/>
      <c r="AG91" s="469"/>
      <c r="AH91" s="469"/>
      <c r="AI91" s="469"/>
      <c r="AJ91" s="469"/>
      <c r="AK91" s="469"/>
      <c r="AL91" s="469"/>
      <c r="AM91" s="469"/>
      <c r="AN91" s="469"/>
      <c r="AO91" s="469"/>
      <c r="AP91" s="469"/>
      <c r="AQ91" s="469"/>
      <c r="AR91" s="469"/>
      <c r="AS91" s="469"/>
      <c r="AT91" s="469"/>
      <c r="AU91" s="469"/>
    </row>
    <row r="92" spans="2:47" ht="35.1" customHeight="1" x14ac:dyDescent="0.45">
      <c r="B92" s="462" t="s">
        <v>607</v>
      </c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62"/>
      <c r="V92" s="462"/>
      <c r="W92" s="462"/>
      <c r="X92" s="462"/>
      <c r="Y92" s="462"/>
      <c r="Z92" s="462"/>
      <c r="AA92" s="462"/>
      <c r="AB92" s="462"/>
      <c r="AC92" s="462"/>
      <c r="AD92" s="462"/>
      <c r="AE92" s="462"/>
      <c r="AF92" s="462"/>
      <c r="AG92" s="462"/>
      <c r="AH92" s="462"/>
      <c r="AI92" s="462"/>
      <c r="AJ92" s="462"/>
      <c r="AK92" s="462"/>
      <c r="AL92" s="462"/>
      <c r="AM92" s="462"/>
      <c r="AN92" s="462"/>
      <c r="AO92" s="462"/>
      <c r="AP92" s="462"/>
      <c r="AQ92" s="462"/>
      <c r="AR92" s="462"/>
      <c r="AS92" s="462"/>
      <c r="AT92" s="462"/>
      <c r="AU92" s="462"/>
    </row>
    <row r="93" spans="2:47" ht="35.1" customHeight="1" x14ac:dyDescent="0.45">
      <c r="B93" s="462" t="s">
        <v>559</v>
      </c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62"/>
      <c r="V93" s="462"/>
      <c r="W93" s="462"/>
      <c r="X93" s="462"/>
      <c r="Y93" s="462"/>
      <c r="Z93" s="462"/>
      <c r="AA93" s="462"/>
      <c r="AB93" s="462"/>
      <c r="AC93" s="462"/>
      <c r="AD93" s="462"/>
      <c r="AE93" s="462"/>
      <c r="AF93" s="462"/>
      <c r="AG93" s="462"/>
      <c r="AH93" s="462"/>
      <c r="AI93" s="462"/>
      <c r="AJ93" s="462"/>
      <c r="AK93" s="462"/>
      <c r="AL93" s="462"/>
      <c r="AM93" s="462"/>
      <c r="AN93" s="462"/>
      <c r="AO93" s="462"/>
      <c r="AP93" s="462"/>
      <c r="AQ93" s="462"/>
      <c r="AR93" s="462"/>
      <c r="AS93" s="462"/>
      <c r="AT93" s="462"/>
      <c r="AU93" s="462"/>
    </row>
    <row r="94" spans="2:47" ht="35.1" customHeight="1" x14ac:dyDescent="0.45">
      <c r="B94" s="462" t="s">
        <v>560</v>
      </c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62"/>
      <c r="AA94" s="462"/>
      <c r="AB94" s="462"/>
      <c r="AC94" s="462"/>
      <c r="AD94" s="462"/>
      <c r="AE94" s="462"/>
      <c r="AF94" s="462"/>
      <c r="AG94" s="462"/>
      <c r="AH94" s="462"/>
      <c r="AI94" s="462"/>
      <c r="AJ94" s="462"/>
      <c r="AK94" s="462"/>
      <c r="AL94" s="462"/>
      <c r="AM94" s="462"/>
      <c r="AN94" s="462"/>
      <c r="AO94" s="462"/>
      <c r="AP94" s="462"/>
      <c r="AQ94" s="462"/>
      <c r="AR94" s="462"/>
      <c r="AS94" s="462"/>
      <c r="AT94" s="462"/>
      <c r="AU94" s="462"/>
    </row>
    <row r="95" spans="2:47" ht="35.1" customHeight="1" x14ac:dyDescent="0.45">
      <c r="B95" s="462" t="s">
        <v>561</v>
      </c>
      <c r="C95" s="462"/>
      <c r="D95" s="462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2"/>
      <c r="Y95" s="462"/>
      <c r="Z95" s="462"/>
      <c r="AA95" s="462"/>
      <c r="AB95" s="462"/>
      <c r="AC95" s="462"/>
      <c r="AD95" s="462"/>
      <c r="AE95" s="462"/>
      <c r="AF95" s="462"/>
      <c r="AG95" s="462"/>
      <c r="AH95" s="462"/>
      <c r="AI95" s="462"/>
      <c r="AJ95" s="462"/>
      <c r="AK95" s="462"/>
      <c r="AL95" s="462"/>
      <c r="AM95" s="462"/>
      <c r="AN95" s="462"/>
      <c r="AO95" s="462"/>
      <c r="AP95" s="462"/>
      <c r="AQ95" s="462"/>
      <c r="AR95" s="462"/>
      <c r="AS95" s="462"/>
      <c r="AT95" s="462"/>
      <c r="AU95" s="462"/>
    </row>
    <row r="96" spans="2:47" ht="69.95" customHeight="1" x14ac:dyDescent="0.45">
      <c r="B96" s="463" t="s">
        <v>609</v>
      </c>
      <c r="C96" s="463"/>
      <c r="D96" s="463"/>
      <c r="E96" s="463"/>
      <c r="F96" s="463"/>
      <c r="G96" s="463"/>
      <c r="H96" s="463"/>
      <c r="I96" s="463"/>
      <c r="J96" s="463"/>
      <c r="K96" s="463"/>
      <c r="L96" s="463"/>
      <c r="M96" s="463"/>
      <c r="N96" s="463"/>
      <c r="O96" s="463"/>
      <c r="P96" s="463"/>
      <c r="Q96" s="463"/>
      <c r="R96" s="463"/>
      <c r="S96" s="463"/>
      <c r="T96" s="463"/>
      <c r="U96" s="463"/>
      <c r="V96" s="463"/>
      <c r="W96" s="463"/>
      <c r="X96" s="463"/>
      <c r="Y96" s="463"/>
      <c r="Z96" s="463"/>
      <c r="AA96" s="463"/>
      <c r="AB96" s="463"/>
      <c r="AC96" s="463"/>
      <c r="AD96" s="463"/>
      <c r="AE96" s="463"/>
      <c r="AF96" s="463"/>
      <c r="AG96" s="463"/>
      <c r="AH96" s="463"/>
      <c r="AI96" s="463"/>
      <c r="AJ96" s="463"/>
      <c r="AK96" s="463"/>
      <c r="AL96" s="463"/>
      <c r="AM96" s="463"/>
      <c r="AN96" s="463"/>
      <c r="AO96" s="463"/>
      <c r="AP96" s="463"/>
      <c r="AQ96" s="463"/>
      <c r="AR96" s="463"/>
      <c r="AS96" s="463"/>
      <c r="AT96" s="463"/>
      <c r="AU96" s="463"/>
    </row>
    <row r="97" spans="2:48" ht="35.1" customHeight="1" x14ac:dyDescent="0.45">
      <c r="B97" s="462" t="s">
        <v>562</v>
      </c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62"/>
      <c r="AA97" s="462"/>
      <c r="AB97" s="462"/>
      <c r="AC97" s="462"/>
      <c r="AD97" s="462"/>
      <c r="AE97" s="462"/>
      <c r="AF97" s="462"/>
      <c r="AG97" s="462"/>
      <c r="AH97" s="462"/>
      <c r="AI97" s="462"/>
      <c r="AJ97" s="462"/>
      <c r="AK97" s="462"/>
      <c r="AL97" s="462"/>
      <c r="AM97" s="462"/>
      <c r="AN97" s="462"/>
      <c r="AO97" s="462"/>
      <c r="AP97" s="462"/>
      <c r="AQ97" s="462"/>
      <c r="AR97" s="462"/>
      <c r="AS97" s="462"/>
      <c r="AT97" s="462"/>
      <c r="AU97" s="462"/>
    </row>
    <row r="98" spans="2:48" ht="35.1" customHeight="1" x14ac:dyDescent="0.45">
      <c r="B98" s="462" t="s">
        <v>563</v>
      </c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462"/>
      <c r="Z98" s="462"/>
      <c r="AA98" s="462"/>
      <c r="AB98" s="462"/>
      <c r="AC98" s="462"/>
      <c r="AD98" s="462"/>
      <c r="AE98" s="462"/>
      <c r="AF98" s="462"/>
      <c r="AG98" s="462"/>
      <c r="AH98" s="462"/>
      <c r="AI98" s="462"/>
      <c r="AJ98" s="462"/>
      <c r="AK98" s="462"/>
      <c r="AL98" s="462"/>
      <c r="AM98" s="462"/>
      <c r="AN98" s="462"/>
      <c r="AO98" s="462"/>
      <c r="AP98" s="462"/>
      <c r="AQ98" s="462"/>
      <c r="AR98" s="462"/>
      <c r="AS98" s="462"/>
      <c r="AT98" s="462"/>
      <c r="AU98" s="462"/>
    </row>
    <row r="99" spans="2:48" s="201" customFormat="1" ht="69.95" customHeight="1" x14ac:dyDescent="0.45">
      <c r="B99" s="463" t="s">
        <v>564</v>
      </c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  <c r="R99" s="463"/>
      <c r="S99" s="463"/>
      <c r="T99" s="463"/>
      <c r="U99" s="463"/>
      <c r="V99" s="463"/>
      <c r="W99" s="463"/>
      <c r="X99" s="463"/>
      <c r="Y99" s="463"/>
      <c r="Z99" s="463"/>
      <c r="AA99" s="463"/>
      <c r="AB99" s="463"/>
      <c r="AC99" s="463"/>
      <c r="AD99" s="463"/>
      <c r="AE99" s="463"/>
      <c r="AF99" s="463"/>
      <c r="AG99" s="463"/>
      <c r="AH99" s="463"/>
      <c r="AI99" s="463"/>
      <c r="AJ99" s="463"/>
      <c r="AK99" s="463"/>
      <c r="AL99" s="463"/>
      <c r="AM99" s="463"/>
      <c r="AN99" s="463"/>
      <c r="AO99" s="463"/>
      <c r="AP99" s="463"/>
      <c r="AQ99" s="463"/>
      <c r="AR99" s="463"/>
      <c r="AS99" s="463"/>
      <c r="AT99" s="463"/>
      <c r="AU99" s="463"/>
    </row>
    <row r="100" spans="2:48" ht="35.1" customHeight="1" x14ac:dyDescent="0.45"/>
    <row r="101" spans="2:48" ht="35.1" customHeight="1" x14ac:dyDescent="0.45"/>
    <row r="102" spans="2:48" ht="35.1" customHeight="1" x14ac:dyDescent="0.45"/>
    <row r="103" spans="2:48" ht="35.1" customHeight="1" x14ac:dyDescent="0.5">
      <c r="B103" s="464" t="s">
        <v>147</v>
      </c>
      <c r="C103" s="464"/>
      <c r="D103" s="464"/>
      <c r="E103" s="464"/>
      <c r="F103" s="464"/>
      <c r="G103" s="464"/>
      <c r="H103" s="464"/>
      <c r="I103" s="464"/>
      <c r="J103" s="464"/>
      <c r="K103" s="464"/>
      <c r="L103" s="464"/>
      <c r="M103" s="464"/>
      <c r="N103" s="464"/>
      <c r="O103" s="464"/>
      <c r="P103" s="464"/>
      <c r="Q103" s="464"/>
      <c r="R103" s="464"/>
      <c r="S103" s="464"/>
      <c r="T103" s="464"/>
      <c r="U103" s="464"/>
      <c r="V103" s="464"/>
      <c r="W103" s="464"/>
      <c r="X103" s="202"/>
      <c r="Y103" s="202"/>
      <c r="Z103" s="202"/>
      <c r="AB103" s="464" t="s">
        <v>147</v>
      </c>
      <c r="AC103" s="464"/>
      <c r="AD103" s="464"/>
      <c r="AE103" s="464"/>
      <c r="AF103" s="464"/>
      <c r="AG103" s="464"/>
      <c r="AH103" s="464"/>
      <c r="AI103" s="464"/>
      <c r="AJ103" s="464"/>
      <c r="AK103" s="464"/>
      <c r="AL103" s="464"/>
      <c r="AM103" s="464"/>
      <c r="AN103" s="464"/>
      <c r="AO103" s="464"/>
      <c r="AP103" s="464"/>
      <c r="AQ103" s="464"/>
      <c r="AR103" s="464"/>
      <c r="AS103" s="464"/>
      <c r="AT103" s="464"/>
      <c r="AU103" s="464"/>
      <c r="AV103" s="203"/>
    </row>
    <row r="104" spans="2:48" ht="35.1" customHeight="1" x14ac:dyDescent="0.45">
      <c r="B104" s="465" t="s">
        <v>583</v>
      </c>
      <c r="C104" s="465"/>
      <c r="D104" s="465"/>
      <c r="E104" s="465"/>
      <c r="F104" s="465"/>
      <c r="G104" s="465"/>
      <c r="H104" s="465"/>
      <c r="I104" s="465"/>
      <c r="J104" s="465"/>
      <c r="K104" s="465"/>
      <c r="L104" s="465"/>
      <c r="M104" s="465"/>
      <c r="N104" s="465"/>
      <c r="O104" s="465"/>
      <c r="P104" s="465"/>
      <c r="Q104" s="465"/>
      <c r="R104" s="465"/>
      <c r="S104" s="465"/>
      <c r="T104" s="465"/>
      <c r="U104" s="465"/>
      <c r="V104" s="465"/>
      <c r="W104" s="465"/>
      <c r="X104" s="204"/>
      <c r="Y104" s="204"/>
      <c r="Z104" s="204"/>
      <c r="AB104" s="465" t="s">
        <v>283</v>
      </c>
      <c r="AC104" s="465"/>
      <c r="AD104" s="465"/>
      <c r="AE104" s="465"/>
      <c r="AF104" s="465"/>
      <c r="AG104" s="465"/>
      <c r="AH104" s="465"/>
      <c r="AI104" s="465"/>
      <c r="AJ104" s="465"/>
      <c r="AK104" s="465"/>
      <c r="AL104" s="465"/>
      <c r="AM104" s="465"/>
      <c r="AN104" s="465"/>
      <c r="AO104" s="465"/>
      <c r="AP104" s="465"/>
      <c r="AQ104" s="465"/>
      <c r="AR104" s="465"/>
      <c r="AS104" s="465"/>
      <c r="AT104" s="465"/>
      <c r="AU104" s="465"/>
      <c r="AV104" s="204"/>
    </row>
    <row r="105" spans="2:48" ht="35.1" customHeight="1" x14ac:dyDescent="0.45">
      <c r="B105" s="426"/>
      <c r="C105" s="426"/>
      <c r="D105" s="426"/>
      <c r="E105" s="426"/>
      <c r="F105" s="426"/>
      <c r="G105" s="426"/>
      <c r="H105" s="426"/>
      <c r="I105" s="426"/>
      <c r="J105" s="465" t="s">
        <v>600</v>
      </c>
      <c r="K105" s="465"/>
      <c r="L105" s="465"/>
      <c r="M105" s="465"/>
      <c r="N105" s="465"/>
      <c r="O105" s="465"/>
      <c r="P105" s="465"/>
      <c r="Q105" s="465"/>
      <c r="R105" s="465"/>
      <c r="S105" s="465"/>
      <c r="T105" s="465"/>
      <c r="U105" s="465"/>
      <c r="V105" s="465"/>
      <c r="W105" s="465"/>
      <c r="X105" s="204"/>
      <c r="Y105" s="204"/>
      <c r="Z105" s="204"/>
      <c r="AB105" s="465" t="s">
        <v>469</v>
      </c>
      <c r="AC105" s="465"/>
      <c r="AD105" s="465"/>
      <c r="AE105" s="465"/>
      <c r="AF105" s="465"/>
      <c r="AG105" s="465"/>
      <c r="AH105" s="465"/>
      <c r="AI105" s="465"/>
      <c r="AJ105" s="465"/>
      <c r="AK105" s="465"/>
      <c r="AL105" s="465"/>
      <c r="AM105" s="465"/>
      <c r="AN105" s="465"/>
      <c r="AO105" s="465"/>
      <c r="AP105" s="465"/>
      <c r="AQ105" s="465"/>
      <c r="AR105" s="465"/>
      <c r="AS105" s="465"/>
      <c r="AT105" s="465"/>
      <c r="AU105" s="465"/>
      <c r="AV105" s="204"/>
    </row>
    <row r="106" spans="2:48" ht="35.1" customHeight="1" x14ac:dyDescent="0.45">
      <c r="B106" s="466"/>
      <c r="C106" s="466"/>
      <c r="D106" s="466"/>
      <c r="E106" s="466"/>
      <c r="F106" s="466"/>
      <c r="G106" s="367">
        <v>2021</v>
      </c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204"/>
      <c r="Y106" s="204"/>
      <c r="Z106" s="204"/>
      <c r="AB106" s="467"/>
      <c r="AC106" s="467"/>
      <c r="AD106" s="467"/>
      <c r="AE106" s="467"/>
      <c r="AF106" s="467"/>
      <c r="AG106" s="467"/>
      <c r="AH106" s="467"/>
      <c r="AI106" s="467"/>
      <c r="AJ106" s="465" t="s">
        <v>284</v>
      </c>
      <c r="AK106" s="465"/>
      <c r="AL106" s="465"/>
      <c r="AM106" s="465"/>
      <c r="AN106" s="465"/>
      <c r="AO106" s="465"/>
      <c r="AP106" s="465"/>
      <c r="AQ106" s="465"/>
      <c r="AR106" s="465"/>
      <c r="AS106" s="465"/>
      <c r="AT106" s="465"/>
      <c r="AU106" s="465"/>
      <c r="AV106" s="204"/>
    </row>
    <row r="107" spans="2:48" ht="35.1" customHeight="1" x14ac:dyDescent="0.45">
      <c r="B107" s="427"/>
      <c r="C107" s="427"/>
      <c r="D107" s="427"/>
      <c r="E107" s="427"/>
      <c r="F107" s="42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205"/>
      <c r="Y107" s="205"/>
      <c r="Z107" s="205"/>
      <c r="AB107" s="426"/>
      <c r="AC107" s="426"/>
      <c r="AD107" s="426"/>
      <c r="AE107" s="426"/>
      <c r="AF107" s="426"/>
      <c r="AG107" s="367">
        <v>2021</v>
      </c>
      <c r="AH107" s="367"/>
      <c r="AI107" s="367"/>
      <c r="AJ107" s="367"/>
      <c r="AK107" s="367"/>
      <c r="AL107" s="367"/>
      <c r="AM107" s="367"/>
      <c r="AN107" s="367"/>
      <c r="AO107" s="367"/>
      <c r="AP107" s="367"/>
      <c r="AQ107" s="367"/>
      <c r="AR107" s="367"/>
      <c r="AS107" s="367"/>
      <c r="AT107" s="367"/>
      <c r="AU107" s="367"/>
      <c r="AV107" s="205"/>
    </row>
    <row r="108" spans="2:48" ht="35.1" customHeight="1" x14ac:dyDescent="0.45">
      <c r="B108" s="273" t="s">
        <v>584</v>
      </c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05"/>
      <c r="Y108" s="205"/>
      <c r="Z108" s="205"/>
      <c r="AB108" s="273"/>
      <c r="AC108" s="273"/>
      <c r="AD108" s="273"/>
      <c r="AE108" s="273"/>
      <c r="AF108" s="273"/>
      <c r="AG108" s="273"/>
      <c r="AH108" s="273"/>
      <c r="AI108" s="273"/>
      <c r="AJ108" s="273"/>
      <c r="AK108" s="273"/>
      <c r="AL108" s="273"/>
      <c r="AM108" s="273"/>
      <c r="AN108" s="273"/>
      <c r="AO108" s="273"/>
      <c r="AP108" s="273"/>
      <c r="AQ108" s="273"/>
      <c r="AR108" s="273"/>
      <c r="AS108" s="273"/>
      <c r="AT108" s="273"/>
      <c r="AU108" s="273"/>
      <c r="AV108" s="205"/>
    </row>
    <row r="109" spans="2:48" ht="35.1" customHeight="1" x14ac:dyDescent="0.45">
      <c r="B109" s="426"/>
      <c r="C109" s="426"/>
      <c r="D109" s="426"/>
      <c r="E109" s="426"/>
      <c r="F109" s="426"/>
      <c r="G109" s="426"/>
      <c r="H109" s="426"/>
      <c r="I109" s="426"/>
      <c r="J109" s="465" t="s">
        <v>585</v>
      </c>
      <c r="K109" s="465"/>
      <c r="L109" s="465"/>
      <c r="M109" s="465"/>
      <c r="N109" s="465"/>
      <c r="O109" s="465"/>
      <c r="P109" s="465"/>
      <c r="Q109" s="465"/>
      <c r="R109" s="465"/>
      <c r="S109" s="465"/>
      <c r="T109" s="465"/>
      <c r="U109" s="465"/>
      <c r="V109" s="465"/>
      <c r="W109" s="465"/>
      <c r="X109" s="205"/>
      <c r="Y109" s="205"/>
      <c r="Z109" s="205"/>
      <c r="AB109" s="272" t="s">
        <v>285</v>
      </c>
      <c r="AC109" s="272"/>
      <c r="AD109" s="272"/>
      <c r="AE109" s="272"/>
      <c r="AF109" s="272"/>
      <c r="AG109" s="272"/>
      <c r="AH109" s="272"/>
      <c r="AI109" s="272"/>
      <c r="AJ109" s="272"/>
      <c r="AK109" s="272"/>
      <c r="AL109" s="272"/>
      <c r="AM109" s="272"/>
      <c r="AN109" s="272"/>
      <c r="AO109" s="272"/>
      <c r="AP109" s="272"/>
      <c r="AQ109" s="272"/>
      <c r="AR109" s="272"/>
      <c r="AS109" s="272"/>
      <c r="AT109" s="272"/>
      <c r="AU109" s="272"/>
      <c r="AV109" s="205"/>
    </row>
    <row r="110" spans="2:48" ht="35.1" customHeight="1" x14ac:dyDescent="0.45">
      <c r="B110" s="466"/>
      <c r="C110" s="466"/>
      <c r="D110" s="466"/>
      <c r="E110" s="466"/>
      <c r="F110" s="466"/>
      <c r="G110" s="367">
        <v>2021</v>
      </c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205"/>
      <c r="Y110" s="205"/>
      <c r="Z110" s="205"/>
      <c r="AB110" s="272" t="s">
        <v>286</v>
      </c>
      <c r="AC110" s="272"/>
      <c r="AD110" s="272"/>
      <c r="AE110" s="272"/>
      <c r="AF110" s="272"/>
      <c r="AG110" s="272"/>
      <c r="AH110" s="272"/>
      <c r="AI110" s="272"/>
      <c r="AJ110" s="272"/>
      <c r="AK110" s="272"/>
      <c r="AL110" s="272"/>
      <c r="AM110" s="272"/>
      <c r="AN110" s="272"/>
      <c r="AO110" s="272"/>
      <c r="AP110" s="272"/>
      <c r="AQ110" s="272"/>
      <c r="AR110" s="272"/>
      <c r="AS110" s="272"/>
      <c r="AT110" s="272"/>
      <c r="AU110" s="272"/>
      <c r="AV110" s="205"/>
    </row>
    <row r="111" spans="2:48" ht="35.1" customHeight="1" x14ac:dyDescent="0.45">
      <c r="AB111" s="276"/>
      <c r="AC111" s="276"/>
      <c r="AD111" s="276"/>
      <c r="AE111" s="276"/>
      <c r="AF111" s="276"/>
      <c r="AG111" s="276"/>
      <c r="AH111" s="276"/>
      <c r="AI111" s="276"/>
      <c r="AJ111" s="275" t="s">
        <v>287</v>
      </c>
      <c r="AK111" s="275"/>
      <c r="AL111" s="275"/>
      <c r="AM111" s="275"/>
      <c r="AN111" s="275"/>
      <c r="AO111" s="275"/>
      <c r="AP111" s="275"/>
      <c r="AQ111" s="275"/>
      <c r="AR111" s="275"/>
      <c r="AS111" s="275"/>
      <c r="AT111" s="275"/>
      <c r="AU111" s="275"/>
    </row>
    <row r="112" spans="2:48" ht="35.1" customHeight="1" x14ac:dyDescent="0.45">
      <c r="B112" s="465" t="s">
        <v>464</v>
      </c>
      <c r="C112" s="465"/>
      <c r="D112" s="465"/>
      <c r="E112" s="465"/>
      <c r="F112" s="465"/>
      <c r="G112" s="465"/>
      <c r="H112" s="465"/>
      <c r="I112" s="465"/>
      <c r="J112" s="465"/>
      <c r="K112" s="465"/>
      <c r="L112" s="465"/>
      <c r="M112" s="465"/>
      <c r="N112" s="465"/>
      <c r="O112" s="465"/>
      <c r="P112" s="465"/>
      <c r="Q112" s="465"/>
      <c r="R112" s="465"/>
      <c r="S112" s="465"/>
      <c r="T112" s="465"/>
      <c r="U112" s="465"/>
      <c r="V112" s="465"/>
      <c r="W112" s="465"/>
      <c r="AA112" s="205"/>
      <c r="AB112" s="274"/>
      <c r="AC112" s="274"/>
      <c r="AD112" s="274"/>
      <c r="AE112" s="274"/>
      <c r="AF112" s="274"/>
      <c r="AG112" s="427">
        <v>2021</v>
      </c>
      <c r="AH112" s="427"/>
      <c r="AI112" s="427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</row>
    <row r="113" spans="2:56" ht="35.1" customHeight="1" x14ac:dyDescent="0.45">
      <c r="B113" s="465" t="s">
        <v>468</v>
      </c>
      <c r="C113" s="465"/>
      <c r="D113" s="465"/>
      <c r="E113" s="465"/>
      <c r="F113" s="465"/>
      <c r="G113" s="465"/>
      <c r="H113" s="465"/>
      <c r="I113" s="465"/>
      <c r="J113" s="465"/>
      <c r="K113" s="465"/>
      <c r="L113" s="465"/>
      <c r="M113" s="465"/>
      <c r="N113" s="465"/>
      <c r="O113" s="465"/>
      <c r="P113" s="465"/>
      <c r="Q113" s="465"/>
      <c r="R113" s="465"/>
      <c r="S113" s="465"/>
      <c r="T113" s="465"/>
      <c r="U113" s="465"/>
      <c r="V113" s="465"/>
      <c r="W113" s="465"/>
      <c r="AA113" s="205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3"/>
      <c r="AT113" s="183"/>
      <c r="AU113" s="183"/>
    </row>
    <row r="114" spans="2:56" ht="35.1" customHeight="1" x14ac:dyDescent="0.45">
      <c r="B114" s="426"/>
      <c r="C114" s="426"/>
      <c r="D114" s="426"/>
      <c r="E114" s="426"/>
      <c r="F114" s="426"/>
      <c r="G114" s="426"/>
      <c r="H114" s="426"/>
      <c r="I114" s="426"/>
      <c r="J114" s="465" t="s">
        <v>465</v>
      </c>
      <c r="K114" s="465"/>
      <c r="L114" s="465"/>
      <c r="M114" s="465"/>
      <c r="N114" s="465"/>
      <c r="O114" s="465"/>
      <c r="P114" s="465"/>
      <c r="Q114" s="465"/>
      <c r="R114" s="465"/>
      <c r="S114" s="465"/>
      <c r="T114" s="465"/>
      <c r="U114" s="465"/>
      <c r="V114" s="465"/>
      <c r="W114" s="465"/>
      <c r="AA114" s="205"/>
      <c r="AB114" s="465" t="s">
        <v>467</v>
      </c>
      <c r="AC114" s="465"/>
      <c r="AD114" s="465"/>
      <c r="AE114" s="465"/>
      <c r="AF114" s="465"/>
      <c r="AG114" s="465"/>
      <c r="AH114" s="465"/>
      <c r="AI114" s="465"/>
      <c r="AJ114" s="465"/>
      <c r="AK114" s="465"/>
      <c r="AL114" s="465"/>
      <c r="AM114" s="465"/>
      <c r="AN114" s="465"/>
      <c r="AO114" s="465"/>
      <c r="AP114" s="465"/>
      <c r="AQ114" s="465"/>
      <c r="AR114" s="465"/>
      <c r="AS114" s="465"/>
      <c r="AT114" s="465"/>
      <c r="AU114" s="465"/>
    </row>
    <row r="115" spans="2:56" ht="35.1" customHeight="1" x14ac:dyDescent="0.45">
      <c r="B115" s="466"/>
      <c r="C115" s="466"/>
      <c r="D115" s="466"/>
      <c r="E115" s="466"/>
      <c r="F115" s="466"/>
      <c r="G115" s="367">
        <v>2021</v>
      </c>
      <c r="H115" s="367"/>
      <c r="I115" s="367"/>
      <c r="J115" s="367"/>
      <c r="K115" s="367"/>
      <c r="L115" s="367"/>
      <c r="M115" s="367"/>
      <c r="N115" s="367"/>
      <c r="O115" s="367"/>
      <c r="P115" s="367"/>
      <c r="Q115" s="367"/>
      <c r="R115" s="367"/>
      <c r="S115" s="367"/>
      <c r="T115" s="367"/>
      <c r="U115" s="367"/>
      <c r="V115" s="367"/>
      <c r="W115" s="367"/>
      <c r="AA115" s="205"/>
      <c r="AB115" s="467"/>
      <c r="AC115" s="467"/>
      <c r="AD115" s="467"/>
      <c r="AE115" s="467"/>
      <c r="AF115" s="467"/>
      <c r="AG115" s="467"/>
      <c r="AH115" s="467"/>
      <c r="AI115" s="467"/>
      <c r="AJ115" s="425" t="s">
        <v>491</v>
      </c>
      <c r="AK115" s="425"/>
      <c r="AL115" s="425"/>
      <c r="AM115" s="425"/>
      <c r="AN115" s="425"/>
      <c r="AO115" s="425"/>
      <c r="AP115" s="425"/>
      <c r="AQ115" s="425"/>
      <c r="AR115" s="425"/>
      <c r="AS115" s="425"/>
      <c r="AT115" s="425"/>
      <c r="AU115" s="425"/>
    </row>
    <row r="116" spans="2:56" ht="35.1" customHeight="1" x14ac:dyDescent="0.45">
      <c r="AA116" s="183"/>
      <c r="AB116" s="426"/>
      <c r="AC116" s="426"/>
      <c r="AD116" s="426"/>
      <c r="AE116" s="426"/>
      <c r="AF116" s="426"/>
      <c r="AG116" s="367">
        <v>2021</v>
      </c>
      <c r="AH116" s="367"/>
      <c r="AI116" s="367"/>
      <c r="AJ116" s="367"/>
      <c r="AK116" s="367"/>
      <c r="AL116" s="367"/>
      <c r="AM116" s="367"/>
      <c r="AN116" s="367"/>
      <c r="AO116" s="367"/>
      <c r="AP116" s="367"/>
      <c r="AQ116" s="367"/>
      <c r="AR116" s="367"/>
      <c r="AS116" s="367"/>
      <c r="AT116" s="367"/>
      <c r="AU116" s="367"/>
      <c r="AV116" s="183"/>
    </row>
    <row r="117" spans="2:56" ht="35.1" customHeight="1" x14ac:dyDescent="0.45">
      <c r="B117" s="465" t="s">
        <v>466</v>
      </c>
      <c r="C117" s="465"/>
      <c r="D117" s="465"/>
      <c r="E117" s="465"/>
      <c r="F117" s="465"/>
      <c r="G117" s="465"/>
      <c r="H117" s="465"/>
      <c r="I117" s="465"/>
      <c r="J117" s="465"/>
      <c r="K117" s="465"/>
      <c r="L117" s="465"/>
      <c r="M117" s="465"/>
      <c r="N117" s="465"/>
      <c r="O117" s="465"/>
      <c r="P117" s="465"/>
      <c r="Q117" s="465"/>
      <c r="R117" s="465"/>
      <c r="S117" s="465"/>
      <c r="T117" s="465"/>
      <c r="U117" s="465"/>
      <c r="V117" s="465"/>
      <c r="W117" s="465"/>
      <c r="AA117" s="205"/>
      <c r="AB117" s="465"/>
      <c r="AC117" s="465"/>
      <c r="AD117" s="465"/>
      <c r="AE117" s="465"/>
      <c r="AF117" s="465"/>
      <c r="AG117" s="465"/>
      <c r="AH117" s="465"/>
      <c r="AI117" s="465"/>
      <c r="AJ117" s="465"/>
      <c r="AK117" s="465"/>
      <c r="AL117" s="465"/>
      <c r="AM117" s="465"/>
      <c r="AN117" s="465"/>
      <c r="AO117" s="465"/>
      <c r="AP117" s="465"/>
      <c r="AQ117" s="465"/>
      <c r="AR117" s="465"/>
      <c r="AS117" s="465"/>
      <c r="AT117" s="465"/>
      <c r="AU117" s="465"/>
      <c r="AV117" s="204"/>
      <c r="AW117" s="204"/>
    </row>
    <row r="118" spans="2:56" ht="35.1" customHeight="1" x14ac:dyDescent="0.45">
      <c r="B118" s="426"/>
      <c r="C118" s="426"/>
      <c r="D118" s="426"/>
      <c r="E118" s="426"/>
      <c r="F118" s="426"/>
      <c r="G118" s="426"/>
      <c r="H118" s="426"/>
      <c r="I118" s="426"/>
      <c r="J118" s="425" t="s">
        <v>601</v>
      </c>
      <c r="K118" s="425"/>
      <c r="L118" s="425"/>
      <c r="M118" s="425"/>
      <c r="N118" s="425"/>
      <c r="O118" s="425"/>
      <c r="P118" s="425"/>
      <c r="Q118" s="425"/>
      <c r="R118" s="425"/>
      <c r="S118" s="425"/>
      <c r="T118" s="425"/>
      <c r="U118" s="425"/>
      <c r="V118" s="425"/>
      <c r="W118" s="425"/>
      <c r="AA118" s="205"/>
      <c r="AB118" s="474"/>
      <c r="AC118" s="474"/>
      <c r="AD118" s="474"/>
      <c r="AE118" s="474"/>
      <c r="AF118" s="474"/>
      <c r="AG118" s="474"/>
      <c r="AH118" s="474"/>
      <c r="AI118" s="474"/>
      <c r="AJ118" s="473"/>
      <c r="AK118" s="473"/>
      <c r="AL118" s="473"/>
      <c r="AM118" s="473"/>
      <c r="AN118" s="473"/>
      <c r="AO118" s="473"/>
      <c r="AP118" s="473"/>
      <c r="AQ118" s="473"/>
      <c r="AR118" s="473"/>
      <c r="AS118" s="473"/>
      <c r="AT118" s="473"/>
      <c r="AU118" s="473"/>
      <c r="AV118" s="206"/>
      <c r="AW118" s="206"/>
    </row>
    <row r="119" spans="2:56" ht="35.1" customHeight="1" x14ac:dyDescent="0.45">
      <c r="B119" s="466"/>
      <c r="C119" s="466"/>
      <c r="D119" s="466"/>
      <c r="E119" s="466"/>
      <c r="F119" s="466"/>
      <c r="G119" s="367">
        <v>2021</v>
      </c>
      <c r="H119" s="367"/>
      <c r="I119" s="367"/>
      <c r="J119" s="367"/>
      <c r="K119" s="367"/>
      <c r="L119" s="367"/>
      <c r="M119" s="367"/>
      <c r="N119" s="367"/>
      <c r="O119" s="367"/>
      <c r="P119" s="367"/>
      <c r="Q119" s="367"/>
      <c r="R119" s="367"/>
      <c r="S119" s="367"/>
      <c r="T119" s="367"/>
      <c r="U119" s="367"/>
      <c r="V119" s="367"/>
      <c r="W119" s="367"/>
      <c r="AA119" s="205"/>
      <c r="AB119" s="367"/>
      <c r="AC119" s="367"/>
      <c r="AD119" s="367"/>
      <c r="AE119" s="367"/>
      <c r="AF119" s="367"/>
      <c r="AG119" s="367"/>
      <c r="AH119" s="367"/>
      <c r="AI119" s="367"/>
      <c r="AJ119" s="367"/>
      <c r="AK119" s="367"/>
      <c r="AL119" s="367"/>
      <c r="AM119" s="367"/>
      <c r="AN119" s="367"/>
      <c r="AO119" s="367"/>
      <c r="AP119" s="367"/>
      <c r="AQ119" s="367"/>
      <c r="AR119" s="367"/>
      <c r="AS119" s="367"/>
      <c r="AT119" s="367"/>
      <c r="AU119" s="367"/>
      <c r="AV119" s="205"/>
      <c r="AW119" s="205"/>
    </row>
    <row r="120" spans="2:56" ht="35.1" customHeight="1" x14ac:dyDescent="0.45"/>
    <row r="121" spans="2:56" ht="35.1" customHeight="1" x14ac:dyDescent="0.45">
      <c r="B121" s="470" t="s">
        <v>557</v>
      </c>
      <c r="C121" s="470"/>
      <c r="D121" s="470"/>
      <c r="E121" s="470"/>
      <c r="F121" s="470"/>
      <c r="G121" s="470"/>
      <c r="H121" s="470"/>
      <c r="I121" s="470"/>
      <c r="J121" s="470"/>
      <c r="K121" s="470"/>
      <c r="L121" s="470"/>
      <c r="M121" s="470"/>
      <c r="N121" s="470"/>
      <c r="O121" s="470"/>
      <c r="P121" s="470"/>
      <c r="Q121" s="470"/>
      <c r="R121" s="470"/>
      <c r="S121" s="470"/>
      <c r="T121" s="470"/>
      <c r="U121" s="470"/>
      <c r="V121" s="470"/>
      <c r="W121" s="470"/>
      <c r="X121" s="470"/>
      <c r="Y121" s="470"/>
      <c r="Z121" s="470"/>
      <c r="AA121" s="470"/>
      <c r="AB121" s="470"/>
      <c r="AC121" s="470"/>
      <c r="AD121" s="470"/>
      <c r="AE121" s="470"/>
      <c r="AF121" s="470"/>
      <c r="AG121" s="470"/>
      <c r="AH121" s="470"/>
      <c r="AI121" s="470"/>
      <c r="AJ121" s="470"/>
      <c r="AK121" s="470"/>
      <c r="AL121" s="470"/>
      <c r="AM121" s="470"/>
      <c r="AN121" s="470"/>
      <c r="AO121" s="470"/>
      <c r="AP121" s="470"/>
      <c r="AQ121" s="470"/>
      <c r="AR121" s="470"/>
      <c r="AS121" s="470"/>
      <c r="AT121" s="470"/>
      <c r="AU121" s="470"/>
      <c r="AV121" s="207"/>
      <c r="AZ121" s="207"/>
      <c r="BA121" s="207"/>
      <c r="BB121" s="208"/>
      <c r="BC121" s="208"/>
      <c r="BD121" s="208"/>
    </row>
    <row r="122" spans="2:56" ht="35.1" customHeight="1" x14ac:dyDescent="0.45">
      <c r="B122" s="249" t="s">
        <v>558</v>
      </c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07"/>
      <c r="AZ122" s="207"/>
      <c r="BA122" s="207"/>
      <c r="BB122" s="208"/>
      <c r="BC122" s="208"/>
      <c r="BD122" s="208"/>
    </row>
    <row r="123" spans="2:56" ht="35.1" customHeight="1" x14ac:dyDescent="0.45">
      <c r="B123" s="470" t="s">
        <v>586</v>
      </c>
      <c r="C123" s="470"/>
      <c r="D123" s="470"/>
      <c r="E123" s="470"/>
      <c r="F123" s="470"/>
      <c r="G123" s="470"/>
      <c r="H123" s="470"/>
      <c r="I123" s="470"/>
      <c r="J123" s="209"/>
      <c r="K123" s="471"/>
      <c r="L123" s="471"/>
      <c r="M123" s="471"/>
      <c r="N123" s="471"/>
      <c r="O123" s="471"/>
      <c r="P123" s="472"/>
      <c r="Q123" s="472"/>
      <c r="R123" s="472"/>
      <c r="S123" s="472"/>
      <c r="T123" s="472"/>
      <c r="U123" s="472"/>
      <c r="V123" s="472"/>
      <c r="W123" s="472"/>
      <c r="X123" s="472"/>
      <c r="Y123" s="210"/>
      <c r="Z123" s="210"/>
      <c r="AA123" s="210"/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0"/>
      <c r="AL123" s="210"/>
      <c r="AM123" s="210"/>
      <c r="AN123" s="210"/>
      <c r="AO123" s="211"/>
      <c r="AP123" s="211"/>
      <c r="AQ123" s="212"/>
      <c r="AR123" s="211"/>
      <c r="AS123" s="211"/>
      <c r="AT123" s="211"/>
      <c r="AU123" s="211"/>
      <c r="AV123" s="213"/>
      <c r="AW123" s="468" t="s">
        <v>455</v>
      </c>
      <c r="AX123" s="468"/>
      <c r="AY123" s="468"/>
      <c r="AZ123" s="214"/>
      <c r="BA123" s="214"/>
      <c r="BB123" s="208"/>
      <c r="BC123" s="208"/>
      <c r="BD123" s="208"/>
    </row>
    <row r="124" spans="2:56" ht="35.1" customHeight="1" x14ac:dyDescent="0.45">
      <c r="AW124" s="468"/>
      <c r="AX124" s="468"/>
      <c r="AY124" s="468"/>
    </row>
    <row r="125" spans="2:56" ht="35.1" customHeight="1" x14ac:dyDescent="0.45"/>
    <row r="126" spans="2:56" ht="35.1" hidden="1" customHeight="1" x14ac:dyDescent="0.45"/>
    <row r="127" spans="2:56" ht="35.1" hidden="1" customHeight="1" x14ac:dyDescent="0.45"/>
    <row r="128" spans="2:56" ht="35.1" hidden="1" customHeight="1" x14ac:dyDescent="0.45"/>
    <row r="129" ht="30.95" hidden="1" customHeight="1" x14ac:dyDescent="0.45"/>
    <row r="130" ht="30.95" hidden="1" customHeight="1" x14ac:dyDescent="0.45"/>
    <row r="131" ht="30.95" hidden="1" customHeight="1" x14ac:dyDescent="0.45"/>
  </sheetData>
  <mergeCells count="216">
    <mergeCell ref="AB103:AU103"/>
    <mergeCell ref="AB104:AU104"/>
    <mergeCell ref="AB105:AU105"/>
    <mergeCell ref="AG107:AU107"/>
    <mergeCell ref="AB107:AF107"/>
    <mergeCell ref="B121:AU121"/>
    <mergeCell ref="B123:I123"/>
    <mergeCell ref="K123:O123"/>
    <mergeCell ref="P123:X123"/>
    <mergeCell ref="AJ118:AU118"/>
    <mergeCell ref="AB118:AI118"/>
    <mergeCell ref="AB119:AF119"/>
    <mergeCell ref="AB106:AI106"/>
    <mergeCell ref="AB117:AU117"/>
    <mergeCell ref="J114:W114"/>
    <mergeCell ref="B112:W112"/>
    <mergeCell ref="B109:I109"/>
    <mergeCell ref="J109:W109"/>
    <mergeCell ref="B110:F110"/>
    <mergeCell ref="G110:W110"/>
    <mergeCell ref="AB114:AU114"/>
    <mergeCell ref="AB115:AI115"/>
    <mergeCell ref="AW123:AY124"/>
    <mergeCell ref="B119:F119"/>
    <mergeCell ref="G119:W119"/>
    <mergeCell ref="B98:AU98"/>
    <mergeCell ref="B99:AU99"/>
    <mergeCell ref="AG119:AU119"/>
    <mergeCell ref="B92:AU92"/>
    <mergeCell ref="B93:AU93"/>
    <mergeCell ref="B94:AU94"/>
    <mergeCell ref="B95:AU95"/>
    <mergeCell ref="B96:AU96"/>
    <mergeCell ref="B107:F107"/>
    <mergeCell ref="G107:W107"/>
    <mergeCell ref="B103:W103"/>
    <mergeCell ref="B104:W104"/>
    <mergeCell ref="AJ106:AU106"/>
    <mergeCell ref="B105:I105"/>
    <mergeCell ref="J105:W105"/>
    <mergeCell ref="B106:F106"/>
    <mergeCell ref="G106:W106"/>
    <mergeCell ref="B118:I118"/>
    <mergeCell ref="J118:W118"/>
    <mergeCell ref="B115:F115"/>
    <mergeCell ref="G115:W115"/>
    <mergeCell ref="B117:W117"/>
    <mergeCell ref="B113:W113"/>
    <mergeCell ref="B114:I114"/>
    <mergeCell ref="B82:E82"/>
    <mergeCell ref="F82:AO82"/>
    <mergeCell ref="B87:E87"/>
    <mergeCell ref="F87:AO87"/>
    <mergeCell ref="AP87:AU87"/>
    <mergeCell ref="B89:E89"/>
    <mergeCell ref="F89:AO89"/>
    <mergeCell ref="AP89:AU89"/>
    <mergeCell ref="B97:AU97"/>
    <mergeCell ref="B91:AU91"/>
    <mergeCell ref="F42:AO42"/>
    <mergeCell ref="AP42:AU42"/>
    <mergeCell ref="B86:E86"/>
    <mergeCell ref="F86:AO86"/>
    <mergeCell ref="AP86:AU86"/>
    <mergeCell ref="B84:E84"/>
    <mergeCell ref="F84:AO84"/>
    <mergeCell ref="AP84:AU84"/>
    <mergeCell ref="AW51:AY51"/>
    <mergeCell ref="B51:E51"/>
    <mergeCell ref="F51:AO51"/>
    <mergeCell ref="AP51:AU51"/>
    <mergeCell ref="B85:E85"/>
    <mergeCell ref="F85:AO85"/>
    <mergeCell ref="AP85:AU85"/>
    <mergeCell ref="B52:E52"/>
    <mergeCell ref="F52:AO52"/>
    <mergeCell ref="AP52:AU52"/>
    <mergeCell ref="B83:E83"/>
    <mergeCell ref="F83:AO83"/>
    <mergeCell ref="AP83:AU83"/>
    <mergeCell ref="B81:E81"/>
    <mergeCell ref="F81:AO81"/>
    <mergeCell ref="AP81:AU81"/>
    <mergeCell ref="F48:AO48"/>
    <mergeCell ref="AP48:AU48"/>
    <mergeCell ref="B49:E49"/>
    <mergeCell ref="F49:AO49"/>
    <mergeCell ref="AP49:AU49"/>
    <mergeCell ref="AP34:AU34"/>
    <mergeCell ref="B31:E31"/>
    <mergeCell ref="F31:AO31"/>
    <mergeCell ref="AP31:AU31"/>
    <mergeCell ref="B32:E32"/>
    <mergeCell ref="B36:E36"/>
    <mergeCell ref="F36:AO36"/>
    <mergeCell ref="AP36:AU36"/>
    <mergeCell ref="B38:E38"/>
    <mergeCell ref="F38:AO38"/>
    <mergeCell ref="AP38:AU38"/>
    <mergeCell ref="AP45:AU45"/>
    <mergeCell ref="B47:E47"/>
    <mergeCell ref="F47:AO47"/>
    <mergeCell ref="AP47:AU47"/>
    <mergeCell ref="B41:E41"/>
    <mergeCell ref="F41:AO41"/>
    <mergeCell ref="AP41:AU41"/>
    <mergeCell ref="B42:E42"/>
    <mergeCell ref="AP82:AU82"/>
    <mergeCell ref="AP80:AU80"/>
    <mergeCell ref="B80:E80"/>
    <mergeCell ref="F80:AO80"/>
    <mergeCell ref="B37:E37"/>
    <mergeCell ref="F37:AO37"/>
    <mergeCell ref="AP37:AU37"/>
    <mergeCell ref="B40:E40"/>
    <mergeCell ref="F40:AO40"/>
    <mergeCell ref="AP40:AU40"/>
    <mergeCell ref="F43:AO43"/>
    <mergeCell ref="AP43:AU43"/>
    <mergeCell ref="B46:E46"/>
    <mergeCell ref="F46:AO46"/>
    <mergeCell ref="AP46:AU46"/>
    <mergeCell ref="B44:E44"/>
    <mergeCell ref="F44:AO44"/>
    <mergeCell ref="AP44:AU44"/>
    <mergeCell ref="B45:E45"/>
    <mergeCell ref="F45:AO45"/>
    <mergeCell ref="B39:E39"/>
    <mergeCell ref="F39:AO39"/>
    <mergeCell ref="AP39:AU39"/>
    <mergeCell ref="B48:E48"/>
    <mergeCell ref="B27:E27"/>
    <mergeCell ref="F27:AO27"/>
    <mergeCell ref="AP27:AU27"/>
    <mergeCell ref="AP35:AU35"/>
    <mergeCell ref="B28:E28"/>
    <mergeCell ref="F28:AO28"/>
    <mergeCell ref="F32:AO32"/>
    <mergeCell ref="AP32:AU32"/>
    <mergeCell ref="B33:E33"/>
    <mergeCell ref="F33:AO33"/>
    <mergeCell ref="AP33:AU33"/>
    <mergeCell ref="B30:E30"/>
    <mergeCell ref="F30:AO30"/>
    <mergeCell ref="AP30:AU30"/>
    <mergeCell ref="B35:E35"/>
    <mergeCell ref="F35:AO35"/>
    <mergeCell ref="B34:E34"/>
    <mergeCell ref="F34:AO34"/>
    <mergeCell ref="F14:AO14"/>
    <mergeCell ref="AP14:AU14"/>
    <mergeCell ref="B15:E15"/>
    <mergeCell ref="F15:AO15"/>
    <mergeCell ref="AP15:AU15"/>
    <mergeCell ref="AP28:AU28"/>
    <mergeCell ref="B29:E29"/>
    <mergeCell ref="F29:AO29"/>
    <mergeCell ref="AP29:AU29"/>
    <mergeCell ref="B22:E22"/>
    <mergeCell ref="F22:AO22"/>
    <mergeCell ref="AP22:AU22"/>
    <mergeCell ref="B23:E23"/>
    <mergeCell ref="F23:AO23"/>
    <mergeCell ref="AP23:AU23"/>
    <mergeCell ref="B24:E24"/>
    <mergeCell ref="F24:AO24"/>
    <mergeCell ref="AP24:AU24"/>
    <mergeCell ref="B25:E25"/>
    <mergeCell ref="F25:AO25"/>
    <mergeCell ref="AP25:AU25"/>
    <mergeCell ref="B26:E26"/>
    <mergeCell ref="F26:AO26"/>
    <mergeCell ref="AP26:AU26"/>
    <mergeCell ref="B9:E9"/>
    <mergeCell ref="F9:AO9"/>
    <mergeCell ref="AP9:AU9"/>
    <mergeCell ref="B10:E10"/>
    <mergeCell ref="F10:AO10"/>
    <mergeCell ref="AP10:AU10"/>
    <mergeCell ref="B11:E11"/>
    <mergeCell ref="F11:AO11"/>
    <mergeCell ref="AP11:AU11"/>
    <mergeCell ref="B1:AQ1"/>
    <mergeCell ref="B3:E3"/>
    <mergeCell ref="AP3:AU3"/>
    <mergeCell ref="F3:AO3"/>
    <mergeCell ref="B4:E4"/>
    <mergeCell ref="F4:AO4"/>
    <mergeCell ref="AP4:AU4"/>
    <mergeCell ref="B7:E7"/>
    <mergeCell ref="F7:AO7"/>
    <mergeCell ref="AP7:AU7"/>
    <mergeCell ref="AJ115:AU115"/>
    <mergeCell ref="AB116:AF116"/>
    <mergeCell ref="AG116:AU116"/>
    <mergeCell ref="AG112:AI112"/>
    <mergeCell ref="B8:E8"/>
    <mergeCell ref="F8:AO8"/>
    <mergeCell ref="AP8:AU8"/>
    <mergeCell ref="B5:E5"/>
    <mergeCell ref="F5:AO5"/>
    <mergeCell ref="AP5:AU5"/>
    <mergeCell ref="B6:E6"/>
    <mergeCell ref="F6:AO6"/>
    <mergeCell ref="AP6:AU6"/>
    <mergeCell ref="B12:E12"/>
    <mergeCell ref="F12:AO12"/>
    <mergeCell ref="AP12:AU12"/>
    <mergeCell ref="B13:E13"/>
    <mergeCell ref="F13:AO13"/>
    <mergeCell ref="AP13:AU13"/>
    <mergeCell ref="B88:E88"/>
    <mergeCell ref="F88:AO88"/>
    <mergeCell ref="AP88:AU88"/>
    <mergeCell ref="B14:E14"/>
    <mergeCell ref="B43:E43"/>
  </mergeCells>
  <pageMargins left="0.23622047244094491" right="0.23622047244094491" top="0.94488188976377963" bottom="0.74803149606299213" header="0.31496062992125984" footer="0.31496062992125984"/>
  <pageSetup paperSize="8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zoomScale="40" zoomScaleNormal="40" workbookViewId="0">
      <selection sqref="A1:AV19"/>
    </sheetView>
  </sheetViews>
  <sheetFormatPr defaultColWidth="0" defaultRowHeight="15" zeroHeight="1" x14ac:dyDescent="0.25"/>
  <cols>
    <col min="1" max="48" width="9.140625" customWidth="1"/>
    <col min="49" max="16384" width="9.140625" hidden="1"/>
  </cols>
  <sheetData>
    <row r="1" spans="1:48" s="271" customFormat="1" x14ac:dyDescent="0.25"/>
    <row r="2" spans="1:48" ht="34.5" thickBot="1" x14ac:dyDescent="0.5">
      <c r="A2" s="199"/>
      <c r="B2" s="481" t="s">
        <v>415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199"/>
    </row>
    <row r="3" spans="1:48" ht="69.95" customHeight="1" thickBot="1" x14ac:dyDescent="0.55000000000000004">
      <c r="A3" s="199"/>
      <c r="B3" s="438" t="s">
        <v>108</v>
      </c>
      <c r="C3" s="438"/>
      <c r="D3" s="438"/>
      <c r="E3" s="438"/>
      <c r="F3" s="439" t="s">
        <v>417</v>
      </c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8" t="s">
        <v>416</v>
      </c>
      <c r="AQ3" s="438"/>
      <c r="AR3" s="438"/>
      <c r="AS3" s="438"/>
      <c r="AT3" s="438"/>
      <c r="AU3" s="438"/>
      <c r="AV3" s="199"/>
    </row>
    <row r="4" spans="1:48" ht="33" customHeight="1" x14ac:dyDescent="0.25">
      <c r="A4" s="198"/>
      <c r="B4" s="482" t="s">
        <v>419</v>
      </c>
      <c r="C4" s="482"/>
      <c r="D4" s="482"/>
      <c r="E4" s="482"/>
      <c r="F4" s="483" t="s">
        <v>431</v>
      </c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5"/>
      <c r="AP4" s="486" t="s">
        <v>206</v>
      </c>
      <c r="AQ4" s="486"/>
      <c r="AR4" s="486"/>
      <c r="AS4" s="486"/>
      <c r="AT4" s="486"/>
      <c r="AU4" s="486"/>
      <c r="AV4" s="198"/>
    </row>
    <row r="5" spans="1:48" ht="33" customHeight="1" x14ac:dyDescent="0.25">
      <c r="A5" s="198"/>
      <c r="B5" s="428" t="s">
        <v>420</v>
      </c>
      <c r="C5" s="428"/>
      <c r="D5" s="428"/>
      <c r="E5" s="428"/>
      <c r="F5" s="476" t="s">
        <v>432</v>
      </c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5" t="s">
        <v>546</v>
      </c>
      <c r="AQ5" s="475"/>
      <c r="AR5" s="475"/>
      <c r="AS5" s="475"/>
      <c r="AT5" s="475"/>
      <c r="AU5" s="475"/>
      <c r="AV5" s="198"/>
    </row>
    <row r="6" spans="1:48" ht="66" customHeight="1" x14ac:dyDescent="0.25">
      <c r="A6" s="198"/>
      <c r="B6" s="428" t="s">
        <v>164</v>
      </c>
      <c r="C6" s="428"/>
      <c r="D6" s="428"/>
      <c r="E6" s="428"/>
      <c r="F6" s="415" t="s">
        <v>433</v>
      </c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5"/>
      <c r="AP6" s="478" t="s">
        <v>429</v>
      </c>
      <c r="AQ6" s="479"/>
      <c r="AR6" s="479"/>
      <c r="AS6" s="479"/>
      <c r="AT6" s="479"/>
      <c r="AU6" s="480"/>
      <c r="AV6" s="198"/>
    </row>
    <row r="7" spans="1:48" ht="33" customHeight="1" x14ac:dyDescent="0.25">
      <c r="A7" s="198"/>
      <c r="B7" s="428" t="s">
        <v>421</v>
      </c>
      <c r="C7" s="428"/>
      <c r="D7" s="428"/>
      <c r="E7" s="428"/>
      <c r="F7" s="476" t="s">
        <v>434</v>
      </c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476"/>
      <c r="AK7" s="476"/>
      <c r="AL7" s="476"/>
      <c r="AM7" s="476"/>
      <c r="AN7" s="476"/>
      <c r="AO7" s="476"/>
      <c r="AP7" s="475" t="s">
        <v>547</v>
      </c>
      <c r="AQ7" s="475"/>
      <c r="AR7" s="475"/>
      <c r="AS7" s="475"/>
      <c r="AT7" s="475"/>
      <c r="AU7" s="475"/>
      <c r="AV7" s="198"/>
    </row>
    <row r="8" spans="1:48" ht="33" customHeight="1" x14ac:dyDescent="0.25">
      <c r="A8" s="198"/>
      <c r="B8" s="428" t="s">
        <v>422</v>
      </c>
      <c r="C8" s="428"/>
      <c r="D8" s="428"/>
      <c r="E8" s="428"/>
      <c r="F8" s="476" t="s">
        <v>435</v>
      </c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5" t="s">
        <v>549</v>
      </c>
      <c r="AQ8" s="475"/>
      <c r="AR8" s="475"/>
      <c r="AS8" s="475"/>
      <c r="AT8" s="475"/>
      <c r="AU8" s="475"/>
      <c r="AV8" s="198"/>
    </row>
    <row r="9" spans="1:48" ht="33" customHeight="1" x14ac:dyDescent="0.25">
      <c r="A9" s="198"/>
      <c r="B9" s="428" t="s">
        <v>423</v>
      </c>
      <c r="C9" s="428"/>
      <c r="D9" s="428"/>
      <c r="E9" s="428"/>
      <c r="F9" s="476" t="s">
        <v>436</v>
      </c>
      <c r="G9" s="476"/>
      <c r="H9" s="476"/>
      <c r="I9" s="476"/>
      <c r="J9" s="476"/>
      <c r="K9" s="476"/>
      <c r="L9" s="476"/>
      <c r="M9" s="476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5" t="s">
        <v>550</v>
      </c>
      <c r="AQ9" s="477"/>
      <c r="AR9" s="477"/>
      <c r="AS9" s="477"/>
      <c r="AT9" s="477"/>
      <c r="AU9" s="477"/>
      <c r="AV9" s="198"/>
    </row>
    <row r="10" spans="1:48" ht="66" customHeight="1" x14ac:dyDescent="0.25">
      <c r="A10" s="198"/>
      <c r="B10" s="428" t="s">
        <v>144</v>
      </c>
      <c r="C10" s="428"/>
      <c r="D10" s="428"/>
      <c r="E10" s="428"/>
      <c r="F10" s="415" t="s">
        <v>437</v>
      </c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5"/>
      <c r="AP10" s="475" t="s">
        <v>430</v>
      </c>
      <c r="AQ10" s="475"/>
      <c r="AR10" s="475"/>
      <c r="AS10" s="475"/>
      <c r="AT10" s="475"/>
      <c r="AU10" s="475"/>
      <c r="AV10" s="198"/>
    </row>
    <row r="11" spans="1:48" ht="33" customHeight="1" x14ac:dyDescent="0.25">
      <c r="A11" s="198"/>
      <c r="B11" s="428" t="s">
        <v>146</v>
      </c>
      <c r="C11" s="428"/>
      <c r="D11" s="428"/>
      <c r="E11" s="428"/>
      <c r="F11" s="476" t="s">
        <v>438</v>
      </c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5" t="s">
        <v>138</v>
      </c>
      <c r="AQ11" s="475"/>
      <c r="AR11" s="475"/>
      <c r="AS11" s="475"/>
      <c r="AT11" s="475"/>
      <c r="AU11" s="475"/>
      <c r="AV11" s="198"/>
    </row>
    <row r="12" spans="1:48" ht="33" customHeight="1" x14ac:dyDescent="0.25">
      <c r="A12" s="198"/>
      <c r="B12" s="428" t="s">
        <v>143</v>
      </c>
      <c r="C12" s="428"/>
      <c r="D12" s="428"/>
      <c r="E12" s="428"/>
      <c r="F12" s="476" t="s">
        <v>439</v>
      </c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76"/>
      <c r="AP12" s="475" t="s">
        <v>548</v>
      </c>
      <c r="AQ12" s="475"/>
      <c r="AR12" s="475"/>
      <c r="AS12" s="475"/>
      <c r="AT12" s="475"/>
      <c r="AU12" s="475"/>
      <c r="AV12" s="198"/>
    </row>
    <row r="13" spans="1:48" ht="33" customHeight="1" x14ac:dyDescent="0.25">
      <c r="A13" s="198"/>
      <c r="B13" s="428" t="s">
        <v>145</v>
      </c>
      <c r="C13" s="428"/>
      <c r="D13" s="428"/>
      <c r="E13" s="428"/>
      <c r="F13" s="476" t="s">
        <v>440</v>
      </c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6"/>
      <c r="AP13" s="475" t="s">
        <v>137</v>
      </c>
      <c r="AQ13" s="475"/>
      <c r="AR13" s="475"/>
      <c r="AS13" s="475"/>
      <c r="AT13" s="475"/>
      <c r="AU13" s="475"/>
      <c r="AV13" s="198"/>
    </row>
    <row r="14" spans="1:48" ht="66" customHeight="1" x14ac:dyDescent="0.25">
      <c r="A14" s="198"/>
      <c r="B14" s="428" t="s">
        <v>165</v>
      </c>
      <c r="C14" s="428"/>
      <c r="D14" s="428"/>
      <c r="E14" s="428"/>
      <c r="F14" s="415" t="s">
        <v>441</v>
      </c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  <c r="AL14" s="444"/>
      <c r="AM14" s="444"/>
      <c r="AN14" s="444"/>
      <c r="AO14" s="445"/>
      <c r="AP14" s="475" t="s">
        <v>160</v>
      </c>
      <c r="AQ14" s="475"/>
      <c r="AR14" s="475"/>
      <c r="AS14" s="475"/>
      <c r="AT14" s="475"/>
      <c r="AU14" s="475"/>
      <c r="AV14" s="198"/>
    </row>
    <row r="15" spans="1:48" ht="33" customHeight="1" x14ac:dyDescent="0.25">
      <c r="A15" s="198"/>
      <c r="B15" s="428" t="s">
        <v>424</v>
      </c>
      <c r="C15" s="428"/>
      <c r="D15" s="428"/>
      <c r="E15" s="428"/>
      <c r="F15" s="415" t="s">
        <v>488</v>
      </c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  <c r="AM15" s="444"/>
      <c r="AN15" s="444"/>
      <c r="AO15" s="445"/>
      <c r="AP15" s="475" t="s">
        <v>266</v>
      </c>
      <c r="AQ15" s="475"/>
      <c r="AR15" s="475"/>
      <c r="AS15" s="475"/>
      <c r="AT15" s="475"/>
      <c r="AU15" s="475"/>
      <c r="AV15" s="198"/>
    </row>
    <row r="16" spans="1:48" ht="33" customHeight="1" x14ac:dyDescent="0.25">
      <c r="A16" s="198"/>
      <c r="B16" s="428" t="s">
        <v>395</v>
      </c>
      <c r="C16" s="428"/>
      <c r="D16" s="428"/>
      <c r="E16" s="428"/>
      <c r="F16" s="476" t="s">
        <v>442</v>
      </c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  <c r="AO16" s="476"/>
      <c r="AP16" s="430" t="s">
        <v>380</v>
      </c>
      <c r="AQ16" s="430"/>
      <c r="AR16" s="430"/>
      <c r="AS16" s="430"/>
      <c r="AT16" s="430"/>
      <c r="AU16" s="430"/>
      <c r="AV16" s="198"/>
    </row>
    <row r="17" spans="1:48" ht="66" customHeight="1" x14ac:dyDescent="0.25">
      <c r="A17" s="198"/>
      <c r="B17" s="428" t="s">
        <v>155</v>
      </c>
      <c r="C17" s="428"/>
      <c r="D17" s="428"/>
      <c r="E17" s="428"/>
      <c r="F17" s="415" t="s">
        <v>551</v>
      </c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4"/>
      <c r="AO17" s="445"/>
      <c r="AP17" s="430" t="s">
        <v>150</v>
      </c>
      <c r="AQ17" s="430"/>
      <c r="AR17" s="430"/>
      <c r="AS17" s="430"/>
      <c r="AT17" s="430"/>
      <c r="AU17" s="430"/>
      <c r="AV17" s="198"/>
    </row>
    <row r="18" spans="1:48" ht="66" customHeight="1" x14ac:dyDescent="0.25">
      <c r="A18" s="198"/>
      <c r="B18" s="428" t="s">
        <v>156</v>
      </c>
      <c r="C18" s="428"/>
      <c r="D18" s="428"/>
      <c r="E18" s="428"/>
      <c r="F18" s="429" t="s">
        <v>552</v>
      </c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29"/>
      <c r="AO18" s="429"/>
      <c r="AP18" s="430" t="s">
        <v>151</v>
      </c>
      <c r="AQ18" s="430"/>
      <c r="AR18" s="430"/>
      <c r="AS18" s="430"/>
      <c r="AT18" s="430"/>
      <c r="AU18" s="430"/>
      <c r="AV18" s="198"/>
    </row>
    <row r="19" spans="1:48" s="271" customFormat="1" ht="50.1" customHeight="1" x14ac:dyDescent="0.25"/>
    <row r="20" spans="1:48" s="271" customFormat="1" hidden="1" x14ac:dyDescent="0.25"/>
    <row r="21" spans="1:48" s="271" customFormat="1" hidden="1" x14ac:dyDescent="0.25"/>
    <row r="22" spans="1:48" s="271" customFormat="1" hidden="1" x14ac:dyDescent="0.25"/>
    <row r="23" spans="1:48" s="271" customFormat="1" hidden="1" x14ac:dyDescent="0.25"/>
    <row r="24" spans="1:48" s="271" customFormat="1" ht="33" hidden="1" customHeight="1" x14ac:dyDescent="0.25"/>
    <row r="25" spans="1:48" s="271" customFormat="1" ht="33" hidden="1" customHeight="1" x14ac:dyDescent="0.25"/>
    <row r="26" spans="1:48" s="271" customFormat="1" ht="21.75" hidden="1" customHeight="1" x14ac:dyDescent="0.25"/>
  </sheetData>
  <mergeCells count="49">
    <mergeCell ref="B2:AU2"/>
    <mergeCell ref="B3:E3"/>
    <mergeCell ref="F3:AO3"/>
    <mergeCell ref="AP3:AU3"/>
    <mergeCell ref="B4:E4"/>
    <mergeCell ref="F4:AO4"/>
    <mergeCell ref="AP4:AU4"/>
    <mergeCell ref="B5:E5"/>
    <mergeCell ref="F5:AO5"/>
    <mergeCell ref="AP5:AU5"/>
    <mergeCell ref="B6:E6"/>
    <mergeCell ref="F6:AO6"/>
    <mergeCell ref="AP6:AU6"/>
    <mergeCell ref="B7:E7"/>
    <mergeCell ref="F7:AO7"/>
    <mergeCell ref="AP7:AU7"/>
    <mergeCell ref="B8:E8"/>
    <mergeCell ref="F8:AO8"/>
    <mergeCell ref="AP8:AU8"/>
    <mergeCell ref="B9:E9"/>
    <mergeCell ref="F9:AO9"/>
    <mergeCell ref="AP9:AU9"/>
    <mergeCell ref="B10:E10"/>
    <mergeCell ref="F10:AO10"/>
    <mergeCell ref="AP10:AU10"/>
    <mergeCell ref="B11:E11"/>
    <mergeCell ref="F11:AO11"/>
    <mergeCell ref="AP11:AU11"/>
    <mergeCell ref="B12:E12"/>
    <mergeCell ref="F12:AO12"/>
    <mergeCell ref="AP12:AU12"/>
    <mergeCell ref="B13:E13"/>
    <mergeCell ref="F13:AO13"/>
    <mergeCell ref="AP13:AU13"/>
    <mergeCell ref="B14:E14"/>
    <mergeCell ref="F14:AO14"/>
    <mergeCell ref="AP14:AU14"/>
    <mergeCell ref="B15:E15"/>
    <mergeCell ref="F15:AO15"/>
    <mergeCell ref="AP15:AU15"/>
    <mergeCell ref="B16:E16"/>
    <mergeCell ref="F16:AO16"/>
    <mergeCell ref="AP16:AU16"/>
    <mergeCell ref="B17:E17"/>
    <mergeCell ref="F17:AO17"/>
    <mergeCell ref="AP17:AU17"/>
    <mergeCell ref="B18:E18"/>
    <mergeCell ref="F18:AO18"/>
    <mergeCell ref="AP18:AU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</vt:lpstr>
      <vt:lpstr>План образовательного процесса</vt:lpstr>
      <vt:lpstr>Матрица компетенций</vt:lpstr>
      <vt:lpstr>УК1-БПК-2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Шимановская Ольга Александровна</cp:lastModifiedBy>
  <cp:lastPrinted>2021-04-13T08:47:51Z</cp:lastPrinted>
  <dcterms:created xsi:type="dcterms:W3CDTF">2021-03-12T10:21:15Z</dcterms:created>
  <dcterms:modified xsi:type="dcterms:W3CDTF">2021-04-22T08:57:53Z</dcterms:modified>
</cp:coreProperties>
</file>