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80" yWindow="-432" windowWidth="13680" windowHeight="9432"/>
  </bookViews>
  <sheets>
    <sheet name="6002 02 -1102`13НЧАЛЬН ИСПРАВЛ " sheetId="11" r:id="rId1"/>
  </sheets>
  <calcPr calcId="145621"/>
</workbook>
</file>

<file path=xl/calcChain.xml><?xml version="1.0" encoding="utf-8"?>
<calcChain xmlns="http://schemas.openxmlformats.org/spreadsheetml/2006/main">
  <c r="AB41" i="11" l="1"/>
  <c r="AO41" i="11"/>
  <c r="AP41" i="11"/>
  <c r="BJ41" i="11"/>
  <c r="Z53" i="11"/>
  <c r="AO137" i="11"/>
  <c r="BI132" i="11" l="1"/>
  <c r="BA76" i="11"/>
  <c r="AX40" i="11"/>
  <c r="BA75" i="11"/>
  <c r="AU43" i="11" l="1"/>
  <c r="AL42" i="11" l="1"/>
  <c r="BD137" i="11" l="1"/>
  <c r="BA137" i="11"/>
  <c r="AX137" i="11"/>
  <c r="AU137" i="11"/>
  <c r="AR137" i="11"/>
  <c r="AL137" i="11"/>
  <c r="BD136" i="11"/>
  <c r="BA136" i="11"/>
  <c r="AX136" i="11"/>
  <c r="AU136" i="11"/>
  <c r="AR136" i="11"/>
  <c r="AO136" i="11"/>
  <c r="AL136" i="11"/>
  <c r="AL84" i="11"/>
  <c r="Z84" i="11"/>
  <c r="AH84" i="11"/>
  <c r="AD84" i="11"/>
  <c r="AF84" i="11"/>
  <c r="AJ84" i="11"/>
  <c r="AQ84" i="11" l="1"/>
  <c r="AT84" i="11"/>
  <c r="AW84" i="11"/>
  <c r="AZ84" i="11"/>
  <c r="BC84" i="11"/>
  <c r="BF84" i="11"/>
  <c r="AN84" i="11"/>
  <c r="AN38" i="11"/>
  <c r="AN132" i="11" s="1"/>
  <c r="BJ83" i="11" l="1"/>
  <c r="BJ82" i="11"/>
  <c r="BA82" i="11"/>
  <c r="AB82" i="11"/>
  <c r="BB82" i="11" s="1"/>
  <c r="BJ81" i="11"/>
  <c r="AX81" i="11"/>
  <c r="AB81" i="11"/>
  <c r="AY81" i="11" s="1"/>
  <c r="BJ121" i="11"/>
  <c r="AR121" i="11"/>
  <c r="AB121" i="11"/>
  <c r="AS121" i="11" s="1"/>
  <c r="BJ120" i="11"/>
  <c r="AO120" i="11"/>
  <c r="AB120" i="11"/>
  <c r="AD122" i="11"/>
  <c r="AF122" i="11"/>
  <c r="AM120" i="11" l="1"/>
  <c r="AM84" i="11" s="1"/>
  <c r="Z137" i="11"/>
  <c r="Z135" i="11"/>
  <c r="Z134" i="11"/>
  <c r="BJ128" i="11"/>
  <c r="AJ127" i="11"/>
  <c r="AF127" i="11"/>
  <c r="BJ118" i="11"/>
  <c r="AR118" i="11"/>
  <c r="AB118" i="11"/>
  <c r="AS118" i="11" s="1"/>
  <c r="BJ117" i="11"/>
  <c r="AO117" i="11"/>
  <c r="AO84" i="11" s="1"/>
  <c r="AB117" i="11"/>
  <c r="AP117" i="11" s="1"/>
  <c r="BJ115" i="11"/>
  <c r="BA115" i="11"/>
  <c r="AB115" i="11"/>
  <c r="BB115" i="11" s="1"/>
  <c r="BJ114" i="11"/>
  <c r="AX114" i="11"/>
  <c r="AB114" i="11"/>
  <c r="AY114" i="11" s="1"/>
  <c r="BJ112" i="11"/>
  <c r="BJ111" i="11"/>
  <c r="BD111" i="11"/>
  <c r="AB111" i="11"/>
  <c r="BE111" i="11" s="1"/>
  <c r="BJ110" i="11"/>
  <c r="BD110" i="11"/>
  <c r="AB110" i="11"/>
  <c r="BE110" i="11" s="1"/>
  <c r="BJ108" i="11"/>
  <c r="BD108" i="11"/>
  <c r="AB108" i="11"/>
  <c r="BE108" i="11" s="1"/>
  <c r="BJ107" i="11"/>
  <c r="BD107" i="11"/>
  <c r="AB107" i="11"/>
  <c r="BE107" i="11" s="1"/>
  <c r="BJ106" i="11"/>
  <c r="BJ105" i="11"/>
  <c r="BD105" i="11"/>
  <c r="AB105" i="11"/>
  <c r="BB105" i="11" s="1"/>
  <c r="BJ104" i="11"/>
  <c r="BJ103" i="11"/>
  <c r="BD103" i="11"/>
  <c r="AB103" i="11"/>
  <c r="BE103" i="11" s="1"/>
  <c r="BE84" i="11" s="1"/>
  <c r="BJ102" i="11"/>
  <c r="BJ101" i="11"/>
  <c r="BA101" i="11"/>
  <c r="AB101" i="11"/>
  <c r="BB101" i="11" s="1"/>
  <c r="BJ92" i="11"/>
  <c r="BJ91" i="11"/>
  <c r="BA91" i="11"/>
  <c r="BA84" i="11" s="1"/>
  <c r="AB91" i="11"/>
  <c r="BB91" i="11" s="1"/>
  <c r="BB84" i="11" s="1"/>
  <c r="BJ90" i="11"/>
  <c r="BJ89" i="11"/>
  <c r="AX89" i="11"/>
  <c r="AB89" i="11"/>
  <c r="AY89" i="11" s="1"/>
  <c r="AY84" i="11" s="1"/>
  <c r="BJ87" i="11"/>
  <c r="AU87" i="11"/>
  <c r="AU84" i="11" s="1"/>
  <c r="AB87" i="11"/>
  <c r="AV87" i="11" s="1"/>
  <c r="AV84" i="11" s="1"/>
  <c r="BJ86" i="11"/>
  <c r="BJ84" i="11" s="1"/>
  <c r="AR86" i="11"/>
  <c r="AR84" i="11" s="1"/>
  <c r="AB86" i="11"/>
  <c r="BJ79" i="11"/>
  <c r="BD79" i="11"/>
  <c r="AB79" i="11"/>
  <c r="BE79" i="11" s="1"/>
  <c r="BE38" i="11" s="1"/>
  <c r="BE132" i="11" s="1"/>
  <c r="BE133" i="11" s="1"/>
  <c r="BJ78" i="11"/>
  <c r="BA78" i="11"/>
  <c r="AB78" i="11"/>
  <c r="BB78" i="11" s="1"/>
  <c r="BJ76" i="11"/>
  <c r="AB76" i="11"/>
  <c r="BB76" i="11" s="1"/>
  <c r="BJ75" i="11"/>
  <c r="AB75" i="11"/>
  <c r="BB75" i="11" s="1"/>
  <c r="BJ74" i="11"/>
  <c r="AX74" i="11"/>
  <c r="AB74" i="11"/>
  <c r="AY74" i="11" s="1"/>
  <c r="BJ72" i="11"/>
  <c r="BJ71" i="11"/>
  <c r="AU71" i="11"/>
  <c r="AB71" i="11"/>
  <c r="AV71" i="11" s="1"/>
  <c r="BJ70" i="11"/>
  <c r="BJ69" i="11"/>
  <c r="AU69" i="11"/>
  <c r="AB69" i="11"/>
  <c r="AV69" i="11" s="1"/>
  <c r="BJ68" i="11"/>
  <c r="BJ67" i="11"/>
  <c r="AR67" i="11"/>
  <c r="AB67" i="11"/>
  <c r="AS67" i="11" s="1"/>
  <c r="BJ65" i="11"/>
  <c r="AO65" i="11"/>
  <c r="AB65" i="11"/>
  <c r="AP65" i="11" s="1"/>
  <c r="BJ64" i="11"/>
  <c r="AL64" i="11"/>
  <c r="AB64" i="11"/>
  <c r="AM64" i="11" s="1"/>
  <c r="BJ63" i="11"/>
  <c r="AO63" i="11"/>
  <c r="AB63" i="11"/>
  <c r="AP63" i="11" s="1"/>
  <c r="BJ61" i="11"/>
  <c r="BJ60" i="11"/>
  <c r="AX60" i="11"/>
  <c r="AB60" i="11"/>
  <c r="AV60" i="11" s="1"/>
  <c r="BJ59" i="11"/>
  <c r="AU59" i="11"/>
  <c r="AB59" i="11"/>
  <c r="AV59" i="11" s="1"/>
  <c r="BJ58" i="11"/>
  <c r="AR58" i="11"/>
  <c r="AB58" i="11"/>
  <c r="AS58" i="11" s="1"/>
  <c r="BJ57" i="11"/>
  <c r="AR57" i="11"/>
  <c r="AB57" i="11"/>
  <c r="BJ56" i="11"/>
  <c r="AU56" i="11"/>
  <c r="AB56" i="11"/>
  <c r="AV56" i="11" s="1"/>
  <c r="BJ54" i="11"/>
  <c r="AL54" i="11"/>
  <c r="AB54" i="11"/>
  <c r="AM54" i="11" s="1"/>
  <c r="BJ53" i="11"/>
  <c r="AB53" i="11"/>
  <c r="AP53" i="11" s="1"/>
  <c r="BJ51" i="11"/>
  <c r="AO51" i="11"/>
  <c r="AB51" i="11"/>
  <c r="AS51" i="11" s="1"/>
  <c r="BJ49" i="11"/>
  <c r="AO49" i="11"/>
  <c r="AB49" i="11"/>
  <c r="BJ47" i="11"/>
  <c r="BJ46" i="11"/>
  <c r="BJ42" i="11"/>
  <c r="AB42" i="11"/>
  <c r="AM42" i="11" s="1"/>
  <c r="BJ45" i="11"/>
  <c r="AB45" i="11"/>
  <c r="BJ44" i="11"/>
  <c r="AB44" i="11"/>
  <c r="BJ43" i="11"/>
  <c r="AB43" i="11"/>
  <c r="AV43" i="11" s="1"/>
  <c r="BJ40" i="11"/>
  <c r="BA38" i="11"/>
  <c r="BA132" i="11" s="1"/>
  <c r="BA133" i="11" s="1"/>
  <c r="AB40" i="11"/>
  <c r="AY40" i="11" s="1"/>
  <c r="BF38" i="11"/>
  <c r="BF132" i="11" s="1"/>
  <c r="BD38" i="11"/>
  <c r="BC38" i="11"/>
  <c r="BC132" i="11" s="1"/>
  <c r="AZ38" i="11"/>
  <c r="AZ132" i="11" s="1"/>
  <c r="AX38" i="11"/>
  <c r="AW38" i="11"/>
  <c r="AW132" i="11" s="1"/>
  <c r="AU38" i="11"/>
  <c r="AU132" i="11" s="1"/>
  <c r="AU133" i="11" s="1"/>
  <c r="AT38" i="11"/>
  <c r="AT132" i="11" s="1"/>
  <c r="AR38" i="11"/>
  <c r="AQ38" i="11"/>
  <c r="AQ132" i="11" s="1"/>
  <c r="AO38" i="11"/>
  <c r="AO132" i="11" s="1"/>
  <c r="AO133" i="11" s="1"/>
  <c r="AJ38" i="11"/>
  <c r="AJ132" i="11" s="1"/>
  <c r="AH38" i="11"/>
  <c r="AF38" i="11"/>
  <c r="AF132" i="11" s="1"/>
  <c r="AD38" i="11"/>
  <c r="AB38" i="11"/>
  <c r="Z38" i="11"/>
  <c r="Z132" i="11" s="1"/>
  <c r="BK24" i="11"/>
  <c r="BF24" i="11"/>
  <c r="BE24" i="11"/>
  <c r="BD24" i="11"/>
  <c r="BB24" i="11"/>
  <c r="BL23" i="11"/>
  <c r="BL22" i="11"/>
  <c r="BL21" i="11"/>
  <c r="BL20" i="11"/>
  <c r="W20" i="11"/>
  <c r="BJ132" i="11" l="1"/>
  <c r="BJ38" i="11"/>
  <c r="AL38" i="11"/>
  <c r="AS86" i="11"/>
  <c r="AS84" i="11" s="1"/>
  <c r="AB84" i="11"/>
  <c r="AD132" i="11"/>
  <c r="AH132" i="11"/>
  <c r="AS38" i="11"/>
  <c r="AS132" i="11" s="1"/>
  <c r="AS133" i="11" s="1"/>
  <c r="AX84" i="11"/>
  <c r="AX132" i="11" s="1"/>
  <c r="AX133" i="11" s="1"/>
  <c r="BD84" i="11"/>
  <c r="BK38" i="11"/>
  <c r="AL132" i="11"/>
  <c r="AL133" i="11" s="1"/>
  <c r="AB132" i="11"/>
  <c r="BD132" i="11"/>
  <c r="BD133" i="11" s="1"/>
  <c r="AP120" i="11"/>
  <c r="AP84" i="11" s="1"/>
  <c r="AY38" i="11"/>
  <c r="AY132" i="11" s="1"/>
  <c r="AY133" i="11" s="1"/>
  <c r="AR132" i="11"/>
  <c r="AR133" i="11" s="1"/>
  <c r="BL24" i="11"/>
  <c r="Z131" i="11"/>
  <c r="BK84" i="11"/>
  <c r="AV38" i="11"/>
  <c r="AV132" i="11" s="1"/>
  <c r="AV133" i="11" s="1"/>
  <c r="BB38" i="11"/>
  <c r="BB132" i="11" s="1"/>
  <c r="BB133" i="11" s="1"/>
  <c r="AP38" i="11"/>
  <c r="AM38" i="11"/>
  <c r="AM132" i="11" s="1"/>
  <c r="AM133" i="11" s="1"/>
  <c r="Z136" i="11"/>
  <c r="AP132" i="11" l="1"/>
  <c r="AP133" i="11" s="1"/>
  <c r="BL38" i="11"/>
  <c r="BL84" i="11"/>
</calcChain>
</file>

<file path=xl/sharedStrings.xml><?xml version="1.0" encoding="utf-8"?>
<sst xmlns="http://schemas.openxmlformats.org/spreadsheetml/2006/main" count="764" uniqueCount="438">
  <si>
    <t>УТВЕРЖДАЮ</t>
  </si>
  <si>
    <t>МИНИСТЕРСТВО ОБРАЗОВАНИЯ РЕСПУБЛИКИ БЕЛАРУСЬ</t>
  </si>
  <si>
    <t>II. Сводные данные по бюджету времени (в неделях)</t>
  </si>
  <si>
    <t>КУРСЫ</t>
  </si>
  <si>
    <t>сентябрь</t>
  </si>
  <si>
    <t>октябрь</t>
  </si>
  <si>
    <t>ноябрь</t>
  </si>
  <si>
    <t>декабрь</t>
  </si>
  <si>
    <t>29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</si>
  <si>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</si>
  <si>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</si>
  <si>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</si>
  <si>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</si>
  <si>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</si>
  <si>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</si>
  <si>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</si>
  <si>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</si>
  <si>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Теоретическое
обучение</t>
  </si>
  <si>
    <t>Дипломное проектирование</t>
  </si>
  <si>
    <t>Итоговая аттестация</t>
  </si>
  <si>
    <t>Каникулы</t>
  </si>
  <si>
    <t>Всего</t>
  </si>
  <si>
    <t>01</t>
  </si>
  <si>
    <t>08</t>
  </si>
  <si>
    <t>15</t>
  </si>
  <si>
    <t>22</t>
  </si>
  <si>
    <t>09</t>
  </si>
  <si>
    <t>06</t>
  </si>
  <si>
    <t>10</t>
  </si>
  <si>
    <t>03</t>
  </si>
  <si>
    <t>17</t>
  </si>
  <si>
    <t>24</t>
  </si>
  <si>
    <t>12</t>
  </si>
  <si>
    <t>05</t>
  </si>
  <si>
    <t>02</t>
  </si>
  <si>
    <t>16</t>
  </si>
  <si>
    <t>23</t>
  </si>
  <si>
    <t>04</t>
  </si>
  <si>
    <t>11</t>
  </si>
  <si>
    <t>25</t>
  </si>
  <si>
    <t>07</t>
  </si>
  <si>
    <t>14</t>
  </si>
  <si>
    <t>21</t>
  </si>
  <si>
    <t>28</t>
  </si>
  <si>
    <t>30</t>
  </si>
  <si>
    <t>31</t>
  </si>
  <si>
    <t>=</t>
  </si>
  <si>
    <t>Х</t>
  </si>
  <si>
    <t>//</t>
  </si>
  <si>
    <t>/</t>
  </si>
  <si>
    <t>Теоретическое обучение</t>
  </si>
  <si>
    <t>О</t>
  </si>
  <si>
    <t xml:space="preserve"> Дипломное проектирование</t>
  </si>
  <si>
    <t xml:space="preserve"> Каникулы</t>
  </si>
  <si>
    <t xml:space="preserve"> Экзаменационная сессия</t>
  </si>
  <si>
    <t xml:space="preserve"> Производственная практика</t>
  </si>
  <si>
    <t>Количество академических  часов</t>
  </si>
  <si>
    <t>Распределение по курсам и семестрам</t>
  </si>
  <si>
    <t xml:space="preserve">Всего </t>
  </si>
  <si>
    <t>Аудиторных</t>
  </si>
  <si>
    <t xml:space="preserve">Из них </t>
  </si>
  <si>
    <t>I курс</t>
  </si>
  <si>
    <t>II курс</t>
  </si>
  <si>
    <t>III курс</t>
  </si>
  <si>
    <t>IV курс</t>
  </si>
  <si>
    <t>Лекции</t>
  </si>
  <si>
    <t>Практические занятия</t>
  </si>
  <si>
    <t>Семинары</t>
  </si>
  <si>
    <t>Всего часов</t>
  </si>
  <si>
    <t>Ауд. часов</t>
  </si>
  <si>
    <t>Зач. единиц</t>
  </si>
  <si>
    <t>1.1</t>
  </si>
  <si>
    <t>1.1.1</t>
  </si>
  <si>
    <t>1.2</t>
  </si>
  <si>
    <t>1.2.1</t>
  </si>
  <si>
    <t>Экономическая теория</t>
  </si>
  <si>
    <t>1.2.2</t>
  </si>
  <si>
    <t>Социология</t>
  </si>
  <si>
    <t>1.3</t>
  </si>
  <si>
    <t>1.3.1</t>
  </si>
  <si>
    <t>Философия</t>
  </si>
  <si>
    <t>1.3.2</t>
  </si>
  <si>
    <t>Основы психологии и педагогики</t>
  </si>
  <si>
    <t>1.4</t>
  </si>
  <si>
    <t>1.4.1</t>
  </si>
  <si>
    <t>1.4.2</t>
  </si>
  <si>
    <t>2</t>
  </si>
  <si>
    <t>4</t>
  </si>
  <si>
    <t>/68</t>
  </si>
  <si>
    <t>Количество часов учебных занятий</t>
  </si>
  <si>
    <t>количество часов учебных занятий в неделю</t>
  </si>
  <si>
    <t>количество курсовых проектов</t>
  </si>
  <si>
    <t>количество курсовых работ</t>
  </si>
  <si>
    <t>Количество экзаменов</t>
  </si>
  <si>
    <t>Количество зачетов</t>
  </si>
  <si>
    <t>ИТОГО :</t>
  </si>
  <si>
    <t>Производственные практики</t>
  </si>
  <si>
    <t>СОГЛАСОВАНО</t>
  </si>
  <si>
    <t xml:space="preserve">СОГЛАСОВАНО </t>
  </si>
  <si>
    <t>Эксперт-нормоконтролер</t>
  </si>
  <si>
    <t>Экзаменационные
сессии</t>
  </si>
  <si>
    <t>1 семестр,                17 недель</t>
  </si>
  <si>
    <t>2 семестр,               17  недель</t>
  </si>
  <si>
    <t>3 семестр,             17  недель</t>
  </si>
  <si>
    <t>4 семестр,             17  недель</t>
  </si>
  <si>
    <t>5 семестр,              17   недель</t>
  </si>
  <si>
    <t>6 семестр,                         17 недель</t>
  </si>
  <si>
    <t>7 семестр,                      17   недель</t>
  </si>
  <si>
    <t>Математика</t>
  </si>
  <si>
    <t>Физика</t>
  </si>
  <si>
    <t>Химия</t>
  </si>
  <si>
    <t>Информатика</t>
  </si>
  <si>
    <t>Теоретическая механика</t>
  </si>
  <si>
    <t>Механика жидкости и газа</t>
  </si>
  <si>
    <t>Теория механизмов и машин</t>
  </si>
  <si>
    <t>Механика материалов</t>
  </si>
  <si>
    <t>Экономика предприятия</t>
  </si>
  <si>
    <t>Тепломассобмен</t>
  </si>
  <si>
    <t>Детали машин</t>
  </si>
  <si>
    <t>Техническая термодинамика</t>
  </si>
  <si>
    <t>Технология машиностроения холодильного и климатического оборудования</t>
  </si>
  <si>
    <t>Инженерная графика</t>
  </si>
  <si>
    <t>Технологическая</t>
  </si>
  <si>
    <t>Преддипломная</t>
  </si>
  <si>
    <t>в области машиностроительного оборудования и технологий</t>
  </si>
  <si>
    <t>УЧРЕЖДЕНИЯ ВЫСШЕГО ОБРАЗОВАНИЯ</t>
  </si>
  <si>
    <t>Физическая культура</t>
  </si>
  <si>
    <t>Экзамены</t>
  </si>
  <si>
    <t>Зачеты</t>
  </si>
  <si>
    <t>Лабораторные занятия</t>
  </si>
  <si>
    <t>Организационно-технологическая</t>
  </si>
  <si>
    <t>Защита населения и объектов от чрезвычайных ситуаций. Радиационная безопасность</t>
  </si>
  <si>
    <t>Охрана труда</t>
  </si>
  <si>
    <t>Председатель УМО по образованию</t>
  </si>
  <si>
    <t>:</t>
  </si>
  <si>
    <t>№ п/п</t>
  </si>
  <si>
    <t>Срок обучения: 4 года</t>
  </si>
  <si>
    <t>Специальность 1- 36 20 01 Низкотемпературная техника</t>
  </si>
  <si>
    <t>1.5</t>
  </si>
  <si>
    <t>1.6</t>
  </si>
  <si>
    <t>1.7</t>
  </si>
  <si>
    <t>1.8</t>
  </si>
  <si>
    <t>1.9</t>
  </si>
  <si>
    <t>Основы эколого-энергетической устойчивости производства</t>
  </si>
  <si>
    <t>1.10</t>
  </si>
  <si>
    <t>Белорусский язык</t>
  </si>
  <si>
    <t>Иностранный язык</t>
  </si>
  <si>
    <t>Организация производства и управление предприятием</t>
  </si>
  <si>
    <t>Технология конструкционных материалов и материаловедение</t>
  </si>
  <si>
    <t>Электротехника и электроника</t>
  </si>
  <si>
    <t>Метрология, стандартизация и оценка соответствия</t>
  </si>
  <si>
    <t>ГОСУДАРСТВЕННЫЙ КОМПОНЕНТ</t>
  </si>
  <si>
    <t>2.1</t>
  </si>
  <si>
    <t>2.2</t>
  </si>
  <si>
    <t>2.3</t>
  </si>
  <si>
    <t>2.4</t>
  </si>
  <si>
    <t>Информационные технологии</t>
  </si>
  <si>
    <t>Нормирование точности и технические измерения</t>
  </si>
  <si>
    <t>Основы низкотемпературных технологий</t>
  </si>
  <si>
    <t>Нагнетательные и расширительные машины</t>
  </si>
  <si>
    <t>Приборы и техника специальных измерений</t>
  </si>
  <si>
    <t>Холодильные машины</t>
  </si>
  <si>
    <t>Проектирование холодильных установок и систем</t>
  </si>
  <si>
    <t>Промышленные холодильники</t>
  </si>
  <si>
    <t>Курсовая работа по учебной дисциплине "Нагнетательные и расширительные машины"</t>
  </si>
  <si>
    <t>Курсовая работа по учебной дисциплине "Холодильные машины"</t>
  </si>
  <si>
    <t>Курсовая работа по учебной дисциплине "Промышленные холодильники"</t>
  </si>
  <si>
    <t>Курсовой проект по учебной дисциплине "Системы и установки холодоснабжения"</t>
  </si>
  <si>
    <t>Системы и установки холодоснабжения</t>
  </si>
  <si>
    <t>Холодильные установки на транспорте</t>
  </si>
  <si>
    <t>Курсовая работа по учебной дисциплине "Автоматизация холодильных установок"</t>
  </si>
  <si>
    <t>Автоматизация холодильных установок</t>
  </si>
  <si>
    <t>Курсовой проект по учебной дисциплине "Монтаж и ремонт холодильного оборудования"</t>
  </si>
  <si>
    <t>Монтаж и ремонт холодильного оборудования</t>
  </si>
  <si>
    <t>Курсовая работа по учебной  дисциплине "Кондиционирование воздуха"</t>
  </si>
  <si>
    <t>Кондиционирование воздуха</t>
  </si>
  <si>
    <t>ФАКУЛЬТАТИВНЫЕ ДИСЦИПЛИНЫ</t>
  </si>
  <si>
    <t>3</t>
  </si>
  <si>
    <t>Коррупция и её общественная опасность</t>
  </si>
  <si>
    <t xml:space="preserve">Введение в инженерное образование </t>
  </si>
  <si>
    <t xml:space="preserve">Научно-технический перевод </t>
  </si>
  <si>
    <t>ДОПОЛНИТЕЛЬНЫЕ ВИДЫ ОБУЧЕНИЯ</t>
  </si>
  <si>
    <t>3.1</t>
  </si>
  <si>
    <t>3.2</t>
  </si>
  <si>
    <t>3.3</t>
  </si>
  <si>
    <t>Обзорные лекции перед госэкзаменом</t>
  </si>
  <si>
    <t>/1-6</t>
  </si>
  <si>
    <t>Компьютерная графика</t>
  </si>
  <si>
    <t>Сем.</t>
  </si>
  <si>
    <t>Нед.</t>
  </si>
  <si>
    <t>Зач. Ед.</t>
  </si>
  <si>
    <t>Зач.ед.</t>
  </si>
  <si>
    <t>Всего зачетных единиц</t>
  </si>
  <si>
    <t>_____________________2018 г.</t>
  </si>
  <si>
    <t>Наименование компетенции</t>
  </si>
  <si>
    <t>Код компетенции</t>
  </si>
  <si>
    <t>4.1</t>
  </si>
  <si>
    <t>4.2</t>
  </si>
  <si>
    <t>_____________________________</t>
  </si>
  <si>
    <t>______________________</t>
  </si>
  <si>
    <t>_________________________</t>
  </si>
  <si>
    <t>С.А.Касперович</t>
  </si>
  <si>
    <t>В.К. Шелег</t>
  </si>
  <si>
    <t>И.В. Титович</t>
  </si>
  <si>
    <t xml:space="preserve">Проректор по научно-методической работе Государственного учреждения образования «Республиканский институт высшей школы»  </t>
  </si>
  <si>
    <t>Модуль "Высшая математика"</t>
  </si>
  <si>
    <t>Естественнонаучный модуль</t>
  </si>
  <si>
    <t>1.5.1</t>
  </si>
  <si>
    <t>1.5.2</t>
  </si>
  <si>
    <t>1.6.1</t>
  </si>
  <si>
    <t>1.6.2</t>
  </si>
  <si>
    <t>1.1.2</t>
  </si>
  <si>
    <t>1.1.3</t>
  </si>
  <si>
    <t>Модуль "Безопасность жизнедеятельности"</t>
  </si>
  <si>
    <t>1.5.3</t>
  </si>
  <si>
    <t>Социально-гуманитарный модуль</t>
  </si>
  <si>
    <t>2.1.1</t>
  </si>
  <si>
    <t>2.1.2</t>
  </si>
  <si>
    <t>Модуль "Профессиональная лексика"</t>
  </si>
  <si>
    <t>Модуль "Информационные технологии"</t>
  </si>
  <si>
    <t>2.3.2</t>
  </si>
  <si>
    <t>Модуль "Экономика и организация производства"</t>
  </si>
  <si>
    <t>Модуль "Механика жидкости и теплотехника"</t>
  </si>
  <si>
    <t>1.7.1</t>
  </si>
  <si>
    <t>Курсовой проект по дисциплине "Тепломассообмен"</t>
  </si>
  <si>
    <t>Курсовая работа по дисциплине "Техническая термодинамика"</t>
  </si>
  <si>
    <t>1.7.2</t>
  </si>
  <si>
    <t>Модуль "Инженерная и компьютерная графика"</t>
  </si>
  <si>
    <t>1.8.1</t>
  </si>
  <si>
    <t>1.8.2</t>
  </si>
  <si>
    <t>1.8.3</t>
  </si>
  <si>
    <t>Модуль "Материаловедение и холодильное машиностроение"</t>
  </si>
  <si>
    <t>1.9.1</t>
  </si>
  <si>
    <t>1.9.2</t>
  </si>
  <si>
    <t>1.10.1</t>
  </si>
  <si>
    <t>Модуль "Проектирование и эксплуатация систем холодоснабжения"</t>
  </si>
  <si>
    <t>Выполнение дипломного проекта</t>
  </si>
  <si>
    <t>УК-1</t>
  </si>
  <si>
    <t>Модуль "Техническая механика и электротехника"</t>
  </si>
  <si>
    <t>УК-2</t>
  </si>
  <si>
    <t>УК-3</t>
  </si>
  <si>
    <t>УК-4</t>
  </si>
  <si>
    <t>УК-5</t>
  </si>
  <si>
    <t>УК-6</t>
  </si>
  <si>
    <t>УК-7</t>
  </si>
  <si>
    <t>УК-8</t>
  </si>
  <si>
    <t>1.5.4</t>
  </si>
  <si>
    <t>1.5.5</t>
  </si>
  <si>
    <t>1.5.6</t>
  </si>
  <si>
    <t>1.6.3</t>
  </si>
  <si>
    <t>1.10.2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</si>
  <si>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взаимодействия, в профессиональной деятельности</t>
  </si>
  <si>
    <t>БПК-2</t>
  </si>
  <si>
    <t>Владеть основными понятиями и законами физики, принципами экспериментального и теоретического изучения физических явлений и процессов, методами анализа и решения прикладных инженерных задач</t>
  </si>
  <si>
    <t>БПК-3</t>
  </si>
  <si>
    <t>БПК-2,3</t>
  </si>
  <si>
    <t>БПК-4</t>
  </si>
  <si>
    <t>БПК-5</t>
  </si>
  <si>
    <t>БПК-6</t>
  </si>
  <si>
    <t>БПК-7</t>
  </si>
  <si>
    <t>Применять основные законы и теоремы механики и методы расчетов статических и динамических систем, узлов и механизмов, кинематических и динамических характеристик машин для решения прикладных инженерных задач</t>
  </si>
  <si>
    <t xml:space="preserve">Знать методы теоретического и экспериментального анализа конструкций на прочность, жесткость и устойчивость с учетом свойств конструкционных материалов, расчета конструкций для их оптимального использования
</t>
  </si>
  <si>
    <t>БПК-8</t>
  </si>
  <si>
    <t>БПК-9</t>
  </si>
  <si>
    <t>БПК-10</t>
  </si>
  <si>
    <t>БПК-11</t>
  </si>
  <si>
    <t>БПК-12</t>
  </si>
  <si>
    <t>БПК-13</t>
  </si>
  <si>
    <t>БПК-8,9</t>
  </si>
  <si>
    <t>Уметь составлять и читать  электрические схемы и определять характеристики типовых электрических и электронных устройств</t>
  </si>
  <si>
    <t>Знать устройство и принципы взаимодействия деталей машин общего назначения, виды и характер их разрушений, выполнять инженерные расчеты деталей и узлов машин, обеспечивающих требуемую их надежность и долговечность</t>
  </si>
  <si>
    <t>УК-9</t>
  </si>
  <si>
    <t>СК-1</t>
  </si>
  <si>
    <t>СК-2</t>
  </si>
  <si>
    <t>СК-3</t>
  </si>
  <si>
    <t>СК-4</t>
  </si>
  <si>
    <t>Модуль "Автоматизация процессов и систем"</t>
  </si>
  <si>
    <t>СК-5</t>
  </si>
  <si>
    <t>СК-6</t>
  </si>
  <si>
    <t>СК-7</t>
  </si>
  <si>
    <t>СК-8</t>
  </si>
  <si>
    <t>Владеть основными понятиями и методами линейной алгебры, аналитической геометрии, дифференциального и интегрального исчислений, рядов, возможностями их применения для решения теоретических и практических задач</t>
  </si>
  <si>
    <t>БПК-1</t>
  </si>
  <si>
    <t>VII. Матрица компетенций</t>
  </si>
  <si>
    <t>Регистрационный №_________________________</t>
  </si>
  <si>
    <t>2.3.3</t>
  </si>
  <si>
    <t>2.3.4</t>
  </si>
  <si>
    <t>2.3.5</t>
  </si>
  <si>
    <t>БПК-14</t>
  </si>
  <si>
    <t>Владеть основными понятиями и законами протекания химических процессов, химической термодинамики и кинетики, методами химической идентификации и определения веществ</t>
  </si>
  <si>
    <t xml:space="preserve">Знать и уметь применять основные законы термодинамики  и теплопередачи для решения практических задач, расчета процессов и аппаратов тепло- и массопереноса в энергетических системах
</t>
  </si>
  <si>
    <t>БПК-15</t>
  </si>
  <si>
    <t>Знать методы обработки, изготовления, изменения состояния, свойств и формы материалов используемых при производстве холодильного оборудования</t>
  </si>
  <si>
    <t>1.6.2, 1.6.3</t>
  </si>
  <si>
    <t>2.2.1</t>
  </si>
  <si>
    <t>2.2.2</t>
  </si>
  <si>
    <t>2.2.3</t>
  </si>
  <si>
    <t>Владеть навыками  подбора и расчета циклов различных типов холодильных машин, конструктивного расчета основного и вспомогательного оборудования, обоснования выбора типа и построения принципиальных схем холодильных машин</t>
  </si>
  <si>
    <t>Знать теоретические основы получения низких температур, методы и режимы холодильной обработки, ее воздействие на продукты и применяемое оборудование</t>
  </si>
  <si>
    <t>2.2.4</t>
  </si>
  <si>
    <t>Уметь осуществлять расчет и выбор систем кондиционирования воздуха, составлять принципиальные схемы систем, читать рабочие чертежи</t>
  </si>
  <si>
    <t>2.3.1</t>
  </si>
  <si>
    <t>2.3.1, 2.3.2</t>
  </si>
  <si>
    <t>СК-9</t>
  </si>
  <si>
    <t>СК-10</t>
  </si>
  <si>
    <t>Владеть навыками проектирования зданий холодильников различного назначения</t>
  </si>
  <si>
    <t>Уметь выполнять гидравлический расчет, составлять схемы холодильных централей с расстановкой оборудования и прокладываемыми трубопроводами,  читать рабочие чертежи</t>
  </si>
  <si>
    <t>2.3.6</t>
  </si>
  <si>
    <t>2.3.7</t>
  </si>
  <si>
    <t>2.3.8</t>
  </si>
  <si>
    <t>2.4.1</t>
  </si>
  <si>
    <t>2.4.2</t>
  </si>
  <si>
    <t>2.4.3</t>
  </si>
  <si>
    <t>2.3.3, 2.3.4</t>
  </si>
  <si>
    <t>Модуль "Метрология, измерительные приборы, стандартизация"</t>
  </si>
  <si>
    <t>Знать конструкции, особенности эксплуатации и ремонта холодильного оборудования на различных видах транспорта</t>
  </si>
  <si>
    <t>3.4</t>
  </si>
  <si>
    <t>4.3</t>
  </si>
  <si>
    <t>/34</t>
  </si>
  <si>
    <t>Курсовая работа по дисциплине "Детали машин"</t>
  </si>
  <si>
    <t>/340</t>
  </si>
  <si>
    <t>БПК-4-7</t>
  </si>
  <si>
    <t>Владеть основными методами защиты производственного персонала и населения от возможных последствий аварий, катастроф, стихийных бедствий,  правовыми, организационными и инженерными основами обеспечения безопасных и здоровых условий труда</t>
  </si>
  <si>
    <t>Владеть методиками расчетов, подтверждающих работоспособность проектируемых  систем, методами подбора средств регулирования, автоматизации и защиты холодильных установок, требованиями нормативных документов в части обеспечения безопасного устройства, функционирования и эксплуатации холодильных систем</t>
  </si>
  <si>
    <t>Знать законодательные и нормативные правовые акты, методические материалы по метрологии, стандартизации и сертификации, порядок разработки и внедрения технических правовых документов</t>
  </si>
  <si>
    <t>Быть способным проводить анализ производственных процессов предприятия, оценку деятельности производственного цикла, находить пути его сокращения, оценку эффективности инвестиционных проектов, выбирать и совершенствовать способы организации систем производства холода, осуществлять управление ими, находить пути повышения эффективности работы предприятия</t>
  </si>
  <si>
    <t>Учебная практика</t>
  </si>
  <si>
    <t>8 семестр</t>
  </si>
  <si>
    <t>Учебная (ознакомительная) практика</t>
  </si>
  <si>
    <t>/10</t>
  </si>
  <si>
    <t>/16</t>
  </si>
  <si>
    <t>/72</t>
  </si>
  <si>
    <t>Политология</t>
  </si>
  <si>
    <t>1.8.1, 1.8.2</t>
  </si>
  <si>
    <t>I. График образовательного процесса</t>
  </si>
  <si>
    <t>Учебные практики</t>
  </si>
  <si>
    <t>/20</t>
  </si>
  <si>
    <t>/412</t>
  </si>
  <si>
    <t>/394</t>
  </si>
  <si>
    <t>/36</t>
  </si>
  <si>
    <t>/104</t>
  </si>
  <si>
    <t>/498</t>
  </si>
  <si>
    <t>/480</t>
  </si>
  <si>
    <t>/102</t>
  </si>
  <si>
    <t>Разработан в качестве примера реализации образовательного стандарта по специальности 1-36 20 01 "Низкотемпературная техника"</t>
  </si>
  <si>
    <t>Владеть базовыми навыками оценки энергетической эффективности и экологической безопасности процессов производства, транспортировки и потребления энергии</t>
  </si>
  <si>
    <t>КОМПОНЕНТ УЧРЕЖДЕНИЯ ВЫСШЕГО ОБРАЗОВАНИЯ</t>
  </si>
  <si>
    <t>СК-11</t>
  </si>
  <si>
    <t>1.7.3</t>
  </si>
  <si>
    <t>1.7.4</t>
  </si>
  <si>
    <t>1.7.5</t>
  </si>
  <si>
    <t>1.7.6</t>
  </si>
  <si>
    <t>БПК-12, 13</t>
  </si>
  <si>
    <t>БПК-10,11</t>
  </si>
  <si>
    <t>БПК-14,15</t>
  </si>
  <si>
    <t>Владеть основными методами, средствами переработки информации, навыками работы с компьютером, техническими и программными средствами компьютера, основами алгоритмизации задач</t>
  </si>
  <si>
    <t>1.2.1, 4.1</t>
  </si>
  <si>
    <t>2.5</t>
  </si>
  <si>
    <t>2.5.1</t>
  </si>
  <si>
    <t>2.5.2</t>
  </si>
  <si>
    <t>2.6</t>
  </si>
  <si>
    <t>2.6.1</t>
  </si>
  <si>
    <t>2.5.1, 2.5.2</t>
  </si>
  <si>
    <t>2.6.1, 2.6.2</t>
  </si>
  <si>
    <t>V. Производственные практики</t>
  </si>
  <si>
    <t xml:space="preserve">VI. Дипломное  проектирование </t>
  </si>
  <si>
    <t>VII. Итоговая аттестация</t>
  </si>
  <si>
    <t>IV. Учебные практики</t>
  </si>
  <si>
    <t>УК-1-4</t>
  </si>
  <si>
    <t>2. Защита дипломного проекта в ГЭК</t>
  </si>
  <si>
    <t>/1</t>
  </si>
  <si>
    <t>Для иностранных студентов вместо данной учебной дисциплины может планироваться изучение учебной дисциплины «История науки и культуры Беларуси».</t>
  </si>
  <si>
    <t>Дифференцированный зачет.</t>
  </si>
  <si>
    <t>БПК-16</t>
  </si>
  <si>
    <t>Владеть методами анализа и моделирования гидро- газомеханических процессов в элементах энергетических систем</t>
  </si>
  <si>
    <t>1. Государственный экзамен по специальности</t>
  </si>
  <si>
    <t>Уметь осуществлять расчеты процессов, происходящих в нагнетателях и расширительных машинах, выбирать тип машины, режим ее работы для экономичной эксплуатации и регулирования</t>
  </si>
  <si>
    <t xml:space="preserve">Владеть навыками здоровьесбережения </t>
  </si>
  <si>
    <t>УК-7,8</t>
  </si>
  <si>
    <t>БПК-17</t>
  </si>
  <si>
    <t>1.10.3</t>
  </si>
  <si>
    <t>1.10.2, 1.10.3</t>
  </si>
  <si>
    <t>2.2.1, 2.2.2</t>
  </si>
  <si>
    <t>2.2.3, 2.2.4</t>
  </si>
  <si>
    <t>СК-1,2</t>
  </si>
  <si>
    <t xml:space="preserve">Владеть навыками составления планировок промышленных холодильников, выбора и расчета ограждений холодильников,  расчета теплопоступлений и определения нагрузок на камерное и компрессорное оборудование </t>
  </si>
  <si>
    <t xml:space="preserve">Владеть навыками монтажа, регулировки, наладки, ремонта холодильного оборудования, поиска неисправностей и разработки методов их устранения
</t>
  </si>
  <si>
    <t>2.3.5, 2.3.6</t>
  </si>
  <si>
    <t>СК-3-7</t>
  </si>
  <si>
    <t>2.4.1, 2.4.2, 2.4.3</t>
  </si>
  <si>
    <t>Владеть способами графического изображения предметов на плоскости и в пространстве, требованиями Единой системы конструкторской документации, методами использования компьютерных технологий для построения чертежей технологических схем систем холодоснабжения объектов</t>
  </si>
  <si>
    <t>2.7</t>
  </si>
  <si>
    <t>2.7.1</t>
  </si>
  <si>
    <t>2.7.2</t>
  </si>
  <si>
    <t>УК-9, СК-11</t>
  </si>
  <si>
    <t>Владеть методами компьютерного моделирования и программирования, использования стандартных программ для решения инженерных задач оптимизации тепломассообменных и газодинамических процессов холодильных машин</t>
  </si>
  <si>
    <t>УК-2, УК-5</t>
  </si>
  <si>
    <t>1.5.1, 1.5.4</t>
  </si>
  <si>
    <t>1.5.5, 1.5.6</t>
  </si>
  <si>
    <t>1.7.3, 1.7.4</t>
  </si>
  <si>
    <t>1.7.1, 1.7.2, 1.7.5, 1.7.6</t>
  </si>
  <si>
    <t>ТИПОВОЙ УЧЕБНЫЙ  ПЛАН</t>
  </si>
  <si>
    <t>Модуль "Низкотемпературные технологии и оборудование"</t>
  </si>
  <si>
    <t>Модуль "Холодильное оборудование"</t>
  </si>
  <si>
    <t>Знать свойства конструкционных метриалов, критерии их выбора, способы их производства, получения из них заготовок и деталей машин</t>
  </si>
  <si>
    <t>Проректор по научно-методической работе
Государственного учреждения образования
"Республиканский институт высшей школы"</t>
  </si>
  <si>
    <t>С. А. Касперович</t>
  </si>
  <si>
    <t>И. В. Титович</t>
  </si>
  <si>
    <t>Продолжение типового учебного плана по специальности 1-36 20 01 "Низкотемпературная техника"</t>
  </si>
  <si>
    <t>________________________</t>
  </si>
  <si>
    <t>Код компетен-ции</t>
  </si>
  <si>
    <t>III. План образовательного процесса</t>
  </si>
  <si>
    <t xml:space="preserve">Председатель секции по специальности 1-36 20 01  Низкотемпературная техника УМО по образованию в области машиностроительного оборудования и технологий    </t>
  </si>
  <si>
    <t>Знать основные средства измерения и приборы, их назначение, устройство, принцип работы, методы проведения измерений, применяемые в холодильных системах</t>
  </si>
  <si>
    <t>Код дисцип-лины, модуля</t>
  </si>
  <si>
    <t>Курсовая работа по дисциплине "Механика жидкости и газа"</t>
  </si>
  <si>
    <t>Квалификация специалиста: инженер-механик</t>
  </si>
  <si>
    <t>Обозначения:</t>
  </si>
  <si>
    <t>Начальник Главного управления профессионального образования Министерства образования  Республики Беларусь</t>
  </si>
  <si>
    <t>В.Г.Баштовой</t>
  </si>
  <si>
    <r>
      <t xml:space="preserve">Рекомендован к утверждению Президиумом Совета УМО по образованию в области машиностроительного оборудования и технологий                                                                                     Протокол </t>
    </r>
    <r>
      <rPr>
        <u/>
        <sz val="42"/>
        <color indexed="8"/>
        <rFont val="Arial Narrow"/>
        <family val="2"/>
        <charset val="204"/>
      </rPr>
      <t>№  3</t>
    </r>
    <r>
      <rPr>
        <sz val="42"/>
        <color indexed="8"/>
        <rFont val="Arial Narrow"/>
        <family val="2"/>
        <charset val="204"/>
      </rPr>
      <t xml:space="preserve"> от  </t>
    </r>
    <r>
      <rPr>
        <u/>
        <sz val="42"/>
        <color indexed="8"/>
        <rFont val="Arial Narrow"/>
        <family val="2"/>
        <charset val="204"/>
      </rPr>
      <t>24 мая</t>
    </r>
    <r>
      <rPr>
        <sz val="42"/>
        <color indexed="8"/>
        <rFont val="Arial Narrow"/>
        <family val="2"/>
        <charset val="204"/>
      </rPr>
      <t xml:space="preserve"> 2018  г.</t>
    </r>
  </si>
  <si>
    <t>____________________________</t>
  </si>
  <si>
    <t>1.1.4</t>
  </si>
  <si>
    <t xml:space="preserve">История </t>
  </si>
  <si>
    <t xml:space="preserve">Экономика </t>
  </si>
  <si>
    <t>Зач. ед.</t>
  </si>
  <si>
    <t>Владеть культурой мышления, быть способным к восприятию, обобщению и анализу философских и мировоззренческих проблем, уметь реализовывать психолого-педагогические знания и умения в социально-профессиональной деятельности</t>
  </si>
  <si>
    <t>Владеть основными категориями политологии и идеологии, понимать специфику формирования и функционирования политической системы и особенности идеологии белорусского государства</t>
  </si>
  <si>
    <t>Уметь анализировать социально-значимые явления, события и процессы, использовать социологическую и экономическую информацию, быть способным к проявлению предпринимательской инициативы</t>
  </si>
  <si>
    <t xml:space="preserve">_____________________ </t>
  </si>
  <si>
    <t>Знать закономерности исторического развития и формирования государственных и общественных институтов белорусского этноса во взаимосвязи с европейской цивилизацией</t>
  </si>
  <si>
    <t>Начальник Главного управления профессионального образования Министерства образования Республики Беларусь</t>
  </si>
  <si>
    <t>Автоматизированные системы управления технологическими процессами</t>
  </si>
  <si>
    <t>Название цикла,  учебной дисциплины, курсовой работы (проекта)</t>
  </si>
  <si>
    <t>Психология труда/История мировой культуры</t>
  </si>
  <si>
    <t>Политические институты и политические процессы/Логика</t>
  </si>
  <si>
    <t xml:space="preserve">Владеть основами психологии труда для решения задач профессиональной деятельности / Знать специфику и закономерности развития мировых культур
</t>
  </si>
  <si>
    <t>Владеть знаниями о плитических институтах, динамике политических процессов, характеристиках и видах политических систем/Владеть умением логически верно и аргументированно мыслить и правильно строить устную и письменную речь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</si>
</sst>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2" x14ac:knownFonts="1">
    <font>
      <sz val="11"/>
      <color theme="1"/>
      <name val="Calibri"/>
      <family val="2"/>
      <charset val="204"/>
      <scheme val="minor"/>
    </font>
    <font>
      <sz val="16"/>
      <name val="Arial"/>
      <family val="2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Arial"/>
      <family val="2"/>
      <charset val="204"/>
    </font>
    <font>
      <sz val="16"/>
      <color indexed="8"/>
      <name val="Times New Roman"/>
      <family val="1"/>
      <charset val="204"/>
    </font>
    <font>
      <sz val="16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4"/>
      <color indexed="10"/>
      <name val="Times New Roman"/>
      <family val="1"/>
      <charset val="204"/>
    </font>
    <font>
      <sz val="16"/>
      <color indexed="10"/>
      <name val="Times New Roman"/>
      <family val="1"/>
      <charset val="204"/>
    </font>
    <font>
      <b/>
      <sz val="22"/>
      <color indexed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6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0"/>
      <color theme="1"/>
      <name val="Arial Cyr"/>
      <charset val="204"/>
    </font>
    <font>
      <sz val="11"/>
      <name val="Calibri"/>
      <family val="2"/>
      <charset val="204"/>
      <scheme val="minor"/>
    </font>
    <font>
      <sz val="16"/>
      <color theme="0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30"/>
      <color indexed="8"/>
      <name val="Arial Narrow"/>
      <family val="2"/>
      <charset val="204"/>
    </font>
    <font>
      <sz val="42"/>
      <color indexed="8"/>
      <name val="Arial Narrow"/>
      <family val="2"/>
      <charset val="204"/>
    </font>
    <font>
      <b/>
      <sz val="42"/>
      <name val="Arial Narrow"/>
      <family val="2"/>
      <charset val="204"/>
    </font>
    <font>
      <sz val="42"/>
      <name val="Arial Narrow"/>
      <family val="2"/>
      <charset val="204"/>
    </font>
    <font>
      <b/>
      <sz val="40"/>
      <color indexed="8"/>
      <name val="Arial Narrow"/>
      <family val="2"/>
      <charset val="204"/>
    </font>
    <font>
      <b/>
      <sz val="42"/>
      <color indexed="8"/>
      <name val="Arial Narrow"/>
      <family val="2"/>
      <charset val="204"/>
    </font>
    <font>
      <sz val="40"/>
      <color theme="1"/>
      <name val="Arial Narrow"/>
      <family val="2"/>
      <charset val="204"/>
    </font>
    <font>
      <b/>
      <sz val="40"/>
      <color theme="1"/>
      <name val="Arial Narrow"/>
      <family val="2"/>
      <charset val="204"/>
    </font>
    <font>
      <sz val="40"/>
      <color indexed="8"/>
      <name val="Arial Narrow"/>
      <family val="2"/>
      <charset val="204"/>
    </font>
    <font>
      <b/>
      <sz val="36"/>
      <color indexed="8"/>
      <name val="Arial Narrow"/>
      <family val="2"/>
      <charset val="204"/>
    </font>
    <font>
      <sz val="36"/>
      <color theme="1"/>
      <name val="Calibri"/>
      <family val="2"/>
      <charset val="204"/>
      <scheme val="minor"/>
    </font>
    <font>
      <sz val="36"/>
      <color theme="1"/>
      <name val="Arial Narrow"/>
      <family val="2"/>
      <charset val="204"/>
    </font>
    <font>
      <b/>
      <sz val="36"/>
      <color theme="1"/>
      <name val="Arial Narrow"/>
      <family val="2"/>
      <charset val="204"/>
    </font>
    <font>
      <sz val="28"/>
      <name val="Arial Narrow"/>
      <family val="2"/>
      <charset val="204"/>
    </font>
    <font>
      <u/>
      <sz val="28"/>
      <name val="Arial Narrow"/>
      <family val="2"/>
      <charset val="204"/>
    </font>
    <font>
      <sz val="28"/>
      <color theme="1"/>
      <name val="Arial Narrow"/>
      <family val="2"/>
      <charset val="204"/>
    </font>
    <font>
      <b/>
      <sz val="28"/>
      <name val="Arial Narrow"/>
      <family val="2"/>
      <charset val="204"/>
    </font>
    <font>
      <sz val="36"/>
      <name val="Arial Narrow"/>
      <family val="2"/>
      <charset val="204"/>
    </font>
    <font>
      <b/>
      <sz val="36"/>
      <color indexed="8"/>
      <name val="Arial"/>
      <family val="2"/>
      <charset val="204"/>
    </font>
    <font>
      <b/>
      <sz val="36"/>
      <color indexed="8"/>
      <name val="Calibri"/>
      <family val="2"/>
      <charset val="204"/>
    </font>
    <font>
      <sz val="36"/>
      <color indexed="8"/>
      <name val="Arial Narrow"/>
      <family val="2"/>
      <charset val="204"/>
    </font>
    <font>
      <b/>
      <sz val="36"/>
      <name val="Arial Narrow"/>
      <family val="2"/>
      <charset val="204"/>
    </font>
    <font>
      <sz val="32"/>
      <color indexed="8"/>
      <name val="Arial Narrow"/>
      <family val="2"/>
      <charset val="204"/>
    </font>
    <font>
      <b/>
      <sz val="32"/>
      <color indexed="8"/>
      <name val="Arial Narrow"/>
      <family val="2"/>
      <charset val="204"/>
    </font>
    <font>
      <sz val="32"/>
      <color theme="1"/>
      <name val="Arial Narrow"/>
      <family val="2"/>
      <charset val="204"/>
    </font>
    <font>
      <b/>
      <sz val="30"/>
      <color indexed="8"/>
      <name val="Arial Narrow"/>
      <family val="2"/>
      <charset val="204"/>
    </font>
    <font>
      <sz val="30"/>
      <color theme="1"/>
      <name val="Arial Narrow"/>
      <family val="2"/>
      <charset val="204"/>
    </font>
    <font>
      <b/>
      <sz val="32"/>
      <name val="Arial Narrow"/>
      <family val="2"/>
      <charset val="204"/>
    </font>
    <font>
      <sz val="32"/>
      <name val="Arial Narrow"/>
      <family val="2"/>
      <charset val="204"/>
    </font>
    <font>
      <sz val="32"/>
      <color theme="0"/>
      <name val="Arial Narrow"/>
      <family val="2"/>
      <charset val="204"/>
    </font>
    <font>
      <vertAlign val="superscript"/>
      <sz val="32"/>
      <color indexed="8"/>
      <name val="Arial Narrow"/>
      <family val="2"/>
      <charset val="204"/>
    </font>
    <font>
      <b/>
      <sz val="32"/>
      <color indexed="10"/>
      <name val="Arial Narrow"/>
      <family val="2"/>
      <charset val="204"/>
    </font>
    <font>
      <b/>
      <sz val="32"/>
      <color theme="0"/>
      <name val="Arial Narrow"/>
      <family val="2"/>
      <charset val="204"/>
    </font>
    <font>
      <b/>
      <sz val="29"/>
      <color indexed="8"/>
      <name val="Arial Narrow"/>
      <family val="2"/>
      <charset val="204"/>
    </font>
    <font>
      <sz val="31"/>
      <color indexed="8"/>
      <name val="Arial Narrow"/>
      <family val="2"/>
      <charset val="204"/>
    </font>
    <font>
      <sz val="31"/>
      <name val="Arial Narrow"/>
      <family val="2"/>
      <charset val="204"/>
    </font>
    <font>
      <sz val="36"/>
      <color indexed="10"/>
      <name val="Arial Narrow"/>
      <family val="2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 Cyr"/>
      <charset val="204"/>
    </font>
    <font>
      <u/>
      <sz val="42"/>
      <color indexed="8"/>
      <name val="Arial Narrow"/>
      <family val="2"/>
      <charset val="204"/>
    </font>
    <font>
      <sz val="42"/>
      <color theme="1"/>
      <name val="Arial Narrow"/>
      <family val="2"/>
      <charset val="204"/>
    </font>
    <font>
      <sz val="42"/>
      <color indexed="10"/>
      <name val="Arial Narrow"/>
      <family val="2"/>
      <charset val="204"/>
    </font>
    <font>
      <sz val="42"/>
      <color theme="1"/>
      <name val="Calibri"/>
      <family val="2"/>
      <charset val="204"/>
      <scheme val="minor"/>
    </font>
    <font>
      <sz val="42"/>
      <color indexed="8"/>
      <name val="Calibri"/>
      <family val="2"/>
      <charset val="204"/>
    </font>
    <font>
      <sz val="38"/>
      <color theme="1"/>
      <name val="Arial Narrow"/>
      <family val="2"/>
      <charset val="204"/>
    </font>
    <font>
      <sz val="36"/>
      <color theme="0"/>
      <name val="Arial Narrow"/>
      <family val="2"/>
      <charset val="204"/>
    </font>
    <font>
      <b/>
      <sz val="32"/>
      <color rgb="FFFF0000"/>
      <name val="Arial Narrow"/>
      <family val="2"/>
      <charset val="204"/>
    </font>
    <font>
      <sz val="22"/>
      <color theme="1"/>
      <name val="Arial"/>
      <family val="2"/>
      <charset val="204"/>
    </font>
    <font>
      <sz val="32"/>
      <name val="Arial"/>
      <family val="2"/>
      <charset val="204"/>
    </font>
    <font>
      <b/>
      <sz val="32"/>
      <name val="Arial"/>
      <family val="2"/>
      <charset val="204"/>
    </font>
    <font>
      <sz val="32"/>
      <color indexed="8"/>
      <name val="Arial"/>
      <family val="2"/>
      <charset val="204"/>
    </font>
    <font>
      <b/>
      <sz val="26"/>
      <name val="Arial Narrow"/>
      <family val="2"/>
      <charset val="204"/>
    </font>
    <font>
      <b/>
      <sz val="26"/>
      <color indexed="8"/>
      <name val="Arial Narrow"/>
      <family val="2"/>
      <charset val="204"/>
    </font>
    <font>
      <b/>
      <sz val="26"/>
      <color theme="0"/>
      <name val="Arial Narrow"/>
      <family val="2"/>
      <charset val="204"/>
    </font>
    <font>
      <b/>
      <sz val="30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209">
    <xf numFmtId="0" fontId="0" fillId="0" borderId="0" xfId="0"/>
    <xf numFmtId="0" fontId="5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9" fillId="0" borderId="0" xfId="0" applyFont="1"/>
    <xf numFmtId="0" fontId="11" fillId="0" borderId="0" xfId="0" applyFont="1" applyAlignment="1">
      <alignment horizontal="left" vertical="center"/>
    </xf>
    <xf numFmtId="0" fontId="8" fillId="0" borderId="0" xfId="0" applyFont="1"/>
    <xf numFmtId="0" fontId="11" fillId="0" borderId="0" xfId="0" applyFont="1" applyAlignment="1">
      <alignment vertical="center"/>
    </xf>
    <xf numFmtId="0" fontId="12" fillId="0" borderId="0" xfId="0" applyFont="1"/>
    <xf numFmtId="0" fontId="10" fillId="0" borderId="0" xfId="0" applyFont="1"/>
    <xf numFmtId="0" fontId="13" fillId="0" borderId="0" xfId="0" applyFont="1"/>
    <xf numFmtId="0" fontId="6" fillId="0" borderId="0" xfId="0" applyFont="1"/>
    <xf numFmtId="0" fontId="15" fillId="0" borderId="0" xfId="0" applyFont="1" applyAlignment="1">
      <alignment wrapText="1"/>
    </xf>
    <xf numFmtId="0" fontId="16" fillId="0" borderId="0" xfId="0" applyFont="1"/>
    <xf numFmtId="0" fontId="14" fillId="0" borderId="0" xfId="0" applyFont="1"/>
    <xf numFmtId="0" fontId="15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0" fillId="0" borderId="78" xfId="0" applyBorder="1"/>
    <xf numFmtId="0" fontId="19" fillId="0" borderId="0" xfId="0" applyFont="1"/>
    <xf numFmtId="0" fontId="4" fillId="0" borderId="78" xfId="0" applyFont="1" applyBorder="1" applyAlignment="1">
      <alignment vertical="center"/>
    </xf>
    <xf numFmtId="0" fontId="6" fillId="2" borderId="78" xfId="1" applyFont="1" applyFill="1" applyBorder="1" applyAlignment="1"/>
    <xf numFmtId="0" fontId="6" fillId="2" borderId="0" xfId="1" applyFont="1" applyFill="1" applyBorder="1" applyAlignment="1"/>
    <xf numFmtId="0" fontId="17" fillId="0" borderId="0" xfId="0" applyFont="1" applyBorder="1" applyAlignment="1">
      <alignment wrapText="1"/>
    </xf>
    <xf numFmtId="0" fontId="7" fillId="0" borderId="0" xfId="0" applyFont="1"/>
    <xf numFmtId="0" fontId="0" fillId="0" borderId="32" xfId="0" applyBorder="1"/>
    <xf numFmtId="0" fontId="10" fillId="0" borderId="0" xfId="0" applyFont="1" applyAlignment="1">
      <alignment horizontal="center" vertical="center" wrapText="1"/>
    </xf>
    <xf numFmtId="0" fontId="22" fillId="0" borderId="0" xfId="0" applyFont="1" applyFill="1"/>
    <xf numFmtId="0" fontId="0" fillId="0" borderId="0" xfId="0" applyFont="1"/>
    <xf numFmtId="0" fontId="0" fillId="0" borderId="33" xfId="0" applyFont="1" applyBorder="1"/>
    <xf numFmtId="0" fontId="0" fillId="0" borderId="32" xfId="0" applyFont="1" applyBorder="1"/>
    <xf numFmtId="0" fontId="0" fillId="0" borderId="48" xfId="0" applyBorder="1"/>
    <xf numFmtId="0" fontId="23" fillId="0" borderId="0" xfId="0" applyFont="1"/>
    <xf numFmtId="0" fontId="0" fillId="0" borderId="1" xfId="0" applyBorder="1"/>
    <xf numFmtId="0" fontId="23" fillId="0" borderId="70" xfId="0" applyFont="1" applyBorder="1"/>
    <xf numFmtId="0" fontId="20" fillId="0" borderId="0" xfId="0" applyFont="1" applyBorder="1"/>
    <xf numFmtId="0" fontId="20" fillId="0" borderId="58" xfId="0" applyFont="1" applyBorder="1"/>
    <xf numFmtId="0" fontId="20" fillId="0" borderId="32" xfId="0" applyFont="1" applyBorder="1"/>
    <xf numFmtId="0" fontId="20" fillId="0" borderId="31" xfId="0" applyFont="1" applyBorder="1"/>
    <xf numFmtId="0" fontId="21" fillId="0" borderId="0" xfId="0" applyFont="1" applyBorder="1"/>
    <xf numFmtId="0" fontId="10" fillId="0" borderId="0" xfId="0" applyFont="1" applyBorder="1"/>
    <xf numFmtId="0" fontId="0" fillId="0" borderId="55" xfId="0" applyBorder="1"/>
    <xf numFmtId="0" fontId="21" fillId="0" borderId="30" xfId="0" applyFont="1" applyBorder="1"/>
    <xf numFmtId="0" fontId="21" fillId="0" borderId="44" xfId="0" applyFont="1" applyBorder="1"/>
    <xf numFmtId="0" fontId="21" fillId="0" borderId="50" xfId="0" applyFont="1" applyBorder="1"/>
    <xf numFmtId="0" fontId="1" fillId="0" borderId="35" xfId="0" applyFont="1" applyBorder="1"/>
    <xf numFmtId="0" fontId="21" fillId="0" borderId="29" xfId="0" applyFont="1" applyBorder="1"/>
    <xf numFmtId="0" fontId="26" fillId="0" borderId="0" xfId="0" applyFont="1"/>
    <xf numFmtId="0" fontId="25" fillId="0" borderId="0" xfId="0" applyFont="1"/>
    <xf numFmtId="0" fontId="28" fillId="0" borderId="0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 applyProtection="1">
      <alignment vertical="center"/>
      <protection hidden="1"/>
    </xf>
    <xf numFmtId="0" fontId="30" fillId="0" borderId="0" xfId="0" applyFont="1" applyAlignment="1">
      <alignment horizontal="left" vertical="center"/>
    </xf>
    <xf numFmtId="0" fontId="28" fillId="0" borderId="0" xfId="0" applyFont="1" applyBorder="1"/>
    <xf numFmtId="0" fontId="28" fillId="0" borderId="0" xfId="0" applyFont="1"/>
    <xf numFmtId="0" fontId="28" fillId="0" borderId="0" xfId="0" applyFont="1" applyBorder="1" applyAlignment="1"/>
    <xf numFmtId="0" fontId="31" fillId="0" borderId="0" xfId="0" applyFont="1" applyAlignment="1"/>
    <xf numFmtId="0" fontId="33" fillId="0" borderId="0" xfId="0" applyFont="1"/>
    <xf numFmtId="0" fontId="27" fillId="0" borderId="0" xfId="0" applyFont="1" applyAlignment="1"/>
    <xf numFmtId="0" fontId="35" fillId="0" borderId="0" xfId="0" applyFont="1"/>
    <xf numFmtId="0" fontId="35" fillId="0" borderId="0" xfId="0" applyFont="1" applyBorder="1"/>
    <xf numFmtId="0" fontId="36" fillId="0" borderId="0" xfId="0" applyFont="1" applyAlignment="1">
      <alignment vertical="center"/>
    </xf>
    <xf numFmtId="0" fontId="37" fillId="0" borderId="0" xfId="0" applyFont="1"/>
    <xf numFmtId="0" fontId="38" fillId="0" borderId="0" xfId="0" applyFont="1"/>
    <xf numFmtId="0" fontId="40" fillId="0" borderId="59" xfId="0" applyFont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0" fontId="41" fillId="0" borderId="2" xfId="0" applyFont="1" applyBorder="1" applyAlignment="1">
      <alignment horizontal="left" vertical="center"/>
    </xf>
    <xf numFmtId="49" fontId="41" fillId="0" borderId="2" xfId="0" applyNumberFormat="1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horizontal="left" vertical="center"/>
    </xf>
    <xf numFmtId="49" fontId="40" fillId="0" borderId="4" xfId="0" applyNumberFormat="1" applyFont="1" applyBorder="1" applyAlignment="1">
      <alignment horizontal="center" vertical="center"/>
    </xf>
    <xf numFmtId="49" fontId="40" fillId="0" borderId="5" xfId="0" applyNumberFormat="1" applyFont="1" applyBorder="1" applyAlignment="1">
      <alignment horizontal="center" vertical="center"/>
    </xf>
    <xf numFmtId="49" fontId="40" fillId="0" borderId="6" xfId="0" applyNumberFormat="1" applyFont="1" applyBorder="1" applyAlignment="1">
      <alignment horizontal="center" vertical="center"/>
    </xf>
    <xf numFmtId="49" fontId="40" fillId="0" borderId="7" xfId="0" applyNumberFormat="1" applyFont="1" applyBorder="1" applyAlignment="1">
      <alignment horizontal="center" vertical="center"/>
    </xf>
    <xf numFmtId="49" fontId="40" fillId="0" borderId="8" xfId="0" applyNumberFormat="1" applyFont="1" applyBorder="1" applyAlignment="1">
      <alignment horizontal="center" vertical="center"/>
    </xf>
    <xf numFmtId="49" fontId="40" fillId="0" borderId="9" xfId="0" applyNumberFormat="1" applyFont="1" applyBorder="1" applyAlignment="1">
      <alignment horizontal="center" vertical="center"/>
    </xf>
    <xf numFmtId="49" fontId="40" fillId="0" borderId="10" xfId="0" applyNumberFormat="1" applyFont="1" applyBorder="1" applyAlignment="1">
      <alignment horizontal="center" vertical="center"/>
    </xf>
    <xf numFmtId="49" fontId="40" fillId="0" borderId="11" xfId="0" applyNumberFormat="1" applyFont="1" applyBorder="1" applyAlignment="1">
      <alignment horizontal="center" vertical="center"/>
    </xf>
    <xf numFmtId="49" fontId="40" fillId="0" borderId="12" xfId="0" applyNumberFormat="1" applyFont="1" applyBorder="1" applyAlignment="1">
      <alignment horizontal="center" vertical="center"/>
    </xf>
    <xf numFmtId="49" fontId="41" fillId="0" borderId="6" xfId="0" applyNumberFormat="1" applyFont="1" applyBorder="1" applyAlignment="1">
      <alignment horizontal="center" vertical="center"/>
    </xf>
    <xf numFmtId="49" fontId="41" fillId="0" borderId="9" xfId="0" applyNumberFormat="1" applyFont="1" applyBorder="1" applyAlignment="1">
      <alignment horizontal="center" vertical="center"/>
    </xf>
    <xf numFmtId="49" fontId="40" fillId="0" borderId="13" xfId="0" applyNumberFormat="1" applyFont="1" applyBorder="1" applyAlignment="1">
      <alignment horizontal="center" vertical="center"/>
    </xf>
    <xf numFmtId="49" fontId="40" fillId="0" borderId="14" xfId="0" applyNumberFormat="1" applyFont="1" applyBorder="1" applyAlignment="1">
      <alignment horizontal="center" vertical="center"/>
    </xf>
    <xf numFmtId="49" fontId="40" fillId="0" borderId="15" xfId="0" applyNumberFormat="1" applyFont="1" applyBorder="1" applyAlignment="1">
      <alignment horizontal="center" vertical="center"/>
    </xf>
    <xf numFmtId="49" fontId="40" fillId="0" borderId="16" xfId="0" applyNumberFormat="1" applyFont="1" applyBorder="1" applyAlignment="1">
      <alignment horizontal="center" vertical="center"/>
    </xf>
    <xf numFmtId="49" fontId="40" fillId="0" borderId="17" xfId="0" applyNumberFormat="1" applyFont="1" applyBorder="1" applyAlignment="1">
      <alignment horizontal="center" vertical="center"/>
    </xf>
    <xf numFmtId="0" fontId="40" fillId="0" borderId="19" xfId="0" applyFont="1" applyBorder="1" applyAlignment="1">
      <alignment vertical="center"/>
    </xf>
    <xf numFmtId="0" fontId="40" fillId="0" borderId="20" xfId="0" applyFont="1" applyBorder="1" applyAlignment="1">
      <alignment vertical="center"/>
    </xf>
    <xf numFmtId="0" fontId="40" fillId="0" borderId="21" xfId="0" applyFont="1" applyBorder="1" applyAlignment="1">
      <alignment vertical="center"/>
    </xf>
    <xf numFmtId="0" fontId="40" fillId="0" borderId="22" xfId="0" applyFont="1" applyBorder="1" applyAlignment="1">
      <alignment vertical="center"/>
    </xf>
    <xf numFmtId="0" fontId="40" fillId="0" borderId="23" xfId="0" applyFont="1" applyBorder="1" applyAlignment="1">
      <alignment vertical="center"/>
    </xf>
    <xf numFmtId="0" fontId="43" fillId="0" borderId="23" xfId="0" applyFont="1" applyBorder="1" applyAlignment="1">
      <alignment horizontal="center" vertical="center"/>
    </xf>
    <xf numFmtId="0" fontId="43" fillId="0" borderId="90" xfId="0" applyFont="1" applyBorder="1" applyAlignment="1">
      <alignment horizontal="center" vertical="center"/>
    </xf>
    <xf numFmtId="0" fontId="43" fillId="0" borderId="89" xfId="0" applyFont="1" applyBorder="1" applyAlignment="1">
      <alignment horizontal="center" vertical="center"/>
    </xf>
    <xf numFmtId="0" fontId="40" fillId="0" borderId="70" xfId="0" applyFont="1" applyBorder="1" applyAlignment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0" fillId="0" borderId="20" xfId="0" applyFont="1" applyBorder="1" applyAlignment="1">
      <alignment horizontal="center" vertical="center"/>
    </xf>
    <xf numFmtId="0" fontId="43" fillId="0" borderId="22" xfId="0" applyFont="1" applyBorder="1" applyAlignment="1">
      <alignment horizontal="center" vertical="center"/>
    </xf>
    <xf numFmtId="0" fontId="43" fillId="0" borderId="67" xfId="0" applyFont="1" applyBorder="1" applyAlignment="1">
      <alignment horizontal="center" vertical="center"/>
    </xf>
    <xf numFmtId="0" fontId="40" fillId="0" borderId="28" xfId="0" applyFont="1" applyBorder="1" applyAlignment="1">
      <alignment horizontal="center" vertical="center"/>
    </xf>
    <xf numFmtId="0" fontId="40" fillId="0" borderId="26" xfId="0" applyFont="1" applyBorder="1" applyAlignment="1">
      <alignment horizontal="center" vertical="center"/>
    </xf>
    <xf numFmtId="0" fontId="40" fillId="0" borderId="27" xfId="0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/>
    </xf>
    <xf numFmtId="0" fontId="40" fillId="0" borderId="25" xfId="0" applyFont="1" applyBorder="1" applyAlignment="1">
      <alignment vertical="center"/>
    </xf>
    <xf numFmtId="0" fontId="40" fillId="0" borderId="26" xfId="0" applyFont="1" applyBorder="1" applyAlignment="1">
      <alignment vertical="center"/>
    </xf>
    <xf numFmtId="0" fontId="40" fillId="0" borderId="27" xfId="0" applyFont="1" applyBorder="1" applyAlignment="1">
      <alignment vertical="center"/>
    </xf>
    <xf numFmtId="0" fontId="40" fillId="0" borderId="28" xfId="0" applyFont="1" applyBorder="1" applyAlignment="1">
      <alignment vertical="center"/>
    </xf>
    <xf numFmtId="0" fontId="40" fillId="0" borderId="24" xfId="0" applyFont="1" applyBorder="1" applyAlignment="1">
      <alignment vertical="center"/>
    </xf>
    <xf numFmtId="0" fontId="43" fillId="0" borderId="20" xfId="0" applyFont="1" applyBorder="1" applyAlignment="1">
      <alignment horizontal="center" vertical="center"/>
    </xf>
    <xf numFmtId="0" fontId="40" fillId="0" borderId="33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43" fillId="0" borderId="26" xfId="0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0" borderId="123" xfId="0" applyFont="1" applyBorder="1" applyAlignment="1">
      <alignment horizontal="center" vertical="center"/>
    </xf>
    <xf numFmtId="0" fontId="40" fillId="0" borderId="105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0" fillId="0" borderId="103" xfId="0" applyFont="1" applyBorder="1" applyAlignment="1">
      <alignment vertical="center"/>
    </xf>
    <xf numFmtId="0" fontId="40" fillId="0" borderId="99" xfId="0" applyFont="1" applyBorder="1" applyAlignment="1">
      <alignment vertical="center"/>
    </xf>
    <xf numFmtId="0" fontId="40" fillId="0" borderId="100" xfId="0" applyFont="1" applyBorder="1" applyAlignment="1">
      <alignment vertical="center"/>
    </xf>
    <xf numFmtId="0" fontId="40" fillId="0" borderId="104" xfId="0" applyFont="1" applyBorder="1" applyAlignment="1">
      <alignment vertical="center"/>
    </xf>
    <xf numFmtId="0" fontId="40" fillId="0" borderId="105" xfId="0" applyFont="1" applyBorder="1" applyAlignment="1">
      <alignment vertical="center"/>
    </xf>
    <xf numFmtId="0" fontId="43" fillId="0" borderId="104" xfId="0" applyFont="1" applyBorder="1" applyAlignment="1">
      <alignment horizontal="center" vertical="center"/>
    </xf>
    <xf numFmtId="0" fontId="43" fillId="0" borderId="99" xfId="0" applyFont="1" applyBorder="1" applyAlignment="1">
      <alignment horizontal="center" vertical="center"/>
    </xf>
    <xf numFmtId="0" fontId="43" fillId="0" borderId="100" xfId="0" applyFont="1" applyBorder="1" applyAlignment="1">
      <alignment horizontal="center" vertical="center"/>
    </xf>
    <xf numFmtId="0" fontId="40" fillId="0" borderId="48" xfId="0" applyFont="1" applyBorder="1" applyAlignment="1">
      <alignment horizontal="center" vertical="center"/>
    </xf>
    <xf numFmtId="0" fontId="40" fillId="0" borderId="99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1" fontId="43" fillId="0" borderId="100" xfId="0" applyNumberFormat="1" applyFont="1" applyBorder="1" applyAlignment="1">
      <alignment horizontal="center" vertical="center"/>
    </xf>
    <xf numFmtId="0" fontId="43" fillId="0" borderId="103" xfId="0" applyFont="1" applyBorder="1" applyAlignment="1">
      <alignment horizontal="center" vertical="center"/>
    </xf>
    <xf numFmtId="0" fontId="43" fillId="0" borderId="105" xfId="0" applyFont="1" applyBorder="1" applyAlignment="1">
      <alignment horizontal="center" vertical="center"/>
    </xf>
    <xf numFmtId="0" fontId="43" fillId="0" borderId="94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3" fillId="0" borderId="77" xfId="0" applyFont="1" applyBorder="1" applyAlignment="1">
      <alignment horizontal="center" vertical="center"/>
    </xf>
    <xf numFmtId="1" fontId="43" fillId="0" borderId="73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37" fillId="0" borderId="0" xfId="0" applyFont="1" applyBorder="1"/>
    <xf numFmtId="0" fontId="37" fillId="0" borderId="35" xfId="0" applyFont="1" applyBorder="1"/>
    <xf numFmtId="0" fontId="45" fillId="0" borderId="0" xfId="0" applyFont="1" applyAlignment="1">
      <alignment vertical="center"/>
    </xf>
    <xf numFmtId="0" fontId="45" fillId="0" borderId="0" xfId="0" applyFont="1"/>
    <xf numFmtId="0" fontId="46" fillId="0" borderId="0" xfId="0" applyFont="1"/>
    <xf numFmtId="0" fontId="27" fillId="0" borderId="30" xfId="0" applyFont="1" applyBorder="1" applyAlignment="1">
      <alignment horizontal="center" vertical="center" wrapText="1"/>
    </xf>
    <xf numFmtId="0" fontId="27" fillId="2" borderId="29" xfId="0" applyFont="1" applyFill="1" applyBorder="1" applyAlignment="1">
      <alignment horizontal="center" vertical="center" textRotation="90" wrapText="1"/>
    </xf>
    <xf numFmtId="0" fontId="27" fillId="2" borderId="30" xfId="0" applyFont="1" applyFill="1" applyBorder="1" applyAlignment="1">
      <alignment horizontal="center" vertical="center" textRotation="90" wrapText="1"/>
    </xf>
    <xf numFmtId="0" fontId="27" fillId="0" borderId="29" xfId="0" applyFont="1" applyBorder="1" applyAlignment="1">
      <alignment horizontal="center" vertical="center" textRotation="90" wrapText="1"/>
    </xf>
    <xf numFmtId="0" fontId="27" fillId="0" borderId="30" xfId="0" applyFont="1" applyBorder="1" applyAlignment="1">
      <alignment horizontal="center" vertical="center" textRotation="90" wrapText="1"/>
    </xf>
    <xf numFmtId="0" fontId="27" fillId="0" borderId="35" xfId="0" applyFont="1" applyBorder="1" applyAlignment="1">
      <alignment horizontal="center" vertical="center" textRotation="90" wrapText="1"/>
    </xf>
    <xf numFmtId="0" fontId="55" fillId="0" borderId="13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1" fontId="55" fillId="0" borderId="95" xfId="0" applyNumberFormat="1" applyFont="1" applyBorder="1" applyAlignment="1">
      <alignment horizontal="center" vertical="center" wrapText="1"/>
    </xf>
    <xf numFmtId="0" fontId="56" fillId="0" borderId="51" xfId="0" applyFont="1" applyBorder="1" applyAlignment="1">
      <alignment vertical="center" wrapText="1"/>
    </xf>
    <xf numFmtId="0" fontId="56" fillId="0" borderId="0" xfId="0" applyFont="1" applyBorder="1" applyAlignment="1">
      <alignment vertical="center" wrapText="1"/>
    </xf>
    <xf numFmtId="0" fontId="55" fillId="0" borderId="52" xfId="0" applyFont="1" applyBorder="1" applyAlignment="1">
      <alignment vertical="center" wrapText="1"/>
    </xf>
    <xf numFmtId="0" fontId="49" fillId="0" borderId="97" xfId="0" applyFont="1" applyBorder="1" applyAlignment="1">
      <alignment horizontal="center"/>
    </xf>
    <xf numFmtId="0" fontId="49" fillId="0" borderId="61" xfId="0" applyFont="1" applyBorder="1" applyAlignment="1">
      <alignment horizontal="center"/>
    </xf>
    <xf numFmtId="0" fontId="54" fillId="2" borderId="59" xfId="0" applyFont="1" applyFill="1" applyBorder="1" applyAlignment="1">
      <alignment horizontal="center" vertical="center" wrapText="1"/>
    </xf>
    <xf numFmtId="0" fontId="54" fillId="2" borderId="89" xfId="0" applyFont="1" applyFill="1" applyBorder="1" applyAlignment="1">
      <alignment horizontal="center" vertical="center" wrapText="1"/>
    </xf>
    <xf numFmtId="0" fontId="54" fillId="2" borderId="106" xfId="0" applyFont="1" applyFill="1" applyBorder="1" applyAlignment="1">
      <alignment horizontal="center" vertical="center" wrapText="1"/>
    </xf>
    <xf numFmtId="0" fontId="54" fillId="0" borderId="59" xfId="0" applyFont="1" applyBorder="1" applyAlignment="1">
      <alignment horizontal="center" vertical="center" wrapText="1"/>
    </xf>
    <xf numFmtId="1" fontId="54" fillId="0" borderId="106" xfId="0" applyNumberFormat="1" applyFont="1" applyBorder="1" applyAlignment="1">
      <alignment horizontal="center" vertical="center" wrapText="1"/>
    </xf>
    <xf numFmtId="0" fontId="54" fillId="0" borderId="106" xfId="0" applyFont="1" applyBorder="1" applyAlignment="1">
      <alignment horizontal="center" vertical="center" wrapText="1"/>
    </xf>
    <xf numFmtId="0" fontId="55" fillId="0" borderId="59" xfId="0" applyFont="1" applyBorder="1" applyAlignment="1">
      <alignment horizontal="center" vertical="center" wrapText="1"/>
    </xf>
    <xf numFmtId="0" fontId="55" fillId="0" borderId="89" xfId="0" applyFont="1" applyBorder="1" applyAlignment="1">
      <alignment horizontal="center" vertical="center" wrapText="1"/>
    </xf>
    <xf numFmtId="0" fontId="55" fillId="0" borderId="106" xfId="0" applyFont="1" applyBorder="1" applyAlignment="1">
      <alignment horizontal="center" vertical="center" wrapText="1"/>
    </xf>
    <xf numFmtId="0" fontId="55" fillId="0" borderId="112" xfId="0" applyFont="1" applyBorder="1" applyAlignment="1">
      <alignment horizontal="center" vertical="center" wrapText="1"/>
    </xf>
    <xf numFmtId="0" fontId="55" fillId="0" borderId="89" xfId="0" applyFont="1" applyBorder="1" applyAlignment="1">
      <alignment horizontal="center" vertical="center" wrapText="1"/>
    </xf>
    <xf numFmtId="0" fontId="54" fillId="2" borderId="26" xfId="0" applyFont="1" applyFill="1" applyBorder="1" applyAlignment="1">
      <alignment horizontal="center" vertical="center" wrapText="1"/>
    </xf>
    <xf numFmtId="0" fontId="54" fillId="2" borderId="108" xfId="0" applyFont="1" applyFill="1" applyBorder="1" applyAlignment="1">
      <alignment horizontal="center" vertical="center" wrapText="1"/>
    </xf>
    <xf numFmtId="0" fontId="54" fillId="2" borderId="19" xfId="0" applyFont="1" applyFill="1" applyBorder="1" applyAlignment="1">
      <alignment horizontal="center" vertical="center" wrapText="1"/>
    </xf>
    <xf numFmtId="0" fontId="54" fillId="2" borderId="20" xfId="0" applyFont="1" applyFill="1" applyBorder="1" applyAlignment="1">
      <alignment horizontal="center" vertical="center" wrapText="1"/>
    </xf>
    <xf numFmtId="0" fontId="54" fillId="2" borderId="109" xfId="0" applyFont="1" applyFill="1" applyBorder="1" applyAlignment="1">
      <alignment horizontal="center" vertical="center" wrapText="1"/>
    </xf>
    <xf numFmtId="0" fontId="55" fillId="0" borderId="19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49" fontId="55" fillId="0" borderId="109" xfId="0" applyNumberFormat="1" applyFont="1" applyBorder="1" applyAlignment="1">
      <alignment horizontal="center" vertical="center" wrapText="1"/>
    </xf>
    <xf numFmtId="0" fontId="55" fillId="0" borderId="109" xfId="0" applyFont="1" applyBorder="1" applyAlignment="1">
      <alignment horizontal="center" vertical="center" wrapText="1"/>
    </xf>
    <xf numFmtId="1" fontId="55" fillId="0" borderId="66" xfId="0" applyNumberFormat="1" applyFont="1" applyBorder="1" applyAlignment="1">
      <alignment horizontal="center" vertical="center" wrapText="1"/>
    </xf>
    <xf numFmtId="0" fontId="55" fillId="0" borderId="4" xfId="0" applyFont="1" applyBorder="1" applyAlignment="1">
      <alignment horizontal="center" vertical="center" wrapText="1"/>
    </xf>
    <xf numFmtId="0" fontId="55" fillId="0" borderId="5" xfId="0" applyFont="1" applyBorder="1" applyAlignment="1">
      <alignment horizontal="center" vertical="center" wrapText="1"/>
    </xf>
    <xf numFmtId="0" fontId="55" fillId="0" borderId="28" xfId="0" applyFont="1" applyBorder="1" applyAlignment="1">
      <alignment vertical="center" wrapText="1"/>
    </xf>
    <xf numFmtId="0" fontId="55" fillId="0" borderId="26" xfId="0" applyFont="1" applyBorder="1" applyAlignment="1">
      <alignment vertical="center" wrapText="1"/>
    </xf>
    <xf numFmtId="0" fontId="55" fillId="0" borderId="24" xfId="0" applyFont="1" applyBorder="1" applyAlignment="1">
      <alignment vertical="center" wrapText="1"/>
    </xf>
    <xf numFmtId="0" fontId="49" fillId="0" borderId="45" xfId="0" applyFont="1" applyBorder="1" applyAlignment="1">
      <alignment horizontal="center"/>
    </xf>
    <xf numFmtId="0" fontId="49" fillId="0" borderId="93" xfId="0" applyFont="1" applyBorder="1" applyAlignment="1">
      <alignment horizontal="center"/>
    </xf>
    <xf numFmtId="0" fontId="55" fillId="2" borderId="25" xfId="0" applyFont="1" applyFill="1" applyBorder="1" applyAlignment="1">
      <alignment horizontal="center" vertical="center" wrapText="1"/>
    </xf>
    <xf numFmtId="0" fontId="55" fillId="2" borderId="26" xfId="0" applyFont="1" applyFill="1" applyBorder="1" applyAlignment="1">
      <alignment horizontal="center" vertical="center" wrapText="1"/>
    </xf>
    <xf numFmtId="0" fontId="55" fillId="2" borderId="108" xfId="0" applyFont="1" applyFill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49" fontId="55" fillId="0" borderId="108" xfId="0" applyNumberFormat="1" applyFont="1" applyBorder="1" applyAlignment="1">
      <alignment horizontal="center" vertical="center" wrapText="1"/>
    </xf>
    <xf numFmtId="0" fontId="55" fillId="0" borderId="108" xfId="0" applyFont="1" applyBorder="1" applyAlignment="1">
      <alignment horizontal="center" vertical="center" wrapText="1"/>
    </xf>
    <xf numFmtId="0" fontId="49" fillId="0" borderId="72" xfId="0" applyFont="1" applyBorder="1" applyAlignment="1">
      <alignment horizontal="center"/>
    </xf>
    <xf numFmtId="0" fontId="49" fillId="0" borderId="71" xfId="0" applyFont="1" applyBorder="1" applyAlignment="1">
      <alignment horizontal="center"/>
    </xf>
    <xf numFmtId="0" fontId="49" fillId="0" borderId="70" xfId="0" applyFont="1" applyBorder="1" applyAlignment="1">
      <alignment horizontal="center"/>
    </xf>
    <xf numFmtId="0" fontId="55" fillId="2" borderId="19" xfId="0" applyFont="1" applyFill="1" applyBorder="1" applyAlignment="1">
      <alignment horizontal="center" vertical="center" wrapText="1"/>
    </xf>
    <xf numFmtId="0" fontId="55" fillId="2" borderId="20" xfId="0" applyFont="1" applyFill="1" applyBorder="1" applyAlignment="1">
      <alignment horizontal="center" vertical="center" wrapText="1"/>
    </xf>
    <xf numFmtId="0" fontId="55" fillId="2" borderId="109" xfId="0" applyFont="1" applyFill="1" applyBorder="1" applyAlignment="1">
      <alignment horizontal="center" vertical="center" wrapText="1"/>
    </xf>
    <xf numFmtId="0" fontId="49" fillId="0" borderId="33" xfId="0" applyFont="1" applyBorder="1" applyAlignment="1">
      <alignment horizontal="center"/>
    </xf>
    <xf numFmtId="1" fontId="55" fillId="0" borderId="108" xfId="0" applyNumberFormat="1" applyFont="1" applyBorder="1" applyAlignment="1">
      <alignment horizontal="center" vertical="center" wrapText="1"/>
    </xf>
    <xf numFmtId="164" fontId="55" fillId="0" borderId="108" xfId="0" applyNumberFormat="1" applyFont="1" applyBorder="1" applyAlignment="1">
      <alignment horizontal="center" vertical="center" wrapText="1"/>
    </xf>
    <xf numFmtId="0" fontId="55" fillId="0" borderId="21" xfId="0" applyFont="1" applyBorder="1" applyAlignment="1">
      <alignment horizontal="center" vertical="center" wrapText="1"/>
    </xf>
    <xf numFmtId="0" fontId="55" fillId="0" borderId="51" xfId="0" applyFont="1" applyBorder="1" applyAlignment="1">
      <alignment vertical="center" wrapText="1"/>
    </xf>
    <xf numFmtId="0" fontId="55" fillId="0" borderId="0" xfId="0" applyFont="1" applyBorder="1" applyAlignment="1">
      <alignment vertical="center" wrapText="1"/>
    </xf>
    <xf numFmtId="0" fontId="49" fillId="0" borderId="69" xfId="0" applyFont="1" applyBorder="1" applyAlignment="1">
      <alignment horizontal="center"/>
    </xf>
    <xf numFmtId="0" fontId="49" fillId="0" borderId="55" xfId="0" applyFont="1" applyBorder="1" applyAlignment="1">
      <alignment horizontal="center"/>
    </xf>
    <xf numFmtId="0" fontId="55" fillId="2" borderId="10" xfId="0" applyFont="1" applyFill="1" applyBorder="1" applyAlignment="1">
      <alignment horizontal="center" vertical="center" wrapText="1"/>
    </xf>
    <xf numFmtId="0" fontId="55" fillId="2" borderId="8" xfId="0" applyFont="1" applyFill="1" applyBorder="1" applyAlignment="1">
      <alignment horizontal="center" vertical="center" wrapText="1"/>
    </xf>
    <xf numFmtId="0" fontId="55" fillId="2" borderId="107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49" fontId="55" fillId="0" borderId="107" xfId="0" applyNumberFormat="1" applyFont="1" applyBorder="1" applyAlignment="1">
      <alignment horizontal="center" vertical="center" wrapText="1"/>
    </xf>
    <xf numFmtId="0" fontId="55" fillId="0" borderId="107" xfId="0" applyFont="1" applyBorder="1" applyAlignment="1">
      <alignment horizontal="center" vertical="center" wrapText="1"/>
    </xf>
    <xf numFmtId="0" fontId="55" fillId="0" borderId="11" xfId="0" applyFont="1" applyBorder="1" applyAlignment="1">
      <alignment horizontal="center" vertical="center" wrapText="1"/>
    </xf>
    <xf numFmtId="1" fontId="55" fillId="0" borderId="51" xfId="0" applyNumberFormat="1" applyFont="1" applyBorder="1" applyAlignment="1">
      <alignment horizontal="center" vertical="center" wrapText="1"/>
    </xf>
    <xf numFmtId="0" fontId="49" fillId="0" borderId="79" xfId="0" applyFont="1" applyBorder="1" applyAlignment="1">
      <alignment horizontal="center"/>
    </xf>
    <xf numFmtId="0" fontId="49" fillId="0" borderId="54" xfId="0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54" fillId="0" borderId="117" xfId="0" applyFont="1" applyFill="1" applyBorder="1" applyAlignment="1">
      <alignment horizontal="center" vertical="center" wrapText="1"/>
    </xf>
    <xf numFmtId="0" fontId="54" fillId="0" borderId="118" xfId="0" applyFont="1" applyFill="1" applyBorder="1" applyAlignment="1">
      <alignment horizontal="center" vertical="center" wrapText="1"/>
    </xf>
    <xf numFmtId="0" fontId="54" fillId="0" borderId="119" xfId="0" applyFont="1" applyFill="1" applyBorder="1" applyAlignment="1">
      <alignment horizontal="center" vertical="center" wrapText="1"/>
    </xf>
    <xf numFmtId="49" fontId="54" fillId="0" borderId="119" xfId="0" applyNumberFormat="1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1" fontId="55" fillId="0" borderId="56" xfId="0" applyNumberFormat="1" applyFont="1" applyBorder="1" applyAlignment="1">
      <alignment horizontal="center" vertical="center" wrapText="1"/>
    </xf>
    <xf numFmtId="0" fontId="55" fillId="3" borderId="105" xfId="0" applyFont="1" applyFill="1" applyBorder="1" applyAlignment="1">
      <alignment horizontal="center" vertical="center" wrapText="1"/>
    </xf>
    <xf numFmtId="0" fontId="55" fillId="3" borderId="100" xfId="0" applyFont="1" applyFill="1" applyBorder="1" applyAlignment="1">
      <alignment horizontal="center" vertical="center" wrapText="1"/>
    </xf>
    <xf numFmtId="0" fontId="55" fillId="3" borderId="110" xfId="0" applyFont="1" applyFill="1" applyBorder="1" applyAlignment="1">
      <alignment horizontal="center" vertical="center" wrapText="1"/>
    </xf>
    <xf numFmtId="0" fontId="55" fillId="2" borderId="110" xfId="0" applyFont="1" applyFill="1" applyBorder="1" applyAlignment="1">
      <alignment horizontal="center" vertical="center" wrapText="1"/>
    </xf>
    <xf numFmtId="0" fontId="55" fillId="0" borderId="105" xfId="0" applyFont="1" applyBorder="1" applyAlignment="1">
      <alignment horizontal="center" vertical="center" wrapText="1"/>
    </xf>
    <xf numFmtId="0" fontId="55" fillId="0" borderId="100" xfId="0" applyFont="1" applyBorder="1" applyAlignment="1">
      <alignment horizontal="center" vertical="center" wrapText="1"/>
    </xf>
    <xf numFmtId="1" fontId="55" fillId="0" borderId="110" xfId="0" applyNumberFormat="1" applyFont="1" applyBorder="1" applyAlignment="1">
      <alignment horizontal="center" vertical="center" wrapText="1"/>
    </xf>
    <xf numFmtId="0" fontId="55" fillId="0" borderId="110" xfId="0" applyFont="1" applyBorder="1" applyAlignment="1">
      <alignment horizontal="center" vertical="center" wrapText="1"/>
    </xf>
    <xf numFmtId="0" fontId="55" fillId="0" borderId="103" xfId="0" applyFont="1" applyBorder="1" applyAlignment="1">
      <alignment horizontal="center" vertical="center" wrapText="1"/>
    </xf>
    <xf numFmtId="0" fontId="54" fillId="0" borderId="59" xfId="0" applyFont="1" applyFill="1" applyBorder="1" applyAlignment="1">
      <alignment horizontal="center" vertical="center" wrapText="1"/>
    </xf>
    <xf numFmtId="0" fontId="54" fillId="0" borderId="89" xfId="0" applyFont="1" applyFill="1" applyBorder="1" applyAlignment="1">
      <alignment horizontal="center" vertical="center" wrapText="1"/>
    </xf>
    <xf numFmtId="0" fontId="54" fillId="0" borderId="106" xfId="0" applyFont="1" applyFill="1" applyBorder="1" applyAlignment="1">
      <alignment horizontal="center" vertical="center" wrapText="1"/>
    </xf>
    <xf numFmtId="0" fontId="54" fillId="0" borderId="112" xfId="0" applyFont="1" applyFill="1" applyBorder="1" applyAlignment="1">
      <alignment horizontal="center" vertical="center" wrapText="1"/>
    </xf>
    <xf numFmtId="1" fontId="55" fillId="0" borderId="60" xfId="0" applyNumberFormat="1" applyFont="1" applyBorder="1" applyAlignment="1">
      <alignment horizontal="center" vertical="center" wrapText="1"/>
    </xf>
    <xf numFmtId="0" fontId="55" fillId="2" borderId="105" xfId="0" applyFont="1" applyFill="1" applyBorder="1" applyAlignment="1">
      <alignment horizontal="center" vertical="center" wrapText="1"/>
    </xf>
    <xf numFmtId="0" fontId="55" fillId="2" borderId="100" xfId="0" applyFont="1" applyFill="1" applyBorder="1" applyAlignment="1">
      <alignment horizontal="center" vertical="center" wrapText="1"/>
    </xf>
    <xf numFmtId="0" fontId="55" fillId="0" borderId="110" xfId="0" applyNumberFormat="1" applyFont="1" applyBorder="1" applyAlignment="1">
      <alignment horizontal="center" vertical="center" wrapText="1"/>
    </xf>
    <xf numFmtId="1" fontId="55" fillId="0" borderId="58" xfId="0" applyNumberFormat="1" applyFont="1" applyBorder="1" applyAlignment="1">
      <alignment horizontal="center" vertical="center" wrapText="1"/>
    </xf>
    <xf numFmtId="0" fontId="54" fillId="0" borderId="89" xfId="0" applyFont="1" applyBorder="1" applyAlignment="1">
      <alignment horizontal="center" vertical="center" wrapText="1"/>
    </xf>
    <xf numFmtId="1" fontId="55" fillId="0" borderId="26" xfId="0" applyNumberFormat="1" applyFon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49" fontId="55" fillId="0" borderId="110" xfId="0" applyNumberFormat="1" applyFont="1" applyBorder="1" applyAlignment="1">
      <alignment horizontal="center" vertical="center" wrapText="1"/>
    </xf>
    <xf numFmtId="0" fontId="55" fillId="2" borderId="59" xfId="0" applyFont="1" applyFill="1" applyBorder="1" applyAlignment="1">
      <alignment horizontal="center" vertical="center" wrapText="1"/>
    </xf>
    <xf numFmtId="0" fontId="55" fillId="2" borderId="89" xfId="0" applyFont="1" applyFill="1" applyBorder="1" applyAlignment="1">
      <alignment horizontal="center" vertical="center" wrapText="1"/>
    </xf>
    <xf numFmtId="0" fontId="55" fillId="2" borderId="112" xfId="0" applyFont="1" applyFill="1" applyBorder="1" applyAlignment="1">
      <alignment horizontal="center" vertical="center" wrapText="1"/>
    </xf>
    <xf numFmtId="0" fontId="49" fillId="0" borderId="45" xfId="0" applyFont="1" applyBorder="1" applyAlignment="1">
      <alignment vertical="center"/>
    </xf>
    <xf numFmtId="0" fontId="49" fillId="0" borderId="93" xfId="0" applyFont="1" applyBorder="1" applyAlignment="1">
      <alignment vertical="center"/>
    </xf>
    <xf numFmtId="1" fontId="55" fillId="0" borderId="28" xfId="0" applyNumberFormat="1" applyFont="1" applyBorder="1" applyAlignment="1">
      <alignment horizontal="center" vertical="center" wrapText="1"/>
    </xf>
    <xf numFmtId="1" fontId="55" fillId="0" borderId="109" xfId="0" applyNumberFormat="1" applyFont="1" applyBorder="1" applyAlignment="1">
      <alignment horizontal="center" vertical="center" wrapText="1"/>
    </xf>
    <xf numFmtId="0" fontId="55" fillId="0" borderId="25" xfId="0" applyFont="1" applyBorder="1"/>
    <xf numFmtId="0" fontId="55" fillId="0" borderId="26" xfId="0" applyFont="1" applyBorder="1"/>
    <xf numFmtId="0" fontId="55" fillId="0" borderId="27" xfId="0" applyFont="1" applyBorder="1"/>
    <xf numFmtId="0" fontId="49" fillId="0" borderId="47" xfId="0" applyFont="1" applyBorder="1" applyAlignment="1">
      <alignment horizontal="center"/>
    </xf>
    <xf numFmtId="0" fontId="49" fillId="0" borderId="49" xfId="0" applyFont="1" applyBorder="1" applyAlignment="1">
      <alignment horizontal="center"/>
    </xf>
    <xf numFmtId="0" fontId="49" fillId="0" borderId="48" xfId="0" applyFont="1" applyBorder="1" applyAlignment="1">
      <alignment horizontal="center"/>
    </xf>
    <xf numFmtId="0" fontId="55" fillId="0" borderId="48" xfId="0" applyFont="1" applyBorder="1" applyAlignment="1">
      <alignment horizontal="center" vertical="center"/>
    </xf>
    <xf numFmtId="0" fontId="55" fillId="0" borderId="49" xfId="0" applyFont="1" applyBorder="1" applyAlignment="1">
      <alignment horizontal="center" vertical="center"/>
    </xf>
    <xf numFmtId="0" fontId="55" fillId="0" borderId="47" xfId="0" applyFont="1" applyBorder="1" applyAlignment="1">
      <alignment horizontal="center" vertical="center"/>
    </xf>
    <xf numFmtId="0" fontId="55" fillId="0" borderId="47" xfId="0" applyFont="1" applyBorder="1" applyAlignment="1">
      <alignment horizontal="center"/>
    </xf>
    <xf numFmtId="0" fontId="55" fillId="0" borderId="49" xfId="0" applyFont="1" applyBorder="1" applyAlignment="1">
      <alignment horizontal="center"/>
    </xf>
    <xf numFmtId="0" fontId="55" fillId="0" borderId="105" xfId="0" applyFont="1" applyBorder="1"/>
    <xf numFmtId="0" fontId="55" fillId="0" borderId="100" xfId="0" applyFont="1" applyBorder="1"/>
    <xf numFmtId="0" fontId="55" fillId="0" borderId="103" xfId="0" applyFont="1" applyBorder="1"/>
    <xf numFmtId="1" fontId="55" fillId="0" borderId="123" xfId="0" applyNumberFormat="1" applyFont="1" applyBorder="1" applyAlignment="1">
      <alignment horizontal="center" vertical="center" wrapText="1"/>
    </xf>
    <xf numFmtId="0" fontId="55" fillId="2" borderId="21" xfId="0" applyFont="1" applyFill="1" applyBorder="1" applyAlignment="1">
      <alignment horizontal="center" vertical="center" wrapText="1"/>
    </xf>
    <xf numFmtId="0" fontId="55" fillId="3" borderId="25" xfId="0" applyFont="1" applyFill="1" applyBorder="1" applyAlignment="1">
      <alignment horizontal="center" vertical="center" wrapText="1"/>
    </xf>
    <xf numFmtId="0" fontId="55" fillId="0" borderId="108" xfId="0" applyNumberFormat="1" applyFont="1" applyBorder="1" applyAlignment="1">
      <alignment horizontal="center" vertical="center" wrapText="1"/>
    </xf>
    <xf numFmtId="0" fontId="49" fillId="0" borderId="33" xfId="0" applyFont="1" applyBorder="1" applyAlignment="1">
      <alignment horizontal="center" vertical="center"/>
    </xf>
    <xf numFmtId="0" fontId="49" fillId="0" borderId="93" xfId="0" applyFont="1" applyBorder="1" applyAlignment="1">
      <alignment horizontal="center" vertical="center"/>
    </xf>
    <xf numFmtId="0" fontId="55" fillId="0" borderId="33" xfId="0" applyFont="1" applyBorder="1" applyAlignment="1">
      <alignment horizontal="center" vertical="center"/>
    </xf>
    <xf numFmtId="0" fontId="55" fillId="0" borderId="93" xfId="0" applyFont="1" applyBorder="1" applyAlignment="1">
      <alignment horizontal="center" vertical="center"/>
    </xf>
    <xf numFmtId="0" fontId="55" fillId="0" borderId="45" xfId="0" applyFont="1" applyBorder="1" applyAlignment="1">
      <alignment horizontal="center" vertical="center"/>
    </xf>
    <xf numFmtId="0" fontId="55" fillId="0" borderId="45" xfId="0" applyFont="1" applyBorder="1" applyAlignment="1">
      <alignment horizontal="center"/>
    </xf>
    <xf numFmtId="0" fontId="55" fillId="0" borderId="93" xfId="0" applyFont="1" applyBorder="1" applyAlignment="1">
      <alignment horizontal="center"/>
    </xf>
    <xf numFmtId="0" fontId="55" fillId="2" borderId="106" xfId="0" applyFont="1" applyFill="1" applyBorder="1" applyAlignment="1">
      <alignment horizontal="center" vertical="center" wrapText="1"/>
    </xf>
    <xf numFmtId="0" fontId="55" fillId="2" borderId="18" xfId="0" applyFont="1" applyFill="1" applyBorder="1" applyAlignment="1">
      <alignment horizontal="center" vertical="center" wrapText="1"/>
    </xf>
    <xf numFmtId="1" fontId="55" fillId="0" borderId="107" xfId="0" applyNumberFormat="1" applyFont="1" applyBorder="1" applyAlignment="1">
      <alignment horizontal="center" vertical="center" wrapText="1"/>
    </xf>
    <xf numFmtId="1" fontId="55" fillId="0" borderId="36" xfId="0" applyNumberFormat="1" applyFont="1" applyBorder="1" applyAlignment="1">
      <alignment horizontal="center" vertical="center" wrapText="1"/>
    </xf>
    <xf numFmtId="1" fontId="54" fillId="0" borderId="80" xfId="0" applyNumberFormat="1" applyFont="1" applyBorder="1" applyAlignment="1">
      <alignment horizontal="center" vertical="center" wrapText="1"/>
    </xf>
    <xf numFmtId="0" fontId="54" fillId="0" borderId="87" xfId="0" applyFont="1" applyBorder="1" applyAlignment="1">
      <alignment horizontal="center" vertical="center" wrapText="1"/>
    </xf>
    <xf numFmtId="0" fontId="54" fillId="0" borderId="81" xfId="0" applyFont="1" applyBorder="1" applyAlignment="1">
      <alignment horizontal="center" vertical="center" wrapText="1"/>
    </xf>
    <xf numFmtId="1" fontId="54" fillId="0" borderId="76" xfId="0" applyNumberFormat="1" applyFont="1" applyBorder="1" applyAlignment="1">
      <alignment horizontal="center" vertical="center" wrapText="1"/>
    </xf>
    <xf numFmtId="1" fontId="56" fillId="0" borderId="76" xfId="0" applyNumberFormat="1" applyFont="1" applyBorder="1" applyAlignment="1">
      <alignment vertical="center" wrapText="1"/>
    </xf>
    <xf numFmtId="1" fontId="56" fillId="0" borderId="78" xfId="0" applyNumberFormat="1" applyFont="1" applyBorder="1" applyAlignment="1">
      <alignment vertical="center" wrapText="1"/>
    </xf>
    <xf numFmtId="1" fontId="55" fillId="0" borderId="77" xfId="0" applyNumberFormat="1" applyFont="1" applyBorder="1" applyAlignment="1">
      <alignment vertical="center" wrapText="1"/>
    </xf>
    <xf numFmtId="0" fontId="54" fillId="0" borderId="19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54" fillId="0" borderId="109" xfId="0" applyFont="1" applyBorder="1" applyAlignment="1">
      <alignment horizontal="center" vertical="center" wrapText="1"/>
    </xf>
    <xf numFmtId="1" fontId="54" fillId="0" borderId="66" xfId="0" applyNumberFormat="1" applyFont="1" applyBorder="1" applyAlignment="1">
      <alignment horizontal="center" vertical="center" wrapText="1"/>
    </xf>
    <xf numFmtId="0" fontId="54" fillId="2" borderId="25" xfId="0" applyFont="1" applyFill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 wrapText="1"/>
    </xf>
    <xf numFmtId="0" fontId="54" fillId="2" borderId="10" xfId="0" applyFont="1" applyFill="1" applyBorder="1" applyAlignment="1">
      <alignment horizontal="center" vertical="center" wrapText="1"/>
    </xf>
    <xf numFmtId="0" fontId="54" fillId="2" borderId="8" xfId="0" applyFont="1" applyFill="1" applyBorder="1" applyAlignment="1">
      <alignment horizontal="center" vertical="center" wrapText="1"/>
    </xf>
    <xf numFmtId="0" fontId="54" fillId="2" borderId="107" xfId="0" applyFont="1" applyFill="1" applyBorder="1" applyAlignment="1">
      <alignment horizontal="center" vertical="center" wrapText="1"/>
    </xf>
    <xf numFmtId="1" fontId="54" fillId="0" borderId="51" xfId="0" applyNumberFormat="1" applyFont="1" applyBorder="1" applyAlignment="1">
      <alignment horizontal="center" vertical="center" wrapText="1"/>
    </xf>
    <xf numFmtId="0" fontId="55" fillId="0" borderId="24" xfId="0" applyFont="1" applyBorder="1" applyAlignment="1">
      <alignment horizontal="center" vertical="center" wrapText="1"/>
    </xf>
    <xf numFmtId="0" fontId="49" fillId="0" borderId="48" xfId="0" applyFont="1" applyBorder="1" applyAlignment="1">
      <alignment horizontal="center" vertical="center"/>
    </xf>
    <xf numFmtId="0" fontId="49" fillId="0" borderId="49" xfId="0" applyFont="1" applyBorder="1" applyAlignment="1">
      <alignment horizontal="center" vertical="center"/>
    </xf>
    <xf numFmtId="0" fontId="55" fillId="0" borderId="104" xfId="0" applyFont="1" applyBorder="1"/>
    <xf numFmtId="49" fontId="55" fillId="0" borderId="106" xfId="0" applyNumberFormat="1" applyFont="1" applyBorder="1" applyAlignment="1">
      <alignment horizontal="center" vertical="center" wrapText="1"/>
    </xf>
    <xf numFmtId="164" fontId="55" fillId="0" borderId="18" xfId="0" applyNumberFormat="1" applyFont="1" applyBorder="1" applyAlignment="1">
      <alignment horizontal="center" vertical="center" wrapText="1"/>
    </xf>
    <xf numFmtId="0" fontId="55" fillId="0" borderId="24" xfId="0" applyFont="1" applyBorder="1"/>
    <xf numFmtId="0" fontId="55" fillId="3" borderId="26" xfId="0" applyFont="1" applyFill="1" applyBorder="1" applyAlignment="1">
      <alignment horizontal="center" vertical="center" wrapText="1"/>
    </xf>
    <xf numFmtId="0" fontId="55" fillId="2" borderId="13" xfId="0" applyFont="1" applyFill="1" applyBorder="1" applyAlignment="1">
      <alignment horizontal="center" vertical="center" wrapText="1"/>
    </xf>
    <xf numFmtId="0" fontId="55" fillId="2" borderId="14" xfId="0" applyFont="1" applyFill="1" applyBorder="1" applyAlignment="1">
      <alignment horizontal="center" vertical="center" wrapText="1"/>
    </xf>
    <xf numFmtId="0" fontId="55" fillId="2" borderId="115" xfId="0" applyFont="1" applyFill="1" applyBorder="1" applyAlignment="1">
      <alignment horizontal="center" vertical="center" wrapText="1"/>
    </xf>
    <xf numFmtId="1" fontId="55" fillId="0" borderId="115" xfId="0" applyNumberFormat="1" applyFont="1" applyBorder="1" applyAlignment="1">
      <alignment horizontal="center" vertical="center" wrapText="1"/>
    </xf>
    <xf numFmtId="0" fontId="55" fillId="0" borderId="115" xfId="0" applyFont="1" applyBorder="1" applyAlignment="1">
      <alignment horizontal="center" vertical="center" wrapText="1"/>
    </xf>
    <xf numFmtId="0" fontId="55" fillId="3" borderId="14" xfId="0" applyFont="1" applyFill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164" fontId="55" fillId="0" borderId="110" xfId="0" applyNumberFormat="1" applyFont="1" applyBorder="1" applyAlignment="1">
      <alignment horizontal="center" vertical="center" wrapText="1"/>
    </xf>
    <xf numFmtId="1" fontId="55" fillId="0" borderId="124" xfId="0" applyNumberFormat="1" applyFont="1" applyBorder="1" applyAlignment="1">
      <alignment horizontal="center" vertical="center" wrapText="1"/>
    </xf>
    <xf numFmtId="0" fontId="55" fillId="3" borderId="19" xfId="0" applyFont="1" applyFill="1" applyBorder="1" applyAlignment="1">
      <alignment horizontal="center" vertical="center" wrapText="1"/>
    </xf>
    <xf numFmtId="0" fontId="49" fillId="0" borderId="70" xfId="0" applyFont="1" applyBorder="1" applyAlignment="1">
      <alignment horizontal="right" vertical="center"/>
    </xf>
    <xf numFmtId="0" fontId="57" fillId="0" borderId="71" xfId="0" applyFont="1" applyBorder="1" applyAlignment="1">
      <alignment horizontal="left" vertical="center"/>
    </xf>
    <xf numFmtId="0" fontId="49" fillId="0" borderId="53" xfId="0" applyFont="1" applyBorder="1" applyAlignment="1">
      <alignment horizontal="center"/>
    </xf>
    <xf numFmtId="0" fontId="49" fillId="0" borderId="34" xfId="0" applyFont="1" applyBorder="1" applyAlignment="1">
      <alignment horizontal="center"/>
    </xf>
    <xf numFmtId="0" fontId="55" fillId="0" borderId="104" xfId="0" applyFont="1" applyBorder="1" applyAlignment="1">
      <alignment horizontal="center" vertical="center" wrapText="1"/>
    </xf>
    <xf numFmtId="49" fontId="54" fillId="0" borderId="106" xfId="0" applyNumberFormat="1" applyFont="1" applyFill="1" applyBorder="1" applyAlignment="1">
      <alignment horizontal="center" vertical="center" wrapText="1"/>
    </xf>
    <xf numFmtId="0" fontId="54" fillId="0" borderId="112" xfId="0" applyFont="1" applyBorder="1" applyAlignment="1">
      <alignment horizontal="center" vertical="center" wrapText="1"/>
    </xf>
    <xf numFmtId="0" fontId="55" fillId="3" borderId="20" xfId="0" applyFont="1" applyFill="1" applyBorder="1" applyAlignment="1">
      <alignment horizontal="center" vertical="center" wrapText="1"/>
    </xf>
    <xf numFmtId="0" fontId="55" fillId="3" borderId="109" xfId="0" applyFont="1" applyFill="1" applyBorder="1" applyAlignment="1">
      <alignment horizontal="center" vertical="center" wrapText="1"/>
    </xf>
    <xf numFmtId="0" fontId="55" fillId="2" borderId="122" xfId="0" applyFont="1" applyFill="1" applyBorder="1" applyAlignment="1">
      <alignment horizontal="center" vertical="center" wrapText="1"/>
    </xf>
    <xf numFmtId="164" fontId="55" fillId="0" borderId="109" xfId="0" applyNumberFormat="1" applyFont="1" applyBorder="1" applyAlignment="1">
      <alignment horizontal="center" vertical="center" wrapText="1"/>
    </xf>
    <xf numFmtId="164" fontId="55" fillId="0" borderId="21" xfId="0" applyNumberFormat="1" applyFont="1" applyBorder="1" applyAlignment="1">
      <alignment horizontal="center" vertical="center" wrapText="1"/>
    </xf>
    <xf numFmtId="0" fontId="55" fillId="0" borderId="114" xfId="0" applyFont="1" applyBorder="1" applyAlignment="1">
      <alignment horizontal="center" vertical="center" wrapText="1"/>
    </xf>
    <xf numFmtId="0" fontId="55" fillId="2" borderId="80" xfId="0" applyFont="1" applyFill="1" applyBorder="1" applyAlignment="1">
      <alignment horizontal="center" vertical="center" wrapText="1"/>
    </xf>
    <xf numFmtId="0" fontId="55" fillId="2" borderId="87" xfId="0" applyFont="1" applyFill="1" applyBorder="1" applyAlignment="1">
      <alignment horizontal="center" vertical="center" wrapText="1"/>
    </xf>
    <xf numFmtId="0" fontId="55" fillId="2" borderId="114" xfId="0" applyFont="1" applyFill="1" applyBorder="1" applyAlignment="1">
      <alignment horizontal="center" vertical="center" wrapText="1"/>
    </xf>
    <xf numFmtId="0" fontId="55" fillId="0" borderId="81" xfId="0" applyFont="1" applyBorder="1" applyAlignment="1">
      <alignment horizontal="center" vertical="center" wrapText="1"/>
    </xf>
    <xf numFmtId="1" fontId="55" fillId="0" borderId="73" xfId="0" applyNumberFormat="1" applyFont="1" applyBorder="1" applyAlignment="1">
      <alignment horizontal="center" vertical="center" wrapText="1"/>
    </xf>
    <xf numFmtId="1" fontId="56" fillId="0" borderId="120" xfId="0" applyNumberFormat="1" applyFont="1" applyBorder="1" applyAlignment="1">
      <alignment horizontal="center" vertical="center" wrapText="1"/>
    </xf>
    <xf numFmtId="1" fontId="55" fillId="0" borderId="121" xfId="0" applyNumberFormat="1" applyFont="1" applyBorder="1" applyAlignment="1">
      <alignment horizontal="center" vertical="center" wrapText="1"/>
    </xf>
    <xf numFmtId="0" fontId="55" fillId="0" borderId="53" xfId="0" applyFont="1" applyBorder="1" applyAlignment="1">
      <alignment horizontal="right" vertical="center"/>
    </xf>
    <xf numFmtId="0" fontId="49" fillId="2" borderId="32" xfId="1" applyFont="1" applyFill="1" applyBorder="1" applyAlignment="1">
      <alignment horizontal="right" vertical="center"/>
    </xf>
    <xf numFmtId="1" fontId="55" fillId="0" borderId="65" xfId="0" applyNumberFormat="1" applyFont="1" applyBorder="1" applyAlignment="1">
      <alignment horizontal="center" vertical="center" wrapText="1"/>
    </xf>
    <xf numFmtId="0" fontId="43" fillId="2" borderId="114" xfId="0" applyFont="1" applyFill="1" applyBorder="1" applyAlignment="1">
      <alignment horizontal="center" vertical="center" wrapText="1"/>
    </xf>
    <xf numFmtId="0" fontId="47" fillId="3" borderId="38" xfId="0" applyFont="1" applyFill="1" applyBorder="1" applyAlignment="1"/>
    <xf numFmtId="0" fontId="47" fillId="3" borderId="39" xfId="0" applyFont="1" applyFill="1" applyBorder="1" applyAlignment="1"/>
    <xf numFmtId="0" fontId="38" fillId="3" borderId="38" xfId="0" applyFont="1" applyFill="1" applyBorder="1" applyAlignment="1">
      <alignment horizontal="center"/>
    </xf>
    <xf numFmtId="0" fontId="38" fillId="3" borderId="39" xfId="0" applyFont="1" applyFill="1" applyBorder="1" applyAlignment="1">
      <alignment horizontal="center"/>
    </xf>
    <xf numFmtId="1" fontId="36" fillId="3" borderId="98" xfId="0" applyNumberFormat="1" applyFont="1" applyFill="1" applyBorder="1" applyAlignment="1">
      <alignment vertical="center" wrapText="1"/>
    </xf>
    <xf numFmtId="0" fontId="60" fillId="3" borderId="88" xfId="0" applyFont="1" applyFill="1" applyBorder="1" applyAlignment="1">
      <alignment horizontal="center" vertical="center" wrapText="1"/>
    </xf>
    <xf numFmtId="1" fontId="60" fillId="3" borderId="101" xfId="0" applyNumberFormat="1" applyFont="1" applyFill="1" applyBorder="1" applyAlignment="1">
      <alignment horizontal="center" vertical="center" wrapText="1"/>
    </xf>
    <xf numFmtId="0" fontId="60" fillId="3" borderId="101" xfId="0" applyFont="1" applyFill="1" applyBorder="1" applyAlignment="1">
      <alignment horizontal="center" vertical="center" wrapText="1"/>
    </xf>
    <xf numFmtId="0" fontId="61" fillId="2" borderId="34" xfId="1" applyFont="1" applyFill="1" applyBorder="1" applyAlignment="1">
      <alignment vertical="center"/>
    </xf>
    <xf numFmtId="0" fontId="62" fillId="0" borderId="34" xfId="0" applyFont="1" applyBorder="1" applyAlignment="1">
      <alignment vertical="center"/>
    </xf>
    <xf numFmtId="0" fontId="38" fillId="3" borderId="37" xfId="0" applyFont="1" applyFill="1" applyBorder="1" applyAlignment="1">
      <alignment horizontal="center" vertical="center"/>
    </xf>
    <xf numFmtId="0" fontId="38" fillId="3" borderId="39" xfId="0" applyFont="1" applyFill="1" applyBorder="1" applyAlignment="1">
      <alignment horizontal="center" vertical="center"/>
    </xf>
    <xf numFmtId="0" fontId="47" fillId="2" borderId="0" xfId="0" applyFont="1" applyFill="1" applyBorder="1"/>
    <xf numFmtId="0" fontId="44" fillId="2" borderId="0" xfId="0" applyFont="1" applyFill="1" applyBorder="1" applyAlignment="1">
      <alignment horizontal="righ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36" fillId="2" borderId="0" xfId="0" applyFont="1" applyFill="1" applyBorder="1" applyAlignment="1">
      <alignment vertical="center"/>
    </xf>
    <xf numFmtId="0" fontId="38" fillId="0" borderId="0" xfId="0" applyFont="1" applyBorder="1"/>
    <xf numFmtId="0" fontId="47" fillId="2" borderId="0" xfId="0" applyFont="1" applyFill="1" applyBorder="1" applyAlignment="1">
      <alignment vertical="top" wrapText="1"/>
    </xf>
    <xf numFmtId="0" fontId="47" fillId="2" borderId="0" xfId="0" applyFont="1" applyFill="1" applyBorder="1" applyAlignment="1">
      <alignment horizontal="left" vertical="top" wrapText="1"/>
    </xf>
    <xf numFmtId="0" fontId="63" fillId="2" borderId="0" xfId="0" applyFont="1" applyFill="1" applyBorder="1"/>
    <xf numFmtId="0" fontId="38" fillId="0" borderId="0" xfId="0" applyFont="1" applyBorder="1" applyAlignment="1">
      <alignment horizontal="left" vertical="top"/>
    </xf>
    <xf numFmtId="0" fontId="47" fillId="2" borderId="0" xfId="0" applyFont="1" applyFill="1" applyBorder="1" applyAlignment="1">
      <alignment vertical="top"/>
    </xf>
    <xf numFmtId="0" fontId="47" fillId="0" borderId="0" xfId="0" applyFont="1" applyBorder="1"/>
    <xf numFmtId="0" fontId="36" fillId="2" borderId="0" xfId="0" applyFont="1" applyFill="1" applyBorder="1" applyAlignment="1">
      <alignment horizontal="left" vertical="top"/>
    </xf>
    <xf numFmtId="0" fontId="47" fillId="2" borderId="0" xfId="0" applyFont="1" applyFill="1" applyBorder="1" applyAlignment="1">
      <alignment horizontal="center" vertical="top"/>
    </xf>
    <xf numFmtId="0" fontId="47" fillId="2" borderId="0" xfId="0" applyFont="1" applyFill="1" applyBorder="1" applyAlignment="1">
      <alignment horizontal="left" vertical="top"/>
    </xf>
    <xf numFmtId="0" fontId="47" fillId="0" borderId="0" xfId="0" applyFont="1"/>
    <xf numFmtId="0" fontId="49" fillId="0" borderId="45" xfId="0" applyFont="1" applyBorder="1" applyAlignment="1">
      <alignment horizontal="center" vertical="center"/>
    </xf>
    <xf numFmtId="0" fontId="49" fillId="0" borderId="93" xfId="0" applyFont="1" applyBorder="1" applyAlignment="1">
      <alignment horizontal="center" vertical="center"/>
    </xf>
    <xf numFmtId="0" fontId="49" fillId="0" borderId="72" xfId="0" applyFont="1" applyBorder="1" applyAlignment="1">
      <alignment horizontal="center" vertical="center"/>
    </xf>
    <xf numFmtId="0" fontId="49" fillId="0" borderId="71" xfId="0" applyFont="1" applyBorder="1" applyAlignment="1">
      <alignment horizontal="center" vertical="center"/>
    </xf>
    <xf numFmtId="0" fontId="49" fillId="0" borderId="47" xfId="0" applyFont="1" applyBorder="1" applyAlignment="1">
      <alignment horizontal="center" vertical="center"/>
    </xf>
    <xf numFmtId="0" fontId="49" fillId="0" borderId="49" xfId="0" applyFont="1" applyBorder="1" applyAlignment="1">
      <alignment horizontal="center" vertical="center"/>
    </xf>
    <xf numFmtId="0" fontId="49" fillId="0" borderId="53" xfId="0" applyFont="1" applyBorder="1" applyAlignment="1">
      <alignment horizontal="center" vertical="center"/>
    </xf>
    <xf numFmtId="0" fontId="49" fillId="0" borderId="34" xfId="0" applyFont="1" applyBorder="1" applyAlignment="1">
      <alignment horizontal="center" vertical="center"/>
    </xf>
    <xf numFmtId="0" fontId="42" fillId="0" borderId="120" xfId="0" applyFont="1" applyBorder="1" applyAlignment="1"/>
    <xf numFmtId="0" fontId="42" fillId="0" borderId="124" xfId="0" applyFont="1" applyBorder="1" applyAlignment="1"/>
    <xf numFmtId="0" fontId="42" fillId="0" borderId="60" xfId="0" applyFont="1" applyBorder="1" applyAlignment="1"/>
    <xf numFmtId="0" fontId="42" fillId="0" borderId="62" xfId="0" applyFont="1" applyBorder="1" applyAlignment="1"/>
    <xf numFmtId="0" fontId="38" fillId="0" borderId="0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left" vertical="center" wrapText="1"/>
    </xf>
    <xf numFmtId="49" fontId="3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47" fillId="0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32" fillId="0" borderId="0" xfId="0" applyFont="1" applyFill="1" applyBorder="1"/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/>
    <xf numFmtId="49" fontId="28" fillId="0" borderId="0" xfId="0" applyNumberFormat="1" applyFont="1" applyFill="1" applyBorder="1" applyAlignment="1">
      <alignment horizontal="left" vertical="center" wrapText="1"/>
    </xf>
    <xf numFmtId="0" fontId="64" fillId="0" borderId="0" xfId="0" applyFont="1" applyFill="1"/>
    <xf numFmtId="0" fontId="65" fillId="0" borderId="0" xfId="0" applyFont="1" applyFill="1"/>
    <xf numFmtId="0" fontId="28" fillId="0" borderId="7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vertical="top"/>
    </xf>
    <xf numFmtId="0" fontId="28" fillId="0" borderId="0" xfId="0" applyFont="1" applyFill="1" applyBorder="1" applyAlignment="1">
      <alignment horizontal="center" vertical="top" wrapText="1"/>
    </xf>
    <xf numFmtId="0" fontId="28" fillId="0" borderId="55" xfId="0" applyFont="1" applyFill="1" applyBorder="1" applyAlignment="1">
      <alignment vertical="top"/>
    </xf>
    <xf numFmtId="0" fontId="29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horizontal="left" vertical="center" wrapText="1" indent="1"/>
    </xf>
    <xf numFmtId="0" fontId="30" fillId="2" borderId="0" xfId="0" applyFont="1" applyFill="1" applyBorder="1"/>
    <xf numFmtId="0" fontId="28" fillId="2" borderId="0" xfId="0" applyFont="1" applyFill="1" applyBorder="1"/>
    <xf numFmtId="0" fontId="32" fillId="2" borderId="0" xfId="0" applyFont="1" applyFill="1" applyBorder="1" applyAlignment="1">
      <alignment vertical="center"/>
    </xf>
    <xf numFmtId="0" fontId="30" fillId="0" borderId="0" xfId="0" applyFont="1" applyBorder="1"/>
    <xf numFmtId="0" fontId="30" fillId="2" borderId="0" xfId="0" applyFont="1" applyFill="1" applyBorder="1" applyAlignment="1">
      <alignment vertical="center" wrapText="1"/>
    </xf>
    <xf numFmtId="0" fontId="28" fillId="2" borderId="0" xfId="0" applyFont="1" applyFill="1" applyBorder="1" applyAlignment="1">
      <alignment vertical="top" wrapText="1"/>
    </xf>
    <xf numFmtId="0" fontId="67" fillId="0" borderId="0" xfId="0" applyFont="1" applyBorder="1"/>
    <xf numFmtId="0" fontId="68" fillId="2" borderId="0" xfId="0" applyFont="1" applyFill="1" applyBorder="1"/>
    <xf numFmtId="0" fontId="30" fillId="2" borderId="0" xfId="0" applyFont="1" applyFill="1" applyBorder="1" applyAlignment="1">
      <alignment vertical="center"/>
    </xf>
    <xf numFmtId="0" fontId="30" fillId="2" borderId="0" xfId="0" applyFont="1" applyFill="1" applyBorder="1" applyAlignment="1"/>
    <xf numFmtId="0" fontId="28" fillId="2" borderId="0" xfId="0" applyFont="1" applyFill="1" applyBorder="1" applyAlignment="1">
      <alignment vertical="top"/>
    </xf>
    <xf numFmtId="0" fontId="67" fillId="0" borderId="0" xfId="0" applyFont="1" applyBorder="1" applyAlignment="1">
      <alignment horizontal="left"/>
    </xf>
    <xf numFmtId="0" fontId="28" fillId="2" borderId="0" xfId="0" applyFont="1" applyFill="1" applyBorder="1" applyAlignment="1">
      <alignment vertical="center"/>
    </xf>
    <xf numFmtId="0" fontId="66" fillId="2" borderId="0" xfId="0" applyFont="1" applyFill="1" applyBorder="1"/>
    <xf numFmtId="0" fontId="67" fillId="0" borderId="0" xfId="0" applyFont="1" applyBorder="1" applyAlignment="1">
      <alignment horizontal="left" vertical="top"/>
    </xf>
    <xf numFmtId="0" fontId="28" fillId="2" borderId="0" xfId="0" applyFont="1" applyFill="1" applyBorder="1" applyAlignment="1">
      <alignment horizontal="left" vertical="center" indent="1"/>
    </xf>
    <xf numFmtId="0" fontId="69" fillId="0" borderId="0" xfId="0" applyFont="1"/>
    <xf numFmtId="0" fontId="28" fillId="2" borderId="0" xfId="0" applyFont="1" applyFill="1" applyBorder="1" applyAlignment="1">
      <alignment horizontal="left" vertical="top" wrapText="1"/>
    </xf>
    <xf numFmtId="0" fontId="32" fillId="2" borderId="0" xfId="0" applyFont="1" applyFill="1" applyBorder="1" applyAlignment="1">
      <alignment horizontal="left" vertical="top"/>
    </xf>
    <xf numFmtId="0" fontId="28" fillId="2" borderId="0" xfId="0" applyFont="1" applyFill="1" applyBorder="1" applyAlignment="1">
      <alignment horizontal="center" vertical="top"/>
    </xf>
    <xf numFmtId="0" fontId="28" fillId="2" borderId="0" xfId="0" applyFont="1" applyFill="1" applyBorder="1" applyAlignment="1">
      <alignment horizontal="left" vertical="top"/>
    </xf>
    <xf numFmtId="0" fontId="70" fillId="0" borderId="0" xfId="0" applyFont="1"/>
    <xf numFmtId="0" fontId="71" fillId="0" borderId="0" xfId="0" applyFont="1" applyFill="1" applyBorder="1" applyAlignment="1">
      <alignment horizontal="left" vertical="center" wrapText="1"/>
    </xf>
    <xf numFmtId="1" fontId="72" fillId="3" borderId="37" xfId="0" applyNumberFormat="1" applyFont="1" applyFill="1" applyBorder="1" applyAlignment="1">
      <alignment horizontal="center" wrapText="1"/>
    </xf>
    <xf numFmtId="0" fontId="42" fillId="0" borderId="123" xfId="0" applyFont="1" applyBorder="1" applyAlignment="1">
      <alignment horizontal="center"/>
    </xf>
    <xf numFmtId="1" fontId="43" fillId="0" borderId="65" xfId="0" applyNumberFormat="1" applyFont="1" applyBorder="1" applyAlignment="1">
      <alignment horizontal="center" vertical="center"/>
    </xf>
    <xf numFmtId="0" fontId="42" fillId="0" borderId="124" xfId="0" applyFont="1" applyBorder="1" applyAlignment="1">
      <alignment horizontal="center"/>
    </xf>
    <xf numFmtId="0" fontId="42" fillId="0" borderId="120" xfId="0" applyFont="1" applyBorder="1" applyAlignment="1">
      <alignment horizontal="center"/>
    </xf>
    <xf numFmtId="0" fontId="42" fillId="0" borderId="126" xfId="0" applyFont="1" applyBorder="1" applyAlignment="1">
      <alignment horizontal="center"/>
    </xf>
    <xf numFmtId="0" fontId="36" fillId="0" borderId="0" xfId="0" applyFont="1" applyAlignment="1">
      <alignment vertical="top"/>
    </xf>
    <xf numFmtId="0" fontId="39" fillId="0" borderId="0" xfId="0" applyFont="1" applyAlignment="1">
      <alignment vertical="top"/>
    </xf>
    <xf numFmtId="0" fontId="43" fillId="3" borderId="128" xfId="0" applyFont="1" applyFill="1" applyBorder="1" applyAlignment="1">
      <alignment horizontal="center" vertical="center" wrapText="1"/>
    </xf>
    <xf numFmtId="0" fontId="43" fillId="3" borderId="129" xfId="0" applyFont="1" applyFill="1" applyBorder="1" applyAlignment="1">
      <alignment horizontal="center" vertical="center" wrapText="1"/>
    </xf>
    <xf numFmtId="0" fontId="55" fillId="0" borderId="6" xfId="0" applyFont="1" applyBorder="1" applyAlignment="1">
      <alignment horizontal="center" vertical="center" wrapText="1"/>
    </xf>
    <xf numFmtId="0" fontId="27" fillId="2" borderId="88" xfId="0" applyFont="1" applyFill="1" applyBorder="1" applyAlignment="1">
      <alignment horizontal="center" vertical="center" textRotation="90" wrapText="1"/>
    </xf>
    <xf numFmtId="0" fontId="27" fillId="2" borderId="130" xfId="0" applyFont="1" applyFill="1" applyBorder="1" applyAlignment="1">
      <alignment horizontal="center" vertical="center" textRotation="90" wrapText="1"/>
    </xf>
    <xf numFmtId="0" fontId="27" fillId="2" borderId="39" xfId="0" applyFont="1" applyFill="1" applyBorder="1" applyAlignment="1">
      <alignment horizontal="center" vertical="center" textRotation="90" wrapText="1"/>
    </xf>
    <xf numFmtId="0" fontId="27" fillId="0" borderId="52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0" fontId="27" fillId="0" borderId="130" xfId="0" applyFont="1" applyBorder="1" applyAlignment="1">
      <alignment horizontal="center" vertical="center" textRotation="90" wrapText="1"/>
    </xf>
    <xf numFmtId="0" fontId="27" fillId="0" borderId="39" xfId="0" applyFont="1" applyBorder="1" applyAlignment="1">
      <alignment horizontal="center" vertical="center" textRotation="90" wrapText="1"/>
    </xf>
    <xf numFmtId="0" fontId="27" fillId="0" borderId="98" xfId="0" applyFont="1" applyBorder="1" applyAlignment="1">
      <alignment horizontal="center" vertical="center" wrapText="1"/>
    </xf>
    <xf numFmtId="0" fontId="27" fillId="2" borderId="131" xfId="0" applyFont="1" applyFill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27" fillId="2" borderId="127" xfId="0" applyFont="1" applyFill="1" applyBorder="1" applyAlignment="1">
      <alignment horizontal="center" vertical="center" wrapText="1"/>
    </xf>
    <xf numFmtId="0" fontId="52" fillId="0" borderId="98" xfId="0" applyFont="1" applyBorder="1" applyAlignment="1">
      <alignment horizontal="center" vertical="center" wrapText="1"/>
    </xf>
    <xf numFmtId="164" fontId="55" fillId="0" borderId="23" xfId="0" applyNumberFormat="1" applyFont="1" applyBorder="1" applyAlignment="1">
      <alignment horizontal="center" vertical="center" wrapText="1"/>
    </xf>
    <xf numFmtId="0" fontId="28" fillId="0" borderId="0" xfId="0" applyFont="1" applyAlignment="1"/>
    <xf numFmtId="49" fontId="27" fillId="0" borderId="98" xfId="0" applyNumberFormat="1" applyFont="1" applyBorder="1" applyAlignment="1">
      <alignment horizontal="center" vertical="center" wrapText="1"/>
    </xf>
    <xf numFmtId="49" fontId="27" fillId="0" borderId="39" xfId="0" applyNumberFormat="1" applyFont="1" applyBorder="1" applyAlignment="1">
      <alignment horizontal="center" vertical="center" wrapText="1"/>
    </xf>
    <xf numFmtId="49" fontId="27" fillId="2" borderId="127" xfId="0" applyNumberFormat="1" applyFont="1" applyFill="1" applyBorder="1" applyAlignment="1">
      <alignment horizontal="center" vertical="center" wrapText="1"/>
    </xf>
    <xf numFmtId="49" fontId="27" fillId="2" borderId="131" xfId="0" applyNumberFormat="1" applyFont="1" applyFill="1" applyBorder="1" applyAlignment="1">
      <alignment horizontal="center" vertical="center" wrapText="1"/>
    </xf>
    <xf numFmtId="49" fontId="27" fillId="2" borderId="39" xfId="0" applyNumberFormat="1" applyFont="1" applyFill="1" applyBorder="1" applyAlignment="1">
      <alignment horizontal="center" vertical="center" wrapText="1"/>
    </xf>
    <xf numFmtId="49" fontId="27" fillId="0" borderId="38" xfId="0" applyNumberFormat="1" applyFont="1" applyBorder="1" applyAlignment="1">
      <alignment horizontal="center" vertical="center" wrapText="1"/>
    </xf>
    <xf numFmtId="49" fontId="27" fillId="0" borderId="130" xfId="0" applyNumberFormat="1" applyFont="1" applyBorder="1" applyAlignment="1">
      <alignment horizontal="center" vertical="center" wrapText="1"/>
    </xf>
    <xf numFmtId="0" fontId="40" fillId="0" borderId="26" xfId="0" applyFont="1" applyBorder="1" applyAlignment="1">
      <alignment horizontal="center" vertical="center" wrapText="1"/>
    </xf>
    <xf numFmtId="1" fontId="74" fillId="0" borderId="58" xfId="0" applyNumberFormat="1" applyFont="1" applyBorder="1"/>
    <xf numFmtId="0" fontId="43" fillId="0" borderId="73" xfId="0" applyFont="1" applyBorder="1" applyAlignment="1">
      <alignment horizontal="center" vertical="center"/>
    </xf>
    <xf numFmtId="0" fontId="75" fillId="0" borderId="0" xfId="0" applyFont="1" applyBorder="1" applyAlignment="1">
      <alignment vertical="center"/>
    </xf>
    <xf numFmtId="0" fontId="75" fillId="0" borderId="0" xfId="0" applyFont="1" applyAlignment="1">
      <alignment vertical="center"/>
    </xf>
    <xf numFmtId="0" fontId="75" fillId="0" borderId="26" xfId="0" applyFont="1" applyBorder="1" applyAlignment="1">
      <alignment vertical="center"/>
    </xf>
    <xf numFmtId="0" fontId="75" fillId="0" borderId="26" xfId="0" applyFont="1" applyBorder="1" applyAlignment="1">
      <alignment horizontal="center" vertical="center"/>
    </xf>
    <xf numFmtId="0" fontId="76" fillId="0" borderId="26" xfId="0" applyFont="1" applyBorder="1" applyAlignment="1">
      <alignment horizontal="center" vertical="center"/>
    </xf>
    <xf numFmtId="0" fontId="76" fillId="0" borderId="0" xfId="0" applyFont="1" applyBorder="1" applyAlignment="1">
      <alignment horizontal="center" vertical="center"/>
    </xf>
    <xf numFmtId="0" fontId="77" fillId="0" borderId="0" xfId="0" applyFont="1"/>
    <xf numFmtId="0" fontId="49" fillId="0" borderId="79" xfId="0" applyFont="1" applyBorder="1" applyAlignment="1">
      <alignment horizontal="center" vertical="center"/>
    </xf>
    <xf numFmtId="0" fontId="49" fillId="0" borderId="54" xfId="0" applyFont="1" applyBorder="1" applyAlignment="1">
      <alignment horizontal="center" vertical="center"/>
    </xf>
    <xf numFmtId="0" fontId="49" fillId="0" borderId="96" xfId="0" applyFont="1" applyBorder="1" applyAlignment="1">
      <alignment horizontal="center" vertical="center"/>
    </xf>
    <xf numFmtId="0" fontId="49" fillId="0" borderId="97" xfId="0" applyFont="1" applyBorder="1" applyAlignment="1">
      <alignment horizontal="center" vertical="center"/>
    </xf>
    <xf numFmtId="0" fontId="32" fillId="0" borderId="0" xfId="0" applyFont="1" applyAlignment="1"/>
    <xf numFmtId="0" fontId="40" fillId="0" borderId="90" xfId="0" applyFont="1" applyBorder="1" applyAlignment="1">
      <alignment vertical="center"/>
    </xf>
    <xf numFmtId="0" fontId="43" fillId="0" borderId="120" xfId="0" applyFont="1" applyBorder="1" applyAlignment="1">
      <alignment horizontal="center" vertical="center"/>
    </xf>
    <xf numFmtId="0" fontId="43" fillId="0" borderId="124" xfId="0" applyFont="1" applyBorder="1" applyAlignment="1">
      <alignment horizontal="center" vertical="center"/>
    </xf>
    <xf numFmtId="0" fontId="47" fillId="3" borderId="113" xfId="0" applyFont="1" applyFill="1" applyBorder="1" applyAlignment="1"/>
    <xf numFmtId="0" fontId="55" fillId="0" borderId="33" xfId="0" applyFont="1" applyBorder="1" applyAlignment="1">
      <alignment horizontal="center" vertical="center" wrapText="1"/>
    </xf>
    <xf numFmtId="0" fontId="55" fillId="0" borderId="27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 wrapText="1"/>
    </xf>
    <xf numFmtId="0" fontId="55" fillId="0" borderId="70" xfId="0" applyFon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49" fillId="0" borderId="70" xfId="0" applyFont="1" applyBorder="1" applyAlignment="1">
      <alignment horizontal="center"/>
    </xf>
    <xf numFmtId="0" fontId="49" fillId="0" borderId="71" xfId="0" applyFont="1" applyBorder="1" applyAlignment="1">
      <alignment horizontal="center"/>
    </xf>
    <xf numFmtId="0" fontId="49" fillId="0" borderId="33" xfId="0" applyFont="1" applyBorder="1" applyAlignment="1">
      <alignment horizontal="center"/>
    </xf>
    <xf numFmtId="0" fontId="49" fillId="0" borderId="93" xfId="0" applyFont="1" applyBorder="1" applyAlignment="1">
      <alignment horizontal="center"/>
    </xf>
    <xf numFmtId="0" fontId="49" fillId="0" borderId="44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0" fontId="49" fillId="0" borderId="43" xfId="0" applyFont="1" applyBorder="1" applyAlignment="1">
      <alignment horizontal="center" vertical="center"/>
    </xf>
    <xf numFmtId="0" fontId="49" fillId="0" borderId="44" xfId="0" applyFont="1" applyBorder="1" applyAlignment="1">
      <alignment horizontal="center" vertical="center"/>
    </xf>
    <xf numFmtId="0" fontId="55" fillId="0" borderId="22" xfId="0" applyFont="1" applyBorder="1" applyAlignment="1">
      <alignment vertical="center" wrapText="1"/>
    </xf>
    <xf numFmtId="0" fontId="55" fillId="0" borderId="20" xfId="0" applyFont="1" applyBorder="1" applyAlignment="1">
      <alignment vertical="center" wrapText="1"/>
    </xf>
    <xf numFmtId="0" fontId="55" fillId="0" borderId="23" xfId="0" applyFont="1" applyBorder="1" applyAlignment="1">
      <alignment vertical="center" wrapText="1"/>
    </xf>
    <xf numFmtId="0" fontId="55" fillId="2" borderId="27" xfId="0" applyFont="1" applyFill="1" applyBorder="1" applyAlignment="1">
      <alignment horizontal="center" vertical="center" wrapText="1"/>
    </xf>
    <xf numFmtId="0" fontId="55" fillId="2" borderId="11" xfId="0" applyFont="1" applyFill="1" applyBorder="1" applyAlignment="1">
      <alignment horizontal="center" vertical="center" wrapText="1"/>
    </xf>
    <xf numFmtId="0" fontId="54" fillId="0" borderId="135" xfId="0" applyFont="1" applyFill="1" applyBorder="1" applyAlignment="1">
      <alignment horizontal="center" vertical="center" wrapText="1"/>
    </xf>
    <xf numFmtId="0" fontId="54" fillId="0" borderId="4" xfId="0" applyFont="1" applyFill="1" applyBorder="1" applyAlignment="1">
      <alignment horizontal="center" vertical="center" wrapText="1"/>
    </xf>
    <xf numFmtId="0" fontId="54" fillId="0" borderId="5" xfId="0" applyFont="1" applyFill="1" applyBorder="1" applyAlignment="1">
      <alignment horizontal="center" vertical="center" wrapText="1"/>
    </xf>
    <xf numFmtId="49" fontId="54" fillId="0" borderId="109" xfId="0" applyNumberFormat="1" applyFont="1" applyFill="1" applyBorder="1" applyAlignment="1">
      <alignment horizontal="center" vertical="center" wrapText="1"/>
    </xf>
    <xf numFmtId="0" fontId="54" fillId="0" borderId="6" xfId="0" applyFont="1" applyBorder="1" applyAlignment="1">
      <alignment horizontal="center" vertical="center" wrapText="1"/>
    </xf>
    <xf numFmtId="164" fontId="55" fillId="0" borderId="120" xfId="0" applyNumberFormat="1" applyFont="1" applyBorder="1" applyAlignment="1">
      <alignment horizontal="center" vertical="center" wrapText="1"/>
    </xf>
    <xf numFmtId="0" fontId="40" fillId="2" borderId="26" xfId="0" applyFont="1" applyFill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0" fontId="40" fillId="0" borderId="107" xfId="0" applyFont="1" applyBorder="1" applyAlignment="1">
      <alignment horizontal="center" vertical="center" wrapText="1"/>
    </xf>
    <xf numFmtId="0" fontId="40" fillId="2" borderId="122" xfId="0" applyFont="1" applyFill="1" applyBorder="1" applyAlignment="1">
      <alignment horizontal="center" vertical="center" wrapText="1"/>
    </xf>
    <xf numFmtId="0" fontId="40" fillId="2" borderId="100" xfId="0" applyFont="1" applyFill="1" applyBorder="1" applyAlignment="1">
      <alignment horizontal="center" vertical="center" wrapText="1"/>
    </xf>
    <xf numFmtId="0" fontId="40" fillId="2" borderId="110" xfId="0" applyFont="1" applyFill="1" applyBorder="1" applyAlignment="1">
      <alignment horizontal="center" vertical="center" wrapText="1"/>
    </xf>
    <xf numFmtId="0" fontId="40" fillId="2" borderId="105" xfId="0" applyFont="1" applyFill="1" applyBorder="1" applyAlignment="1">
      <alignment horizontal="center" vertical="center" wrapText="1"/>
    </xf>
    <xf numFmtId="0" fontId="40" fillId="0" borderId="110" xfId="0" applyFont="1" applyBorder="1" applyAlignment="1">
      <alignment horizontal="center" vertical="center" wrapText="1"/>
    </xf>
    <xf numFmtId="0" fontId="40" fillId="2" borderId="25" xfId="0" applyFont="1" applyFill="1" applyBorder="1" applyAlignment="1">
      <alignment horizontal="center" vertical="center" wrapText="1"/>
    </xf>
    <xf numFmtId="0" fontId="40" fillId="2" borderId="108" xfId="0" applyFont="1" applyFill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 wrapText="1"/>
    </xf>
    <xf numFmtId="1" fontId="40" fillId="0" borderId="108" xfId="0" applyNumberFormat="1" applyFont="1" applyBorder="1" applyAlignment="1">
      <alignment horizontal="center" vertical="center" wrapText="1"/>
    </xf>
    <xf numFmtId="0" fontId="40" fillId="0" borderId="108" xfId="0" applyFont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40" fillId="2" borderId="107" xfId="0" applyFont="1" applyFill="1" applyBorder="1" applyAlignment="1">
      <alignment horizontal="center" vertical="center" wrapText="1"/>
    </xf>
    <xf numFmtId="1" fontId="40" fillId="0" borderId="107" xfId="0" applyNumberFormat="1" applyFont="1" applyBorder="1" applyAlignment="1">
      <alignment horizontal="center" vertical="center" wrapText="1"/>
    </xf>
    <xf numFmtId="0" fontId="43" fillId="2" borderId="80" xfId="0" applyFont="1" applyFill="1" applyBorder="1" applyAlignment="1">
      <alignment horizontal="center" vertical="center" wrapText="1"/>
    </xf>
    <xf numFmtId="0" fontId="43" fillId="2" borderId="87" xfId="0" applyFont="1" applyFill="1" applyBorder="1" applyAlignment="1">
      <alignment horizontal="center" vertical="center" wrapText="1"/>
    </xf>
    <xf numFmtId="0" fontId="43" fillId="0" borderId="114" xfId="0" applyFont="1" applyBorder="1" applyAlignment="1">
      <alignment horizontal="center" vertical="center" wrapText="1"/>
    </xf>
    <xf numFmtId="0" fontId="40" fillId="2" borderId="59" xfId="0" applyFont="1" applyFill="1" applyBorder="1" applyAlignment="1">
      <alignment horizontal="center" vertical="center" wrapText="1"/>
    </xf>
    <xf numFmtId="0" fontId="40" fillId="2" borderId="89" xfId="0" applyFont="1" applyFill="1" applyBorder="1" applyAlignment="1">
      <alignment horizontal="center" vertical="center" wrapText="1"/>
    </xf>
    <xf numFmtId="0" fontId="40" fillId="2" borderId="106" xfId="0" applyFont="1" applyFill="1" applyBorder="1" applyAlignment="1">
      <alignment horizontal="center" vertical="center" wrapText="1"/>
    </xf>
    <xf numFmtId="0" fontId="40" fillId="0" borderId="59" xfId="0" applyFont="1" applyBorder="1" applyAlignment="1">
      <alignment horizontal="center" vertical="center" wrapText="1"/>
    </xf>
    <xf numFmtId="0" fontId="40" fillId="0" borderId="89" xfId="0" applyFont="1" applyBorder="1" applyAlignment="1">
      <alignment horizontal="center" vertical="center" wrapText="1"/>
    </xf>
    <xf numFmtId="1" fontId="40" fillId="0" borderId="106" xfId="0" applyNumberFormat="1" applyFont="1" applyBorder="1" applyAlignment="1">
      <alignment horizontal="center" vertical="center" wrapText="1"/>
    </xf>
    <xf numFmtId="0" fontId="40" fillId="0" borderId="106" xfId="0" applyFont="1" applyBorder="1" applyAlignment="1">
      <alignment horizontal="center" vertical="center" wrapText="1"/>
    </xf>
    <xf numFmtId="0" fontId="49" fillId="0" borderId="71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 vertical="center"/>
    </xf>
    <xf numFmtId="0" fontId="49" fillId="0" borderId="93" xfId="0" applyFont="1" applyBorder="1" applyAlignment="1">
      <alignment horizontal="center" vertical="center"/>
    </xf>
    <xf numFmtId="0" fontId="49" fillId="0" borderId="71" xfId="0" applyFont="1" applyBorder="1" applyAlignment="1">
      <alignment horizontal="center"/>
    </xf>
    <xf numFmtId="0" fontId="49" fillId="0" borderId="72" xfId="0" applyFont="1" applyBorder="1" applyAlignment="1">
      <alignment horizontal="center"/>
    </xf>
    <xf numFmtId="0" fontId="49" fillId="0" borderId="72" xfId="0" applyFont="1" applyBorder="1" applyAlignment="1">
      <alignment horizontal="center" vertical="center"/>
    </xf>
    <xf numFmtId="0" fontId="49" fillId="0" borderId="69" xfId="0" applyFont="1" applyBorder="1" applyAlignment="1">
      <alignment horizontal="center" vertical="center"/>
    </xf>
    <xf numFmtId="0" fontId="49" fillId="0" borderId="68" xfId="0" applyFont="1" applyBorder="1" applyAlignment="1">
      <alignment horizontal="center" vertical="center"/>
    </xf>
    <xf numFmtId="1" fontId="78" fillId="0" borderId="58" xfId="0" applyNumberFormat="1" applyFont="1" applyBorder="1" applyAlignment="1">
      <alignment horizontal="center" vertical="center" wrapText="1"/>
    </xf>
    <xf numFmtId="0" fontId="79" fillId="3" borderId="88" xfId="0" applyFont="1" applyFill="1" applyBorder="1" applyAlignment="1">
      <alignment horizontal="center" vertical="center" wrapText="1"/>
    </xf>
    <xf numFmtId="1" fontId="79" fillId="3" borderId="51" xfId="0" applyNumberFormat="1" applyFont="1" applyFill="1" applyBorder="1" applyAlignment="1">
      <alignment horizontal="center" vertical="center" wrapText="1"/>
    </xf>
    <xf numFmtId="1" fontId="80" fillId="3" borderId="52" xfId="0" applyNumberFormat="1" applyFont="1" applyFill="1" applyBorder="1" applyAlignment="1">
      <alignment horizontal="center" vertical="center" wrapText="1"/>
    </xf>
    <xf numFmtId="1" fontId="72" fillId="3" borderId="50" xfId="0" applyNumberFormat="1" applyFont="1" applyFill="1" applyBorder="1" applyAlignment="1">
      <alignment horizontal="center" wrapText="1"/>
    </xf>
    <xf numFmtId="0" fontId="55" fillId="0" borderId="33" xfId="0" applyFont="1" applyBorder="1" applyAlignment="1">
      <alignment horizontal="center" vertical="center"/>
    </xf>
    <xf numFmtId="0" fontId="55" fillId="0" borderId="45" xfId="0" applyFont="1" applyBorder="1" applyAlignment="1">
      <alignment horizontal="center"/>
    </xf>
    <xf numFmtId="0" fontId="55" fillId="0" borderId="93" xfId="0" applyFont="1" applyBorder="1" applyAlignment="1">
      <alignment horizontal="center"/>
    </xf>
    <xf numFmtId="0" fontId="55" fillId="0" borderId="26" xfId="0" applyFont="1" applyBorder="1" applyAlignment="1">
      <alignment horizontal="center" vertical="center" wrapText="1"/>
    </xf>
    <xf numFmtId="0" fontId="49" fillId="0" borderId="93" xfId="0" applyFont="1" applyBorder="1" applyAlignment="1">
      <alignment horizontal="center" vertical="center"/>
    </xf>
    <xf numFmtId="0" fontId="55" fillId="0" borderId="45" xfId="0" applyFont="1" applyBorder="1" applyAlignment="1">
      <alignment horizontal="center" vertical="center"/>
    </xf>
    <xf numFmtId="0" fontId="55" fillId="0" borderId="93" xfId="0" applyFont="1" applyBorder="1" applyAlignment="1">
      <alignment horizontal="center" vertical="center"/>
    </xf>
    <xf numFmtId="0" fontId="49" fillId="0" borderId="33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/>
    </xf>
    <xf numFmtId="0" fontId="49" fillId="0" borderId="93" xfId="0" applyFont="1" applyBorder="1" applyAlignment="1">
      <alignment horizontal="center"/>
    </xf>
    <xf numFmtId="0" fontId="49" fillId="0" borderId="33" xfId="0" applyFont="1" applyBorder="1" applyAlignment="1">
      <alignment horizontal="center"/>
    </xf>
    <xf numFmtId="0" fontId="55" fillId="0" borderId="25" xfId="0" applyFont="1" applyBorder="1" applyAlignment="1">
      <alignment horizontal="center" vertical="center" wrapText="1"/>
    </xf>
    <xf numFmtId="0" fontId="49" fillId="0" borderId="93" xfId="0" applyFont="1" applyBorder="1" applyAlignment="1">
      <alignment horizontal="center"/>
    </xf>
    <xf numFmtId="0" fontId="55" fillId="0" borderId="27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 wrapText="1"/>
    </xf>
    <xf numFmtId="0" fontId="55" fillId="0" borderId="70" xfId="0" applyFon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49" fillId="0" borderId="33" xfId="0" applyFont="1" applyBorder="1" applyAlignment="1">
      <alignment horizontal="center"/>
    </xf>
    <xf numFmtId="0" fontId="55" fillId="0" borderId="48" xfId="0" applyFont="1" applyBorder="1" applyAlignment="1">
      <alignment horizontal="center" vertical="center" wrapText="1"/>
    </xf>
    <xf numFmtId="0" fontId="72" fillId="3" borderId="38" xfId="0" applyFont="1" applyFill="1" applyBorder="1" applyAlignment="1">
      <alignment horizontal="center"/>
    </xf>
    <xf numFmtId="0" fontId="72" fillId="3" borderId="39" xfId="0" applyFont="1" applyFill="1" applyBorder="1" applyAlignment="1">
      <alignment horizontal="center"/>
    </xf>
    <xf numFmtId="49" fontId="38" fillId="0" borderId="76" xfId="0" applyNumberFormat="1" applyFont="1" applyFill="1" applyBorder="1" applyAlignment="1">
      <alignment horizontal="center" vertical="center" wrapText="1"/>
    </xf>
    <xf numFmtId="49" fontId="38" fillId="0" borderId="78" xfId="0" applyNumberFormat="1" applyFont="1" applyFill="1" applyBorder="1" applyAlignment="1">
      <alignment horizontal="center" vertical="center" wrapText="1"/>
    </xf>
    <xf numFmtId="49" fontId="38" fillId="0" borderId="77" xfId="0" applyNumberFormat="1" applyFont="1" applyFill="1" applyBorder="1" applyAlignment="1">
      <alignment horizontal="center" vertical="center" wrapText="1"/>
    </xf>
    <xf numFmtId="0" fontId="38" fillId="0" borderId="76" xfId="0" applyFont="1" applyFill="1" applyBorder="1" applyAlignment="1">
      <alignment horizontal="left" vertical="top" wrapText="1"/>
    </xf>
    <xf numFmtId="0" fontId="38" fillId="0" borderId="78" xfId="0" applyFont="1" applyFill="1" applyBorder="1" applyAlignment="1">
      <alignment horizontal="left" vertical="top" wrapText="1"/>
    </xf>
    <xf numFmtId="0" fontId="55" fillId="0" borderId="36" xfId="0" applyFont="1" applyBorder="1" applyAlignment="1">
      <alignment horizontal="center" vertical="center" wrapText="1"/>
    </xf>
    <xf numFmtId="0" fontId="55" fillId="0" borderId="33" xfId="0" applyFont="1" applyBorder="1" applyAlignment="1">
      <alignment horizontal="center" vertical="center" wrapText="1"/>
    </xf>
    <xf numFmtId="0" fontId="55" fillId="0" borderId="46" xfId="0" applyFont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left" vertical="top" wrapText="1"/>
    </xf>
    <xf numFmtId="0" fontId="32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39" fillId="0" borderId="116" xfId="0" applyFont="1" applyFill="1" applyBorder="1" applyAlignment="1">
      <alignment horizontal="center" vertical="center"/>
    </xf>
    <xf numFmtId="0" fontId="39" fillId="0" borderId="111" xfId="0" applyFont="1" applyFill="1" applyBorder="1" applyAlignment="1">
      <alignment horizontal="center" vertical="center"/>
    </xf>
    <xf numFmtId="0" fontId="39" fillId="0" borderId="76" xfId="0" applyFont="1" applyFill="1" applyBorder="1" applyAlignment="1">
      <alignment horizontal="center" vertical="center" wrapText="1"/>
    </xf>
    <xf numFmtId="0" fontId="39" fillId="0" borderId="78" xfId="0" applyFont="1" applyFill="1" applyBorder="1" applyAlignment="1">
      <alignment horizontal="center" vertical="center" wrapText="1"/>
    </xf>
    <xf numFmtId="0" fontId="39" fillId="0" borderId="77" xfId="0" applyFont="1" applyFill="1" applyBorder="1" applyAlignment="1">
      <alignment horizontal="center" vertical="center" wrapText="1"/>
    </xf>
    <xf numFmtId="0" fontId="38" fillId="0" borderId="76" xfId="0" applyFont="1" applyFill="1" applyBorder="1" applyAlignment="1">
      <alignment horizontal="left" vertical="center"/>
    </xf>
    <xf numFmtId="0" fontId="38" fillId="0" borderId="78" xfId="0" applyFont="1" applyFill="1" applyBorder="1" applyAlignment="1">
      <alignment horizontal="left" vertical="center"/>
    </xf>
    <xf numFmtId="0" fontId="38" fillId="0" borderId="76" xfId="0" applyFont="1" applyFill="1" applyBorder="1" applyAlignment="1">
      <alignment horizontal="left" vertical="center" wrapText="1"/>
    </xf>
    <xf numFmtId="0" fontId="38" fillId="0" borderId="78" xfId="0" applyFont="1" applyFill="1" applyBorder="1" applyAlignment="1">
      <alignment horizontal="left" vertical="center" wrapText="1"/>
    </xf>
    <xf numFmtId="49" fontId="44" fillId="0" borderId="76" xfId="0" applyNumberFormat="1" applyFont="1" applyFill="1" applyBorder="1" applyAlignment="1">
      <alignment horizontal="center" vertical="center" wrapText="1"/>
    </xf>
    <xf numFmtId="49" fontId="44" fillId="0" borderId="78" xfId="0" applyNumberFormat="1" applyFont="1" applyFill="1" applyBorder="1" applyAlignment="1">
      <alignment horizontal="center" vertical="center" wrapText="1"/>
    </xf>
    <xf numFmtId="49" fontId="44" fillId="0" borderId="77" xfId="0" applyNumberFormat="1" applyFont="1" applyFill="1" applyBorder="1" applyAlignment="1">
      <alignment horizontal="center" vertical="center" wrapText="1"/>
    </xf>
    <xf numFmtId="0" fontId="38" fillId="0" borderId="77" xfId="0" applyFont="1" applyFill="1" applyBorder="1" applyAlignment="1">
      <alignment horizontal="left" vertical="center" wrapText="1"/>
    </xf>
    <xf numFmtId="0" fontId="55" fillId="0" borderId="33" xfId="0" applyFont="1" applyBorder="1" applyAlignment="1">
      <alignment horizontal="center" vertical="center"/>
    </xf>
    <xf numFmtId="0" fontId="55" fillId="0" borderId="45" xfId="0" applyFont="1" applyBorder="1" applyAlignment="1">
      <alignment horizontal="center"/>
    </xf>
    <xf numFmtId="0" fontId="55" fillId="0" borderId="93" xfId="0" applyFont="1" applyBorder="1" applyAlignment="1">
      <alignment horizontal="center"/>
    </xf>
    <xf numFmtId="0" fontId="55" fillId="0" borderId="28" xfId="0" applyFont="1" applyBorder="1" applyAlignment="1">
      <alignment horizontal="center" vertical="center" wrapText="1"/>
    </xf>
    <xf numFmtId="0" fontId="55" fillId="0" borderId="26" xfId="0" applyFont="1" applyBorder="1" applyAlignment="1">
      <alignment horizontal="center" vertical="center" wrapText="1"/>
    </xf>
    <xf numFmtId="0" fontId="55" fillId="0" borderId="24" xfId="0" applyFont="1" applyBorder="1" applyAlignment="1">
      <alignment horizontal="center" vertical="center" wrapText="1"/>
    </xf>
    <xf numFmtId="0" fontId="55" fillId="3" borderId="36" xfId="0" applyFont="1" applyFill="1" applyBorder="1" applyAlignment="1">
      <alignment horizontal="center" vertical="center" wrapText="1"/>
    </xf>
    <xf numFmtId="0" fontId="55" fillId="3" borderId="33" xfId="0" applyFont="1" applyFill="1" applyBorder="1" applyAlignment="1">
      <alignment horizontal="center" vertical="center" wrapText="1"/>
    </xf>
    <xf numFmtId="0" fontId="55" fillId="3" borderId="46" xfId="0" applyFont="1" applyFill="1" applyBorder="1" applyAlignment="1">
      <alignment horizontal="center" vertical="center" wrapText="1"/>
    </xf>
    <xf numFmtId="0" fontId="55" fillId="0" borderId="72" xfId="0" applyFont="1" applyBorder="1" applyAlignment="1">
      <alignment horizontal="center" vertical="center"/>
    </xf>
    <xf numFmtId="0" fontId="55" fillId="0" borderId="71" xfId="0" applyFont="1" applyBorder="1" applyAlignment="1">
      <alignment horizontal="center" vertical="center"/>
    </xf>
    <xf numFmtId="0" fontId="55" fillId="0" borderId="70" xfId="0" applyFont="1" applyBorder="1" applyAlignment="1">
      <alignment horizontal="center" vertical="center"/>
    </xf>
    <xf numFmtId="0" fontId="55" fillId="0" borderId="74" xfId="0" applyFont="1" applyBorder="1" applyAlignment="1">
      <alignment horizontal="center" vertical="center" wrapText="1"/>
    </xf>
    <xf numFmtId="0" fontId="55" fillId="0" borderId="55" xfId="0" applyFont="1" applyBorder="1" applyAlignment="1">
      <alignment horizontal="center" vertical="center" wrapText="1"/>
    </xf>
    <xf numFmtId="0" fontId="55" fillId="0" borderId="75" xfId="0" applyFont="1" applyBorder="1" applyAlignment="1">
      <alignment horizontal="center" vertical="center" wrapText="1"/>
    </xf>
    <xf numFmtId="0" fontId="55" fillId="0" borderId="66" xfId="0" applyFont="1" applyBorder="1" applyAlignment="1">
      <alignment horizontal="center" vertical="center" wrapText="1"/>
    </xf>
    <xf numFmtId="0" fontId="55" fillId="0" borderId="70" xfId="0" applyFont="1" applyBorder="1" applyAlignment="1">
      <alignment horizontal="center" vertical="center" wrapText="1"/>
    </xf>
    <xf numFmtId="0" fontId="55" fillId="0" borderId="67" xfId="0" applyFont="1" applyBorder="1" applyAlignment="1">
      <alignment horizontal="center" vertical="center" wrapText="1"/>
    </xf>
    <xf numFmtId="49" fontId="44" fillId="3" borderId="36" xfId="1" applyNumberFormat="1" applyFont="1" applyFill="1" applyBorder="1" applyAlignment="1">
      <alignment horizontal="center" vertical="center"/>
    </xf>
    <xf numFmtId="0" fontId="38" fillId="3" borderId="46" xfId="0" applyFont="1" applyFill="1" applyBorder="1" applyAlignment="1">
      <alignment horizontal="center" vertical="center"/>
    </xf>
    <xf numFmtId="0" fontId="44" fillId="2" borderId="36" xfId="1" applyFont="1" applyFill="1" applyBorder="1" applyAlignment="1">
      <alignment horizontal="left" vertical="center" wrapText="1"/>
    </xf>
    <xf numFmtId="0" fontId="44" fillId="2" borderId="33" xfId="1" applyFont="1" applyFill="1" applyBorder="1" applyAlignment="1">
      <alignment horizontal="left" vertical="center" wrapText="1"/>
    </xf>
    <xf numFmtId="0" fontId="49" fillId="0" borderId="45" xfId="0" applyFont="1" applyBorder="1" applyAlignment="1">
      <alignment horizontal="center" vertical="center"/>
    </xf>
    <xf numFmtId="0" fontId="49" fillId="0" borderId="93" xfId="0" applyFont="1" applyBorder="1" applyAlignment="1">
      <alignment horizontal="center" vertical="center"/>
    </xf>
    <xf numFmtId="49" fontId="47" fillId="2" borderId="36" xfId="1" applyNumberFormat="1" applyFont="1" applyFill="1" applyBorder="1" applyAlignment="1">
      <alignment horizontal="center" vertical="center"/>
    </xf>
    <xf numFmtId="49" fontId="47" fillId="2" borderId="46" xfId="1" applyNumberFormat="1" applyFont="1" applyFill="1" applyBorder="1" applyAlignment="1">
      <alignment horizontal="center" vertical="center"/>
    </xf>
    <xf numFmtId="0" fontId="44" fillId="2" borderId="36" xfId="1" applyFont="1" applyFill="1" applyBorder="1" applyAlignment="1">
      <alignment horizontal="left" vertical="center"/>
    </xf>
    <xf numFmtId="0" fontId="44" fillId="2" borderId="33" xfId="1" applyFont="1" applyFill="1" applyBorder="1" applyAlignment="1">
      <alignment horizontal="left" vertical="center"/>
    </xf>
    <xf numFmtId="0" fontId="51" fillId="0" borderId="93" xfId="0" applyFont="1" applyBorder="1" applyAlignment="1">
      <alignment horizontal="center" vertical="center"/>
    </xf>
    <xf numFmtId="0" fontId="55" fillId="0" borderId="45" xfId="0" applyFont="1" applyBorder="1" applyAlignment="1">
      <alignment horizontal="center" vertical="center"/>
    </xf>
    <xf numFmtId="0" fontId="55" fillId="0" borderId="93" xfId="0" applyFont="1" applyBorder="1" applyAlignment="1">
      <alignment horizontal="center" vertical="center"/>
    </xf>
    <xf numFmtId="0" fontId="55" fillId="3" borderId="58" xfId="0" applyFont="1" applyFill="1" applyBorder="1" applyAlignment="1">
      <alignment horizontal="center" vertical="center" wrapText="1"/>
    </xf>
    <xf numFmtId="0" fontId="55" fillId="3" borderId="32" xfId="0" applyFont="1" applyFill="1" applyBorder="1" applyAlignment="1">
      <alignment horizontal="center" vertical="center" wrapText="1"/>
    </xf>
    <xf numFmtId="0" fontId="55" fillId="3" borderId="31" xfId="0" applyFont="1" applyFill="1" applyBorder="1" applyAlignment="1">
      <alignment horizontal="center" vertical="center" wrapText="1"/>
    </xf>
    <xf numFmtId="49" fontId="44" fillId="0" borderId="36" xfId="0" applyNumberFormat="1" applyFont="1" applyBorder="1" applyAlignment="1">
      <alignment horizontal="center"/>
    </xf>
    <xf numFmtId="49" fontId="44" fillId="0" borderId="46" xfId="0" applyNumberFormat="1" applyFont="1" applyBorder="1" applyAlignment="1">
      <alignment horizontal="center"/>
    </xf>
    <xf numFmtId="0" fontId="44" fillId="0" borderId="36" xfId="0" applyFont="1" applyBorder="1" applyAlignment="1">
      <alignment horizontal="left"/>
    </xf>
    <xf numFmtId="0" fontId="44" fillId="0" borderId="33" xfId="0" applyFont="1" applyBorder="1" applyAlignment="1">
      <alignment horizontal="left"/>
    </xf>
    <xf numFmtId="0" fontId="55" fillId="0" borderId="33" xfId="0" applyFont="1" applyBorder="1" applyAlignment="1">
      <alignment horizontal="center"/>
    </xf>
    <xf numFmtId="0" fontId="55" fillId="3" borderId="45" xfId="0" applyFont="1" applyFill="1" applyBorder="1" applyAlignment="1">
      <alignment horizontal="center" vertical="center"/>
    </xf>
    <xf numFmtId="0" fontId="55" fillId="3" borderId="93" xfId="0" applyFont="1" applyFill="1" applyBorder="1" applyAlignment="1">
      <alignment horizontal="center" vertical="center"/>
    </xf>
    <xf numFmtId="0" fontId="55" fillId="3" borderId="33" xfId="0" applyFont="1" applyFill="1" applyBorder="1" applyAlignment="1">
      <alignment horizontal="center" vertical="center"/>
    </xf>
    <xf numFmtId="0" fontId="55" fillId="3" borderId="45" xfId="0" applyFont="1" applyFill="1" applyBorder="1" applyAlignment="1">
      <alignment horizontal="center"/>
    </xf>
    <xf numFmtId="0" fontId="55" fillId="3" borderId="93" xfId="0" applyFont="1" applyFill="1" applyBorder="1" applyAlignment="1">
      <alignment horizontal="center"/>
    </xf>
    <xf numFmtId="0" fontId="49" fillId="0" borderId="72" xfId="0" applyFont="1" applyBorder="1" applyAlignment="1">
      <alignment horizontal="center" vertical="center"/>
    </xf>
    <xf numFmtId="0" fontId="49" fillId="0" borderId="71" xfId="0" applyFont="1" applyBorder="1" applyAlignment="1">
      <alignment horizontal="center" vertical="center"/>
    </xf>
    <xf numFmtId="0" fontId="49" fillId="0" borderId="43" xfId="0" applyFont="1" applyBorder="1" applyAlignment="1">
      <alignment horizontal="center"/>
    </xf>
    <xf numFmtId="0" fontId="49" fillId="0" borderId="44" xfId="0" applyFont="1" applyBorder="1" applyAlignment="1">
      <alignment horizontal="center"/>
    </xf>
    <xf numFmtId="0" fontId="49" fillId="0" borderId="0" xfId="0" applyFont="1" applyBorder="1" applyAlignment="1">
      <alignment horizontal="center"/>
    </xf>
    <xf numFmtId="1" fontId="54" fillId="0" borderId="72" xfId="0" applyNumberFormat="1" applyFont="1" applyBorder="1" applyAlignment="1">
      <alignment horizontal="center" vertical="center"/>
    </xf>
    <xf numFmtId="0" fontId="54" fillId="0" borderId="71" xfId="0" applyFont="1" applyBorder="1" applyAlignment="1">
      <alignment horizontal="center" vertical="center"/>
    </xf>
    <xf numFmtId="0" fontId="55" fillId="0" borderId="72" xfId="0" applyFont="1" applyBorder="1" applyAlignment="1">
      <alignment horizontal="center"/>
    </xf>
    <xf numFmtId="0" fontId="55" fillId="0" borderId="71" xfId="0" applyFont="1" applyBorder="1" applyAlignment="1">
      <alignment horizontal="center"/>
    </xf>
    <xf numFmtId="0" fontId="55" fillId="0" borderId="58" xfId="0" applyFont="1" applyBorder="1" applyAlignment="1">
      <alignment horizontal="center" vertical="center" wrapText="1"/>
    </xf>
    <xf numFmtId="0" fontId="55" fillId="0" borderId="32" xfId="0" applyFont="1" applyBorder="1" applyAlignment="1">
      <alignment horizontal="center" vertical="center" wrapText="1"/>
    </xf>
    <xf numFmtId="0" fontId="55" fillId="0" borderId="31" xfId="0" applyFont="1" applyBorder="1" applyAlignment="1">
      <alignment horizontal="center" vertical="center" wrapText="1"/>
    </xf>
    <xf numFmtId="49" fontId="44" fillId="3" borderId="95" xfId="1" applyNumberFormat="1" applyFont="1" applyFill="1" applyBorder="1" applyAlignment="1">
      <alignment horizontal="center" vertical="center"/>
    </xf>
    <xf numFmtId="0" fontId="38" fillId="3" borderId="94" xfId="0" applyFont="1" applyFill="1" applyBorder="1" applyAlignment="1">
      <alignment horizontal="center" vertical="center"/>
    </xf>
    <xf numFmtId="49" fontId="44" fillId="3" borderId="46" xfId="1" applyNumberFormat="1" applyFont="1" applyFill="1" applyBorder="1" applyAlignment="1">
      <alignment horizontal="center" vertical="center"/>
    </xf>
    <xf numFmtId="0" fontId="49" fillId="0" borderId="33" xfId="0" applyFont="1" applyBorder="1" applyAlignment="1">
      <alignment horizontal="center" vertical="center"/>
    </xf>
    <xf numFmtId="49" fontId="44" fillId="3" borderId="66" xfId="1" applyNumberFormat="1" applyFont="1" applyFill="1" applyBorder="1" applyAlignment="1">
      <alignment horizontal="center" vertical="center"/>
    </xf>
    <xf numFmtId="49" fontId="44" fillId="3" borderId="67" xfId="1" applyNumberFormat="1" applyFont="1" applyFill="1" applyBorder="1" applyAlignment="1">
      <alignment horizontal="center" vertical="center"/>
    </xf>
    <xf numFmtId="0" fontId="44" fillId="2" borderId="66" xfId="1" applyFont="1" applyFill="1" applyBorder="1" applyAlignment="1">
      <alignment horizontal="left" vertical="center" wrapText="1"/>
    </xf>
    <xf numFmtId="0" fontId="44" fillId="2" borderId="70" xfId="1" applyFont="1" applyFill="1" applyBorder="1" applyAlignment="1">
      <alignment horizontal="left" vertical="center" wrapText="1"/>
    </xf>
    <xf numFmtId="0" fontId="55" fillId="0" borderId="96" xfId="0" applyFont="1" applyBorder="1" applyAlignment="1">
      <alignment horizontal="center"/>
    </xf>
    <xf numFmtId="0" fontId="55" fillId="0" borderId="97" xfId="0" applyFont="1" applyBorder="1" applyAlignment="1">
      <alignment horizontal="center"/>
    </xf>
    <xf numFmtId="49" fontId="44" fillId="2" borderId="95" xfId="1" applyNumberFormat="1" applyFont="1" applyFill="1" applyBorder="1" applyAlignment="1">
      <alignment horizontal="center" vertical="center"/>
    </xf>
    <xf numFmtId="0" fontId="38" fillId="0" borderId="94" xfId="0" applyFont="1" applyBorder="1" applyAlignment="1">
      <alignment horizontal="center" vertical="center"/>
    </xf>
    <xf numFmtId="49" fontId="48" fillId="2" borderId="60" xfId="1" applyNumberFormat="1" applyFont="1" applyFill="1" applyBorder="1" applyAlignment="1">
      <alignment horizontal="center" vertical="center"/>
    </xf>
    <xf numFmtId="49" fontId="48" fillId="2" borderId="62" xfId="1" applyNumberFormat="1" applyFont="1" applyFill="1" applyBorder="1" applyAlignment="1">
      <alignment horizontal="center" vertical="center"/>
    </xf>
    <xf numFmtId="0" fontId="54" fillId="0" borderId="96" xfId="0" applyFont="1" applyBorder="1" applyAlignment="1">
      <alignment horizontal="center" vertical="center"/>
    </xf>
    <xf numFmtId="0" fontId="54" fillId="0" borderId="97" xfId="0" applyFont="1" applyBorder="1" applyAlignment="1">
      <alignment horizontal="center" vertical="center"/>
    </xf>
    <xf numFmtId="0" fontId="48" fillId="2" borderId="60" xfId="1" applyFont="1" applyFill="1" applyBorder="1" applyAlignment="1">
      <alignment horizontal="left" vertical="center" wrapText="1"/>
    </xf>
    <xf numFmtId="0" fontId="48" fillId="2" borderId="61" xfId="1" applyFont="1" applyFill="1" applyBorder="1" applyAlignment="1">
      <alignment horizontal="left" vertical="center" wrapText="1"/>
    </xf>
    <xf numFmtId="0" fontId="48" fillId="2" borderId="97" xfId="1" applyFont="1" applyFill="1" applyBorder="1" applyAlignment="1">
      <alignment horizontal="left" vertical="center" wrapText="1"/>
    </xf>
    <xf numFmtId="0" fontId="50" fillId="0" borderId="96" xfId="0" applyFont="1" applyBorder="1" applyAlignment="1">
      <alignment horizontal="center" vertical="center"/>
    </xf>
    <xf numFmtId="0" fontId="50" fillId="0" borderId="97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/>
    </xf>
    <xf numFmtId="0" fontId="49" fillId="0" borderId="93" xfId="0" applyFont="1" applyBorder="1" applyAlignment="1">
      <alignment horizontal="center"/>
    </xf>
    <xf numFmtId="0" fontId="50" fillId="0" borderId="61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  <xf numFmtId="0" fontId="73" fillId="0" borderId="97" xfId="0" applyFont="1" applyBorder="1" applyAlignment="1">
      <alignment horizontal="center" vertical="center"/>
    </xf>
    <xf numFmtId="49" fontId="39" fillId="0" borderId="125" xfId="0" applyNumberFormat="1" applyFont="1" applyBorder="1" applyAlignment="1">
      <alignment horizontal="center" vertical="center"/>
    </xf>
    <xf numFmtId="49" fontId="39" fillId="0" borderId="2" xfId="0" applyNumberFormat="1" applyFont="1" applyBorder="1" applyAlignment="1">
      <alignment horizontal="center" vertical="center"/>
    </xf>
    <xf numFmtId="0" fontId="36" fillId="0" borderId="0" xfId="0" applyFont="1" applyBorder="1" applyAlignment="1">
      <alignment horizontal="left" vertical="center"/>
    </xf>
    <xf numFmtId="49" fontId="44" fillId="2" borderId="36" xfId="1" applyNumberFormat="1" applyFont="1" applyFill="1" applyBorder="1" applyAlignment="1">
      <alignment horizontal="center" vertical="center"/>
    </xf>
    <xf numFmtId="49" fontId="44" fillId="2" borderId="46" xfId="1" applyNumberFormat="1" applyFont="1" applyFill="1" applyBorder="1" applyAlignment="1">
      <alignment horizontal="center" vertical="center"/>
    </xf>
    <xf numFmtId="0" fontId="44" fillId="2" borderId="93" xfId="1" applyFont="1" applyFill="1" applyBorder="1" applyAlignment="1">
      <alignment horizontal="left" vertical="center"/>
    </xf>
    <xf numFmtId="0" fontId="44" fillId="2" borderId="95" xfId="1" applyFont="1" applyFill="1" applyBorder="1" applyAlignment="1">
      <alignment horizontal="left" vertical="center" wrapText="1"/>
    </xf>
    <xf numFmtId="0" fontId="44" fillId="2" borderId="48" xfId="1" applyFont="1" applyFill="1" applyBorder="1" applyAlignment="1">
      <alignment horizontal="left" vertical="center" wrapText="1"/>
    </xf>
    <xf numFmtId="0" fontId="44" fillId="2" borderId="49" xfId="1" applyFont="1" applyFill="1" applyBorder="1" applyAlignment="1">
      <alignment horizontal="left" vertical="center" wrapText="1"/>
    </xf>
    <xf numFmtId="0" fontId="54" fillId="0" borderId="56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57" xfId="0" applyFont="1" applyBorder="1" applyAlignment="1">
      <alignment horizontal="center" vertical="center" wrapText="1"/>
    </xf>
    <xf numFmtId="0" fontId="54" fillId="0" borderId="51" xfId="0" applyFont="1" applyBorder="1" applyAlignment="1">
      <alignment horizontal="center" vertical="center" wrapText="1"/>
    </xf>
    <xf numFmtId="0" fontId="54" fillId="0" borderId="0" xfId="0" applyFont="1" applyBorder="1" applyAlignment="1">
      <alignment horizontal="center" vertical="center" wrapText="1"/>
    </xf>
    <xf numFmtId="0" fontId="54" fillId="0" borderId="52" xfId="0" applyFont="1" applyBorder="1" applyAlignment="1">
      <alignment horizontal="center" vertical="center" wrapText="1"/>
    </xf>
    <xf numFmtId="0" fontId="54" fillId="0" borderId="58" xfId="0" applyFont="1" applyBorder="1" applyAlignment="1">
      <alignment horizontal="center" vertical="center" wrapText="1"/>
    </xf>
    <xf numFmtId="0" fontId="54" fillId="0" borderId="32" xfId="0" applyFont="1" applyBorder="1" applyAlignment="1">
      <alignment horizontal="center" vertical="center" wrapText="1"/>
    </xf>
    <xf numFmtId="0" fontId="54" fillId="0" borderId="31" xfId="0" applyFont="1" applyBorder="1" applyAlignment="1">
      <alignment horizontal="center" vertical="center" wrapText="1"/>
    </xf>
    <xf numFmtId="0" fontId="38" fillId="0" borderId="76" xfId="0" applyFont="1" applyFill="1" applyBorder="1" applyAlignment="1">
      <alignment horizontal="center" vertical="center" wrapText="1"/>
    </xf>
    <xf numFmtId="0" fontId="38" fillId="0" borderId="78" xfId="0" applyFont="1" applyFill="1" applyBorder="1" applyAlignment="1">
      <alignment horizontal="center" vertical="center" wrapText="1"/>
    </xf>
    <xf numFmtId="0" fontId="38" fillId="0" borderId="77" xfId="0" applyFont="1" applyFill="1" applyBorder="1" applyAlignment="1">
      <alignment horizontal="center" vertical="center" wrapText="1"/>
    </xf>
    <xf numFmtId="0" fontId="49" fillId="0" borderId="47" xfId="0" applyFont="1" applyBorder="1" applyAlignment="1">
      <alignment horizontal="center" vertical="center"/>
    </xf>
    <xf numFmtId="0" fontId="49" fillId="0" borderId="49" xfId="0" applyFont="1" applyBorder="1" applyAlignment="1">
      <alignment horizontal="center" vertical="center"/>
    </xf>
    <xf numFmtId="0" fontId="38" fillId="0" borderId="37" xfId="0" applyFont="1" applyBorder="1" applyAlignment="1">
      <alignment horizontal="center" vertical="center"/>
    </xf>
    <xf numFmtId="0" fontId="38" fillId="0" borderId="38" xfId="0" applyFont="1" applyBorder="1" applyAlignment="1">
      <alignment horizontal="center" vertical="center"/>
    </xf>
    <xf numFmtId="0" fontId="38" fillId="0" borderId="39" xfId="0" applyFont="1" applyBorder="1" applyAlignment="1">
      <alignment horizontal="center" vertical="center"/>
    </xf>
    <xf numFmtId="0" fontId="47" fillId="3" borderId="98" xfId="0" applyFont="1" applyFill="1" applyBorder="1" applyAlignment="1">
      <alignment horizontal="center" vertical="center" wrapText="1"/>
    </xf>
    <xf numFmtId="0" fontId="38" fillId="0" borderId="98" xfId="0" applyFont="1" applyBorder="1" applyAlignment="1">
      <alignment horizontal="center" vertical="center" wrapText="1"/>
    </xf>
    <xf numFmtId="49" fontId="47" fillId="2" borderId="58" xfId="1" applyNumberFormat="1" applyFont="1" applyFill="1" applyBorder="1" applyAlignment="1">
      <alignment horizontal="center" vertical="center"/>
    </xf>
    <xf numFmtId="49" fontId="47" fillId="2" borderId="31" xfId="1" applyNumberFormat="1" applyFont="1" applyFill="1" applyBorder="1" applyAlignment="1">
      <alignment horizontal="center" vertical="center"/>
    </xf>
    <xf numFmtId="0" fontId="44" fillId="2" borderId="58" xfId="1" applyFont="1" applyFill="1" applyBorder="1" applyAlignment="1">
      <alignment horizontal="left" vertical="center"/>
    </xf>
    <xf numFmtId="0" fontId="44" fillId="2" borderId="32" xfId="1" applyFont="1" applyFill="1" applyBorder="1" applyAlignment="1">
      <alignment horizontal="left" vertical="center"/>
    </xf>
    <xf numFmtId="0" fontId="49" fillId="0" borderId="53" xfId="0" applyFont="1" applyBorder="1" applyAlignment="1">
      <alignment horizontal="center" vertical="center"/>
    </xf>
    <xf numFmtId="0" fontId="51" fillId="0" borderId="34" xfId="0" applyFont="1" applyBorder="1" applyAlignment="1">
      <alignment horizontal="center" vertical="center"/>
    </xf>
    <xf numFmtId="0" fontId="55" fillId="0" borderId="53" xfId="0" applyFont="1" applyBorder="1" applyAlignment="1">
      <alignment horizontal="center" vertical="center"/>
    </xf>
    <xf numFmtId="0" fontId="55" fillId="0" borderId="34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36" fillId="3" borderId="37" xfId="0" applyFont="1" applyFill="1" applyBorder="1" applyAlignment="1">
      <alignment horizontal="center" vertical="center" wrapText="1"/>
    </xf>
    <xf numFmtId="0" fontId="36" fillId="3" borderId="38" xfId="0" applyFont="1" applyFill="1" applyBorder="1" applyAlignment="1">
      <alignment horizontal="center" vertical="center" wrapText="1"/>
    </xf>
    <xf numFmtId="0" fontId="36" fillId="3" borderId="39" xfId="0" applyFont="1" applyFill="1" applyBorder="1" applyAlignment="1">
      <alignment horizontal="center" vertical="center" wrapText="1"/>
    </xf>
    <xf numFmtId="49" fontId="36" fillId="2" borderId="76" xfId="1" applyNumberFormat="1" applyFont="1" applyFill="1" applyBorder="1" applyAlignment="1">
      <alignment horizontal="center" vertical="center" wrapText="1"/>
    </xf>
    <xf numFmtId="49" fontId="36" fillId="2" borderId="77" xfId="1" applyNumberFormat="1" applyFont="1" applyFill="1" applyBorder="1" applyAlignment="1">
      <alignment horizontal="center" vertical="center" wrapText="1"/>
    </xf>
    <xf numFmtId="0" fontId="38" fillId="3" borderId="38" xfId="0" applyFont="1" applyFill="1" applyBorder="1" applyAlignment="1">
      <alignment horizontal="center" vertical="center"/>
    </xf>
    <xf numFmtId="0" fontId="38" fillId="3" borderId="39" xfId="0" applyFont="1" applyFill="1" applyBorder="1" applyAlignment="1">
      <alignment horizontal="center" vertical="center"/>
    </xf>
    <xf numFmtId="0" fontId="38" fillId="0" borderId="76" xfId="0" applyFont="1" applyFill="1" applyBorder="1" applyAlignment="1">
      <alignment horizontal="center" vertical="center"/>
    </xf>
    <xf numFmtId="0" fontId="38" fillId="0" borderId="78" xfId="0" applyFont="1" applyFill="1" applyBorder="1" applyAlignment="1">
      <alignment horizontal="center" vertical="center"/>
    </xf>
    <xf numFmtId="0" fontId="38" fillId="0" borderId="77" xfId="0" applyFont="1" applyFill="1" applyBorder="1" applyAlignment="1">
      <alignment horizontal="center" vertical="center"/>
    </xf>
    <xf numFmtId="0" fontId="54" fillId="0" borderId="79" xfId="0" applyFont="1" applyBorder="1" applyAlignment="1">
      <alignment horizontal="center" vertical="center"/>
    </xf>
    <xf numFmtId="0" fontId="54" fillId="0" borderId="54" xfId="0" applyFont="1" applyBorder="1" applyAlignment="1">
      <alignment horizontal="center" vertical="center"/>
    </xf>
    <xf numFmtId="0" fontId="49" fillId="0" borderId="68" xfId="0" applyFont="1" applyBorder="1" applyAlignment="1">
      <alignment horizontal="center" vertical="center"/>
    </xf>
    <xf numFmtId="0" fontId="51" fillId="0" borderId="69" xfId="0" applyFont="1" applyBorder="1" applyAlignment="1">
      <alignment horizontal="center" vertical="center"/>
    </xf>
    <xf numFmtId="49" fontId="36" fillId="2" borderId="73" xfId="1" applyNumberFormat="1" applyFont="1" applyFill="1" applyBorder="1" applyAlignment="1">
      <alignment horizontal="center" vertical="center" wrapText="1"/>
    </xf>
    <xf numFmtId="0" fontId="48" fillId="2" borderId="76" xfId="1" applyFont="1" applyFill="1" applyBorder="1" applyAlignment="1">
      <alignment horizontal="left" vertical="center" wrapText="1"/>
    </xf>
    <xf numFmtId="0" fontId="48" fillId="2" borderId="78" xfId="1" applyFont="1" applyFill="1" applyBorder="1" applyAlignment="1">
      <alignment horizontal="left" vertical="center" wrapText="1"/>
    </xf>
    <xf numFmtId="49" fontId="44" fillId="2" borderId="74" xfId="1" applyNumberFormat="1" applyFont="1" applyFill="1" applyBorder="1" applyAlignment="1">
      <alignment horizontal="center" vertical="center"/>
    </xf>
    <xf numFmtId="49" fontId="44" fillId="2" borderId="75" xfId="1" applyNumberFormat="1" applyFont="1" applyFill="1" applyBorder="1" applyAlignment="1">
      <alignment horizontal="center" vertical="center"/>
    </xf>
    <xf numFmtId="0" fontId="55" fillId="0" borderId="68" xfId="0" applyFont="1" applyBorder="1" applyAlignment="1">
      <alignment horizontal="center" vertical="center"/>
    </xf>
    <xf numFmtId="0" fontId="55" fillId="0" borderId="69" xfId="0" applyFont="1" applyBorder="1" applyAlignment="1">
      <alignment horizontal="center" vertical="center"/>
    </xf>
    <xf numFmtId="0" fontId="49" fillId="0" borderId="69" xfId="0" applyFont="1" applyBorder="1" applyAlignment="1">
      <alignment horizontal="center" vertical="center"/>
    </xf>
    <xf numFmtId="0" fontId="44" fillId="2" borderId="74" xfId="1" applyFont="1" applyFill="1" applyBorder="1" applyAlignment="1">
      <alignment horizontal="left" vertical="center" wrapText="1"/>
    </xf>
    <xf numFmtId="0" fontId="44" fillId="2" borderId="55" xfId="1" applyFont="1" applyFill="1" applyBorder="1" applyAlignment="1">
      <alignment horizontal="left" vertical="center" wrapText="1"/>
    </xf>
    <xf numFmtId="0" fontId="55" fillId="0" borderId="55" xfId="0" applyFont="1" applyBorder="1" applyAlignment="1">
      <alignment horizontal="center" vertical="center"/>
    </xf>
    <xf numFmtId="49" fontId="44" fillId="2" borderId="66" xfId="1" applyNumberFormat="1" applyFont="1" applyFill="1" applyBorder="1" applyAlignment="1">
      <alignment horizontal="center" vertical="center"/>
    </xf>
    <xf numFmtId="49" fontId="44" fillId="2" borderId="67" xfId="1" applyNumberFormat="1" applyFont="1" applyFill="1" applyBorder="1" applyAlignment="1">
      <alignment horizontal="center" vertical="center"/>
    </xf>
    <xf numFmtId="1" fontId="54" fillId="0" borderId="86" xfId="0" applyNumberFormat="1" applyFont="1" applyBorder="1" applyAlignment="1">
      <alignment horizontal="center" vertical="center"/>
    </xf>
    <xf numFmtId="0" fontId="54" fillId="0" borderId="85" xfId="0" applyFont="1" applyBorder="1" applyAlignment="1">
      <alignment horizontal="center" vertical="center"/>
    </xf>
    <xf numFmtId="49" fontId="44" fillId="2" borderId="51" xfId="1" applyNumberFormat="1" applyFont="1" applyFill="1" applyBorder="1" applyAlignment="1">
      <alignment horizontal="center" vertical="center"/>
    </xf>
    <xf numFmtId="49" fontId="44" fillId="2" borderId="52" xfId="1" applyNumberFormat="1" applyFont="1" applyFill="1" applyBorder="1" applyAlignment="1">
      <alignment horizontal="center" vertical="center"/>
    </xf>
    <xf numFmtId="0" fontId="49" fillId="0" borderId="72" xfId="0" applyFont="1" applyBorder="1" applyAlignment="1">
      <alignment horizontal="center"/>
    </xf>
    <xf numFmtId="0" fontId="49" fillId="0" borderId="71" xfId="0" applyFont="1" applyBorder="1" applyAlignment="1">
      <alignment horizontal="center"/>
    </xf>
    <xf numFmtId="0" fontId="55" fillId="0" borderId="47" xfId="0" applyFont="1" applyBorder="1" applyAlignment="1">
      <alignment horizontal="center" vertical="center"/>
    </xf>
    <xf numFmtId="0" fontId="55" fillId="0" borderId="49" xfId="0" applyFont="1" applyBorder="1" applyAlignment="1">
      <alignment horizontal="center" vertical="center"/>
    </xf>
    <xf numFmtId="0" fontId="51" fillId="0" borderId="71" xfId="0" applyFont="1" applyBorder="1" applyAlignment="1">
      <alignment horizontal="center" vertical="center"/>
    </xf>
    <xf numFmtId="49" fontId="44" fillId="3" borderId="94" xfId="1" applyNumberFormat="1" applyFont="1" applyFill="1" applyBorder="1" applyAlignment="1">
      <alignment horizontal="center" vertical="center"/>
    </xf>
    <xf numFmtId="49" fontId="36" fillId="2" borderId="56" xfId="1" applyNumberFormat="1" applyFont="1" applyFill="1" applyBorder="1" applyAlignment="1">
      <alignment horizontal="center" vertical="center"/>
    </xf>
    <xf numFmtId="49" fontId="36" fillId="2" borderId="57" xfId="1" applyNumberFormat="1" applyFont="1" applyFill="1" applyBorder="1" applyAlignment="1">
      <alignment horizontal="center" vertical="center"/>
    </xf>
    <xf numFmtId="0" fontId="49" fillId="0" borderId="48" xfId="0" applyFont="1" applyBorder="1" applyAlignment="1">
      <alignment horizontal="center"/>
    </xf>
    <xf numFmtId="0" fontId="49" fillId="0" borderId="49" xfId="0" applyFont="1" applyBorder="1" applyAlignment="1">
      <alignment horizontal="center"/>
    </xf>
    <xf numFmtId="0" fontId="55" fillId="0" borderId="48" xfId="0" applyFont="1" applyBorder="1" applyAlignment="1">
      <alignment horizontal="center" vertical="center"/>
    </xf>
    <xf numFmtId="0" fontId="55" fillId="0" borderId="47" xfId="0" applyFont="1" applyBorder="1" applyAlignment="1">
      <alignment horizontal="center"/>
    </xf>
    <xf numFmtId="0" fontId="55" fillId="0" borderId="49" xfId="0" applyFont="1" applyBorder="1" applyAlignment="1">
      <alignment horizontal="center"/>
    </xf>
    <xf numFmtId="0" fontId="55" fillId="0" borderId="68" xfId="0" applyFont="1" applyBorder="1" applyAlignment="1">
      <alignment horizontal="center"/>
    </xf>
    <xf numFmtId="0" fontId="55" fillId="0" borderId="69" xfId="0" applyFont="1" applyBorder="1" applyAlignment="1">
      <alignment horizontal="center"/>
    </xf>
    <xf numFmtId="0" fontId="49" fillId="0" borderId="48" xfId="0" applyFont="1" applyBorder="1" applyAlignment="1">
      <alignment horizontal="center" vertical="center"/>
    </xf>
    <xf numFmtId="0" fontId="49" fillId="0" borderId="70" xfId="0" applyFont="1" applyBorder="1" applyAlignment="1">
      <alignment horizontal="center" vertical="center"/>
    </xf>
    <xf numFmtId="0" fontId="49" fillId="0" borderId="70" xfId="0" applyFont="1" applyBorder="1" applyAlignment="1">
      <alignment horizontal="center"/>
    </xf>
    <xf numFmtId="49" fontId="36" fillId="2" borderId="133" xfId="1" applyNumberFormat="1" applyFont="1" applyFill="1" applyBorder="1" applyAlignment="1">
      <alignment horizontal="center" vertical="center" wrapText="1"/>
    </xf>
    <xf numFmtId="49" fontId="36" fillId="2" borderId="134" xfId="1" applyNumberFormat="1" applyFont="1" applyFill="1" applyBorder="1" applyAlignment="1">
      <alignment horizontal="center" vertical="center" wrapText="1"/>
    </xf>
    <xf numFmtId="0" fontId="54" fillId="0" borderId="86" xfId="0" applyFont="1" applyBorder="1" applyAlignment="1">
      <alignment horizontal="center" vertical="center"/>
    </xf>
    <xf numFmtId="49" fontId="47" fillId="2" borderId="95" xfId="1" applyNumberFormat="1" applyFont="1" applyFill="1" applyBorder="1" applyAlignment="1">
      <alignment horizontal="center" vertical="center"/>
    </xf>
    <xf numFmtId="49" fontId="47" fillId="2" borderId="94" xfId="1" applyNumberFormat="1" applyFont="1" applyFill="1" applyBorder="1" applyAlignment="1">
      <alignment horizontal="center" vertical="center"/>
    </xf>
    <xf numFmtId="0" fontId="55" fillId="0" borderId="7" xfId="0" applyFont="1" applyBorder="1" applyAlignment="1">
      <alignment horizontal="center" vertical="center" wrapText="1"/>
    </xf>
    <xf numFmtId="0" fontId="55" fillId="0" borderId="8" xfId="0" applyFont="1" applyBorder="1" applyAlignment="1">
      <alignment horizontal="center" vertical="center" wrapText="1"/>
    </xf>
    <xf numFmtId="0" fontId="55" fillId="0" borderId="102" xfId="0" applyFont="1" applyBorder="1" applyAlignment="1">
      <alignment horizontal="center" vertical="center" wrapText="1"/>
    </xf>
    <xf numFmtId="0" fontId="50" fillId="0" borderId="72" xfId="0" applyFont="1" applyBorder="1" applyAlignment="1">
      <alignment horizontal="center" vertical="center"/>
    </xf>
    <xf numFmtId="0" fontId="50" fillId="0" borderId="71" xfId="0" applyFont="1" applyBorder="1" applyAlignment="1">
      <alignment horizontal="center" vertical="center"/>
    </xf>
    <xf numFmtId="0" fontId="50" fillId="0" borderId="70" xfId="0" applyFont="1" applyBorder="1" applyAlignment="1">
      <alignment horizontal="center" vertical="center"/>
    </xf>
    <xf numFmtId="0" fontId="54" fillId="0" borderId="72" xfId="0" applyFont="1" applyBorder="1" applyAlignment="1">
      <alignment horizontal="center" vertical="center"/>
    </xf>
    <xf numFmtId="0" fontId="44" fillId="2" borderId="93" xfId="1" applyFont="1" applyFill="1" applyBorder="1" applyAlignment="1">
      <alignment horizontal="left" vertical="center" wrapText="1"/>
    </xf>
    <xf numFmtId="0" fontId="49" fillId="0" borderId="55" xfId="0" applyFont="1" applyBorder="1" applyAlignment="1">
      <alignment horizontal="center" vertical="center"/>
    </xf>
    <xf numFmtId="0" fontId="58" fillId="0" borderId="86" xfId="0" applyFont="1" applyBorder="1" applyAlignment="1">
      <alignment horizontal="center"/>
    </xf>
    <xf numFmtId="0" fontId="58" fillId="0" borderId="85" xfId="0" applyFont="1" applyBorder="1" applyAlignment="1">
      <alignment horizontal="center"/>
    </xf>
    <xf numFmtId="0" fontId="54" fillId="0" borderId="78" xfId="0" applyFont="1" applyBorder="1" applyAlignment="1">
      <alignment horizontal="center" vertical="center"/>
    </xf>
    <xf numFmtId="0" fontId="49" fillId="0" borderId="33" xfId="0" applyFont="1" applyBorder="1" applyAlignment="1">
      <alignment horizontal="center"/>
    </xf>
    <xf numFmtId="0" fontId="73" fillId="0" borderId="79" xfId="0" applyFont="1" applyBorder="1" applyAlignment="1">
      <alignment horizontal="center" vertical="center"/>
    </xf>
    <xf numFmtId="0" fontId="73" fillId="0" borderId="54" xfId="0" applyFont="1" applyBorder="1" applyAlignment="1">
      <alignment horizontal="center" vertical="center"/>
    </xf>
    <xf numFmtId="49" fontId="47" fillId="2" borderId="66" xfId="1" applyNumberFormat="1" applyFont="1" applyFill="1" applyBorder="1" applyAlignment="1">
      <alignment horizontal="center" vertical="center"/>
    </xf>
    <xf numFmtId="49" fontId="47" fillId="2" borderId="67" xfId="1" applyNumberFormat="1" applyFont="1" applyFill="1" applyBorder="1" applyAlignment="1">
      <alignment horizontal="center" vertical="center"/>
    </xf>
    <xf numFmtId="0" fontId="44" fillId="2" borderId="66" xfId="1" applyFont="1" applyFill="1" applyBorder="1" applyAlignment="1">
      <alignment horizontal="left" vertical="center"/>
    </xf>
    <xf numFmtId="0" fontId="44" fillId="2" borderId="70" xfId="1" applyFont="1" applyFill="1" applyBorder="1" applyAlignment="1">
      <alignment horizontal="left" vertical="center"/>
    </xf>
    <xf numFmtId="0" fontId="44" fillId="2" borderId="71" xfId="1" applyFont="1" applyFill="1" applyBorder="1" applyAlignment="1">
      <alignment horizontal="left" vertical="center"/>
    </xf>
    <xf numFmtId="49" fontId="44" fillId="2" borderId="94" xfId="1" applyNumberFormat="1" applyFont="1" applyFill="1" applyBorder="1" applyAlignment="1">
      <alignment horizontal="center" vertical="center"/>
    </xf>
    <xf numFmtId="0" fontId="44" fillId="2" borderId="95" xfId="1" applyFont="1" applyFill="1" applyBorder="1" applyAlignment="1">
      <alignment horizontal="left" vertical="top" wrapText="1"/>
    </xf>
    <xf numFmtId="0" fontId="44" fillId="2" borderId="48" xfId="1" applyFont="1" applyFill="1" applyBorder="1" applyAlignment="1">
      <alignment horizontal="left" vertical="top" wrapText="1"/>
    </xf>
    <xf numFmtId="0" fontId="44" fillId="2" borderId="49" xfId="1" applyFont="1" applyFill="1" applyBorder="1" applyAlignment="1">
      <alignment horizontal="left" vertical="top" wrapText="1"/>
    </xf>
    <xf numFmtId="49" fontId="44" fillId="3" borderId="58" xfId="1" applyNumberFormat="1" applyFont="1" applyFill="1" applyBorder="1" applyAlignment="1">
      <alignment horizontal="center" vertical="center"/>
    </xf>
    <xf numFmtId="49" fontId="44" fillId="3" borderId="31" xfId="1" applyNumberFormat="1" applyFont="1" applyFill="1" applyBorder="1" applyAlignment="1">
      <alignment horizontal="center" vertical="center"/>
    </xf>
    <xf numFmtId="49" fontId="44" fillId="0" borderId="36" xfId="0" applyNumberFormat="1" applyFont="1" applyBorder="1" applyAlignment="1">
      <alignment horizontal="center" vertical="center"/>
    </xf>
    <xf numFmtId="49" fontId="44" fillId="0" borderId="46" xfId="0" applyNumberFormat="1" applyFont="1" applyBorder="1" applyAlignment="1">
      <alignment horizontal="center" vertical="center"/>
    </xf>
    <xf numFmtId="0" fontId="44" fillId="0" borderId="36" xfId="0" applyFont="1" applyBorder="1" applyAlignment="1">
      <alignment horizontal="left" vertical="center" wrapText="1"/>
    </xf>
    <xf numFmtId="0" fontId="44" fillId="0" borderId="33" xfId="0" applyFont="1" applyBorder="1" applyAlignment="1">
      <alignment horizontal="left" vertical="center" wrapText="1"/>
    </xf>
    <xf numFmtId="0" fontId="44" fillId="0" borderId="93" xfId="0" applyFont="1" applyBorder="1" applyAlignment="1">
      <alignment horizontal="left" vertical="center" wrapText="1"/>
    </xf>
    <xf numFmtId="0" fontId="44" fillId="2" borderId="0" xfId="0" applyFont="1" applyFill="1" applyBorder="1" applyAlignment="1">
      <alignment horizontal="left" vertical="center" wrapText="1"/>
    </xf>
    <xf numFmtId="0" fontId="28" fillId="2" borderId="0" xfId="0" applyFont="1" applyFill="1" applyBorder="1" applyAlignment="1">
      <alignment horizontal="left" wrapText="1"/>
    </xf>
    <xf numFmtId="0" fontId="66" fillId="2" borderId="0" xfId="0" applyFont="1" applyFill="1" applyBorder="1" applyAlignment="1">
      <alignment horizontal="left" wrapText="1"/>
    </xf>
    <xf numFmtId="0" fontId="44" fillId="0" borderId="76" xfId="0" applyFont="1" applyFill="1" applyBorder="1" applyAlignment="1">
      <alignment horizontal="center" vertical="center" wrapText="1"/>
    </xf>
    <xf numFmtId="0" fontId="44" fillId="0" borderId="78" xfId="0" applyFont="1" applyFill="1" applyBorder="1" applyAlignment="1">
      <alignment horizontal="center" vertical="center" wrapText="1"/>
    </xf>
    <xf numFmtId="0" fontId="44" fillId="0" borderId="77" xfId="0" applyFont="1" applyFill="1" applyBorder="1" applyAlignment="1">
      <alignment horizontal="center" vertical="center" wrapText="1"/>
    </xf>
    <xf numFmtId="0" fontId="38" fillId="0" borderId="92" xfId="0" applyFont="1" applyFill="1" applyBorder="1" applyAlignment="1">
      <alignment horizontal="center" vertical="center" wrapText="1"/>
    </xf>
    <xf numFmtId="0" fontId="38" fillId="0" borderId="83" xfId="0" applyFont="1" applyFill="1" applyBorder="1" applyAlignment="1">
      <alignment horizontal="center" vertical="center" wrapText="1"/>
    </xf>
    <xf numFmtId="0" fontId="38" fillId="0" borderId="91" xfId="0" applyFont="1" applyFill="1" applyBorder="1" applyAlignment="1">
      <alignment horizontal="center" vertical="center" wrapText="1"/>
    </xf>
    <xf numFmtId="49" fontId="48" fillId="2" borderId="66" xfId="1" applyNumberFormat="1" applyFont="1" applyFill="1" applyBorder="1" applyAlignment="1">
      <alignment horizontal="center" vertical="center"/>
    </xf>
    <xf numFmtId="49" fontId="48" fillId="2" borderId="67" xfId="1" applyNumberFormat="1" applyFont="1" applyFill="1" applyBorder="1" applyAlignment="1">
      <alignment horizontal="center" vertical="center"/>
    </xf>
    <xf numFmtId="0" fontId="44" fillId="2" borderId="71" xfId="1" applyFont="1" applyFill="1" applyBorder="1" applyAlignment="1">
      <alignment horizontal="left" vertical="center" wrapText="1"/>
    </xf>
    <xf numFmtId="49" fontId="36" fillId="2" borderId="60" xfId="1" applyNumberFormat="1" applyFont="1" applyFill="1" applyBorder="1" applyAlignment="1">
      <alignment horizontal="center" vertical="center"/>
    </xf>
    <xf numFmtId="49" fontId="36" fillId="2" borderId="62" xfId="1" applyNumberFormat="1" applyFont="1" applyFill="1" applyBorder="1" applyAlignment="1">
      <alignment horizontal="center" vertical="center"/>
    </xf>
    <xf numFmtId="0" fontId="48" fillId="2" borderId="61" xfId="1" applyFont="1" applyFill="1" applyBorder="1" applyAlignment="1">
      <alignment horizontal="left" vertical="center"/>
    </xf>
    <xf numFmtId="0" fontId="48" fillId="2" borderId="85" xfId="1" applyFont="1" applyFill="1" applyBorder="1" applyAlignment="1">
      <alignment horizontal="left" vertical="center" wrapText="1"/>
    </xf>
    <xf numFmtId="16" fontId="54" fillId="0" borderId="78" xfId="0" applyNumberFormat="1" applyFont="1" applyBorder="1" applyAlignment="1">
      <alignment horizontal="center" vertical="center"/>
    </xf>
    <xf numFmtId="0" fontId="48" fillId="2" borderId="66" xfId="1" applyFont="1" applyFill="1" applyBorder="1" applyAlignment="1">
      <alignment horizontal="left" vertical="center" wrapText="1"/>
    </xf>
    <xf numFmtId="0" fontId="48" fillId="2" borderId="70" xfId="1" applyFont="1" applyFill="1" applyBorder="1" applyAlignment="1">
      <alignment horizontal="left" vertical="center" wrapText="1"/>
    </xf>
    <xf numFmtId="0" fontId="59" fillId="0" borderId="86" xfId="0" applyFont="1" applyBorder="1" applyAlignment="1">
      <alignment horizontal="center" vertical="center"/>
    </xf>
    <xf numFmtId="0" fontId="59" fillId="0" borderId="85" xfId="0" applyFont="1" applyBorder="1" applyAlignment="1">
      <alignment horizontal="center" vertical="center"/>
    </xf>
    <xf numFmtId="0" fontId="38" fillId="0" borderId="56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57" xfId="0" applyFont="1" applyFill="1" applyBorder="1" applyAlignment="1">
      <alignment horizontal="center" vertical="center" wrapText="1"/>
    </xf>
    <xf numFmtId="0" fontId="72" fillId="3" borderId="38" xfId="0" applyFont="1" applyFill="1" applyBorder="1" applyAlignment="1">
      <alignment horizontal="center" vertical="center"/>
    </xf>
    <xf numFmtId="0" fontId="72" fillId="3" borderId="39" xfId="0" applyFont="1" applyFill="1" applyBorder="1" applyAlignment="1">
      <alignment horizontal="center" vertical="center"/>
    </xf>
    <xf numFmtId="1" fontId="39" fillId="3" borderId="37" xfId="0" applyNumberFormat="1" applyFont="1" applyFill="1" applyBorder="1" applyAlignment="1">
      <alignment horizontal="center" vertical="center"/>
    </xf>
    <xf numFmtId="0" fontId="39" fillId="3" borderId="39" xfId="0" applyFont="1" applyFill="1" applyBorder="1" applyAlignment="1">
      <alignment horizontal="center" vertical="center"/>
    </xf>
    <xf numFmtId="0" fontId="62" fillId="2" borderId="32" xfId="1" applyFont="1" applyFill="1" applyBorder="1" applyAlignment="1">
      <alignment horizontal="center" vertical="center"/>
    </xf>
    <xf numFmtId="0" fontId="24" fillId="0" borderId="35" xfId="0" applyFont="1" applyBorder="1" applyAlignment="1">
      <alignment horizontal="center"/>
    </xf>
    <xf numFmtId="0" fontId="48" fillId="2" borderId="1" xfId="1" applyFont="1" applyFill="1" applyBorder="1" applyAlignment="1">
      <alignment horizontal="left" vertical="center"/>
    </xf>
    <xf numFmtId="0" fontId="47" fillId="3" borderId="113" xfId="0" applyFont="1" applyFill="1" applyBorder="1" applyAlignment="1">
      <alignment horizontal="left"/>
    </xf>
    <xf numFmtId="0" fontId="47" fillId="3" borderId="38" xfId="0" applyFont="1" applyFill="1" applyBorder="1" applyAlignment="1">
      <alignment horizontal="left"/>
    </xf>
    <xf numFmtId="0" fontId="47" fillId="3" borderId="39" xfId="0" applyFont="1" applyFill="1" applyBorder="1" applyAlignment="1">
      <alignment horizontal="left"/>
    </xf>
    <xf numFmtId="0" fontId="47" fillId="3" borderId="37" xfId="0" applyFont="1" applyFill="1" applyBorder="1" applyAlignment="1">
      <alignment horizontal="center" vertical="center"/>
    </xf>
    <xf numFmtId="0" fontId="47" fillId="3" borderId="39" xfId="0" applyFont="1" applyFill="1" applyBorder="1" applyAlignment="1">
      <alignment horizontal="center" vertical="center"/>
    </xf>
    <xf numFmtId="1" fontId="47" fillId="3" borderId="37" xfId="0" applyNumberFormat="1" applyFont="1" applyFill="1" applyBorder="1" applyAlignment="1">
      <alignment horizontal="center" vertical="center" wrapText="1"/>
    </xf>
    <xf numFmtId="1" fontId="47" fillId="3" borderId="38" xfId="0" applyNumberFormat="1" applyFont="1" applyFill="1" applyBorder="1" applyAlignment="1">
      <alignment horizontal="center" vertical="center" wrapText="1"/>
    </xf>
    <xf numFmtId="1" fontId="47" fillId="3" borderId="39" xfId="0" applyNumberFormat="1" applyFont="1" applyFill="1" applyBorder="1" applyAlignment="1">
      <alignment horizontal="center" vertical="center" wrapText="1"/>
    </xf>
    <xf numFmtId="0" fontId="47" fillId="3" borderId="40" xfId="0" applyFont="1" applyFill="1" applyBorder="1" applyAlignment="1">
      <alignment horizontal="center" vertical="center"/>
    </xf>
    <xf numFmtId="0" fontId="47" fillId="3" borderId="41" xfId="0" applyFont="1" applyFill="1" applyBorder="1" applyAlignment="1">
      <alignment horizontal="center" vertical="center"/>
    </xf>
    <xf numFmtId="0" fontId="47" fillId="3" borderId="42" xfId="0" applyFont="1" applyFill="1" applyBorder="1" applyAlignment="1">
      <alignment horizontal="center" vertical="center"/>
    </xf>
    <xf numFmtId="0" fontId="47" fillId="3" borderId="43" xfId="0" applyFont="1" applyFill="1" applyBorder="1" applyAlignment="1">
      <alignment horizontal="center" vertical="center"/>
    </xf>
    <xf numFmtId="0" fontId="47" fillId="3" borderId="0" xfId="0" applyFont="1" applyFill="1" applyBorder="1" applyAlignment="1">
      <alignment horizontal="center" vertical="center"/>
    </xf>
    <xf numFmtId="0" fontId="47" fillId="3" borderId="44" xfId="0" applyFont="1" applyFill="1" applyBorder="1" applyAlignment="1">
      <alignment horizontal="center" vertical="center"/>
    </xf>
    <xf numFmtId="0" fontId="47" fillId="3" borderId="37" xfId="0" applyFont="1" applyFill="1" applyBorder="1" applyAlignment="1">
      <alignment horizontal="center" vertical="center" wrapText="1"/>
    </xf>
    <xf numFmtId="0" fontId="38" fillId="0" borderId="39" xfId="0" applyFont="1" applyBorder="1" applyAlignment="1">
      <alignment horizontal="center" vertical="center" wrapText="1"/>
    </xf>
    <xf numFmtId="0" fontId="55" fillId="2" borderId="32" xfId="1" applyFont="1" applyFill="1" applyBorder="1" applyAlignment="1">
      <alignment horizontal="center"/>
    </xf>
    <xf numFmtId="0" fontId="55" fillId="2" borderId="53" xfId="1" applyFont="1" applyFill="1" applyBorder="1" applyAlignment="1">
      <alignment horizontal="center"/>
    </xf>
    <xf numFmtId="0" fontId="55" fillId="2" borderId="34" xfId="1" applyFont="1" applyFill="1" applyBorder="1" applyAlignment="1">
      <alignment horizontal="center"/>
    </xf>
    <xf numFmtId="0" fontId="55" fillId="0" borderId="61" xfId="0" applyFont="1" applyBorder="1" applyAlignment="1">
      <alignment horizontal="center" vertical="center"/>
    </xf>
    <xf numFmtId="0" fontId="55" fillId="0" borderId="97" xfId="0" applyFont="1" applyBorder="1" applyAlignment="1">
      <alignment horizontal="center" vertical="center"/>
    </xf>
    <xf numFmtId="0" fontId="55" fillId="0" borderId="96" xfId="0" applyFont="1" applyBorder="1" applyAlignment="1">
      <alignment horizontal="center" vertical="center"/>
    </xf>
    <xf numFmtId="0" fontId="48" fillId="2" borderId="76" xfId="1" applyFont="1" applyFill="1" applyBorder="1" applyAlignment="1">
      <alignment horizontal="left" vertical="center"/>
    </xf>
    <xf numFmtId="0" fontId="48" fillId="2" borderId="78" xfId="1" applyFont="1" applyFill="1" applyBorder="1" applyAlignment="1">
      <alignment horizontal="left" vertical="center"/>
    </xf>
    <xf numFmtId="0" fontId="49" fillId="2" borderId="86" xfId="1" applyNumberFormat="1" applyFont="1" applyFill="1" applyBorder="1" applyAlignment="1">
      <alignment horizontal="center"/>
    </xf>
    <xf numFmtId="0" fontId="49" fillId="2" borderId="85" xfId="1" applyNumberFormat="1" applyFont="1" applyFill="1" applyBorder="1" applyAlignment="1">
      <alignment horizontal="center"/>
    </xf>
    <xf numFmtId="49" fontId="55" fillId="0" borderId="32" xfId="0" applyNumberFormat="1" applyFont="1" applyBorder="1" applyAlignment="1">
      <alignment horizontal="center" vertical="center"/>
    </xf>
    <xf numFmtId="49" fontId="55" fillId="0" borderId="34" xfId="0" applyNumberFormat="1" applyFont="1" applyBorder="1" applyAlignment="1">
      <alignment horizontal="center" vertical="center"/>
    </xf>
    <xf numFmtId="0" fontId="55" fillId="0" borderId="53" xfId="0" applyFont="1" applyBorder="1" applyAlignment="1">
      <alignment horizontal="center"/>
    </xf>
    <xf numFmtId="0" fontId="55" fillId="0" borderId="34" xfId="0" applyFont="1" applyBorder="1" applyAlignment="1">
      <alignment horizontal="center"/>
    </xf>
    <xf numFmtId="0" fontId="44" fillId="2" borderId="58" xfId="1" applyFont="1" applyFill="1" applyBorder="1" applyAlignment="1">
      <alignment horizontal="left" vertical="center" wrapText="1"/>
    </xf>
    <xf numFmtId="0" fontId="44" fillId="2" borderId="32" xfId="1" applyFont="1" applyFill="1" applyBorder="1" applyAlignment="1">
      <alignment horizontal="left" vertical="center" wrapText="1"/>
    </xf>
    <xf numFmtId="0" fontId="49" fillId="0" borderId="34" xfId="0" applyFont="1" applyBorder="1" applyAlignment="1">
      <alignment horizontal="center" vertical="center"/>
    </xf>
    <xf numFmtId="0" fontId="49" fillId="0" borderId="32" xfId="0" applyFont="1" applyBorder="1" applyAlignment="1">
      <alignment horizontal="center" vertical="center"/>
    </xf>
    <xf numFmtId="1" fontId="73" fillId="0" borderId="72" xfId="0" applyNumberFormat="1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2" xfId="0" applyFont="1" applyBorder="1" applyAlignment="1">
      <alignment horizontal="center" vertical="center"/>
    </xf>
    <xf numFmtId="0" fontId="54" fillId="0" borderId="70" xfId="0" applyFont="1" applyBorder="1" applyAlignment="1">
      <alignment horizontal="center" vertical="center"/>
    </xf>
    <xf numFmtId="0" fontId="55" fillId="0" borderId="0" xfId="0" applyFont="1" applyBorder="1" applyAlignment="1">
      <alignment horizontal="center" vertical="center"/>
    </xf>
    <xf numFmtId="0" fontId="55" fillId="0" borderId="43" xfId="0" applyFont="1" applyBorder="1" applyAlignment="1">
      <alignment horizontal="center" vertical="center"/>
    </xf>
    <xf numFmtId="0" fontId="55" fillId="0" borderId="44" xfId="0" applyFont="1" applyBorder="1" applyAlignment="1">
      <alignment horizontal="center" vertical="center"/>
    </xf>
    <xf numFmtId="1" fontId="55" fillId="0" borderId="45" xfId="0" applyNumberFormat="1" applyFont="1" applyBorder="1" applyAlignment="1">
      <alignment horizontal="center" vertical="center"/>
    </xf>
    <xf numFmtId="1" fontId="55" fillId="0" borderId="93" xfId="0" applyNumberFormat="1" applyFont="1" applyBorder="1" applyAlignment="1">
      <alignment horizontal="center" vertical="center"/>
    </xf>
    <xf numFmtId="0" fontId="50" fillId="0" borderId="40" xfId="0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7" fillId="0" borderId="40" xfId="0" applyFont="1" applyBorder="1" applyAlignment="1">
      <alignment horizontal="center" vertical="center" wrapText="1"/>
    </xf>
    <xf numFmtId="0" fontId="27" fillId="0" borderId="42" xfId="0" applyFont="1" applyBorder="1" applyAlignment="1">
      <alignment horizontal="center" vertical="center" wrapText="1"/>
    </xf>
    <xf numFmtId="0" fontId="38" fillId="0" borderId="132" xfId="0" applyFont="1" applyBorder="1" applyAlignment="1">
      <alignment horizontal="center"/>
    </xf>
    <xf numFmtId="0" fontId="38" fillId="0" borderId="42" xfId="0" applyFont="1" applyBorder="1" applyAlignment="1">
      <alignment horizontal="center"/>
    </xf>
    <xf numFmtId="0" fontId="27" fillId="0" borderId="41" xfId="0" applyFont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 textRotation="90" wrapText="1"/>
    </xf>
    <xf numFmtId="0" fontId="27" fillId="0" borderId="42" xfId="0" applyFont="1" applyBorder="1" applyAlignment="1">
      <alignment horizontal="center" vertical="center" textRotation="90" wrapText="1"/>
    </xf>
    <xf numFmtId="0" fontId="27" fillId="0" borderId="43" xfId="0" applyFont="1" applyBorder="1" applyAlignment="1">
      <alignment horizontal="center" vertical="center" textRotation="90" wrapText="1"/>
    </xf>
    <xf numFmtId="0" fontId="27" fillId="0" borderId="44" xfId="0" applyFont="1" applyBorder="1" applyAlignment="1">
      <alignment horizontal="center" vertical="center" textRotation="90" wrapText="1"/>
    </xf>
    <xf numFmtId="0" fontId="27" fillId="0" borderId="50" xfId="0" applyFont="1" applyBorder="1" applyAlignment="1">
      <alignment horizontal="center" vertical="center" textRotation="90" wrapText="1"/>
    </xf>
    <xf numFmtId="0" fontId="27" fillId="0" borderId="30" xfId="0" applyFont="1" applyBorder="1" applyAlignment="1">
      <alignment horizontal="center" vertical="center" textRotation="90" wrapText="1"/>
    </xf>
    <xf numFmtId="0" fontId="27" fillId="0" borderId="43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7" fillId="0" borderId="44" xfId="0" applyFont="1" applyBorder="1" applyAlignment="1">
      <alignment horizontal="center" vertical="center" wrapText="1"/>
    </xf>
    <xf numFmtId="0" fontId="36" fillId="0" borderId="40" xfId="0" applyFont="1" applyBorder="1" applyAlignment="1">
      <alignment horizontal="center" vertical="center" wrapText="1"/>
    </xf>
    <xf numFmtId="0" fontId="36" fillId="0" borderId="41" xfId="0" applyFont="1" applyBorder="1" applyAlignment="1">
      <alignment horizontal="center" vertical="center" wrapText="1"/>
    </xf>
    <xf numFmtId="0" fontId="36" fillId="0" borderId="42" xfId="0" applyFont="1" applyBorder="1" applyAlignment="1">
      <alignment horizontal="center" vertical="center" wrapText="1"/>
    </xf>
    <xf numFmtId="0" fontId="36" fillId="0" borderId="43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6" fillId="0" borderId="44" xfId="0" applyFont="1" applyBorder="1" applyAlignment="1">
      <alignment horizontal="center" vertical="center" wrapText="1"/>
    </xf>
    <xf numFmtId="0" fontId="36" fillId="0" borderId="50" xfId="0" applyFont="1" applyBorder="1" applyAlignment="1">
      <alignment horizontal="center" vertical="center" wrapText="1"/>
    </xf>
    <xf numFmtId="0" fontId="36" fillId="0" borderId="3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textRotation="90" wrapText="1"/>
    </xf>
    <xf numFmtId="0" fontId="27" fillId="0" borderId="54" xfId="0" applyFont="1" applyBorder="1" applyAlignment="1">
      <alignment horizontal="center" vertical="center" textRotation="90" wrapText="1"/>
    </xf>
    <xf numFmtId="0" fontId="27" fillId="0" borderId="0" xfId="0" applyFont="1" applyBorder="1" applyAlignment="1">
      <alignment horizontal="center" vertical="center" textRotation="90" wrapText="1"/>
    </xf>
    <xf numFmtId="0" fontId="27" fillId="0" borderId="35" xfId="0" applyFont="1" applyBorder="1" applyAlignment="1">
      <alignment horizontal="center" vertical="center" textRotation="90" wrapText="1"/>
    </xf>
    <xf numFmtId="0" fontId="44" fillId="2" borderId="95" xfId="1" applyFont="1" applyFill="1" applyBorder="1" applyAlignment="1">
      <alignment horizontal="left" vertical="center"/>
    </xf>
    <xf numFmtId="0" fontId="44" fillId="2" borderId="48" xfId="1" applyFont="1" applyFill="1" applyBorder="1" applyAlignment="1">
      <alignment horizontal="left" vertical="center"/>
    </xf>
    <xf numFmtId="0" fontId="44" fillId="2" borderId="74" xfId="1" applyFont="1" applyFill="1" applyBorder="1" applyAlignment="1">
      <alignment horizontal="left" vertical="center"/>
    </xf>
    <xf numFmtId="0" fontId="44" fillId="2" borderId="55" xfId="1" applyFont="1" applyFill="1" applyBorder="1" applyAlignment="1">
      <alignment horizontal="left" vertical="center"/>
    </xf>
    <xf numFmtId="0" fontId="55" fillId="0" borderId="21" xfId="0" applyFont="1" applyBorder="1" applyAlignment="1">
      <alignment horizontal="center" vertical="center"/>
    </xf>
    <xf numFmtId="0" fontId="40" fillId="0" borderId="60" xfId="0" applyFont="1" applyBorder="1" applyAlignment="1">
      <alignment horizontal="center" vertical="center"/>
    </xf>
    <xf numFmtId="0" fontId="40" fillId="0" borderId="61" xfId="0" applyFont="1" applyBorder="1" applyAlignment="1">
      <alignment horizontal="center" vertical="center"/>
    </xf>
    <xf numFmtId="0" fontId="40" fillId="0" borderId="59" xfId="0" applyFont="1" applyBorder="1" applyAlignment="1">
      <alignment horizontal="center" vertical="center"/>
    </xf>
    <xf numFmtId="0" fontId="40" fillId="0" borderId="62" xfId="0" applyFont="1" applyBorder="1" applyAlignment="1">
      <alignment horizontal="center" vertical="center"/>
    </xf>
    <xf numFmtId="0" fontId="40" fillId="0" borderId="63" xfId="0" applyFont="1" applyBorder="1" applyAlignment="1">
      <alignment vertical="center" textRotation="90"/>
    </xf>
    <xf numFmtId="0" fontId="40" fillId="0" borderId="64" xfId="0" applyFont="1" applyBorder="1" applyAlignment="1">
      <alignment vertical="center"/>
    </xf>
    <xf numFmtId="0" fontId="40" fillId="0" borderId="65" xfId="0" applyFont="1" applyBorder="1" applyAlignment="1">
      <alignment vertical="center"/>
    </xf>
    <xf numFmtId="0" fontId="40" fillId="0" borderId="61" xfId="0" applyFont="1" applyBorder="1" applyAlignment="1">
      <alignment vertical="center"/>
    </xf>
    <xf numFmtId="0" fontId="40" fillId="0" borderId="59" xfId="0" applyFont="1" applyBorder="1" applyAlignment="1">
      <alignment vertical="center"/>
    </xf>
    <xf numFmtId="49" fontId="40" fillId="0" borderId="56" xfId="0" applyNumberFormat="1" applyFont="1" applyBorder="1" applyAlignment="1">
      <alignment horizontal="center" vertical="center" textRotation="90" wrapText="1"/>
    </xf>
    <xf numFmtId="49" fontId="40" fillId="0" borderId="57" xfId="0" applyNumberFormat="1" applyFont="1" applyBorder="1" applyAlignment="1">
      <alignment horizontal="center" vertical="center" textRotation="90" wrapText="1"/>
    </xf>
    <xf numFmtId="49" fontId="40" fillId="0" borderId="51" xfId="0" applyNumberFormat="1" applyFont="1" applyBorder="1" applyAlignment="1">
      <alignment horizontal="center" vertical="center" textRotation="90" wrapText="1"/>
    </xf>
    <xf numFmtId="49" fontId="40" fillId="0" borderId="52" xfId="0" applyNumberFormat="1" applyFont="1" applyBorder="1" applyAlignment="1">
      <alignment horizontal="center" vertical="center" textRotation="90" wrapText="1"/>
    </xf>
    <xf numFmtId="49" fontId="40" fillId="0" borderId="63" xfId="0" applyNumberFormat="1" applyFont="1" applyBorder="1" applyAlignment="1">
      <alignment horizontal="center" vertical="center" textRotation="90" wrapText="1"/>
    </xf>
    <xf numFmtId="0" fontId="42" fillId="0" borderId="64" xfId="0" applyFont="1" applyBorder="1" applyAlignment="1">
      <alignment horizontal="center" vertical="center" textRotation="90" wrapText="1"/>
    </xf>
    <xf numFmtId="0" fontId="42" fillId="0" borderId="1" xfId="0" applyFont="1" applyBorder="1" applyAlignment="1">
      <alignment horizontal="center" vertical="center" textRotation="90" wrapText="1"/>
    </xf>
    <xf numFmtId="0" fontId="42" fillId="0" borderId="51" xfId="0" applyFont="1" applyBorder="1" applyAlignment="1">
      <alignment horizontal="center" vertical="center" textRotation="90" wrapText="1"/>
    </xf>
    <xf numFmtId="0" fontId="42" fillId="0" borderId="0" xfId="0" applyFont="1" applyBorder="1" applyAlignment="1">
      <alignment horizontal="center" vertical="center" textRotation="90" wrapText="1"/>
    </xf>
    <xf numFmtId="49" fontId="40" fillId="0" borderId="64" xfId="0" applyNumberFormat="1" applyFont="1" applyBorder="1" applyAlignment="1">
      <alignment horizontal="center" vertical="center" textRotation="90" wrapText="1"/>
    </xf>
    <xf numFmtId="0" fontId="42" fillId="0" borderId="57" xfId="0" applyFont="1" applyBorder="1" applyAlignment="1">
      <alignment horizontal="center" vertical="center" textRotation="90" wrapText="1"/>
    </xf>
    <xf numFmtId="0" fontId="42" fillId="0" borderId="52" xfId="0" applyFont="1" applyBorder="1" applyAlignment="1">
      <alignment horizontal="center" vertical="center" textRotation="90" wrapText="1"/>
    </xf>
    <xf numFmtId="0" fontId="42" fillId="0" borderId="63" xfId="0" applyFont="1" applyBorder="1" applyAlignment="1">
      <alignment horizontal="center" vertical="center" textRotation="90" wrapText="1"/>
    </xf>
    <xf numFmtId="0" fontId="42" fillId="0" borderId="65" xfId="0" applyFont="1" applyBorder="1" applyAlignment="1">
      <alignment horizontal="center" vertical="center" textRotation="90" wrapText="1"/>
    </xf>
    <xf numFmtId="0" fontId="42" fillId="0" borderId="56" xfId="0" applyFont="1" applyBorder="1" applyAlignment="1">
      <alignment horizontal="center" vertical="center" textRotation="90" wrapText="1"/>
    </xf>
    <xf numFmtId="0" fontId="42" fillId="0" borderId="58" xfId="0" applyFont="1" applyBorder="1" applyAlignment="1">
      <alignment horizontal="center" vertical="center" textRotation="90" wrapText="1"/>
    </xf>
    <xf numFmtId="0" fontId="42" fillId="0" borderId="31" xfId="0" applyFont="1" applyBorder="1" applyAlignment="1">
      <alignment horizontal="center" vertical="center" textRotation="90" wrapText="1"/>
    </xf>
    <xf numFmtId="0" fontId="47" fillId="0" borderId="40" xfId="0" applyFont="1" applyBorder="1" applyAlignment="1">
      <alignment horizontal="center" vertical="center" wrapText="1"/>
    </xf>
    <xf numFmtId="0" fontId="47" fillId="0" borderId="41" xfId="0" applyFont="1" applyBorder="1" applyAlignment="1">
      <alignment horizontal="center" vertical="center" wrapText="1"/>
    </xf>
    <xf numFmtId="0" fontId="47" fillId="0" borderId="42" xfId="0" applyFont="1" applyBorder="1" applyAlignment="1">
      <alignment horizontal="center" vertical="center" wrapText="1"/>
    </xf>
    <xf numFmtId="0" fontId="49" fillId="0" borderId="41" xfId="0" applyFont="1" applyBorder="1" applyAlignment="1">
      <alignment horizontal="center"/>
    </xf>
    <xf numFmtId="0" fontId="49" fillId="0" borderId="42" xfId="0" applyFont="1" applyBorder="1" applyAlignment="1">
      <alignment horizontal="center"/>
    </xf>
    <xf numFmtId="0" fontId="49" fillId="0" borderId="136" xfId="0" applyFont="1" applyBorder="1" applyAlignment="1">
      <alignment horizontal="center"/>
    </xf>
    <xf numFmtId="0" fontId="49" fillId="0" borderId="137" xfId="0" applyFont="1" applyBorder="1" applyAlignment="1">
      <alignment horizontal="center"/>
    </xf>
    <xf numFmtId="0" fontId="52" fillId="0" borderId="40" xfId="0" applyFont="1" applyBorder="1" applyAlignment="1">
      <alignment horizontal="center" vertical="center" wrapText="1"/>
    </xf>
    <xf numFmtId="0" fontId="52" fillId="0" borderId="41" xfId="0" applyFont="1" applyBorder="1" applyAlignment="1">
      <alignment horizontal="center" vertical="center" wrapText="1"/>
    </xf>
    <xf numFmtId="0" fontId="52" fillId="0" borderId="42" xfId="0" applyFont="1" applyBorder="1" applyAlignment="1">
      <alignment horizontal="center" vertical="center" wrapText="1"/>
    </xf>
    <xf numFmtId="0" fontId="52" fillId="0" borderId="50" xfId="0" applyFont="1" applyBorder="1" applyAlignment="1">
      <alignment horizontal="center" vertical="center" wrapText="1"/>
    </xf>
    <xf numFmtId="0" fontId="52" fillId="0" borderId="35" xfId="0" applyFont="1" applyBorder="1" applyAlignment="1">
      <alignment horizontal="center" vertical="center" wrapText="1"/>
    </xf>
    <xf numFmtId="0" fontId="52" fillId="0" borderId="30" xfId="0" applyFont="1" applyBorder="1" applyAlignment="1">
      <alignment horizontal="center" vertical="center" wrapText="1"/>
    </xf>
    <xf numFmtId="0" fontId="52" fillId="0" borderId="98" xfId="0" applyFont="1" applyBorder="1" applyAlignment="1">
      <alignment horizontal="center" vertical="center" wrapText="1"/>
    </xf>
    <xf numFmtId="0" fontId="27" fillId="0" borderId="50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0" xfId="0" applyFont="1" applyBorder="1" applyAlignment="1">
      <alignment horizontal="center" vertical="center" wrapText="1"/>
    </xf>
    <xf numFmtId="0" fontId="36" fillId="0" borderId="40" xfId="0" applyFont="1" applyBorder="1" applyAlignment="1">
      <alignment horizontal="center" vertical="center"/>
    </xf>
    <xf numFmtId="0" fontId="36" fillId="0" borderId="41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40" fillId="0" borderId="26" xfId="0" applyFont="1" applyBorder="1" applyAlignment="1">
      <alignment horizontal="center" vertical="center"/>
    </xf>
    <xf numFmtId="0" fontId="40" fillId="0" borderId="24" xfId="0" applyFont="1" applyBorder="1" applyAlignment="1">
      <alignment horizontal="center" vertical="center"/>
    </xf>
    <xf numFmtId="0" fontId="40" fillId="0" borderId="8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0" xfId="0" applyFont="1" applyBorder="1" applyAlignment="1">
      <alignment horizontal="right" vertical="center"/>
    </xf>
    <xf numFmtId="0" fontId="53" fillId="0" borderId="41" xfId="0" applyFont="1" applyBorder="1" applyAlignment="1">
      <alignment horizontal="center" vertical="center" wrapText="1"/>
    </xf>
    <xf numFmtId="0" fontId="53" fillId="0" borderId="50" xfId="0" applyFont="1" applyBorder="1" applyAlignment="1">
      <alignment horizontal="center" vertical="center" wrapText="1"/>
    </xf>
    <xf numFmtId="0" fontId="53" fillId="0" borderId="35" xfId="0" applyFont="1" applyBorder="1" applyAlignment="1">
      <alignment horizontal="center" vertical="center" wrapText="1"/>
    </xf>
    <xf numFmtId="0" fontId="53" fillId="0" borderId="40" xfId="0" applyFont="1" applyBorder="1" applyAlignment="1">
      <alignment horizontal="center" vertical="center" textRotation="90" wrapText="1"/>
    </xf>
    <xf numFmtId="0" fontId="53" fillId="0" borderId="41" xfId="0" applyFont="1" applyBorder="1" applyAlignment="1">
      <alignment horizontal="center" vertical="center" textRotation="90" wrapText="1"/>
    </xf>
    <xf numFmtId="0" fontId="53" fillId="0" borderId="42" xfId="0" applyFont="1" applyBorder="1" applyAlignment="1">
      <alignment horizontal="center" vertical="center" textRotation="90" wrapText="1"/>
    </xf>
    <xf numFmtId="0" fontId="53" fillId="0" borderId="43" xfId="0" applyFont="1" applyBorder="1" applyAlignment="1">
      <alignment horizontal="center" vertical="center" textRotation="90" wrapText="1"/>
    </xf>
    <xf numFmtId="0" fontId="53" fillId="0" borderId="0" xfId="0" applyFont="1" applyBorder="1" applyAlignment="1">
      <alignment horizontal="center" vertical="center" textRotation="90" wrapText="1"/>
    </xf>
    <xf numFmtId="0" fontId="53" fillId="0" borderId="44" xfId="0" applyFont="1" applyBorder="1" applyAlignment="1">
      <alignment horizontal="center" vertical="center" textRotation="90" wrapText="1"/>
    </xf>
    <xf numFmtId="0" fontId="43" fillId="0" borderId="76" xfId="0" applyFont="1" applyBorder="1" applyAlignment="1">
      <alignment horizontal="center" vertical="center"/>
    </xf>
    <xf numFmtId="0" fontId="43" fillId="0" borderId="77" xfId="0" applyFont="1" applyBorder="1" applyAlignment="1">
      <alignment horizontal="center" vertical="center"/>
    </xf>
    <xf numFmtId="0" fontId="40" fillId="0" borderId="90" xfId="0" applyFont="1" applyBorder="1" applyAlignment="1">
      <alignment horizontal="center" vertical="center"/>
    </xf>
    <xf numFmtId="0" fontId="42" fillId="0" borderId="112" xfId="0" applyFont="1" applyBorder="1" applyAlignment="1"/>
    <xf numFmtId="0" fontId="43" fillId="0" borderId="78" xfId="0" applyFont="1" applyBorder="1" applyAlignment="1">
      <alignment horizontal="center" vertical="center"/>
    </xf>
    <xf numFmtId="0" fontId="27" fillId="2" borderId="50" xfId="0" applyFont="1" applyFill="1" applyBorder="1" applyAlignment="1">
      <alignment horizontal="center" vertical="center" wrapText="1"/>
    </xf>
    <xf numFmtId="0" fontId="27" fillId="2" borderId="35" xfId="0" applyFont="1" applyFill="1" applyBorder="1" applyAlignment="1">
      <alignment horizontal="center" vertical="center" wrapText="1"/>
    </xf>
    <xf numFmtId="0" fontId="27" fillId="2" borderId="30" xfId="0" applyFont="1" applyFill="1" applyBorder="1" applyAlignment="1">
      <alignment horizontal="center" vertical="center" wrapText="1"/>
    </xf>
    <xf numFmtId="49" fontId="44" fillId="2" borderId="36" xfId="1" applyNumberFormat="1" applyFont="1" applyFill="1" applyBorder="1" applyAlignment="1">
      <alignment horizontal="center"/>
    </xf>
    <xf numFmtId="49" fontId="44" fillId="2" borderId="46" xfId="1" applyNumberFormat="1" applyFont="1" applyFill="1" applyBorder="1" applyAlignment="1">
      <alignment horizontal="center"/>
    </xf>
    <xf numFmtId="0" fontId="55" fillId="3" borderId="48" xfId="0" applyFont="1" applyFill="1" applyBorder="1" applyAlignment="1">
      <alignment horizontal="center" vertical="center"/>
    </xf>
    <xf numFmtId="0" fontId="54" fillId="0" borderId="61" xfId="0" applyFont="1" applyBorder="1" applyAlignment="1">
      <alignment horizontal="center" vertical="center"/>
    </xf>
    <xf numFmtId="0" fontId="55" fillId="3" borderId="47" xfId="0" applyFont="1" applyFill="1" applyBorder="1" applyAlignment="1">
      <alignment horizontal="center" vertical="center"/>
    </xf>
    <xf numFmtId="0" fontId="55" fillId="3" borderId="49" xfId="0" applyFont="1" applyFill="1" applyBorder="1" applyAlignment="1">
      <alignment horizontal="center" vertical="center"/>
    </xf>
    <xf numFmtId="49" fontId="44" fillId="2" borderId="58" xfId="1" applyNumberFormat="1" applyFont="1" applyFill="1" applyBorder="1" applyAlignment="1">
      <alignment horizontal="center" vertical="center"/>
    </xf>
    <xf numFmtId="49" fontId="44" fillId="2" borderId="31" xfId="1" applyNumberFormat="1" applyFont="1" applyFill="1" applyBorder="1" applyAlignment="1">
      <alignment horizontal="center" vertical="center"/>
    </xf>
    <xf numFmtId="0" fontId="55" fillId="0" borderId="103" xfId="0" applyFont="1" applyBorder="1" applyAlignment="1">
      <alignment horizontal="center" vertical="center"/>
    </xf>
    <xf numFmtId="49" fontId="44" fillId="2" borderId="74" xfId="1" applyNumberFormat="1" applyFont="1" applyFill="1" applyBorder="1" applyAlignment="1">
      <alignment horizontal="center"/>
    </xf>
    <xf numFmtId="49" fontId="44" fillId="2" borderId="75" xfId="1" applyNumberFormat="1" applyFont="1" applyFill="1" applyBorder="1" applyAlignment="1">
      <alignment horizontal="center"/>
    </xf>
    <xf numFmtId="0" fontId="54" fillId="0" borderId="43" xfId="0" applyFont="1" applyBorder="1" applyAlignment="1">
      <alignment horizontal="center" vertical="center"/>
    </xf>
    <xf numFmtId="0" fontId="54" fillId="0" borderId="44" xfId="0" applyFont="1" applyBorder="1" applyAlignment="1">
      <alignment horizontal="center" vertical="center"/>
    </xf>
    <xf numFmtId="0" fontId="48" fillId="2" borderId="0" xfId="1" applyFont="1" applyFill="1" applyBorder="1" applyAlignment="1">
      <alignment horizontal="left" vertical="center"/>
    </xf>
    <xf numFmtId="0" fontId="55" fillId="0" borderId="27" xfId="0" applyFont="1" applyBorder="1" applyAlignment="1">
      <alignment horizontal="center" vertical="center"/>
    </xf>
    <xf numFmtId="0" fontId="39" fillId="0" borderId="132" xfId="0" applyFont="1" applyBorder="1" applyAlignment="1">
      <alignment horizontal="center"/>
    </xf>
    <xf numFmtId="0" fontId="39" fillId="0" borderId="42" xfId="0" applyFont="1" applyBorder="1" applyAlignment="1">
      <alignment horizontal="center"/>
    </xf>
    <xf numFmtId="49" fontId="44" fillId="2" borderId="27" xfId="1" applyNumberFormat="1" applyFont="1" applyFill="1" applyBorder="1" applyAlignment="1">
      <alignment horizontal="center" vertical="top"/>
    </xf>
    <xf numFmtId="49" fontId="44" fillId="2" borderId="46" xfId="1" applyNumberFormat="1" applyFont="1" applyFill="1" applyBorder="1" applyAlignment="1">
      <alignment horizontal="center" vertical="top"/>
    </xf>
    <xf numFmtId="49" fontId="44" fillId="2" borderId="66" xfId="1" applyNumberFormat="1" applyFont="1" applyFill="1" applyBorder="1" applyAlignment="1">
      <alignment horizontal="center"/>
    </xf>
    <xf numFmtId="49" fontId="44" fillId="2" borderId="67" xfId="1" applyNumberFormat="1" applyFont="1" applyFill="1" applyBorder="1" applyAlignment="1">
      <alignment horizontal="center"/>
    </xf>
    <xf numFmtId="49" fontId="44" fillId="2" borderId="21" xfId="1" applyNumberFormat="1" applyFont="1" applyFill="1" applyBorder="1" applyAlignment="1">
      <alignment horizontal="center" vertical="top"/>
    </xf>
    <xf numFmtId="49" fontId="44" fillId="2" borderId="67" xfId="1" applyNumberFormat="1" applyFont="1" applyFill="1" applyBorder="1" applyAlignment="1">
      <alignment horizontal="center" vertical="top"/>
    </xf>
    <xf numFmtId="49" fontId="44" fillId="2" borderId="27" xfId="1" applyNumberFormat="1" applyFont="1" applyFill="1" applyBorder="1" applyAlignment="1">
      <alignment horizontal="center"/>
    </xf>
    <xf numFmtId="49" fontId="44" fillId="2" borderId="21" xfId="1" applyNumberFormat="1" applyFont="1" applyFill="1" applyBorder="1" applyAlignment="1">
      <alignment horizontal="center"/>
    </xf>
    <xf numFmtId="49" fontId="39" fillId="0" borderId="90" xfId="0" applyNumberFormat="1" applyFont="1" applyBorder="1" applyAlignment="1">
      <alignment horizontal="center" vertical="center"/>
    </xf>
    <xf numFmtId="49" fontId="39" fillId="0" borderId="18" xfId="0" applyNumberFormat="1" applyFont="1" applyBorder="1" applyAlignment="1">
      <alignment horizontal="center" vertical="center"/>
    </xf>
    <xf numFmtId="0" fontId="36" fillId="0" borderId="61" xfId="0" applyFont="1" applyBorder="1" applyAlignment="1">
      <alignment horizontal="left" vertical="center"/>
    </xf>
    <xf numFmtId="49" fontId="36" fillId="2" borderId="76" xfId="1" applyNumberFormat="1" applyFont="1" applyFill="1" applyBorder="1" applyAlignment="1">
      <alignment horizontal="center" vertical="center"/>
    </xf>
    <xf numFmtId="49" fontId="36" fillId="2" borderId="77" xfId="1" applyNumberFormat="1" applyFont="1" applyFill="1" applyBorder="1" applyAlignment="1">
      <alignment horizontal="center" vertical="center"/>
    </xf>
    <xf numFmtId="0" fontId="55" fillId="3" borderId="51" xfId="0" applyFont="1" applyFill="1" applyBorder="1" applyAlignment="1">
      <alignment horizontal="center" vertical="center" wrapText="1"/>
    </xf>
    <xf numFmtId="0" fontId="55" fillId="3" borderId="0" xfId="0" applyFont="1" applyFill="1" applyBorder="1" applyAlignment="1">
      <alignment horizontal="center" vertical="center" wrapText="1"/>
    </xf>
    <xf numFmtId="0" fontId="55" fillId="3" borderId="52" xfId="0" applyFont="1" applyFill="1" applyBorder="1" applyAlignment="1">
      <alignment horizontal="center" vertical="center" wrapText="1"/>
    </xf>
    <xf numFmtId="0" fontId="54" fillId="3" borderId="125" xfId="0" applyFont="1" applyFill="1" applyBorder="1" applyAlignment="1">
      <alignment horizontal="center" vertical="center" wrapText="1"/>
    </xf>
    <xf numFmtId="0" fontId="54" fillId="3" borderId="118" xfId="0" applyFont="1" applyFill="1" applyBorder="1" applyAlignment="1">
      <alignment horizontal="center" vertical="center" wrapText="1"/>
    </xf>
    <xf numFmtId="0" fontId="54" fillId="3" borderId="2" xfId="0" applyFont="1" applyFill="1" applyBorder="1" applyAlignment="1">
      <alignment horizontal="center" vertical="center" wrapText="1"/>
    </xf>
    <xf numFmtId="0" fontId="54" fillId="3" borderId="90" xfId="0" applyFont="1" applyFill="1" applyBorder="1" applyAlignment="1">
      <alignment horizontal="center" vertical="center" wrapText="1"/>
    </xf>
    <xf numFmtId="0" fontId="54" fillId="3" borderId="89" xfId="0" applyFont="1" applyFill="1" applyBorder="1" applyAlignment="1">
      <alignment horizontal="center" vertical="center" wrapText="1"/>
    </xf>
    <xf numFmtId="0" fontId="54" fillId="3" borderId="18" xfId="0" applyFont="1" applyFill="1" applyBorder="1" applyAlignment="1">
      <alignment horizontal="center" vertical="center" wrapText="1"/>
    </xf>
    <xf numFmtId="0" fontId="55" fillId="3" borderId="28" xfId="0" applyFont="1" applyFill="1" applyBorder="1" applyAlignment="1">
      <alignment horizontal="center" vertical="center" wrapText="1"/>
    </xf>
    <xf numFmtId="0" fontId="55" fillId="3" borderId="26" xfId="0" applyFont="1" applyFill="1" applyBorder="1" applyAlignment="1">
      <alignment horizontal="center" vertical="center" wrapText="1"/>
    </xf>
    <xf numFmtId="0" fontId="55" fillId="3" borderId="24" xfId="0" applyFont="1" applyFill="1" applyBorder="1" applyAlignment="1">
      <alignment horizontal="center" vertical="center" wrapText="1"/>
    </xf>
    <xf numFmtId="0" fontId="55" fillId="3" borderId="7" xfId="0" applyFont="1" applyFill="1" applyBorder="1" applyAlignment="1">
      <alignment horizontal="center" vertical="center" wrapText="1"/>
    </xf>
    <xf numFmtId="0" fontId="55" fillId="3" borderId="8" xfId="0" applyFont="1" applyFill="1" applyBorder="1" applyAlignment="1">
      <alignment horizontal="center" vertical="center" wrapText="1"/>
    </xf>
    <xf numFmtId="0" fontId="55" fillId="3" borderId="102" xfId="0" applyFont="1" applyFill="1" applyBorder="1" applyAlignment="1">
      <alignment horizontal="center" vertical="center" wrapText="1"/>
    </xf>
    <xf numFmtId="0" fontId="55" fillId="3" borderId="74" xfId="0" applyFont="1" applyFill="1" applyBorder="1" applyAlignment="1">
      <alignment horizontal="center" vertical="center" wrapText="1"/>
    </xf>
    <xf numFmtId="0" fontId="55" fillId="3" borderId="55" xfId="0" applyFont="1" applyFill="1" applyBorder="1" applyAlignment="1">
      <alignment horizontal="center" vertical="center" wrapText="1"/>
    </xf>
    <xf numFmtId="0" fontId="55" fillId="3" borderId="75" xfId="0" applyFont="1" applyFill="1" applyBorder="1" applyAlignment="1">
      <alignment horizontal="center" vertical="center" wrapText="1"/>
    </xf>
    <xf numFmtId="0" fontId="55" fillId="3" borderId="66" xfId="0" applyFont="1" applyFill="1" applyBorder="1" applyAlignment="1">
      <alignment horizontal="center" vertical="center" wrapText="1"/>
    </xf>
    <xf numFmtId="0" fontId="55" fillId="3" borderId="70" xfId="0" applyFont="1" applyFill="1" applyBorder="1" applyAlignment="1">
      <alignment horizontal="center" vertical="center" wrapText="1"/>
    </xf>
    <xf numFmtId="0" fontId="55" fillId="3" borderId="67" xfId="0" applyFont="1" applyFill="1" applyBorder="1" applyAlignment="1">
      <alignment horizontal="center" vertical="center" wrapText="1"/>
    </xf>
    <xf numFmtId="1" fontId="36" fillId="3" borderId="37" xfId="0" applyNumberFormat="1" applyFont="1" applyFill="1" applyBorder="1" applyAlignment="1">
      <alignment horizontal="center" vertical="center" wrapText="1"/>
    </xf>
    <xf numFmtId="1" fontId="36" fillId="3" borderId="38" xfId="0" applyNumberFormat="1" applyFont="1" applyFill="1" applyBorder="1" applyAlignment="1">
      <alignment horizontal="center" vertical="center" wrapText="1"/>
    </xf>
    <xf numFmtId="1" fontId="36" fillId="3" borderId="39" xfId="0" applyNumberFormat="1" applyFont="1" applyFill="1" applyBorder="1" applyAlignment="1">
      <alignment horizontal="center" vertical="center" wrapText="1"/>
    </xf>
    <xf numFmtId="0" fontId="55" fillId="0" borderId="76" xfId="0" applyFont="1" applyBorder="1" applyAlignment="1">
      <alignment horizontal="center" vertical="center" wrapText="1"/>
    </xf>
    <xf numFmtId="0" fontId="55" fillId="0" borderId="78" xfId="0" applyFont="1" applyBorder="1" applyAlignment="1">
      <alignment horizontal="center" vertical="center" wrapText="1"/>
    </xf>
    <xf numFmtId="0" fontId="55" fillId="0" borderId="77" xfId="0" applyFont="1" applyBorder="1" applyAlignment="1">
      <alignment horizontal="center" vertical="center" wrapText="1"/>
    </xf>
    <xf numFmtId="0" fontId="55" fillId="0" borderId="60" xfId="0" applyFont="1" applyBorder="1" applyAlignment="1">
      <alignment horizontal="center" vertical="center" wrapText="1"/>
    </xf>
    <xf numFmtId="0" fontId="55" fillId="0" borderId="61" xfId="0" applyFont="1" applyBorder="1" applyAlignment="1">
      <alignment horizontal="center" vertical="center" wrapText="1"/>
    </xf>
    <xf numFmtId="0" fontId="55" fillId="0" borderId="62" xfId="0" applyFont="1" applyBorder="1" applyAlignment="1">
      <alignment horizontal="center" vertical="center" wrapText="1"/>
    </xf>
    <xf numFmtId="0" fontId="55" fillId="0" borderId="51" xfId="0" applyFont="1" applyBorder="1" applyAlignment="1">
      <alignment horizontal="center" vertical="center" wrapText="1"/>
    </xf>
    <xf numFmtId="0" fontId="55" fillId="0" borderId="0" xfId="0" applyFont="1" applyBorder="1" applyAlignment="1">
      <alignment horizontal="center" vertical="center" wrapText="1"/>
    </xf>
    <xf numFmtId="0" fontId="55" fillId="0" borderId="52" xfId="0" applyFont="1" applyBorder="1" applyAlignment="1">
      <alignment horizontal="center" vertical="center" wrapText="1"/>
    </xf>
    <xf numFmtId="0" fontId="55" fillId="0" borderId="61" xfId="0" applyFont="1" applyBorder="1" applyAlignment="1">
      <alignment horizontal="center"/>
    </xf>
    <xf numFmtId="0" fontId="44" fillId="2" borderId="60" xfId="1" applyFont="1" applyFill="1" applyBorder="1" applyAlignment="1">
      <alignment horizontal="left" vertical="center" wrapText="1"/>
    </xf>
    <xf numFmtId="0" fontId="44" fillId="2" borderId="61" xfId="1" applyFont="1" applyFill="1" applyBorder="1" applyAlignment="1">
      <alignment horizontal="left" vertical="center" wrapText="1"/>
    </xf>
    <xf numFmtId="0" fontId="44" fillId="2" borderId="97" xfId="1" applyFont="1" applyFill="1" applyBorder="1" applyAlignment="1">
      <alignment horizontal="left" vertical="center" wrapText="1"/>
    </xf>
    <xf numFmtId="0" fontId="55" fillId="0" borderId="125" xfId="0" applyFont="1" applyBorder="1" applyAlignment="1">
      <alignment horizontal="center" vertical="center" wrapText="1"/>
    </xf>
    <xf numFmtId="0" fontId="55" fillId="0" borderId="118" xfId="0" applyFont="1" applyBorder="1" applyAlignment="1">
      <alignment horizontal="center" vertical="center" wrapText="1"/>
    </xf>
    <xf numFmtId="0" fontId="55" fillId="0" borderId="2" xfId="0" applyFont="1" applyBorder="1" applyAlignment="1">
      <alignment horizontal="center" vertical="center" wrapText="1"/>
    </xf>
    <xf numFmtId="0" fontId="55" fillId="0" borderId="99" xfId="0" applyFont="1" applyBorder="1" applyAlignment="1">
      <alignment horizontal="center" vertical="center" wrapText="1"/>
    </xf>
    <xf numFmtId="0" fontId="55" fillId="0" borderId="100" xfId="0" applyFont="1" applyBorder="1" applyAlignment="1">
      <alignment horizontal="center" vertical="center" wrapText="1"/>
    </xf>
    <xf numFmtId="0" fontId="55" fillId="0" borderId="104" xfId="0" applyFont="1" applyBorder="1" applyAlignment="1">
      <alignment horizontal="center" vertical="center" wrapText="1"/>
    </xf>
    <xf numFmtId="0" fontId="55" fillId="0" borderId="90" xfId="0" applyFont="1" applyBorder="1" applyAlignment="1">
      <alignment horizontal="center" vertical="center" wrapText="1"/>
    </xf>
    <xf numFmtId="0" fontId="55" fillId="0" borderId="89" xfId="0" applyFont="1" applyBorder="1" applyAlignment="1">
      <alignment horizontal="center" vertical="center" wrapText="1"/>
    </xf>
    <xf numFmtId="0" fontId="55" fillId="0" borderId="18" xfId="0" applyFont="1" applyBorder="1" applyAlignment="1">
      <alignment horizontal="center" vertical="center" wrapText="1"/>
    </xf>
    <xf numFmtId="0" fontId="40" fillId="0" borderId="89" xfId="0" applyFont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54" fillId="0" borderId="90" xfId="0" applyFont="1" applyBorder="1" applyAlignment="1">
      <alignment horizontal="center" vertical="center" wrapText="1"/>
    </xf>
    <xf numFmtId="0" fontId="54" fillId="0" borderId="89" xfId="0" applyFont="1" applyBorder="1" applyAlignment="1">
      <alignment horizontal="center" vertical="center" wrapText="1"/>
    </xf>
    <xf numFmtId="0" fontId="54" fillId="0" borderId="18" xfId="0" applyFont="1" applyBorder="1" applyAlignment="1">
      <alignment horizontal="center" vertical="center" wrapText="1"/>
    </xf>
    <xf numFmtId="0" fontId="55" fillId="3" borderId="47" xfId="0" applyFont="1" applyFill="1" applyBorder="1" applyAlignment="1">
      <alignment horizontal="center"/>
    </xf>
    <xf numFmtId="0" fontId="55" fillId="3" borderId="49" xfId="0" applyFont="1" applyFill="1" applyBorder="1" applyAlignment="1">
      <alignment horizontal="center"/>
    </xf>
    <xf numFmtId="0" fontId="27" fillId="0" borderId="98" xfId="0" applyFont="1" applyBorder="1" applyAlignment="1">
      <alignment horizontal="center" vertical="center" textRotation="90" wrapText="1"/>
    </xf>
    <xf numFmtId="0" fontId="53" fillId="0" borderId="98" xfId="0" applyFont="1" applyBorder="1" applyAlignment="1">
      <alignment horizontal="center" vertical="center" textRotation="90" wrapText="1"/>
    </xf>
    <xf numFmtId="0" fontId="40" fillId="0" borderId="28" xfId="0" applyFont="1" applyBorder="1" applyAlignment="1">
      <alignment horizontal="center" vertical="center"/>
    </xf>
    <xf numFmtId="0" fontId="42" fillId="0" borderId="27" xfId="0" applyFont="1" applyBorder="1" applyAlignment="1"/>
    <xf numFmtId="0" fontId="40" fillId="0" borderId="99" xfId="0" applyFont="1" applyBorder="1" applyAlignment="1">
      <alignment horizontal="center" vertical="center"/>
    </xf>
    <xf numFmtId="0" fontId="42" fillId="0" borderId="103" xfId="0" applyFont="1" applyBorder="1" applyAlignment="1"/>
    <xf numFmtId="0" fontId="55" fillId="0" borderId="22" xfId="0" applyFont="1" applyBorder="1" applyAlignment="1">
      <alignment horizontal="center" vertical="center" wrapText="1"/>
    </xf>
    <xf numFmtId="0" fontId="55" fillId="0" borderId="20" xfId="0" applyFont="1" applyBorder="1" applyAlignment="1">
      <alignment horizontal="center" vertical="center" wrapText="1"/>
    </xf>
    <xf numFmtId="0" fontId="55" fillId="0" borderId="23" xfId="0" applyFont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textRotation="90" wrapText="1"/>
    </xf>
    <xf numFmtId="0" fontId="27" fillId="2" borderId="40" xfId="0" applyFont="1" applyFill="1" applyBorder="1" applyAlignment="1">
      <alignment horizontal="center" vertical="center" wrapText="1"/>
    </xf>
    <xf numFmtId="0" fontId="27" fillId="2" borderId="41" xfId="0" applyFont="1" applyFill="1" applyBorder="1" applyAlignment="1">
      <alignment horizontal="center" vertical="center" wrapText="1"/>
    </xf>
    <xf numFmtId="0" fontId="27" fillId="2" borderId="42" xfId="0" applyFont="1" applyFill="1" applyBorder="1" applyAlignment="1">
      <alignment horizontal="center" vertical="center" wrapText="1"/>
    </xf>
    <xf numFmtId="0" fontId="27" fillId="2" borderId="43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27" fillId="2" borderId="44" xfId="0" applyFont="1" applyFill="1" applyBorder="1" applyAlignment="1">
      <alignment horizontal="center" vertical="center" wrapText="1"/>
    </xf>
    <xf numFmtId="49" fontId="44" fillId="2" borderId="60" xfId="1" applyNumberFormat="1" applyFont="1" applyFill="1" applyBorder="1" applyAlignment="1">
      <alignment horizontal="center" vertical="center"/>
    </xf>
    <xf numFmtId="49" fontId="44" fillId="2" borderId="62" xfId="1" applyNumberFormat="1" applyFont="1" applyFill="1" applyBorder="1" applyAlignment="1">
      <alignment horizontal="center" vertical="center"/>
    </xf>
    <xf numFmtId="49" fontId="36" fillId="2" borderId="60" xfId="1" applyNumberFormat="1" applyFont="1" applyFill="1" applyBorder="1" applyAlignment="1">
      <alignment horizontal="center" vertical="center" wrapText="1"/>
    </xf>
    <xf numFmtId="49" fontId="36" fillId="2" borderId="62" xfId="1" applyNumberFormat="1" applyFont="1" applyFill="1" applyBorder="1" applyAlignment="1">
      <alignment horizontal="center" vertical="center" wrapText="1"/>
    </xf>
    <xf numFmtId="1" fontId="73" fillId="0" borderId="96" xfId="0" applyNumberFormat="1" applyFont="1" applyBorder="1" applyAlignment="1">
      <alignment horizontal="center" vertical="center"/>
    </xf>
    <xf numFmtId="1" fontId="54" fillId="0" borderId="96" xfId="0" applyNumberFormat="1" applyFont="1" applyBorder="1" applyAlignment="1">
      <alignment horizontal="center" vertical="center"/>
    </xf>
    <xf numFmtId="0" fontId="55" fillId="0" borderId="16" xfId="0" applyFont="1" applyBorder="1" applyAlignment="1">
      <alignment horizontal="center" vertical="center" wrapText="1"/>
    </xf>
    <xf numFmtId="0" fontId="55" fillId="0" borderId="14" xfId="0" applyFont="1" applyBorder="1" applyAlignment="1">
      <alignment horizontal="center" vertical="center" wrapText="1"/>
    </xf>
    <xf numFmtId="0" fontId="55" fillId="0" borderId="17" xfId="0" applyFont="1" applyBorder="1" applyAlignment="1">
      <alignment horizontal="center" vertical="center" wrapText="1"/>
    </xf>
    <xf numFmtId="0" fontId="55" fillId="0" borderId="43" xfId="0" applyFont="1" applyBorder="1" applyAlignment="1">
      <alignment horizontal="center"/>
    </xf>
    <xf numFmtId="0" fontId="55" fillId="0" borderId="44" xfId="0" applyFont="1" applyBorder="1" applyAlignment="1">
      <alignment horizontal="center"/>
    </xf>
    <xf numFmtId="0" fontId="47" fillId="3" borderId="38" xfId="0" applyFont="1" applyFill="1" applyBorder="1" applyAlignment="1">
      <alignment horizontal="center" vertical="center" wrapText="1"/>
    </xf>
    <xf numFmtId="1" fontId="36" fillId="3" borderId="37" xfId="0" applyNumberFormat="1" applyFont="1" applyFill="1" applyBorder="1" applyAlignment="1">
      <alignment horizontal="center" wrapText="1"/>
    </xf>
    <xf numFmtId="1" fontId="36" fillId="3" borderId="39" xfId="0" applyNumberFormat="1" applyFont="1" applyFill="1" applyBorder="1" applyAlignment="1">
      <alignment horizontal="center" wrapText="1"/>
    </xf>
    <xf numFmtId="0" fontId="81" fillId="3" borderId="90" xfId="0" applyFont="1" applyFill="1" applyBorder="1" applyAlignment="1">
      <alignment horizontal="center" vertical="center" wrapText="1"/>
    </xf>
    <xf numFmtId="0" fontId="81" fillId="3" borderId="89" xfId="0" applyFont="1" applyFill="1" applyBorder="1" applyAlignment="1">
      <alignment horizontal="center" vertical="center" wrapText="1"/>
    </xf>
    <xf numFmtId="0" fontId="81" fillId="3" borderId="18" xfId="0" applyFont="1" applyFill="1" applyBorder="1" applyAlignment="1">
      <alignment horizontal="center" vertical="center" wrapText="1"/>
    </xf>
    <xf numFmtId="0" fontId="54" fillId="0" borderId="22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54" fillId="0" borderId="23" xfId="0" applyFont="1" applyBorder="1" applyAlignment="1">
      <alignment horizontal="center" vertical="center" wrapText="1"/>
    </xf>
    <xf numFmtId="0" fontId="36" fillId="3" borderId="40" xfId="0" applyFont="1" applyFill="1" applyBorder="1" applyAlignment="1">
      <alignment horizontal="center" vertical="center"/>
    </xf>
    <xf numFmtId="0" fontId="36" fillId="3" borderId="41" xfId="0" applyFont="1" applyFill="1" applyBorder="1" applyAlignment="1">
      <alignment horizontal="center" vertical="center"/>
    </xf>
    <xf numFmtId="0" fontId="36" fillId="3" borderId="42" xfId="0" applyFont="1" applyFill="1" applyBorder="1" applyAlignment="1">
      <alignment horizontal="center" vertical="center"/>
    </xf>
    <xf numFmtId="0" fontId="36" fillId="3" borderId="50" xfId="0" applyFont="1" applyFill="1" applyBorder="1" applyAlignment="1">
      <alignment horizontal="center" vertical="center"/>
    </xf>
    <xf numFmtId="0" fontId="36" fillId="3" borderId="35" xfId="0" applyFont="1" applyFill="1" applyBorder="1" applyAlignment="1">
      <alignment horizontal="center" vertical="center"/>
    </xf>
    <xf numFmtId="0" fontId="36" fillId="3" borderId="30" xfId="0" applyFont="1" applyFill="1" applyBorder="1" applyAlignment="1">
      <alignment horizontal="center" vertical="center"/>
    </xf>
    <xf numFmtId="0" fontId="38" fillId="0" borderId="58" xfId="0" applyFont="1" applyFill="1" applyBorder="1" applyAlignment="1">
      <alignment horizontal="center" vertical="center" wrapText="1"/>
    </xf>
    <xf numFmtId="0" fontId="38" fillId="0" borderId="32" xfId="0" applyFont="1" applyFill="1" applyBorder="1" applyAlignment="1">
      <alignment horizontal="center" vertical="center" wrapText="1"/>
    </xf>
    <xf numFmtId="0" fontId="38" fillId="0" borderId="31" xfId="0" applyFont="1" applyFill="1" applyBorder="1" applyAlignment="1">
      <alignment horizontal="center" vertical="center" wrapText="1"/>
    </xf>
    <xf numFmtId="0" fontId="39" fillId="0" borderId="51" xfId="0" applyFont="1" applyBorder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38" fillId="3" borderId="40" xfId="0" applyFont="1" applyFill="1" applyBorder="1" applyAlignment="1">
      <alignment horizontal="center" wrapText="1"/>
    </xf>
    <xf numFmtId="0" fontId="38" fillId="3" borderId="41" xfId="0" applyFont="1" applyFill="1" applyBorder="1" applyAlignment="1">
      <alignment horizontal="center" wrapText="1"/>
    </xf>
    <xf numFmtId="0" fontId="72" fillId="3" borderId="37" xfId="0" applyFont="1" applyFill="1" applyBorder="1" applyAlignment="1">
      <alignment horizontal="center"/>
    </xf>
    <xf numFmtId="0" fontId="72" fillId="3" borderId="39" xfId="0" applyFont="1" applyFill="1" applyBorder="1" applyAlignment="1">
      <alignment horizontal="center"/>
    </xf>
    <xf numFmtId="0" fontId="38" fillId="3" borderId="113" xfId="0" applyFont="1" applyFill="1" applyBorder="1" applyAlignment="1">
      <alignment horizontal="center" vertical="center"/>
    </xf>
    <xf numFmtId="0" fontId="47" fillId="3" borderId="38" xfId="0" applyFont="1" applyFill="1" applyBorder="1" applyAlignment="1">
      <alignment horizontal="center" vertical="center"/>
    </xf>
    <xf numFmtId="0" fontId="38" fillId="0" borderId="40" xfId="0" applyFont="1" applyBorder="1" applyAlignment="1">
      <alignment horizontal="center" vertical="center" wrapText="1"/>
    </xf>
    <xf numFmtId="0" fontId="38" fillId="0" borderId="41" xfId="0" applyFont="1" applyBorder="1" applyAlignment="1">
      <alignment horizontal="center" vertical="center" wrapText="1"/>
    </xf>
    <xf numFmtId="0" fontId="38" fillId="0" borderId="42" xfId="0" applyFont="1" applyBorder="1" applyAlignment="1">
      <alignment horizontal="center" vertical="center" wrapText="1"/>
    </xf>
    <xf numFmtId="0" fontId="51" fillId="0" borderId="37" xfId="0" applyFont="1" applyBorder="1" applyAlignment="1">
      <alignment horizontal="left" vertical="center" wrapText="1"/>
    </xf>
    <xf numFmtId="0" fontId="51" fillId="0" borderId="38" xfId="0" applyFont="1" applyBorder="1" applyAlignment="1">
      <alignment horizontal="left" vertical="center" wrapText="1"/>
    </xf>
    <xf numFmtId="0" fontId="51" fillId="0" borderId="39" xfId="0" applyFont="1" applyBorder="1" applyAlignment="1">
      <alignment horizontal="left" vertical="center" wrapText="1"/>
    </xf>
    <xf numFmtId="49" fontId="47" fillId="2" borderId="58" xfId="1" applyNumberFormat="1" applyFont="1" applyFill="1" applyBorder="1" applyAlignment="1">
      <alignment horizontal="center" vertical="center" wrapText="1"/>
    </xf>
    <xf numFmtId="49" fontId="47" fillId="2" borderId="31" xfId="1" applyNumberFormat="1" applyFont="1" applyFill="1" applyBorder="1" applyAlignment="1">
      <alignment horizontal="center" vertical="center" wrapText="1"/>
    </xf>
    <xf numFmtId="0" fontId="49" fillId="2" borderId="53" xfId="1" applyNumberFormat="1" applyFont="1" applyFill="1" applyBorder="1" applyAlignment="1">
      <alignment horizontal="center"/>
    </xf>
    <xf numFmtId="0" fontId="49" fillId="2" borderId="34" xfId="1" applyNumberFormat="1" applyFont="1" applyFill="1" applyBorder="1" applyAlignment="1">
      <alignment horizontal="center"/>
    </xf>
    <xf numFmtId="0" fontId="36" fillId="3" borderId="82" xfId="0" applyFont="1" applyFill="1" applyBorder="1" applyAlignment="1">
      <alignment horizontal="center" vertical="center" wrapText="1"/>
    </xf>
    <xf numFmtId="0" fontId="36" fillId="3" borderId="83" xfId="0" applyFont="1" applyFill="1" applyBorder="1" applyAlignment="1">
      <alignment horizontal="center" vertical="center" wrapText="1"/>
    </xf>
    <xf numFmtId="0" fontId="36" fillId="3" borderId="84" xfId="0" applyFont="1" applyFill="1" applyBorder="1" applyAlignment="1">
      <alignment horizontal="center" vertical="center" wrapText="1"/>
    </xf>
    <xf numFmtId="0" fontId="44" fillId="2" borderId="34" xfId="1" applyFont="1" applyFill="1" applyBorder="1" applyAlignment="1">
      <alignment horizontal="left" vertical="center"/>
    </xf>
    <xf numFmtId="0" fontId="55" fillId="0" borderId="27" xfId="0" applyFont="1" applyBorder="1" applyAlignment="1">
      <alignment horizontal="center" vertical="center" wrapText="1"/>
    </xf>
    <xf numFmtId="0" fontId="55" fillId="0" borderId="25" xfId="0" applyFont="1" applyBorder="1" applyAlignment="1">
      <alignment horizontal="center" vertical="center" wrapText="1"/>
    </xf>
    <xf numFmtId="0" fontId="38" fillId="0" borderId="43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8" fillId="0" borderId="44" xfId="0" applyFont="1" applyBorder="1" applyAlignment="1">
      <alignment horizontal="center" vertical="center" wrapText="1"/>
    </xf>
    <xf numFmtId="0" fontId="38" fillId="0" borderId="50" xfId="0" applyFont="1" applyBorder="1" applyAlignment="1">
      <alignment horizontal="center" vertical="center" wrapText="1"/>
    </xf>
    <xf numFmtId="0" fontId="38" fillId="0" borderId="35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8" fillId="3" borderId="0" xfId="0" applyFont="1" applyFill="1" applyBorder="1" applyAlignment="1">
      <alignment horizontal="center" vertical="center" wrapText="1"/>
    </xf>
    <xf numFmtId="0" fontId="38" fillId="3" borderId="44" xfId="0" applyFont="1" applyFill="1" applyBorder="1" applyAlignment="1">
      <alignment horizontal="center" vertical="center" wrapText="1"/>
    </xf>
    <xf numFmtId="0" fontId="38" fillId="3" borderId="35" xfId="0" applyFont="1" applyFill="1" applyBorder="1" applyAlignment="1">
      <alignment horizontal="center" vertical="center" wrapText="1"/>
    </xf>
    <xf numFmtId="0" fontId="38" fillId="3" borderId="30" xfId="0" applyFont="1" applyFill="1" applyBorder="1" applyAlignment="1">
      <alignment horizontal="center" vertical="center" wrapText="1"/>
    </xf>
    <xf numFmtId="0" fontId="47" fillId="3" borderId="50" xfId="0" applyFont="1" applyFill="1" applyBorder="1" applyAlignment="1">
      <alignment horizontal="center" vertical="center"/>
    </xf>
    <xf numFmtId="0" fontId="47" fillId="3" borderId="35" xfId="0" applyFont="1" applyFill="1" applyBorder="1" applyAlignment="1">
      <alignment horizontal="center" vertical="center"/>
    </xf>
    <xf numFmtId="0" fontId="47" fillId="3" borderId="30" xfId="0" applyFont="1" applyFill="1" applyBorder="1" applyAlignment="1">
      <alignment horizontal="center" vertical="center"/>
    </xf>
    <xf numFmtId="0" fontId="36" fillId="3" borderId="113" xfId="0" applyFont="1" applyFill="1" applyBorder="1" applyAlignment="1">
      <alignment horizontal="center" vertical="center"/>
    </xf>
    <xf numFmtId="0" fontId="36" fillId="3" borderId="38" xfId="0" applyFont="1" applyFill="1" applyBorder="1" applyAlignment="1">
      <alignment horizontal="center" vertical="center"/>
    </xf>
    <xf numFmtId="0" fontId="36" fillId="3" borderId="39" xfId="0" applyFont="1" applyFill="1" applyBorder="1" applyAlignment="1">
      <alignment horizontal="center" vertical="center"/>
    </xf>
    <xf numFmtId="0" fontId="36" fillId="3" borderId="37" xfId="0" applyFont="1" applyFill="1" applyBorder="1" applyAlignment="1">
      <alignment horizontal="center" vertical="center"/>
    </xf>
    <xf numFmtId="0" fontId="72" fillId="3" borderId="37" xfId="0" applyFont="1" applyFill="1" applyBorder="1" applyAlignment="1">
      <alignment horizontal="center" vertical="center"/>
    </xf>
    <xf numFmtId="0" fontId="39" fillId="0" borderId="40" xfId="0" applyFont="1" applyBorder="1" applyAlignment="1">
      <alignment horizontal="center" vertical="center" wrapText="1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0" borderId="50" xfId="0" applyFont="1" applyBorder="1" applyAlignment="1">
      <alignment horizontal="center" vertical="center" wrapText="1"/>
    </xf>
    <xf numFmtId="0" fontId="39" fillId="0" borderId="35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49" fontId="38" fillId="0" borderId="58" xfId="0" applyNumberFormat="1" applyFont="1" applyFill="1" applyBorder="1" applyAlignment="1">
      <alignment horizontal="center" vertical="center" wrapText="1"/>
    </xf>
    <xf numFmtId="49" fontId="38" fillId="0" borderId="32" xfId="0" applyNumberFormat="1" applyFont="1" applyFill="1" applyBorder="1" applyAlignment="1">
      <alignment horizontal="center" vertical="center" wrapText="1"/>
    </xf>
    <xf numFmtId="49" fontId="38" fillId="0" borderId="31" xfId="0" applyNumberFormat="1" applyFont="1" applyFill="1" applyBorder="1" applyAlignment="1">
      <alignment horizontal="center" vertical="center" wrapText="1"/>
    </xf>
    <xf numFmtId="0" fontId="38" fillId="0" borderId="77" xfId="0" applyFont="1" applyFill="1" applyBorder="1" applyAlignment="1">
      <alignment horizontal="left" vertical="center"/>
    </xf>
    <xf numFmtId="0" fontId="38" fillId="0" borderId="56" xfId="0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0" fontId="38" fillId="0" borderId="57" xfId="0" applyFont="1" applyFill="1" applyBorder="1" applyAlignment="1">
      <alignment horizontal="left" vertical="center" wrapText="1"/>
    </xf>
    <xf numFmtId="0" fontId="38" fillId="0" borderId="58" xfId="0" applyFont="1" applyFill="1" applyBorder="1" applyAlignment="1">
      <alignment horizontal="left" vertical="center"/>
    </xf>
    <xf numFmtId="0" fontId="38" fillId="0" borderId="32" xfId="0" applyFont="1" applyFill="1" applyBorder="1" applyAlignment="1">
      <alignment horizontal="left" vertical="center"/>
    </xf>
    <xf numFmtId="0" fontId="38" fillId="0" borderId="31" xfId="0" applyFont="1" applyFill="1" applyBorder="1" applyAlignment="1">
      <alignment horizontal="left" vertical="center"/>
    </xf>
    <xf numFmtId="0" fontId="38" fillId="0" borderId="77" xfId="0" applyFont="1" applyFill="1" applyBorder="1" applyAlignment="1">
      <alignment horizontal="left" vertical="top" wrapText="1"/>
    </xf>
    <xf numFmtId="0" fontId="38" fillId="0" borderId="40" xfId="0" applyFont="1" applyBorder="1" applyAlignment="1">
      <alignment horizontal="center" vertical="center"/>
    </xf>
    <xf numFmtId="0" fontId="38" fillId="0" borderId="42" xfId="0" applyFont="1" applyBorder="1" applyAlignment="1">
      <alignment horizontal="center" vertical="center"/>
    </xf>
    <xf numFmtId="0" fontId="38" fillId="0" borderId="43" xfId="0" applyFont="1" applyBorder="1" applyAlignment="1">
      <alignment horizontal="center" vertical="center"/>
    </xf>
    <xf numFmtId="0" fontId="38" fillId="0" borderId="44" xfId="0" applyFont="1" applyBorder="1" applyAlignment="1">
      <alignment horizontal="center" vertical="center"/>
    </xf>
    <xf numFmtId="0" fontId="38" fillId="0" borderId="50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41" xfId="0" applyFont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8" fillId="3" borderId="40" xfId="0" applyFont="1" applyFill="1" applyBorder="1" applyAlignment="1">
      <alignment horizontal="center" vertical="center" wrapText="1"/>
    </xf>
    <xf numFmtId="0" fontId="38" fillId="3" borderId="41" xfId="0" applyFont="1" applyFill="1" applyBorder="1" applyAlignment="1">
      <alignment horizontal="center" vertical="center" wrapText="1"/>
    </xf>
    <xf numFmtId="0" fontId="38" fillId="3" borderId="42" xfId="0" applyFont="1" applyFill="1" applyBorder="1" applyAlignment="1">
      <alignment horizontal="center" vertical="center" wrapText="1"/>
    </xf>
    <xf numFmtId="0" fontId="38" fillId="3" borderId="43" xfId="0" applyFont="1" applyFill="1" applyBorder="1" applyAlignment="1">
      <alignment horizontal="center" vertical="center" wrapText="1"/>
    </xf>
    <xf numFmtId="0" fontId="38" fillId="3" borderId="50" xfId="0" applyFont="1" applyFill="1" applyBorder="1" applyAlignment="1">
      <alignment horizontal="center" vertical="center" wrapText="1"/>
    </xf>
    <xf numFmtId="0" fontId="42" fillId="0" borderId="36" xfId="0" applyFont="1" applyBorder="1" applyAlignment="1">
      <alignment horizontal="center"/>
    </xf>
    <xf numFmtId="0" fontId="42" fillId="0" borderId="46" xfId="0" applyFont="1" applyBorder="1" applyAlignment="1">
      <alignment horizontal="center"/>
    </xf>
    <xf numFmtId="0" fontId="42" fillId="0" borderId="95" xfId="0" applyFont="1" applyBorder="1" applyAlignment="1">
      <alignment horizontal="center"/>
    </xf>
    <xf numFmtId="0" fontId="42" fillId="0" borderId="94" xfId="0" applyFont="1" applyBorder="1" applyAlignment="1">
      <alignment horizontal="center"/>
    </xf>
    <xf numFmtId="49" fontId="40" fillId="0" borderId="58" xfId="0" applyNumberFormat="1" applyFont="1" applyBorder="1" applyAlignment="1">
      <alignment horizontal="center" vertical="center" textRotation="90" wrapText="1"/>
    </xf>
    <xf numFmtId="49" fontId="40" fillId="0" borderId="31" xfId="0" applyNumberFormat="1" applyFont="1" applyBorder="1" applyAlignment="1">
      <alignment horizontal="center" vertical="center" textRotation="90" wrapText="1"/>
    </xf>
    <xf numFmtId="0" fontId="42" fillId="0" borderId="61" xfId="0" applyFont="1" applyBorder="1" applyAlignment="1">
      <alignment horizontal="center"/>
    </xf>
    <xf numFmtId="0" fontId="42" fillId="0" borderId="62" xfId="0" applyFont="1" applyBorder="1" applyAlignment="1">
      <alignment horizontal="center"/>
    </xf>
    <xf numFmtId="0" fontId="42" fillId="0" borderId="33" xfId="0" applyFont="1" applyBorder="1" applyAlignment="1">
      <alignment horizontal="center"/>
    </xf>
    <xf numFmtId="0" fontId="42" fillId="0" borderId="48" xfId="0" applyFont="1" applyBorder="1" applyAlignment="1">
      <alignment horizontal="center"/>
    </xf>
    <xf numFmtId="0" fontId="28" fillId="0" borderId="0" xfId="0" applyFont="1" applyFill="1" applyAlignment="1">
      <alignment horizontal="left" vertical="top" wrapText="1"/>
    </xf>
    <xf numFmtId="0" fontId="30" fillId="0" borderId="0" xfId="0" applyFont="1"/>
    <xf numFmtId="0" fontId="28" fillId="0" borderId="0" xfId="0" applyFont="1" applyFill="1" applyBorder="1" applyAlignment="1">
      <alignment vertical="center" wrapText="1"/>
    </xf>
    <xf numFmtId="0" fontId="28" fillId="0" borderId="70" xfId="0" applyFont="1" applyFill="1" applyBorder="1" applyAlignment="1">
      <alignment horizontal="center" wrapText="1"/>
    </xf>
    <xf numFmtId="0" fontId="28" fillId="0" borderId="33" xfId="0" applyFont="1" applyFill="1" applyBorder="1" applyAlignment="1">
      <alignment horizontal="center" vertical="top"/>
    </xf>
    <xf numFmtId="0" fontId="28" fillId="0" borderId="70" xfId="0" applyFont="1" applyFill="1" applyBorder="1" applyAlignment="1">
      <alignment horizontal="center" vertical="top"/>
    </xf>
    <xf numFmtId="0" fontId="66" fillId="0" borderId="0" xfId="0" applyFont="1" applyFill="1" applyBorder="1" applyAlignment="1">
      <alignment horizontal="center" wrapText="1"/>
    </xf>
    <xf numFmtId="0" fontId="28" fillId="0" borderId="0" xfId="0" applyFont="1" applyFill="1" applyBorder="1" applyAlignment="1">
      <alignment horizontal="center" wrapText="1"/>
    </xf>
    <xf numFmtId="0" fontId="36" fillId="0" borderId="79" xfId="0" applyFont="1" applyBorder="1" applyAlignment="1">
      <alignment horizontal="center" vertical="center" wrapText="1"/>
    </xf>
    <xf numFmtId="0" fontId="36" fillId="0" borderId="5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wrapText="1"/>
    </xf>
    <xf numFmtId="0" fontId="28" fillId="0" borderId="0" xfId="0" applyFont="1" applyFill="1" applyBorder="1" applyAlignment="1">
      <alignment horizontal="center" vertical="top"/>
    </xf>
    <xf numFmtId="0" fontId="71" fillId="0" borderId="0" xfId="0" applyFont="1" applyFill="1" applyBorder="1" applyAlignment="1">
      <alignment horizontal="left" vertical="center" wrapText="1"/>
    </xf>
    <xf numFmtId="0" fontId="71" fillId="0" borderId="0" xfId="0" applyFont="1" applyFill="1" applyBorder="1" applyAlignment="1">
      <alignment horizontal="left" vertical="top" wrapText="1"/>
    </xf>
    <xf numFmtId="49" fontId="38" fillId="0" borderId="56" xfId="0" applyNumberFormat="1" applyFont="1" applyFill="1" applyBorder="1" applyAlignment="1">
      <alignment horizontal="center" vertical="center" wrapText="1"/>
    </xf>
    <xf numFmtId="49" fontId="38" fillId="0" borderId="1" xfId="0" applyNumberFormat="1" applyFont="1" applyFill="1" applyBorder="1" applyAlignment="1">
      <alignment horizontal="center" vertical="center" wrapText="1"/>
    </xf>
    <xf numFmtId="49" fontId="38" fillId="0" borderId="57" xfId="0" applyNumberFormat="1" applyFont="1" applyFill="1" applyBorder="1" applyAlignment="1">
      <alignment horizontal="center" vertical="center" wrapText="1"/>
    </xf>
    <xf numFmtId="0" fontId="49" fillId="0" borderId="47" xfId="0" applyFont="1" applyBorder="1" applyAlignment="1">
      <alignment horizontal="center"/>
    </xf>
    <xf numFmtId="0" fontId="38" fillId="0" borderId="37" xfId="0" applyFont="1" applyBorder="1" applyAlignment="1">
      <alignment horizontal="center"/>
    </xf>
    <xf numFmtId="0" fontId="38" fillId="0" borderId="39" xfId="0" applyFont="1" applyBorder="1" applyAlignment="1">
      <alignment horizontal="center"/>
    </xf>
    <xf numFmtId="0" fontId="47" fillId="0" borderId="37" xfId="0" applyFont="1" applyBorder="1" applyAlignment="1">
      <alignment horizontal="center" vertical="center" wrapText="1"/>
    </xf>
    <xf numFmtId="0" fontId="47" fillId="0" borderId="38" xfId="0" applyFont="1" applyBorder="1" applyAlignment="1">
      <alignment horizontal="center" vertical="center" wrapText="1"/>
    </xf>
    <xf numFmtId="0" fontId="47" fillId="0" borderId="39" xfId="0" applyFont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wrapText="1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9"/>
  <sheetViews>
    <sheetView tabSelected="1" view="pageLayout" topLeftCell="E140" zoomScale="40" zoomScaleNormal="70" zoomScaleSheetLayoutView="30" zoomScalePageLayoutView="40" workbookViewId="0">
      <selection activeCell="E148" sqref="E148:BI148"/>
    </sheetView>
  </sheetViews>
  <sheetFormatPr defaultRowHeight="14.4" x14ac:dyDescent="0.3"/>
  <cols>
    <col min="1" max="1" width="7.88671875" customWidth="1"/>
    <col min="2" max="2" width="7" customWidth="1"/>
    <col min="3" max="4" width="7.44140625" customWidth="1"/>
    <col min="5" max="5" width="6.5546875" customWidth="1"/>
    <col min="6" max="6" width="7.88671875" customWidth="1"/>
    <col min="7" max="7" width="8.33203125" customWidth="1"/>
    <col min="8" max="8" width="7.44140625" customWidth="1"/>
    <col min="9" max="10" width="7.88671875" customWidth="1"/>
    <col min="11" max="11" width="6.5546875" customWidth="1"/>
    <col min="12" max="13" width="6.44140625" customWidth="1"/>
    <col min="14" max="14" width="7.44140625" customWidth="1"/>
    <col min="15" max="15" width="6" customWidth="1"/>
    <col min="16" max="16" width="6.88671875" customWidth="1"/>
    <col min="17" max="18" width="7" customWidth="1"/>
    <col min="19" max="19" width="6.44140625" customWidth="1"/>
    <col min="20" max="20" width="7.44140625" customWidth="1"/>
    <col min="21" max="21" width="8.33203125" customWidth="1"/>
    <col min="22" max="22" width="6.5546875" customWidth="1"/>
    <col min="23" max="23" width="8.44140625" customWidth="1"/>
    <col min="24" max="24" width="6" customWidth="1"/>
    <col min="25" max="25" width="7.109375" customWidth="1"/>
    <col min="26" max="26" width="5.44140625" customWidth="1"/>
    <col min="27" max="27" width="10.6640625" customWidth="1"/>
    <col min="28" max="28" width="5.109375" customWidth="1"/>
    <col min="29" max="29" width="9.5546875" customWidth="1"/>
    <col min="30" max="30" width="8.33203125" customWidth="1"/>
    <col min="31" max="31" width="6.109375" customWidth="1"/>
    <col min="32" max="32" width="8.88671875" customWidth="1"/>
    <col min="33" max="33" width="7.33203125" customWidth="1"/>
    <col min="34" max="34" width="7.88671875" customWidth="1"/>
    <col min="35" max="35" width="7" customWidth="1"/>
    <col min="36" max="36" width="7.109375" customWidth="1"/>
    <col min="37" max="37" width="8.109375" customWidth="1"/>
    <col min="38" max="38" width="11.6640625" customWidth="1"/>
    <col min="39" max="39" width="10.6640625" customWidth="1"/>
    <col min="40" max="40" width="11.109375" customWidth="1"/>
    <col min="41" max="41" width="11.88671875" customWidth="1"/>
    <col min="42" max="42" width="10.6640625" customWidth="1"/>
    <col min="43" max="43" width="9.109375" customWidth="1"/>
    <col min="44" max="44" width="12.109375" customWidth="1"/>
    <col min="45" max="45" width="9.6640625" customWidth="1"/>
    <col min="46" max="46" width="7.44140625" customWidth="1"/>
    <col min="47" max="47" width="11.6640625" customWidth="1"/>
    <col min="48" max="48" width="11.5546875" customWidth="1"/>
    <col min="49" max="49" width="8" customWidth="1"/>
    <col min="50" max="50" width="12.5546875" customWidth="1"/>
    <col min="51" max="52" width="10.33203125" customWidth="1"/>
    <col min="53" max="53" width="11.88671875" customWidth="1"/>
    <col min="54" max="54" width="10.44140625" customWidth="1"/>
    <col min="55" max="55" width="8.33203125" customWidth="1"/>
    <col min="56" max="56" width="11.88671875" customWidth="1"/>
    <col min="57" max="57" width="11.44140625" customWidth="1"/>
    <col min="58" max="58" width="7.44140625" customWidth="1"/>
    <col min="59" max="59" width="8.33203125" customWidth="1"/>
    <col min="60" max="60" width="8.88671875" customWidth="1"/>
    <col min="61" max="61" width="7.33203125" customWidth="1"/>
    <col min="62" max="62" width="9.6640625" customWidth="1"/>
    <col min="63" max="63" width="9.5546875" customWidth="1"/>
    <col min="64" max="64" width="8.88671875" customWidth="1"/>
    <col min="65" max="65" width="6.88671875" customWidth="1"/>
  </cols>
  <sheetData>
    <row r="1" spans="1:65" ht="52.2" x14ac:dyDescent="0.85">
      <c r="A1" s="61" t="s">
        <v>0</v>
      </c>
      <c r="B1" s="61"/>
      <c r="C1" s="61"/>
      <c r="D1" s="61"/>
      <c r="E1" s="61"/>
      <c r="F1" s="61"/>
      <c r="G1" s="61"/>
      <c r="H1" s="61"/>
      <c r="I1" s="9"/>
      <c r="M1" s="64"/>
      <c r="N1" s="64"/>
      <c r="O1" s="64"/>
      <c r="P1" s="64"/>
      <c r="Q1" s="64"/>
      <c r="R1" s="64"/>
      <c r="S1" s="64"/>
      <c r="T1" s="64"/>
      <c r="U1" s="577" t="s">
        <v>1</v>
      </c>
      <c r="V1" s="577"/>
      <c r="W1" s="577"/>
      <c r="X1" s="577"/>
      <c r="Y1" s="577"/>
      <c r="Z1" s="577"/>
      <c r="AA1" s="577"/>
      <c r="AB1" s="577"/>
      <c r="AC1" s="577"/>
      <c r="AD1" s="577"/>
      <c r="AE1" s="577"/>
      <c r="AF1" s="577"/>
      <c r="AG1" s="577"/>
      <c r="AH1" s="577"/>
      <c r="AI1" s="577"/>
      <c r="AJ1" s="577"/>
      <c r="AK1" s="577"/>
      <c r="AL1" s="577"/>
      <c r="AM1" s="577"/>
      <c r="AN1" s="577"/>
      <c r="AO1" s="577"/>
      <c r="AP1" s="577"/>
      <c r="AQ1" s="577"/>
      <c r="AR1" s="577"/>
      <c r="AS1" s="577"/>
      <c r="AT1" s="577"/>
      <c r="AU1" s="577"/>
      <c r="AV1" s="577"/>
      <c r="AW1" s="453" t="s">
        <v>125</v>
      </c>
      <c r="AX1" s="64"/>
      <c r="AY1" s="64"/>
      <c r="AZ1" s="64"/>
      <c r="BA1" s="64"/>
      <c r="BB1" s="63"/>
      <c r="BG1" s="30"/>
      <c r="BH1" s="30"/>
      <c r="BI1" s="30"/>
      <c r="BJ1" s="30"/>
      <c r="BK1" s="30"/>
      <c r="BL1" s="30"/>
      <c r="BM1" s="30"/>
    </row>
    <row r="2" spans="1:65" ht="52.2" x14ac:dyDescent="0.8">
      <c r="A2" s="53"/>
      <c r="B2" s="54"/>
      <c r="C2" s="55"/>
      <c r="D2" s="55"/>
      <c r="E2" s="55"/>
      <c r="F2" s="56"/>
      <c r="G2" s="56"/>
      <c r="H2" s="56"/>
      <c r="I2" s="9"/>
      <c r="X2" s="576" t="s">
        <v>401</v>
      </c>
      <c r="Y2" s="576"/>
      <c r="Z2" s="576"/>
      <c r="AA2" s="576"/>
      <c r="AB2" s="576"/>
      <c r="AC2" s="576"/>
      <c r="AD2" s="576"/>
      <c r="AE2" s="576"/>
      <c r="AF2" s="576"/>
      <c r="AG2" s="576"/>
      <c r="AH2" s="576"/>
      <c r="AI2" s="576"/>
      <c r="AJ2" s="576"/>
      <c r="AK2" s="576"/>
      <c r="AL2" s="576"/>
      <c r="AM2" s="576"/>
      <c r="AN2" s="576"/>
      <c r="AO2" s="576"/>
      <c r="AP2" s="576"/>
      <c r="AQ2" s="576"/>
      <c r="BG2" s="30"/>
      <c r="BH2" s="30"/>
      <c r="BI2" s="30"/>
      <c r="BJ2" s="30"/>
      <c r="BK2" s="30"/>
      <c r="BL2" s="30"/>
      <c r="BM2" s="30"/>
    </row>
    <row r="3" spans="1:65" ht="52.5" x14ac:dyDescent="0.65">
      <c r="A3" s="53"/>
      <c r="B3" s="54"/>
      <c r="C3" s="57"/>
      <c r="D3" s="58"/>
      <c r="E3" s="58"/>
      <c r="F3" s="58"/>
      <c r="G3" s="58"/>
      <c r="H3" s="58"/>
      <c r="I3" s="9"/>
      <c r="P3" s="948"/>
      <c r="Q3" s="948"/>
      <c r="R3" s="948"/>
      <c r="S3" s="948"/>
      <c r="T3" s="948"/>
      <c r="U3" s="948"/>
      <c r="V3" s="948"/>
      <c r="W3" s="948"/>
      <c r="X3" s="948"/>
      <c r="Y3" s="948"/>
      <c r="Z3" s="948"/>
      <c r="AA3" s="948"/>
      <c r="AB3" s="948"/>
      <c r="AC3" s="948"/>
      <c r="AD3" s="948"/>
      <c r="AE3" s="948"/>
      <c r="AF3" s="948"/>
      <c r="AG3" s="948"/>
      <c r="AH3" s="948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BG3" s="30"/>
      <c r="BH3" s="30"/>
      <c r="BI3" s="30"/>
      <c r="BJ3" s="30"/>
      <c r="BK3" s="30"/>
      <c r="BL3" s="30"/>
      <c r="BM3" s="30"/>
    </row>
    <row r="4" spans="1:65" ht="42" customHeight="1" x14ac:dyDescent="0.85">
      <c r="A4" s="53"/>
      <c r="B4" s="54"/>
      <c r="C4" s="56"/>
      <c r="D4" s="56"/>
      <c r="E4" s="56"/>
      <c r="F4" s="56"/>
      <c r="G4" s="56"/>
      <c r="H4" s="56"/>
      <c r="I4" s="9"/>
      <c r="R4" s="575" t="s">
        <v>137</v>
      </c>
      <c r="S4" s="575"/>
      <c r="T4" s="575"/>
      <c r="U4" s="575"/>
      <c r="V4" s="575"/>
      <c r="W4" s="575"/>
      <c r="X4" s="575"/>
      <c r="Y4" s="575"/>
      <c r="Z4" s="575"/>
      <c r="AA4" s="575"/>
      <c r="AB4" s="575"/>
      <c r="AC4" s="575"/>
      <c r="AD4" s="575"/>
      <c r="AE4" s="575"/>
      <c r="AF4" s="575"/>
      <c r="AG4" s="575"/>
      <c r="AH4" s="575"/>
      <c r="AI4" s="575"/>
      <c r="AJ4" s="575"/>
      <c r="AK4" s="575"/>
      <c r="AL4" s="575"/>
      <c r="AM4" s="575"/>
      <c r="AN4" s="575"/>
      <c r="AO4" s="575"/>
      <c r="AP4" s="575"/>
      <c r="AQ4" s="575"/>
      <c r="AR4" s="575"/>
      <c r="AS4" s="575"/>
      <c r="AT4" s="575"/>
      <c r="AU4" s="575"/>
      <c r="AV4" s="475"/>
      <c r="AW4" s="475"/>
      <c r="AX4" s="475"/>
      <c r="AY4" s="475"/>
      <c r="AZ4" s="475"/>
      <c r="BA4" s="475"/>
      <c r="BG4" s="30"/>
      <c r="BH4" s="30"/>
      <c r="BI4" s="30"/>
      <c r="BJ4" s="30"/>
      <c r="BK4" s="30"/>
      <c r="BL4" s="30"/>
      <c r="BM4" s="30"/>
    </row>
    <row r="5" spans="1:65" ht="46.5" customHeight="1" x14ac:dyDescent="0.85">
      <c r="A5" s="59"/>
      <c r="B5" s="60"/>
      <c r="C5" s="56"/>
      <c r="D5" s="56"/>
      <c r="E5" s="56"/>
      <c r="F5" s="56"/>
      <c r="G5" s="56"/>
      <c r="H5" s="56"/>
      <c r="I5" s="9"/>
      <c r="J5" s="27"/>
      <c r="K5" s="27"/>
      <c r="L5" s="27"/>
      <c r="M5" s="27"/>
      <c r="N5" s="27"/>
      <c r="O5" s="27"/>
      <c r="P5" s="27"/>
      <c r="Q5" s="27"/>
      <c r="R5" s="575"/>
      <c r="S5" s="575"/>
      <c r="T5" s="575"/>
      <c r="U5" s="575"/>
      <c r="V5" s="575"/>
      <c r="W5" s="575"/>
      <c r="X5" s="575"/>
      <c r="Y5" s="575"/>
      <c r="Z5" s="575"/>
      <c r="AA5" s="575"/>
      <c r="AB5" s="575"/>
      <c r="AC5" s="575"/>
      <c r="AD5" s="575"/>
      <c r="AE5" s="575"/>
      <c r="AF5" s="575"/>
      <c r="AG5" s="575"/>
      <c r="AH5" s="575"/>
      <c r="AI5" s="575"/>
      <c r="AJ5" s="575"/>
      <c r="AK5" s="575"/>
      <c r="AL5" s="575"/>
      <c r="AM5" s="575"/>
      <c r="AN5" s="575"/>
      <c r="AO5" s="575"/>
      <c r="AP5" s="575"/>
      <c r="AQ5" s="575"/>
      <c r="AR5" s="575"/>
      <c r="AS5" s="575"/>
      <c r="AT5" s="575"/>
      <c r="AU5" s="575"/>
      <c r="AV5" s="475"/>
      <c r="AW5" s="475"/>
      <c r="AX5" s="475"/>
      <c r="AY5" s="475"/>
      <c r="AZ5" s="475"/>
      <c r="BA5" s="475"/>
      <c r="BC5" s="65"/>
      <c r="BH5" s="12"/>
      <c r="BI5" s="12"/>
      <c r="BJ5" s="12"/>
      <c r="BK5" s="12"/>
      <c r="BL5" s="12"/>
      <c r="BM5" s="12"/>
    </row>
    <row r="6" spans="1:65" ht="49.5" customHeight="1" x14ac:dyDescent="0.85">
      <c r="A6" s="59" t="s">
        <v>429</v>
      </c>
      <c r="B6" s="60"/>
      <c r="C6" s="56"/>
      <c r="D6" s="56"/>
      <c r="E6" s="56"/>
      <c r="F6" s="56"/>
      <c r="G6" s="56"/>
      <c r="H6" s="56"/>
      <c r="I6" s="9"/>
      <c r="J6" s="27"/>
      <c r="K6" s="27"/>
      <c r="L6" s="27"/>
      <c r="M6" s="27"/>
      <c r="N6" s="27"/>
      <c r="O6" s="27"/>
      <c r="P6" s="27"/>
      <c r="Q6" s="27"/>
      <c r="R6" s="575"/>
      <c r="S6" s="575"/>
      <c r="T6" s="575"/>
      <c r="U6" s="575"/>
      <c r="V6" s="575"/>
      <c r="W6" s="575"/>
      <c r="X6" s="575"/>
      <c r="Y6" s="575"/>
      <c r="Z6" s="575"/>
      <c r="AA6" s="575"/>
      <c r="AB6" s="575"/>
      <c r="AC6" s="575"/>
      <c r="AD6" s="575"/>
      <c r="AE6" s="575"/>
      <c r="AF6" s="575"/>
      <c r="AG6" s="575"/>
      <c r="AH6" s="575"/>
      <c r="AI6" s="575"/>
      <c r="AJ6" s="575"/>
      <c r="AK6" s="575"/>
      <c r="AL6" s="575"/>
      <c r="AM6" s="575"/>
      <c r="AN6" s="575"/>
      <c r="AO6" s="575"/>
      <c r="AP6" s="575"/>
      <c r="AQ6" s="575"/>
      <c r="AR6" s="575"/>
      <c r="AS6" s="575"/>
      <c r="AT6" s="575"/>
      <c r="AU6" s="575"/>
      <c r="AW6" s="63" t="s">
        <v>416</v>
      </c>
      <c r="BD6" s="52"/>
      <c r="BH6" s="16"/>
      <c r="BI6" s="16"/>
      <c r="BJ6" s="16"/>
      <c r="BK6" s="16"/>
      <c r="BL6" s="16"/>
      <c r="BM6" s="16"/>
    </row>
    <row r="7" spans="1:65" ht="45.75" customHeight="1" x14ac:dyDescent="0.7">
      <c r="A7" s="59"/>
      <c r="B7" s="60"/>
      <c r="C7" s="56"/>
      <c r="D7" s="56"/>
      <c r="E7" s="56"/>
      <c r="F7" s="56"/>
      <c r="G7" s="56"/>
      <c r="H7" s="56"/>
      <c r="I7" s="9"/>
      <c r="J7" s="27"/>
      <c r="K7" s="27"/>
      <c r="L7" s="27"/>
      <c r="M7" s="27"/>
      <c r="N7" s="27"/>
      <c r="O7" s="27"/>
      <c r="P7" s="27"/>
      <c r="Q7" s="27"/>
      <c r="R7" s="27"/>
      <c r="T7" s="1"/>
      <c r="U7" s="14"/>
      <c r="V7" s="14"/>
      <c r="X7" s="28"/>
      <c r="Y7" s="14"/>
      <c r="Z7" s="14"/>
      <c r="AA7" s="14"/>
      <c r="AB7" s="23"/>
      <c r="AC7" s="14"/>
      <c r="AD7" s="23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BA7" s="63"/>
      <c r="BG7" s="18"/>
      <c r="BH7" s="18"/>
      <c r="BI7" s="18"/>
      <c r="BJ7" s="15"/>
      <c r="BK7" s="15"/>
      <c r="BL7" s="15"/>
      <c r="BM7" s="15"/>
    </row>
    <row r="8" spans="1:65" ht="45" customHeight="1" x14ac:dyDescent="0.85">
      <c r="A8" s="59" t="s">
        <v>193</v>
      </c>
      <c r="B8" s="60"/>
      <c r="C8" s="56"/>
      <c r="D8" s="56"/>
      <c r="E8" s="56"/>
      <c r="F8" s="56"/>
      <c r="G8" s="56"/>
      <c r="H8" s="56"/>
      <c r="I8" s="9"/>
      <c r="J8" s="27"/>
      <c r="K8" s="27"/>
      <c r="L8" s="27"/>
      <c r="M8" s="27"/>
      <c r="N8" s="27"/>
      <c r="O8" s="27"/>
      <c r="P8" s="27"/>
      <c r="Q8" s="27"/>
      <c r="R8" s="27"/>
      <c r="AY8" s="63" t="s">
        <v>136</v>
      </c>
      <c r="BD8" s="51"/>
      <c r="BH8" s="11"/>
      <c r="BI8" s="11"/>
      <c r="BJ8" s="15"/>
      <c r="BK8" s="15"/>
      <c r="BL8" s="15"/>
      <c r="BM8" s="15"/>
    </row>
    <row r="9" spans="1:65" ht="15.75" customHeight="1" x14ac:dyDescent="0.3">
      <c r="A9" s="44"/>
      <c r="B9" s="12"/>
      <c r="C9" s="10"/>
      <c r="D9" s="10"/>
      <c r="E9" s="10"/>
      <c r="F9" s="10"/>
      <c r="G9" s="10"/>
      <c r="H9" s="10"/>
      <c r="I9" s="9"/>
      <c r="T9" s="19"/>
      <c r="U9" s="19"/>
      <c r="V9" s="19"/>
      <c r="W9" s="19"/>
      <c r="X9" s="19"/>
      <c r="Y9" s="19"/>
      <c r="Z9" s="19"/>
      <c r="AA9" s="19"/>
      <c r="AB9" s="20"/>
      <c r="AC9" s="20"/>
      <c r="AD9" s="17"/>
      <c r="AE9" s="17"/>
      <c r="AF9" s="17"/>
      <c r="AG9" s="17"/>
      <c r="AH9" s="17"/>
      <c r="AI9" s="17"/>
    </row>
    <row r="10" spans="1:65" ht="11.25" customHeight="1" x14ac:dyDescent="0.3">
      <c r="A10" s="44"/>
      <c r="B10" s="12"/>
      <c r="C10" s="10"/>
      <c r="D10" s="10"/>
      <c r="E10" s="10"/>
      <c r="F10" s="10"/>
      <c r="G10" s="10"/>
      <c r="H10" s="10"/>
      <c r="I10" s="9"/>
    </row>
    <row r="11" spans="1:65" ht="39.75" customHeight="1" x14ac:dyDescent="0.8">
      <c r="A11" s="66" t="s">
        <v>284</v>
      </c>
      <c r="B11" s="12"/>
      <c r="C11" s="10"/>
      <c r="D11" s="10"/>
      <c r="E11" s="10"/>
      <c r="F11" s="10"/>
      <c r="G11" s="10"/>
      <c r="H11" s="10"/>
      <c r="I11" s="9"/>
    </row>
    <row r="12" spans="1:65" ht="23.25" customHeight="1" x14ac:dyDescent="0.25">
      <c r="A12" s="21"/>
      <c r="C12" s="8"/>
      <c r="D12" s="8"/>
      <c r="E12" s="8"/>
      <c r="F12" s="8"/>
      <c r="G12" s="8"/>
      <c r="H12" s="2"/>
    </row>
    <row r="13" spans="1:65" ht="50.25" customHeight="1" thickBot="1" x14ac:dyDescent="0.9">
      <c r="A13" s="29"/>
      <c r="L13" s="433" t="s">
        <v>334</v>
      </c>
      <c r="M13" s="7"/>
      <c r="N13" s="7"/>
      <c r="O13" s="7"/>
      <c r="P13" s="7"/>
      <c r="Q13" s="7"/>
      <c r="R13" s="6"/>
      <c r="AQ13" s="434" t="s">
        <v>2</v>
      </c>
      <c r="AS13" s="68"/>
      <c r="AX13" s="6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ht="33" customHeight="1" x14ac:dyDescent="0.3">
      <c r="A14" s="907" t="s">
        <v>3</v>
      </c>
      <c r="B14" s="904" t="s">
        <v>4</v>
      </c>
      <c r="C14" s="904"/>
      <c r="D14" s="904"/>
      <c r="E14" s="905"/>
      <c r="F14" s="71">
        <v>29</v>
      </c>
      <c r="G14" s="903" t="s">
        <v>5</v>
      </c>
      <c r="H14" s="904"/>
      <c r="I14" s="905"/>
      <c r="J14" s="72">
        <v>27</v>
      </c>
      <c r="K14" s="903" t="s">
        <v>6</v>
      </c>
      <c r="L14" s="904"/>
      <c r="M14" s="904"/>
      <c r="N14" s="906"/>
      <c r="O14" s="903" t="s">
        <v>7</v>
      </c>
      <c r="P14" s="904"/>
      <c r="Q14" s="904"/>
      <c r="R14" s="905"/>
      <c r="S14" s="73" t="s">
        <v>8</v>
      </c>
      <c r="T14" s="904" t="s">
        <v>9</v>
      </c>
      <c r="U14" s="910"/>
      <c r="V14" s="911"/>
      <c r="W14" s="74">
        <v>26</v>
      </c>
      <c r="X14" s="903" t="s">
        <v>10</v>
      </c>
      <c r="Y14" s="904"/>
      <c r="Z14" s="905"/>
      <c r="AA14" s="72">
        <v>23</v>
      </c>
      <c r="AB14" s="903" t="s">
        <v>11</v>
      </c>
      <c r="AC14" s="904"/>
      <c r="AD14" s="904"/>
      <c r="AE14" s="905"/>
      <c r="AF14" s="75">
        <v>30</v>
      </c>
      <c r="AG14" s="903" t="s">
        <v>12</v>
      </c>
      <c r="AH14" s="910"/>
      <c r="AI14" s="911"/>
      <c r="AJ14" s="72">
        <v>27</v>
      </c>
      <c r="AK14" s="903" t="s">
        <v>13</v>
      </c>
      <c r="AL14" s="904"/>
      <c r="AM14" s="904"/>
      <c r="AN14" s="906"/>
      <c r="AO14" s="903" t="s">
        <v>14</v>
      </c>
      <c r="AP14" s="904"/>
      <c r="AQ14" s="904"/>
      <c r="AR14" s="905"/>
      <c r="AS14" s="72">
        <v>29</v>
      </c>
      <c r="AT14" s="903" t="s">
        <v>15</v>
      </c>
      <c r="AU14" s="904"/>
      <c r="AV14" s="905"/>
      <c r="AW14" s="75">
        <v>27</v>
      </c>
      <c r="AX14" s="903" t="s">
        <v>16</v>
      </c>
      <c r="AY14" s="904"/>
      <c r="AZ14" s="904"/>
      <c r="BA14" s="904"/>
      <c r="BB14" s="912" t="s">
        <v>17</v>
      </c>
      <c r="BC14" s="918"/>
      <c r="BD14" s="916" t="s">
        <v>100</v>
      </c>
      <c r="BE14" s="922" t="s">
        <v>335</v>
      </c>
      <c r="BF14" s="912" t="s">
        <v>96</v>
      </c>
      <c r="BG14" s="913"/>
      <c r="BH14" s="926" t="s">
        <v>18</v>
      </c>
      <c r="BI14" s="922"/>
      <c r="BJ14" s="924" t="s">
        <v>19</v>
      </c>
      <c r="BK14" s="916" t="s">
        <v>20</v>
      </c>
      <c r="BL14" s="912" t="s">
        <v>21</v>
      </c>
      <c r="BM14" s="913"/>
    </row>
    <row r="15" spans="1:65" ht="34.799999999999997" x14ac:dyDescent="0.3">
      <c r="A15" s="908"/>
      <c r="B15" s="76" t="s">
        <v>22</v>
      </c>
      <c r="C15" s="77" t="s">
        <v>23</v>
      </c>
      <c r="D15" s="77" t="s">
        <v>24</v>
      </c>
      <c r="E15" s="77" t="s">
        <v>25</v>
      </c>
      <c r="F15" s="78" t="s">
        <v>26</v>
      </c>
      <c r="G15" s="79" t="s">
        <v>27</v>
      </c>
      <c r="H15" s="80">
        <v>13</v>
      </c>
      <c r="I15" s="80">
        <v>20</v>
      </c>
      <c r="J15" s="81" t="s">
        <v>28</v>
      </c>
      <c r="K15" s="82" t="s">
        <v>29</v>
      </c>
      <c r="L15" s="80">
        <v>10</v>
      </c>
      <c r="M15" s="80" t="s">
        <v>30</v>
      </c>
      <c r="N15" s="83" t="s">
        <v>31</v>
      </c>
      <c r="O15" s="79" t="s">
        <v>22</v>
      </c>
      <c r="P15" s="80" t="s">
        <v>23</v>
      </c>
      <c r="Q15" s="80" t="s">
        <v>24</v>
      </c>
      <c r="R15" s="80" t="s">
        <v>25</v>
      </c>
      <c r="S15" s="81" t="s">
        <v>32</v>
      </c>
      <c r="T15" s="82" t="s">
        <v>33</v>
      </c>
      <c r="U15" s="80">
        <v>12</v>
      </c>
      <c r="V15" s="80">
        <v>19</v>
      </c>
      <c r="W15" s="78" t="s">
        <v>22</v>
      </c>
      <c r="X15" s="79" t="s">
        <v>34</v>
      </c>
      <c r="Y15" s="80" t="s">
        <v>26</v>
      </c>
      <c r="Z15" s="80" t="s">
        <v>35</v>
      </c>
      <c r="AA15" s="81" t="s">
        <v>34</v>
      </c>
      <c r="AB15" s="82" t="s">
        <v>34</v>
      </c>
      <c r="AC15" s="80" t="s">
        <v>26</v>
      </c>
      <c r="AD15" s="80">
        <v>16</v>
      </c>
      <c r="AE15" s="80" t="s">
        <v>36</v>
      </c>
      <c r="AF15" s="78" t="s">
        <v>29</v>
      </c>
      <c r="AG15" s="79" t="s">
        <v>27</v>
      </c>
      <c r="AH15" s="80">
        <v>13</v>
      </c>
      <c r="AI15" s="80">
        <v>20</v>
      </c>
      <c r="AJ15" s="81" t="s">
        <v>37</v>
      </c>
      <c r="AK15" s="76" t="s">
        <v>37</v>
      </c>
      <c r="AL15" s="80" t="s">
        <v>38</v>
      </c>
      <c r="AM15" s="80">
        <v>18</v>
      </c>
      <c r="AN15" s="83" t="s">
        <v>39</v>
      </c>
      <c r="AO15" s="79" t="s">
        <v>22</v>
      </c>
      <c r="AP15" s="80" t="s">
        <v>23</v>
      </c>
      <c r="AQ15" s="80">
        <v>15</v>
      </c>
      <c r="AR15" s="80">
        <v>22</v>
      </c>
      <c r="AS15" s="81" t="s">
        <v>27</v>
      </c>
      <c r="AT15" s="82" t="s">
        <v>27</v>
      </c>
      <c r="AU15" s="80">
        <v>13</v>
      </c>
      <c r="AV15" s="80">
        <v>20</v>
      </c>
      <c r="AW15" s="78" t="s">
        <v>40</v>
      </c>
      <c r="AX15" s="79" t="s">
        <v>34</v>
      </c>
      <c r="AY15" s="80" t="s">
        <v>26</v>
      </c>
      <c r="AZ15" s="80">
        <v>16</v>
      </c>
      <c r="BA15" s="83">
        <v>23</v>
      </c>
      <c r="BB15" s="919"/>
      <c r="BC15" s="920"/>
      <c r="BD15" s="921"/>
      <c r="BE15" s="923"/>
      <c r="BF15" s="914"/>
      <c r="BG15" s="915"/>
      <c r="BH15" s="919"/>
      <c r="BI15" s="923"/>
      <c r="BJ15" s="917"/>
      <c r="BK15" s="917"/>
      <c r="BL15" s="914"/>
      <c r="BM15" s="915"/>
    </row>
    <row r="16" spans="1:65" ht="34.799999999999997" x14ac:dyDescent="0.3">
      <c r="A16" s="908"/>
      <c r="B16" s="76"/>
      <c r="C16" s="77"/>
      <c r="D16" s="77"/>
      <c r="E16" s="77"/>
      <c r="F16" s="78"/>
      <c r="G16" s="84"/>
      <c r="H16" s="77"/>
      <c r="I16" s="77"/>
      <c r="J16" s="81"/>
      <c r="K16" s="76"/>
      <c r="L16" s="77"/>
      <c r="M16" s="77"/>
      <c r="N16" s="78"/>
      <c r="O16" s="84"/>
      <c r="P16" s="77"/>
      <c r="Q16" s="77"/>
      <c r="R16" s="77"/>
      <c r="S16" s="81"/>
      <c r="T16" s="76"/>
      <c r="U16" s="77"/>
      <c r="V16" s="77"/>
      <c r="W16" s="78"/>
      <c r="X16" s="84"/>
      <c r="Y16" s="77"/>
      <c r="Z16" s="77"/>
      <c r="AA16" s="81"/>
      <c r="AB16" s="76"/>
      <c r="AC16" s="77"/>
      <c r="AD16" s="77"/>
      <c r="AE16" s="77"/>
      <c r="AF16" s="78"/>
      <c r="AG16" s="84"/>
      <c r="AH16" s="77"/>
      <c r="AI16" s="77"/>
      <c r="AJ16" s="81"/>
      <c r="AK16" s="76"/>
      <c r="AL16" s="77"/>
      <c r="AM16" s="77"/>
      <c r="AN16" s="78"/>
      <c r="AO16" s="84"/>
      <c r="AP16" s="77"/>
      <c r="AQ16" s="77"/>
      <c r="AR16" s="77"/>
      <c r="AS16" s="81"/>
      <c r="AT16" s="76"/>
      <c r="AU16" s="77"/>
      <c r="AV16" s="77"/>
      <c r="AW16" s="78"/>
      <c r="AX16" s="84"/>
      <c r="AY16" s="77"/>
      <c r="AZ16" s="77"/>
      <c r="BA16" s="78"/>
      <c r="BB16" s="919"/>
      <c r="BC16" s="920"/>
      <c r="BD16" s="921"/>
      <c r="BE16" s="923"/>
      <c r="BF16" s="914"/>
      <c r="BG16" s="915"/>
      <c r="BH16" s="919"/>
      <c r="BI16" s="923"/>
      <c r="BJ16" s="917"/>
      <c r="BK16" s="917"/>
      <c r="BL16" s="914"/>
      <c r="BM16" s="915"/>
    </row>
    <row r="17" spans="1:65" ht="34.799999999999997" x14ac:dyDescent="0.3">
      <c r="A17" s="908"/>
      <c r="B17" s="76"/>
      <c r="C17" s="77"/>
      <c r="D17" s="77"/>
      <c r="E17" s="77"/>
      <c r="F17" s="78"/>
      <c r="G17" s="84"/>
      <c r="H17" s="77"/>
      <c r="I17" s="77"/>
      <c r="J17" s="81"/>
      <c r="K17" s="76"/>
      <c r="L17" s="77"/>
      <c r="M17" s="77"/>
      <c r="N17" s="78"/>
      <c r="O17" s="84"/>
      <c r="P17" s="77"/>
      <c r="Q17" s="77"/>
      <c r="R17" s="77"/>
      <c r="S17" s="81"/>
      <c r="T17" s="76"/>
      <c r="U17" s="77"/>
      <c r="V17" s="77"/>
      <c r="W17" s="78"/>
      <c r="X17" s="84"/>
      <c r="Y17" s="77"/>
      <c r="Z17" s="77"/>
      <c r="AA17" s="81"/>
      <c r="AB17" s="76"/>
      <c r="AC17" s="77"/>
      <c r="AD17" s="77"/>
      <c r="AE17" s="77"/>
      <c r="AF17" s="78"/>
      <c r="AG17" s="84"/>
      <c r="AH17" s="77"/>
      <c r="AI17" s="77"/>
      <c r="AJ17" s="81"/>
      <c r="AK17" s="76"/>
      <c r="AL17" s="77"/>
      <c r="AM17" s="77"/>
      <c r="AN17" s="78"/>
      <c r="AO17" s="84"/>
      <c r="AP17" s="77"/>
      <c r="AQ17" s="77"/>
      <c r="AR17" s="77"/>
      <c r="AS17" s="81"/>
      <c r="AT17" s="76"/>
      <c r="AU17" s="77"/>
      <c r="AV17" s="77"/>
      <c r="AW17" s="78"/>
      <c r="AX17" s="84"/>
      <c r="AY17" s="77"/>
      <c r="AZ17" s="77"/>
      <c r="BA17" s="78"/>
      <c r="BB17" s="919"/>
      <c r="BC17" s="920"/>
      <c r="BD17" s="921"/>
      <c r="BE17" s="923"/>
      <c r="BF17" s="914"/>
      <c r="BG17" s="915"/>
      <c r="BH17" s="919"/>
      <c r="BI17" s="923"/>
      <c r="BJ17" s="917"/>
      <c r="BK17" s="917"/>
      <c r="BL17" s="914"/>
      <c r="BM17" s="915"/>
    </row>
    <row r="18" spans="1:65" ht="34.799999999999997" x14ac:dyDescent="0.3">
      <c r="A18" s="908"/>
      <c r="B18" s="76"/>
      <c r="C18" s="77"/>
      <c r="D18" s="77"/>
      <c r="E18" s="77"/>
      <c r="F18" s="85" t="s">
        <v>33</v>
      </c>
      <c r="G18" s="84"/>
      <c r="H18" s="77"/>
      <c r="I18" s="77"/>
      <c r="J18" s="86" t="s">
        <v>34</v>
      </c>
      <c r="K18" s="76"/>
      <c r="L18" s="77"/>
      <c r="M18" s="77"/>
      <c r="N18" s="78"/>
      <c r="O18" s="84"/>
      <c r="P18" s="77"/>
      <c r="Q18" s="77"/>
      <c r="R18" s="77"/>
      <c r="S18" s="86" t="s">
        <v>37</v>
      </c>
      <c r="T18" s="76"/>
      <c r="U18" s="77"/>
      <c r="V18" s="77"/>
      <c r="W18" s="85" t="s">
        <v>22</v>
      </c>
      <c r="X18" s="84"/>
      <c r="Y18" s="77"/>
      <c r="Z18" s="77"/>
      <c r="AA18" s="86" t="s">
        <v>22</v>
      </c>
      <c r="AB18" s="76"/>
      <c r="AC18" s="77"/>
      <c r="AD18" s="77"/>
      <c r="AE18" s="77"/>
      <c r="AF18" s="85" t="s">
        <v>33</v>
      </c>
      <c r="AG18" s="84"/>
      <c r="AH18" s="77"/>
      <c r="AI18" s="77"/>
      <c r="AJ18" s="86" t="s">
        <v>29</v>
      </c>
      <c r="AK18" s="76"/>
      <c r="AL18" s="77"/>
      <c r="AM18" s="77"/>
      <c r="AN18" s="78"/>
      <c r="AO18" s="84"/>
      <c r="AP18" s="77"/>
      <c r="AQ18" s="77"/>
      <c r="AR18" s="77"/>
      <c r="AS18" s="86" t="s">
        <v>33</v>
      </c>
      <c r="AT18" s="76"/>
      <c r="AU18" s="77"/>
      <c r="AV18" s="77"/>
      <c r="AW18" s="85" t="s">
        <v>22</v>
      </c>
      <c r="AX18" s="84"/>
      <c r="AY18" s="77"/>
      <c r="AZ18" s="77"/>
      <c r="BA18" s="78"/>
      <c r="BB18" s="919"/>
      <c r="BC18" s="920"/>
      <c r="BD18" s="921"/>
      <c r="BE18" s="923"/>
      <c r="BF18" s="914"/>
      <c r="BG18" s="915"/>
      <c r="BH18" s="919"/>
      <c r="BI18" s="923"/>
      <c r="BJ18" s="917"/>
      <c r="BK18" s="917"/>
      <c r="BL18" s="914"/>
      <c r="BM18" s="915"/>
    </row>
    <row r="19" spans="1:65" ht="77.25" customHeight="1" thickBot="1" x14ac:dyDescent="0.35">
      <c r="A19" s="909"/>
      <c r="B19" s="87" t="s">
        <v>40</v>
      </c>
      <c r="C19" s="88" t="s">
        <v>41</v>
      </c>
      <c r="D19" s="88" t="s">
        <v>42</v>
      </c>
      <c r="E19" s="88" t="s">
        <v>43</v>
      </c>
      <c r="F19" s="89" t="s">
        <v>28</v>
      </c>
      <c r="G19" s="90">
        <v>12</v>
      </c>
      <c r="H19" s="88">
        <v>19</v>
      </c>
      <c r="I19" s="88">
        <v>26</v>
      </c>
      <c r="J19" s="91" t="s">
        <v>38</v>
      </c>
      <c r="K19" s="87" t="s">
        <v>26</v>
      </c>
      <c r="L19" s="88" t="s">
        <v>35</v>
      </c>
      <c r="M19" s="88" t="s">
        <v>36</v>
      </c>
      <c r="N19" s="89" t="s">
        <v>44</v>
      </c>
      <c r="O19" s="90" t="s">
        <v>40</v>
      </c>
      <c r="P19" s="88" t="s">
        <v>41</v>
      </c>
      <c r="Q19" s="88" t="s">
        <v>42</v>
      </c>
      <c r="R19" s="88" t="s">
        <v>43</v>
      </c>
      <c r="S19" s="91" t="s">
        <v>22</v>
      </c>
      <c r="T19" s="87" t="s">
        <v>38</v>
      </c>
      <c r="U19" s="88">
        <v>18</v>
      </c>
      <c r="V19" s="88">
        <v>25</v>
      </c>
      <c r="W19" s="89" t="s">
        <v>34</v>
      </c>
      <c r="X19" s="90" t="s">
        <v>23</v>
      </c>
      <c r="Y19" s="88">
        <v>15</v>
      </c>
      <c r="Z19" s="88" t="s">
        <v>25</v>
      </c>
      <c r="AA19" s="91" t="s">
        <v>29</v>
      </c>
      <c r="AB19" s="87" t="s">
        <v>23</v>
      </c>
      <c r="AC19" s="88" t="s">
        <v>24</v>
      </c>
      <c r="AD19" s="88">
        <v>22</v>
      </c>
      <c r="AE19" s="88" t="s">
        <v>8</v>
      </c>
      <c r="AF19" s="89" t="s">
        <v>37</v>
      </c>
      <c r="AG19" s="90">
        <v>12</v>
      </c>
      <c r="AH19" s="88">
        <v>19</v>
      </c>
      <c r="AI19" s="88">
        <v>26</v>
      </c>
      <c r="AJ19" s="91" t="s">
        <v>33</v>
      </c>
      <c r="AK19" s="87">
        <v>10</v>
      </c>
      <c r="AL19" s="88" t="s">
        <v>30</v>
      </c>
      <c r="AM19" s="88">
        <v>24</v>
      </c>
      <c r="AN19" s="89" t="s">
        <v>45</v>
      </c>
      <c r="AO19" s="90" t="s">
        <v>40</v>
      </c>
      <c r="AP19" s="88" t="s">
        <v>41</v>
      </c>
      <c r="AQ19" s="88">
        <v>21</v>
      </c>
      <c r="AR19" s="88">
        <v>28</v>
      </c>
      <c r="AS19" s="91" t="s">
        <v>40</v>
      </c>
      <c r="AT19" s="87">
        <v>12</v>
      </c>
      <c r="AU19" s="88">
        <v>19</v>
      </c>
      <c r="AV19" s="88">
        <v>26</v>
      </c>
      <c r="AW19" s="89" t="s">
        <v>23</v>
      </c>
      <c r="AX19" s="90" t="s">
        <v>23</v>
      </c>
      <c r="AY19" s="88">
        <v>15</v>
      </c>
      <c r="AZ19" s="88">
        <v>22</v>
      </c>
      <c r="BA19" s="89">
        <v>31</v>
      </c>
      <c r="BB19" s="919"/>
      <c r="BC19" s="920"/>
      <c r="BD19" s="921"/>
      <c r="BE19" s="923"/>
      <c r="BF19" s="1176"/>
      <c r="BG19" s="1177"/>
      <c r="BH19" s="927"/>
      <c r="BI19" s="928"/>
      <c r="BJ19" s="925"/>
      <c r="BK19" s="917"/>
      <c r="BL19" s="914"/>
      <c r="BM19" s="915"/>
    </row>
    <row r="20" spans="1:65" ht="34.799999999999997" x14ac:dyDescent="0.55000000000000004">
      <c r="A20" s="477">
        <v>1</v>
      </c>
      <c r="B20" s="476"/>
      <c r="C20" s="93"/>
      <c r="D20" s="93"/>
      <c r="E20" s="93"/>
      <c r="F20" s="94"/>
      <c r="G20" s="95"/>
      <c r="H20" s="93"/>
      <c r="I20" s="93"/>
      <c r="J20" s="96"/>
      <c r="K20" s="92"/>
      <c r="L20" s="93"/>
      <c r="M20" s="93"/>
      <c r="N20" s="94"/>
      <c r="O20" s="95"/>
      <c r="P20" s="93"/>
      <c r="Q20" s="93"/>
      <c r="R20" s="93"/>
      <c r="S20" s="97" t="s">
        <v>134</v>
      </c>
      <c r="T20" s="98" t="s">
        <v>134</v>
      </c>
      <c r="U20" s="99" t="s">
        <v>134</v>
      </c>
      <c r="V20" s="99" t="s">
        <v>134</v>
      </c>
      <c r="W20" s="100" t="str">
        <f>X20</f>
        <v>=</v>
      </c>
      <c r="X20" s="101" t="s">
        <v>46</v>
      </c>
      <c r="Y20" s="102"/>
      <c r="Z20" s="102"/>
      <c r="AA20" s="96"/>
      <c r="AB20" s="92"/>
      <c r="AC20" s="93"/>
      <c r="AD20" s="93"/>
      <c r="AE20" s="93"/>
      <c r="AF20" s="94"/>
      <c r="AG20" s="95"/>
      <c r="AH20" s="93"/>
      <c r="AI20" s="93"/>
      <c r="AJ20" s="96"/>
      <c r="AK20" s="92"/>
      <c r="AL20" s="93"/>
      <c r="AM20" s="93"/>
      <c r="AN20" s="94"/>
      <c r="AO20" s="103"/>
      <c r="AP20" s="99" t="s">
        <v>134</v>
      </c>
      <c r="AQ20" s="99" t="s">
        <v>134</v>
      </c>
      <c r="AR20" s="99" t="s">
        <v>134</v>
      </c>
      <c r="AS20" s="104" t="s">
        <v>134</v>
      </c>
      <c r="AT20" s="105" t="s">
        <v>51</v>
      </c>
      <c r="AU20" s="106" t="s">
        <v>51</v>
      </c>
      <c r="AV20" s="106" t="s">
        <v>51</v>
      </c>
      <c r="AW20" s="107" t="s">
        <v>46</v>
      </c>
      <c r="AX20" s="101" t="s">
        <v>46</v>
      </c>
      <c r="AY20" s="102" t="s">
        <v>46</v>
      </c>
      <c r="AZ20" s="102" t="s">
        <v>46</v>
      </c>
      <c r="BA20" s="108" t="s">
        <v>46</v>
      </c>
      <c r="BB20" s="965">
        <v>34</v>
      </c>
      <c r="BC20" s="966"/>
      <c r="BD20" s="431">
        <v>8</v>
      </c>
      <c r="BE20" s="431">
        <v>3</v>
      </c>
      <c r="BF20" s="1178"/>
      <c r="BG20" s="1179"/>
      <c r="BH20" s="384"/>
      <c r="BI20" s="385"/>
      <c r="BJ20" s="382"/>
      <c r="BK20" s="70">
        <v>7</v>
      </c>
      <c r="BL20" s="1047">
        <f>SUM(BB20:BK20)</f>
        <v>52</v>
      </c>
      <c r="BM20" s="1048"/>
    </row>
    <row r="21" spans="1:65" ht="32.25" customHeight="1" x14ac:dyDescent="0.55000000000000004">
      <c r="A21" s="478">
        <v>2</v>
      </c>
      <c r="B21" s="109"/>
      <c r="C21" s="110"/>
      <c r="D21" s="110"/>
      <c r="E21" s="110"/>
      <c r="F21" s="111"/>
      <c r="G21" s="112"/>
      <c r="H21" s="110"/>
      <c r="I21" s="110"/>
      <c r="J21" s="113"/>
      <c r="K21" s="109"/>
      <c r="L21" s="110"/>
      <c r="M21" s="110"/>
      <c r="N21" s="111"/>
      <c r="O21" s="112"/>
      <c r="P21" s="110"/>
      <c r="Q21" s="110"/>
      <c r="R21" s="110"/>
      <c r="S21" s="97" t="s">
        <v>134</v>
      </c>
      <c r="T21" s="103" t="s">
        <v>134</v>
      </c>
      <c r="U21" s="114" t="s">
        <v>134</v>
      </c>
      <c r="V21" s="114" t="s">
        <v>134</v>
      </c>
      <c r="W21" s="115" t="s">
        <v>46</v>
      </c>
      <c r="X21" s="105" t="s">
        <v>46</v>
      </c>
      <c r="Y21" s="110"/>
      <c r="Z21" s="110"/>
      <c r="AA21" s="113"/>
      <c r="AB21" s="109"/>
      <c r="AC21" s="110"/>
      <c r="AD21" s="110"/>
      <c r="AE21" s="110"/>
      <c r="AF21" s="111"/>
      <c r="AG21" s="112"/>
      <c r="AH21" s="110"/>
      <c r="AI21" s="110"/>
      <c r="AJ21" s="113"/>
      <c r="AK21" s="109"/>
      <c r="AL21" s="110"/>
      <c r="AM21" s="110"/>
      <c r="AN21" s="111"/>
      <c r="AO21" s="112"/>
      <c r="AP21" s="114" t="s">
        <v>134</v>
      </c>
      <c r="AQ21" s="114" t="s">
        <v>134</v>
      </c>
      <c r="AR21" s="114" t="s">
        <v>134</v>
      </c>
      <c r="AS21" s="104" t="s">
        <v>134</v>
      </c>
      <c r="AT21" s="116" t="s">
        <v>47</v>
      </c>
      <c r="AU21" s="106" t="s">
        <v>47</v>
      </c>
      <c r="AV21" s="106" t="s">
        <v>47</v>
      </c>
      <c r="AW21" s="107" t="s">
        <v>47</v>
      </c>
      <c r="AX21" s="105" t="s">
        <v>46</v>
      </c>
      <c r="AY21" s="106" t="s">
        <v>46</v>
      </c>
      <c r="AZ21" s="106" t="s">
        <v>46</v>
      </c>
      <c r="BA21" s="107" t="s">
        <v>46</v>
      </c>
      <c r="BB21" s="1056">
        <v>34</v>
      </c>
      <c r="BC21" s="1057"/>
      <c r="BD21" s="430">
        <v>8</v>
      </c>
      <c r="BE21" s="430"/>
      <c r="BF21" s="1180">
        <v>4</v>
      </c>
      <c r="BG21" s="1173"/>
      <c r="BH21" s="1172"/>
      <c r="BI21" s="1173"/>
      <c r="BJ21" s="383"/>
      <c r="BK21" s="116">
        <v>6</v>
      </c>
      <c r="BL21" s="949">
        <f>SUM(BB21:BK21)</f>
        <v>52</v>
      </c>
      <c r="BM21" s="950"/>
    </row>
    <row r="22" spans="1:65" ht="34.799999999999997" x14ac:dyDescent="0.55000000000000004">
      <c r="A22" s="478">
        <v>3</v>
      </c>
      <c r="B22" s="116"/>
      <c r="C22" s="106"/>
      <c r="D22" s="106"/>
      <c r="E22" s="110"/>
      <c r="F22" s="111"/>
      <c r="G22" s="112"/>
      <c r="H22" s="110"/>
      <c r="I22" s="110"/>
      <c r="J22" s="113"/>
      <c r="K22" s="109"/>
      <c r="L22" s="110"/>
      <c r="M22" s="110"/>
      <c r="N22" s="111"/>
      <c r="O22" s="112"/>
      <c r="P22" s="110"/>
      <c r="Q22" s="110"/>
      <c r="R22" s="110"/>
      <c r="S22" s="97" t="s">
        <v>134</v>
      </c>
      <c r="T22" s="103" t="s">
        <v>134</v>
      </c>
      <c r="U22" s="114" t="s">
        <v>134</v>
      </c>
      <c r="V22" s="114" t="s">
        <v>134</v>
      </c>
      <c r="W22" s="115" t="s">
        <v>46</v>
      </c>
      <c r="X22" s="105" t="s">
        <v>46</v>
      </c>
      <c r="Y22" s="110"/>
      <c r="Z22" s="110"/>
      <c r="AA22" s="113"/>
      <c r="AB22" s="109"/>
      <c r="AC22" s="110"/>
      <c r="AD22" s="110"/>
      <c r="AE22" s="110"/>
      <c r="AF22" s="111"/>
      <c r="AG22" s="112"/>
      <c r="AH22" s="110"/>
      <c r="AI22" s="110"/>
      <c r="AJ22" s="113"/>
      <c r="AK22" s="109"/>
      <c r="AL22" s="110"/>
      <c r="AM22" s="117"/>
      <c r="AN22" s="118"/>
      <c r="AO22" s="119"/>
      <c r="AP22" s="114" t="s">
        <v>134</v>
      </c>
      <c r="AQ22" s="114" t="s">
        <v>134</v>
      </c>
      <c r="AR22" s="114" t="s">
        <v>134</v>
      </c>
      <c r="AS22" s="104" t="s">
        <v>134</v>
      </c>
      <c r="AT22" s="116" t="s">
        <v>47</v>
      </c>
      <c r="AU22" s="106" t="s">
        <v>47</v>
      </c>
      <c r="AV22" s="106" t="s">
        <v>47</v>
      </c>
      <c r="AW22" s="107" t="s">
        <v>47</v>
      </c>
      <c r="AX22" s="105" t="s">
        <v>46</v>
      </c>
      <c r="AY22" s="106" t="s">
        <v>46</v>
      </c>
      <c r="AZ22" s="106" t="s">
        <v>46</v>
      </c>
      <c r="BA22" s="107" t="s">
        <v>46</v>
      </c>
      <c r="BB22" s="1056">
        <v>34</v>
      </c>
      <c r="BC22" s="1057"/>
      <c r="BD22" s="430">
        <v>8</v>
      </c>
      <c r="BE22" s="430"/>
      <c r="BF22" s="1180">
        <v>4</v>
      </c>
      <c r="BG22" s="1173"/>
      <c r="BH22" s="1172"/>
      <c r="BI22" s="1173"/>
      <c r="BJ22" s="383"/>
      <c r="BK22" s="116">
        <v>6</v>
      </c>
      <c r="BL22" s="949">
        <f>SUM(BB22:BK22)</f>
        <v>52</v>
      </c>
      <c r="BM22" s="950"/>
    </row>
    <row r="23" spans="1:65" ht="35.4" thickBot="1" x14ac:dyDescent="0.6">
      <c r="A23" s="120">
        <v>4</v>
      </c>
      <c r="B23" s="121"/>
      <c r="C23" s="122"/>
      <c r="D23" s="122"/>
      <c r="E23" s="122"/>
      <c r="F23" s="123"/>
      <c r="G23" s="124"/>
      <c r="H23" s="125"/>
      <c r="I23" s="125"/>
      <c r="J23" s="126"/>
      <c r="K23" s="127"/>
      <c r="L23" s="125"/>
      <c r="M23" s="125"/>
      <c r="N23" s="123"/>
      <c r="O23" s="124"/>
      <c r="P23" s="125"/>
      <c r="Q23" s="125"/>
      <c r="R23" s="125"/>
      <c r="S23" s="128" t="s">
        <v>134</v>
      </c>
      <c r="T23" s="129" t="s">
        <v>134</v>
      </c>
      <c r="U23" s="130" t="s">
        <v>134</v>
      </c>
      <c r="V23" s="130" t="s">
        <v>46</v>
      </c>
      <c r="W23" s="131" t="s">
        <v>46</v>
      </c>
      <c r="X23" s="132" t="s">
        <v>47</v>
      </c>
      <c r="Y23" s="121" t="s">
        <v>47</v>
      </c>
      <c r="Z23" s="121" t="s">
        <v>47</v>
      </c>
      <c r="AA23" s="133" t="s">
        <v>47</v>
      </c>
      <c r="AB23" s="121" t="s">
        <v>47</v>
      </c>
      <c r="AC23" s="130" t="s">
        <v>48</v>
      </c>
      <c r="AD23" s="134" t="s">
        <v>49</v>
      </c>
      <c r="AE23" s="130" t="s">
        <v>49</v>
      </c>
      <c r="AF23" s="135" t="s">
        <v>49</v>
      </c>
      <c r="AG23" s="129" t="s">
        <v>49</v>
      </c>
      <c r="AH23" s="130" t="s">
        <v>49</v>
      </c>
      <c r="AI23" s="130" t="s">
        <v>49</v>
      </c>
      <c r="AJ23" s="128" t="s">
        <v>49</v>
      </c>
      <c r="AK23" s="136" t="s">
        <v>49</v>
      </c>
      <c r="AL23" s="130" t="s">
        <v>49</v>
      </c>
      <c r="AM23" s="130" t="s">
        <v>49</v>
      </c>
      <c r="AN23" s="128" t="s">
        <v>49</v>
      </c>
      <c r="AO23" s="136" t="s">
        <v>49</v>
      </c>
      <c r="AP23" s="130" t="s">
        <v>49</v>
      </c>
      <c r="AQ23" s="130" t="s">
        <v>49</v>
      </c>
      <c r="AR23" s="130" t="s">
        <v>48</v>
      </c>
      <c r="AS23" s="137"/>
      <c r="AT23" s="121"/>
      <c r="AU23" s="122"/>
      <c r="AV23" s="122"/>
      <c r="AW23" s="138"/>
      <c r="AX23" s="132"/>
      <c r="AY23" s="122"/>
      <c r="AZ23" s="122"/>
      <c r="BA23" s="133"/>
      <c r="BB23" s="1058">
        <v>17</v>
      </c>
      <c r="BC23" s="1059"/>
      <c r="BD23" s="428">
        <v>3</v>
      </c>
      <c r="BE23" s="432"/>
      <c r="BF23" s="1181">
        <v>5</v>
      </c>
      <c r="BG23" s="1175"/>
      <c r="BH23" s="1174">
        <v>14</v>
      </c>
      <c r="BI23" s="1175"/>
      <c r="BJ23" s="428">
        <v>2</v>
      </c>
      <c r="BK23" s="121">
        <v>2</v>
      </c>
      <c r="BL23" s="951">
        <f>SUM(BB23:BK23)</f>
        <v>43</v>
      </c>
      <c r="BM23" s="952"/>
    </row>
    <row r="24" spans="1:65" ht="33" customHeight="1" thickBot="1" x14ac:dyDescent="0.35">
      <c r="A24" s="142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39"/>
      <c r="AT24" s="139"/>
      <c r="AU24" s="139"/>
      <c r="AV24" s="139"/>
      <c r="AW24" s="139"/>
      <c r="AX24" s="953" t="s">
        <v>95</v>
      </c>
      <c r="AY24" s="953"/>
      <c r="AZ24" s="953"/>
      <c r="BA24" s="953"/>
      <c r="BB24" s="963">
        <f>SUM(BB20:BC23)</f>
        <v>119</v>
      </c>
      <c r="BC24" s="967"/>
      <c r="BD24" s="429">
        <f>SUM(BD20:BD23)</f>
        <v>27</v>
      </c>
      <c r="BE24" s="141">
        <f>SUM(BE20:BE23)</f>
        <v>3</v>
      </c>
      <c r="BF24" s="967">
        <f>SUM(BF20:BF23)</f>
        <v>13</v>
      </c>
      <c r="BG24" s="964"/>
      <c r="BH24" s="963">
        <v>14</v>
      </c>
      <c r="BI24" s="964"/>
      <c r="BJ24" s="463">
        <v>2</v>
      </c>
      <c r="BK24" s="140">
        <f>SUM(BK20:BK23)</f>
        <v>21</v>
      </c>
      <c r="BL24" s="963">
        <f>SUM(BL20:BM23)</f>
        <v>199</v>
      </c>
      <c r="BM24" s="964"/>
    </row>
    <row r="25" spans="1:65" ht="40.200000000000003" x14ac:dyDescent="0.3">
      <c r="A25" s="464" t="s">
        <v>417</v>
      </c>
      <c r="B25" s="465"/>
      <c r="C25" s="465"/>
      <c r="D25" s="465"/>
      <c r="E25" s="465"/>
      <c r="G25" s="466"/>
      <c r="H25" s="465" t="s">
        <v>50</v>
      </c>
      <c r="I25" s="465"/>
      <c r="J25" s="465"/>
      <c r="K25" s="465"/>
      <c r="L25" s="465"/>
      <c r="M25" s="465"/>
      <c r="N25" s="465"/>
      <c r="O25" s="465"/>
      <c r="P25" s="465"/>
      <c r="Q25" s="465"/>
      <c r="R25" s="465"/>
      <c r="S25" s="467" t="s">
        <v>51</v>
      </c>
      <c r="T25" s="465" t="s">
        <v>326</v>
      </c>
      <c r="U25" s="465"/>
      <c r="V25" s="465"/>
      <c r="W25" s="465"/>
      <c r="X25" s="465"/>
      <c r="Y25" s="465"/>
      <c r="Z25" s="465"/>
      <c r="AA25" s="465"/>
      <c r="AB25" s="465"/>
      <c r="AC25" s="465"/>
      <c r="AD25" s="465"/>
      <c r="AE25" s="468" t="s">
        <v>49</v>
      </c>
      <c r="AF25" s="465" t="s">
        <v>52</v>
      </c>
      <c r="AG25" s="465"/>
      <c r="AH25" s="465"/>
      <c r="AI25" s="465"/>
      <c r="AJ25" s="465"/>
      <c r="AK25" s="465"/>
      <c r="AL25" s="465"/>
      <c r="AM25" s="465"/>
      <c r="AN25" s="465"/>
      <c r="AO25" s="465"/>
      <c r="AP25" s="465"/>
      <c r="AQ25" s="467" t="s">
        <v>46</v>
      </c>
      <c r="AR25" s="465" t="s">
        <v>53</v>
      </c>
      <c r="AS25" s="465"/>
      <c r="AT25" s="465"/>
      <c r="AU25" s="3"/>
      <c r="AV25" s="3"/>
      <c r="AW25" s="3"/>
      <c r="AX25" s="3"/>
      <c r="AY25" s="3"/>
      <c r="AZ25" s="3"/>
      <c r="BA25" s="3"/>
    </row>
    <row r="26" spans="1:65" ht="31.5" customHeight="1" x14ac:dyDescent="0.25">
      <c r="A26" s="464"/>
      <c r="B26" s="465"/>
      <c r="C26" s="465"/>
      <c r="D26" s="465"/>
      <c r="E26" s="465"/>
      <c r="G26" s="465"/>
      <c r="H26" s="465"/>
      <c r="I26" s="465"/>
      <c r="J26" s="465"/>
      <c r="K26" s="465"/>
      <c r="L26" s="465"/>
      <c r="M26" s="465"/>
      <c r="N26" s="465"/>
      <c r="O26" s="465"/>
      <c r="P26" s="465"/>
      <c r="Q26" s="465"/>
      <c r="R26" s="465"/>
      <c r="S26" s="465"/>
      <c r="T26" s="465"/>
      <c r="U26" s="465"/>
      <c r="V26" s="465"/>
      <c r="W26" s="465"/>
      <c r="X26" s="465"/>
      <c r="Y26" s="465"/>
      <c r="Z26" s="465"/>
      <c r="AA26" s="465"/>
      <c r="AB26" s="465"/>
      <c r="AC26" s="465"/>
      <c r="AD26" s="465"/>
      <c r="AE26" s="465"/>
      <c r="AF26" s="465"/>
      <c r="AG26" s="465"/>
      <c r="AH26" s="465"/>
      <c r="AI26" s="465"/>
      <c r="AJ26" s="465"/>
      <c r="AK26" s="465"/>
      <c r="AL26" s="465"/>
      <c r="AM26" s="465"/>
      <c r="AN26" s="465"/>
      <c r="AO26" s="465"/>
      <c r="AP26" s="465"/>
      <c r="AQ26" s="465"/>
      <c r="AR26" s="465"/>
      <c r="AS26" s="465"/>
      <c r="AT26" s="465"/>
      <c r="AU26" s="3"/>
      <c r="AV26" s="3"/>
      <c r="AW26" s="3"/>
      <c r="AX26" s="3"/>
      <c r="AY26" s="3"/>
      <c r="AZ26" s="3"/>
      <c r="BA26" s="3"/>
    </row>
    <row r="27" spans="1:65" ht="38.25" customHeight="1" x14ac:dyDescent="0.65">
      <c r="A27" s="464"/>
      <c r="B27" s="465"/>
      <c r="C27" s="465"/>
      <c r="D27" s="465"/>
      <c r="E27" s="465"/>
      <c r="G27" s="468" t="s">
        <v>134</v>
      </c>
      <c r="H27" s="464" t="s">
        <v>54</v>
      </c>
      <c r="I27" s="469"/>
      <c r="J27" s="464"/>
      <c r="K27" s="465"/>
      <c r="L27" s="465"/>
      <c r="M27" s="465"/>
      <c r="N27" s="464"/>
      <c r="O27" s="464"/>
      <c r="P27" s="465"/>
      <c r="Q27" s="465"/>
      <c r="R27" s="465"/>
      <c r="S27" s="467" t="s">
        <v>47</v>
      </c>
      <c r="T27" s="465" t="s">
        <v>55</v>
      </c>
      <c r="U27" s="464"/>
      <c r="V27" s="464"/>
      <c r="W27" s="464"/>
      <c r="X27" s="465"/>
      <c r="Y27" s="465"/>
      <c r="Z27" s="465"/>
      <c r="AA27" s="465"/>
      <c r="AB27" s="465"/>
      <c r="AC27" s="465"/>
      <c r="AD27" s="465"/>
      <c r="AE27" s="468" t="s">
        <v>48</v>
      </c>
      <c r="AF27" s="470" t="s">
        <v>19</v>
      </c>
      <c r="AG27" s="465"/>
      <c r="AH27" s="465"/>
      <c r="AI27" s="465"/>
      <c r="AJ27" s="465"/>
      <c r="AK27" s="465"/>
      <c r="AL27" s="465"/>
      <c r="AM27" s="465"/>
      <c r="AN27" s="464"/>
      <c r="AO27" s="465"/>
      <c r="AP27" s="465"/>
      <c r="AQ27" s="465"/>
      <c r="AR27" s="465"/>
      <c r="AS27" s="465"/>
      <c r="AT27" s="464"/>
      <c r="AU27" s="3"/>
      <c r="AV27" s="3"/>
      <c r="AW27" s="3"/>
      <c r="AX27" s="3"/>
      <c r="AY27" s="3"/>
      <c r="AZ27" s="3"/>
      <c r="BA27" s="3"/>
    </row>
    <row r="28" spans="1:65" ht="31.5" customHeight="1" x14ac:dyDescent="0.7">
      <c r="A28" s="144"/>
      <c r="B28" s="68"/>
      <c r="C28" s="68"/>
      <c r="D28" s="68"/>
      <c r="E28" s="68"/>
      <c r="G28" s="68"/>
      <c r="H28" s="68"/>
      <c r="I28" s="68"/>
      <c r="J28" s="68"/>
      <c r="K28" s="68"/>
      <c r="L28" s="68"/>
      <c r="M28" s="68"/>
      <c r="N28" s="68"/>
      <c r="O28" s="144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68"/>
      <c r="AK28" s="68"/>
      <c r="AL28" s="68"/>
      <c r="AM28" s="68"/>
      <c r="AN28" s="144"/>
      <c r="AO28" s="68"/>
      <c r="AP28" s="68"/>
      <c r="AQ28" s="68"/>
      <c r="AR28" s="68"/>
      <c r="AS28" s="68"/>
      <c r="AZ28" s="21"/>
    </row>
    <row r="29" spans="1:65" ht="46.5" hidden="1" x14ac:dyDescent="0.7">
      <c r="A29" s="144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</row>
    <row r="30" spans="1:65" ht="54.75" customHeight="1" thickBot="1" x14ac:dyDescent="0.9">
      <c r="A30" s="145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7" t="s">
        <v>411</v>
      </c>
      <c r="S30" s="146"/>
      <c r="T30" s="147"/>
      <c r="U30" s="147"/>
      <c r="V30" s="147"/>
      <c r="W30" s="147"/>
      <c r="X30" s="147"/>
      <c r="Y30" s="147"/>
      <c r="Z30" s="147"/>
      <c r="AA30" s="148"/>
      <c r="AB30" s="68"/>
      <c r="AC30" s="68"/>
      <c r="AD30" s="68"/>
      <c r="AE30" s="68"/>
      <c r="AF30" s="68"/>
      <c r="AG30" s="68"/>
      <c r="AH30" s="68"/>
      <c r="AI30" s="68"/>
      <c r="AJ30" s="68"/>
      <c r="AK30" s="68"/>
      <c r="AL30" s="68"/>
      <c r="AM30" s="68"/>
      <c r="AN30" s="68"/>
      <c r="AO30" s="68"/>
      <c r="AP30" s="68"/>
      <c r="AQ30" s="68"/>
      <c r="AR30" s="68"/>
    </row>
    <row r="31" spans="1:65" ht="28.5" customHeight="1" thickTop="1" thickBot="1" x14ac:dyDescent="0.35">
      <c r="A31" s="885" t="s">
        <v>135</v>
      </c>
      <c r="B31" s="887"/>
      <c r="C31" s="885" t="s">
        <v>433</v>
      </c>
      <c r="D31" s="886"/>
      <c r="E31" s="886"/>
      <c r="F31" s="886"/>
      <c r="G31" s="886"/>
      <c r="H31" s="886"/>
      <c r="I31" s="886"/>
      <c r="J31" s="886"/>
      <c r="K31" s="886"/>
      <c r="L31" s="886"/>
      <c r="M31" s="886"/>
      <c r="N31" s="886"/>
      <c r="O31" s="886"/>
      <c r="P31" s="886"/>
      <c r="Q31" s="886"/>
      <c r="R31" s="886"/>
      <c r="S31" s="886"/>
      <c r="T31" s="886"/>
      <c r="U31" s="887"/>
      <c r="V31" s="876" t="s">
        <v>127</v>
      </c>
      <c r="W31" s="877"/>
      <c r="X31" s="894" t="s">
        <v>128</v>
      </c>
      <c r="Y31" s="895"/>
      <c r="Z31" s="936" t="s">
        <v>56</v>
      </c>
      <c r="AA31" s="937"/>
      <c r="AB31" s="937"/>
      <c r="AC31" s="937"/>
      <c r="AD31" s="937"/>
      <c r="AE31" s="937"/>
      <c r="AF31" s="937"/>
      <c r="AG31" s="937"/>
      <c r="AH31" s="937"/>
      <c r="AI31" s="937"/>
      <c r="AJ31" s="937"/>
      <c r="AK31" s="938"/>
      <c r="AL31" s="936" t="s">
        <v>57</v>
      </c>
      <c r="AM31" s="954"/>
      <c r="AN31" s="954"/>
      <c r="AO31" s="954"/>
      <c r="AP31" s="954"/>
      <c r="AQ31" s="954"/>
      <c r="AR31" s="954"/>
      <c r="AS31" s="954"/>
      <c r="AT31" s="954"/>
      <c r="AU31" s="954"/>
      <c r="AV31" s="954"/>
      <c r="AW31" s="954"/>
      <c r="AX31" s="954"/>
      <c r="AY31" s="954"/>
      <c r="AZ31" s="954"/>
      <c r="BA31" s="954"/>
      <c r="BB31" s="954"/>
      <c r="BC31" s="954"/>
      <c r="BD31" s="954"/>
      <c r="BE31" s="954"/>
      <c r="BF31" s="954"/>
      <c r="BG31" s="954"/>
      <c r="BH31" s="954"/>
      <c r="BI31" s="954"/>
      <c r="BJ31" s="1054" t="s">
        <v>192</v>
      </c>
      <c r="BK31" s="957" t="s">
        <v>195</v>
      </c>
      <c r="BL31" s="958"/>
      <c r="BM31" s="959"/>
    </row>
    <row r="32" spans="1:65" ht="25.5" customHeight="1" thickTop="1" thickBot="1" x14ac:dyDescent="0.35">
      <c r="A32" s="888"/>
      <c r="B32" s="890"/>
      <c r="C32" s="888"/>
      <c r="D32" s="889"/>
      <c r="E32" s="889"/>
      <c r="F32" s="889"/>
      <c r="G32" s="889"/>
      <c r="H32" s="889"/>
      <c r="I32" s="889"/>
      <c r="J32" s="889"/>
      <c r="K32" s="889"/>
      <c r="L32" s="889"/>
      <c r="M32" s="889"/>
      <c r="N32" s="889"/>
      <c r="O32" s="889"/>
      <c r="P32" s="889"/>
      <c r="Q32" s="889"/>
      <c r="R32" s="889"/>
      <c r="S32" s="889"/>
      <c r="T32" s="889"/>
      <c r="U32" s="890"/>
      <c r="V32" s="878"/>
      <c r="W32" s="879"/>
      <c r="X32" s="896"/>
      <c r="Y32" s="879"/>
      <c r="Z32" s="939"/>
      <c r="AA32" s="940"/>
      <c r="AB32" s="940"/>
      <c r="AC32" s="940"/>
      <c r="AD32" s="940"/>
      <c r="AE32" s="940"/>
      <c r="AF32" s="940"/>
      <c r="AG32" s="940"/>
      <c r="AH32" s="940"/>
      <c r="AI32" s="940"/>
      <c r="AJ32" s="940"/>
      <c r="AK32" s="941"/>
      <c r="AL32" s="955"/>
      <c r="AM32" s="956"/>
      <c r="AN32" s="956"/>
      <c r="AO32" s="956"/>
      <c r="AP32" s="956"/>
      <c r="AQ32" s="956"/>
      <c r="AR32" s="956"/>
      <c r="AS32" s="956"/>
      <c r="AT32" s="956"/>
      <c r="AU32" s="956"/>
      <c r="AV32" s="956"/>
      <c r="AW32" s="956"/>
      <c r="AX32" s="956"/>
      <c r="AY32" s="956"/>
      <c r="AZ32" s="956"/>
      <c r="BA32" s="956"/>
      <c r="BB32" s="956"/>
      <c r="BC32" s="956"/>
      <c r="BD32" s="956"/>
      <c r="BE32" s="956"/>
      <c r="BF32" s="956"/>
      <c r="BG32" s="956"/>
      <c r="BH32" s="956"/>
      <c r="BI32" s="956"/>
      <c r="BJ32" s="1055"/>
      <c r="BK32" s="960"/>
      <c r="BL32" s="961"/>
      <c r="BM32" s="962"/>
    </row>
    <row r="33" spans="1:65" ht="46.5" customHeight="1" thickTop="1" thickBot="1" x14ac:dyDescent="0.35">
      <c r="A33" s="888"/>
      <c r="B33" s="890"/>
      <c r="C33" s="888"/>
      <c r="D33" s="889"/>
      <c r="E33" s="889"/>
      <c r="F33" s="889"/>
      <c r="G33" s="889"/>
      <c r="H33" s="889"/>
      <c r="I33" s="889"/>
      <c r="J33" s="889"/>
      <c r="K33" s="889"/>
      <c r="L33" s="889"/>
      <c r="M33" s="889"/>
      <c r="N33" s="889"/>
      <c r="O33" s="889"/>
      <c r="P33" s="889"/>
      <c r="Q33" s="889"/>
      <c r="R33" s="889"/>
      <c r="S33" s="889"/>
      <c r="T33" s="889"/>
      <c r="U33" s="890"/>
      <c r="V33" s="878"/>
      <c r="W33" s="879"/>
      <c r="X33" s="896"/>
      <c r="Y33" s="879"/>
      <c r="Z33" s="876" t="s">
        <v>58</v>
      </c>
      <c r="AA33" s="877"/>
      <c r="AB33" s="876" t="s">
        <v>59</v>
      </c>
      <c r="AC33" s="877"/>
      <c r="AD33" s="943" t="s">
        <v>60</v>
      </c>
      <c r="AE33" s="944"/>
      <c r="AF33" s="944"/>
      <c r="AG33" s="944"/>
      <c r="AH33" s="944"/>
      <c r="AI33" s="944"/>
      <c r="AJ33" s="944"/>
      <c r="AK33" s="945"/>
      <c r="AL33" s="968" t="s">
        <v>61</v>
      </c>
      <c r="AM33" s="969"/>
      <c r="AN33" s="969"/>
      <c r="AO33" s="969"/>
      <c r="AP33" s="969"/>
      <c r="AQ33" s="970"/>
      <c r="AR33" s="943" t="s">
        <v>62</v>
      </c>
      <c r="AS33" s="944"/>
      <c r="AT33" s="944"/>
      <c r="AU33" s="944"/>
      <c r="AV33" s="944"/>
      <c r="AW33" s="945"/>
      <c r="AX33" s="943" t="s">
        <v>63</v>
      </c>
      <c r="AY33" s="944"/>
      <c r="AZ33" s="944"/>
      <c r="BA33" s="944"/>
      <c r="BB33" s="944"/>
      <c r="BC33" s="945"/>
      <c r="BD33" s="943" t="s">
        <v>64</v>
      </c>
      <c r="BE33" s="944"/>
      <c r="BF33" s="944"/>
      <c r="BG33" s="944"/>
      <c r="BH33" s="944"/>
      <c r="BI33" s="944"/>
      <c r="BJ33" s="1055"/>
      <c r="BK33" s="960"/>
      <c r="BL33" s="961"/>
      <c r="BM33" s="962"/>
    </row>
    <row r="34" spans="1:65" ht="36" customHeight="1" thickTop="1" thickBot="1" x14ac:dyDescent="0.35">
      <c r="A34" s="888"/>
      <c r="B34" s="890"/>
      <c r="C34" s="888"/>
      <c r="D34" s="889"/>
      <c r="E34" s="889"/>
      <c r="F34" s="889"/>
      <c r="G34" s="889"/>
      <c r="H34" s="889"/>
      <c r="I34" s="889"/>
      <c r="J34" s="889"/>
      <c r="K34" s="889"/>
      <c r="L34" s="889"/>
      <c r="M34" s="889"/>
      <c r="N34" s="889"/>
      <c r="O34" s="889"/>
      <c r="P34" s="889"/>
      <c r="Q34" s="889"/>
      <c r="R34" s="889"/>
      <c r="S34" s="889"/>
      <c r="T34" s="889"/>
      <c r="U34" s="890"/>
      <c r="V34" s="878"/>
      <c r="W34" s="879"/>
      <c r="X34" s="896"/>
      <c r="Y34" s="879"/>
      <c r="Z34" s="878"/>
      <c r="AA34" s="879"/>
      <c r="AB34" s="878"/>
      <c r="AC34" s="879"/>
      <c r="AD34" s="876" t="s">
        <v>65</v>
      </c>
      <c r="AE34" s="877"/>
      <c r="AF34" s="876" t="s">
        <v>129</v>
      </c>
      <c r="AG34" s="877"/>
      <c r="AH34" s="876" t="s">
        <v>66</v>
      </c>
      <c r="AI34" s="877"/>
      <c r="AJ34" s="1063" t="s">
        <v>67</v>
      </c>
      <c r="AK34" s="877"/>
      <c r="AL34" s="1064" t="s">
        <v>101</v>
      </c>
      <c r="AM34" s="1065"/>
      <c r="AN34" s="1066"/>
      <c r="AO34" s="1064" t="s">
        <v>102</v>
      </c>
      <c r="AP34" s="1065"/>
      <c r="AQ34" s="1066"/>
      <c r="AR34" s="871" t="s">
        <v>103</v>
      </c>
      <c r="AS34" s="875"/>
      <c r="AT34" s="872"/>
      <c r="AU34" s="871" t="s">
        <v>104</v>
      </c>
      <c r="AV34" s="875"/>
      <c r="AW34" s="872"/>
      <c r="AX34" s="871" t="s">
        <v>105</v>
      </c>
      <c r="AY34" s="875"/>
      <c r="AZ34" s="872"/>
      <c r="BA34" s="871" t="s">
        <v>106</v>
      </c>
      <c r="BB34" s="875"/>
      <c r="BC34" s="872"/>
      <c r="BD34" s="871" t="s">
        <v>107</v>
      </c>
      <c r="BE34" s="875"/>
      <c r="BF34" s="872"/>
      <c r="BG34" s="871" t="s">
        <v>327</v>
      </c>
      <c r="BH34" s="875"/>
      <c r="BI34" s="875"/>
      <c r="BJ34" s="1055"/>
      <c r="BK34" s="960"/>
      <c r="BL34" s="961"/>
      <c r="BM34" s="962"/>
    </row>
    <row r="35" spans="1:65" ht="61.5" customHeight="1" thickTop="1" thickBot="1" x14ac:dyDescent="0.35">
      <c r="A35" s="888"/>
      <c r="B35" s="890"/>
      <c r="C35" s="888"/>
      <c r="D35" s="889"/>
      <c r="E35" s="889"/>
      <c r="F35" s="889"/>
      <c r="G35" s="889"/>
      <c r="H35" s="889"/>
      <c r="I35" s="889"/>
      <c r="J35" s="889"/>
      <c r="K35" s="889"/>
      <c r="L35" s="889"/>
      <c r="M35" s="889"/>
      <c r="N35" s="889"/>
      <c r="O35" s="889"/>
      <c r="P35" s="889"/>
      <c r="Q35" s="889"/>
      <c r="R35" s="889"/>
      <c r="S35" s="889"/>
      <c r="T35" s="889"/>
      <c r="U35" s="890"/>
      <c r="V35" s="878"/>
      <c r="W35" s="879"/>
      <c r="X35" s="896"/>
      <c r="Y35" s="879"/>
      <c r="Z35" s="878"/>
      <c r="AA35" s="879"/>
      <c r="AB35" s="878"/>
      <c r="AC35" s="879"/>
      <c r="AD35" s="878"/>
      <c r="AE35" s="879"/>
      <c r="AF35" s="878"/>
      <c r="AG35" s="879"/>
      <c r="AH35" s="878"/>
      <c r="AI35" s="879"/>
      <c r="AJ35" s="896"/>
      <c r="AK35" s="879"/>
      <c r="AL35" s="1067"/>
      <c r="AM35" s="1068"/>
      <c r="AN35" s="1069"/>
      <c r="AO35" s="1067"/>
      <c r="AP35" s="1068"/>
      <c r="AQ35" s="1069"/>
      <c r="AR35" s="882"/>
      <c r="AS35" s="883"/>
      <c r="AT35" s="884"/>
      <c r="AU35" s="882"/>
      <c r="AV35" s="883"/>
      <c r="AW35" s="884"/>
      <c r="AX35" s="882"/>
      <c r="AY35" s="883"/>
      <c r="AZ35" s="884"/>
      <c r="BA35" s="882"/>
      <c r="BB35" s="883"/>
      <c r="BC35" s="884"/>
      <c r="BD35" s="882"/>
      <c r="BE35" s="883"/>
      <c r="BF35" s="884"/>
      <c r="BG35" s="882"/>
      <c r="BH35" s="883"/>
      <c r="BI35" s="883"/>
      <c r="BJ35" s="1055"/>
      <c r="BK35" s="960"/>
      <c r="BL35" s="961"/>
      <c r="BM35" s="962"/>
    </row>
    <row r="36" spans="1:65" ht="179.25" customHeight="1" thickTop="1" thickBot="1" x14ac:dyDescent="0.35">
      <c r="A36" s="891"/>
      <c r="B36" s="893"/>
      <c r="C36" s="891"/>
      <c r="D36" s="892"/>
      <c r="E36" s="892"/>
      <c r="F36" s="892"/>
      <c r="G36" s="892"/>
      <c r="H36" s="892"/>
      <c r="I36" s="892"/>
      <c r="J36" s="892"/>
      <c r="K36" s="892"/>
      <c r="L36" s="892"/>
      <c r="M36" s="892"/>
      <c r="N36" s="892"/>
      <c r="O36" s="892"/>
      <c r="P36" s="892"/>
      <c r="Q36" s="892"/>
      <c r="R36" s="892"/>
      <c r="S36" s="892"/>
      <c r="T36" s="892"/>
      <c r="U36" s="893"/>
      <c r="V36" s="880"/>
      <c r="W36" s="881"/>
      <c r="X36" s="897"/>
      <c r="Y36" s="881"/>
      <c r="Z36" s="880"/>
      <c r="AA36" s="881"/>
      <c r="AB36" s="880"/>
      <c r="AC36" s="881"/>
      <c r="AD36" s="880"/>
      <c r="AE36" s="881"/>
      <c r="AF36" s="880"/>
      <c r="AG36" s="881"/>
      <c r="AH36" s="880"/>
      <c r="AI36" s="881"/>
      <c r="AJ36" s="897"/>
      <c r="AK36" s="881"/>
      <c r="AL36" s="438" t="s">
        <v>68</v>
      </c>
      <c r="AM36" s="439" t="s">
        <v>69</v>
      </c>
      <c r="AN36" s="440" t="s">
        <v>70</v>
      </c>
      <c r="AO36" s="439" t="s">
        <v>68</v>
      </c>
      <c r="AP36" s="439" t="s">
        <v>69</v>
      </c>
      <c r="AQ36" s="440" t="s">
        <v>70</v>
      </c>
      <c r="AR36" s="444" t="s">
        <v>68</v>
      </c>
      <c r="AS36" s="444" t="s">
        <v>69</v>
      </c>
      <c r="AT36" s="445" t="s">
        <v>70</v>
      </c>
      <c r="AU36" s="444" t="s">
        <v>68</v>
      </c>
      <c r="AV36" s="444" t="s">
        <v>69</v>
      </c>
      <c r="AW36" s="445" t="s">
        <v>70</v>
      </c>
      <c r="AX36" s="444" t="s">
        <v>68</v>
      </c>
      <c r="AY36" s="444" t="s">
        <v>69</v>
      </c>
      <c r="AZ36" s="445" t="s">
        <v>70</v>
      </c>
      <c r="BA36" s="444" t="s">
        <v>68</v>
      </c>
      <c r="BB36" s="444" t="s">
        <v>69</v>
      </c>
      <c r="BC36" s="445" t="s">
        <v>70</v>
      </c>
      <c r="BD36" s="444" t="s">
        <v>68</v>
      </c>
      <c r="BE36" s="444" t="s">
        <v>69</v>
      </c>
      <c r="BF36" s="445" t="s">
        <v>70</v>
      </c>
      <c r="BG36" s="444" t="s">
        <v>68</v>
      </c>
      <c r="BH36" s="444" t="s">
        <v>69</v>
      </c>
      <c r="BI36" s="445" t="s">
        <v>70</v>
      </c>
      <c r="BJ36" s="1055"/>
      <c r="BK36" s="960"/>
      <c r="BL36" s="961"/>
      <c r="BM36" s="962"/>
    </row>
    <row r="37" spans="1:65" ht="47.25" thickTop="1" thickBot="1" x14ac:dyDescent="0.7">
      <c r="A37" s="873">
        <v>1</v>
      </c>
      <c r="B37" s="874"/>
      <c r="C37" s="929">
        <v>2</v>
      </c>
      <c r="D37" s="930"/>
      <c r="E37" s="930"/>
      <c r="F37" s="930"/>
      <c r="G37" s="930"/>
      <c r="H37" s="930"/>
      <c r="I37" s="930"/>
      <c r="J37" s="930"/>
      <c r="K37" s="930"/>
      <c r="L37" s="930"/>
      <c r="M37" s="930"/>
      <c r="N37" s="930"/>
      <c r="O37" s="930"/>
      <c r="P37" s="930"/>
      <c r="Q37" s="930"/>
      <c r="R37" s="930"/>
      <c r="S37" s="930"/>
      <c r="T37" s="930"/>
      <c r="U37" s="931"/>
      <c r="V37" s="871">
        <v>3</v>
      </c>
      <c r="W37" s="872"/>
      <c r="X37" s="875">
        <v>4</v>
      </c>
      <c r="Y37" s="872"/>
      <c r="Z37" s="871">
        <v>5</v>
      </c>
      <c r="AA37" s="872"/>
      <c r="AB37" s="875">
        <v>6</v>
      </c>
      <c r="AC37" s="872"/>
      <c r="AD37" s="871">
        <v>7</v>
      </c>
      <c r="AE37" s="872"/>
      <c r="AF37" s="871">
        <v>8</v>
      </c>
      <c r="AG37" s="872"/>
      <c r="AH37" s="871">
        <v>9</v>
      </c>
      <c r="AI37" s="872"/>
      <c r="AJ37" s="875">
        <v>10</v>
      </c>
      <c r="AK37" s="872"/>
      <c r="AL37" s="446">
        <v>11</v>
      </c>
      <c r="AM37" s="442">
        <v>12</v>
      </c>
      <c r="AN37" s="450">
        <v>13</v>
      </c>
      <c r="AO37" s="447">
        <v>14</v>
      </c>
      <c r="AP37" s="443">
        <v>15</v>
      </c>
      <c r="AQ37" s="443">
        <v>16</v>
      </c>
      <c r="AR37" s="443">
        <v>17</v>
      </c>
      <c r="AS37" s="443">
        <v>18</v>
      </c>
      <c r="AT37" s="442">
        <v>19</v>
      </c>
      <c r="AU37" s="448">
        <v>20</v>
      </c>
      <c r="AV37" s="446">
        <v>21</v>
      </c>
      <c r="AW37" s="442">
        <v>22</v>
      </c>
      <c r="AX37" s="442">
        <v>23</v>
      </c>
      <c r="AY37" s="442">
        <v>24</v>
      </c>
      <c r="AZ37" s="442">
        <v>25</v>
      </c>
      <c r="BA37" s="441">
        <v>26</v>
      </c>
      <c r="BB37" s="442">
        <v>27</v>
      </c>
      <c r="BC37" s="442">
        <v>28</v>
      </c>
      <c r="BD37" s="442">
        <v>29</v>
      </c>
      <c r="BE37" s="442">
        <v>30</v>
      </c>
      <c r="BF37" s="446">
        <v>31</v>
      </c>
      <c r="BG37" s="449">
        <v>32</v>
      </c>
      <c r="BH37" s="149">
        <v>33</v>
      </c>
      <c r="BI37" s="149">
        <v>34</v>
      </c>
      <c r="BJ37" s="451"/>
      <c r="BK37" s="942"/>
      <c r="BL37" s="942"/>
      <c r="BM37" s="942"/>
    </row>
    <row r="38" spans="1:65" s="35" customFormat="1" ht="59.25" customHeight="1" thickTop="1" thickBot="1" x14ac:dyDescent="0.75">
      <c r="A38" s="986">
        <v>1</v>
      </c>
      <c r="B38" s="987"/>
      <c r="C38" s="946" t="s">
        <v>151</v>
      </c>
      <c r="D38" s="947"/>
      <c r="E38" s="947"/>
      <c r="F38" s="947"/>
      <c r="G38" s="947"/>
      <c r="H38" s="947"/>
      <c r="I38" s="947"/>
      <c r="J38" s="947"/>
      <c r="K38" s="947"/>
      <c r="L38" s="947"/>
      <c r="M38" s="947"/>
      <c r="N38" s="947"/>
      <c r="O38" s="947"/>
      <c r="P38" s="947"/>
      <c r="Q38" s="947"/>
      <c r="R38" s="947"/>
      <c r="S38" s="947"/>
      <c r="T38" s="947"/>
      <c r="U38" s="947"/>
      <c r="V38" s="934"/>
      <c r="W38" s="935"/>
      <c r="X38" s="932"/>
      <c r="Y38" s="933"/>
      <c r="Z38" s="869">
        <f>SUM(Z40:AA83)</f>
        <v>4636</v>
      </c>
      <c r="AA38" s="870"/>
      <c r="AB38" s="869">
        <f>SUM(AB40:AC83)</f>
        <v>2312</v>
      </c>
      <c r="AC38" s="870"/>
      <c r="AD38" s="869">
        <f>SUM(AD40:AE83)</f>
        <v>1144</v>
      </c>
      <c r="AE38" s="870"/>
      <c r="AF38" s="869">
        <f>SUM(AF40:AG83)</f>
        <v>408</v>
      </c>
      <c r="AG38" s="870"/>
      <c r="AH38" s="869">
        <f>SUM(AH40:AI83)</f>
        <v>664</v>
      </c>
      <c r="AI38" s="870"/>
      <c r="AJ38" s="869">
        <f>SUM(AJ39:AK83)</f>
        <v>96</v>
      </c>
      <c r="AK38" s="870"/>
      <c r="AL38" s="435">
        <f t="shared" ref="AL38:BF38" si="0">SUM(AL39:AL83)</f>
        <v>778</v>
      </c>
      <c r="AM38" s="435">
        <f t="shared" si="0"/>
        <v>384</v>
      </c>
      <c r="AN38" s="436">
        <f t="shared" si="0"/>
        <v>21</v>
      </c>
      <c r="AO38" s="435">
        <f t="shared" si="0"/>
        <v>873</v>
      </c>
      <c r="AP38" s="435">
        <f t="shared" si="0"/>
        <v>414</v>
      </c>
      <c r="AQ38" s="436">
        <f t="shared" si="0"/>
        <v>23</v>
      </c>
      <c r="AR38" s="435">
        <f t="shared" si="0"/>
        <v>722</v>
      </c>
      <c r="AS38" s="435">
        <f t="shared" si="0"/>
        <v>388</v>
      </c>
      <c r="AT38" s="436">
        <f t="shared" si="0"/>
        <v>18</v>
      </c>
      <c r="AU38" s="435">
        <f t="shared" si="0"/>
        <v>1042</v>
      </c>
      <c r="AV38" s="435">
        <f t="shared" si="0"/>
        <v>510</v>
      </c>
      <c r="AW38" s="436">
        <f t="shared" si="0"/>
        <v>25</v>
      </c>
      <c r="AX38" s="435">
        <f t="shared" si="0"/>
        <v>615</v>
      </c>
      <c r="AY38" s="435">
        <f t="shared" si="0"/>
        <v>304</v>
      </c>
      <c r="AZ38" s="436">
        <f t="shared" si="0"/>
        <v>16</v>
      </c>
      <c r="BA38" s="435">
        <f t="shared" si="0"/>
        <v>470</v>
      </c>
      <c r="BB38" s="435">
        <f t="shared" si="0"/>
        <v>228</v>
      </c>
      <c r="BC38" s="436">
        <f t="shared" si="0"/>
        <v>13</v>
      </c>
      <c r="BD38" s="435">
        <f t="shared" si="0"/>
        <v>136</v>
      </c>
      <c r="BE38" s="435">
        <f t="shared" si="0"/>
        <v>84</v>
      </c>
      <c r="BF38" s="436">
        <f t="shared" si="0"/>
        <v>3</v>
      </c>
      <c r="BG38" s="184"/>
      <c r="BH38" s="185"/>
      <c r="BI38" s="437"/>
      <c r="BJ38" s="540">
        <f>SUM(BJ39:BJ83)</f>
        <v>119</v>
      </c>
      <c r="BK38" s="158">
        <f>AL38+AO38+AR38+AU38+AX38+BA38+BD38</f>
        <v>4636</v>
      </c>
      <c r="BL38" s="159">
        <f>AM38+AP38+AS38+AV38+AY38+BB38+BE38</f>
        <v>2312</v>
      </c>
      <c r="BM38" s="160"/>
    </row>
    <row r="39" spans="1:65" s="29" customFormat="1" ht="45" customHeight="1" thickBot="1" x14ac:dyDescent="0.7">
      <c r="A39" s="996" t="s">
        <v>71</v>
      </c>
      <c r="B39" s="997"/>
      <c r="C39" s="998" t="s">
        <v>215</v>
      </c>
      <c r="D39" s="998"/>
      <c r="E39" s="998"/>
      <c r="F39" s="998"/>
      <c r="G39" s="998"/>
      <c r="H39" s="998"/>
      <c r="I39" s="998"/>
      <c r="J39" s="998"/>
      <c r="K39" s="998"/>
      <c r="L39" s="998"/>
      <c r="M39" s="998"/>
      <c r="N39" s="998"/>
      <c r="O39" s="998"/>
      <c r="P39" s="998"/>
      <c r="Q39" s="998"/>
      <c r="R39" s="998"/>
      <c r="S39" s="998"/>
      <c r="T39" s="998"/>
      <c r="U39" s="998"/>
      <c r="V39" s="536"/>
      <c r="W39" s="535"/>
      <c r="X39" s="162"/>
      <c r="Y39" s="161"/>
      <c r="Z39" s="661"/>
      <c r="AA39" s="662"/>
      <c r="AB39" s="661"/>
      <c r="AC39" s="662"/>
      <c r="AD39" s="974"/>
      <c r="AE39" s="974"/>
      <c r="AF39" s="847"/>
      <c r="AG39" s="846"/>
      <c r="AH39" s="845"/>
      <c r="AI39" s="845"/>
      <c r="AJ39" s="661"/>
      <c r="AK39" s="662"/>
      <c r="AL39" s="163"/>
      <c r="AM39" s="164"/>
      <c r="AN39" s="165"/>
      <c r="AO39" s="163"/>
      <c r="AP39" s="164"/>
      <c r="AQ39" s="165"/>
      <c r="AR39" s="166"/>
      <c r="AS39" s="248"/>
      <c r="AT39" s="167"/>
      <c r="AU39" s="166"/>
      <c r="AV39" s="248"/>
      <c r="AW39" s="168"/>
      <c r="AX39" s="169"/>
      <c r="AY39" s="173"/>
      <c r="AZ39" s="171"/>
      <c r="BA39" s="169"/>
      <c r="BB39" s="173"/>
      <c r="BC39" s="171"/>
      <c r="BD39" s="169"/>
      <c r="BE39" s="173"/>
      <c r="BF39" s="171"/>
      <c r="BG39" s="169"/>
      <c r="BH39" s="173"/>
      <c r="BI39" s="172"/>
      <c r="BJ39" s="503"/>
      <c r="BK39" s="1038" t="s">
        <v>368</v>
      </c>
      <c r="BL39" s="1039"/>
      <c r="BM39" s="1040"/>
    </row>
    <row r="40" spans="1:65" ht="57.75" customHeight="1" x14ac:dyDescent="0.65">
      <c r="A40" s="676" t="s">
        <v>72</v>
      </c>
      <c r="B40" s="677"/>
      <c r="C40" s="618" t="s">
        <v>80</v>
      </c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3">
        <v>5</v>
      </c>
      <c r="W40" s="614"/>
      <c r="X40" s="758"/>
      <c r="Y40" s="742"/>
      <c r="Z40" s="600">
        <v>144</v>
      </c>
      <c r="AA40" s="601"/>
      <c r="AB40" s="602">
        <f t="shared" ref="AB40:AB45" si="1">AD40+AJ40</f>
        <v>76</v>
      </c>
      <c r="AC40" s="601"/>
      <c r="AD40" s="602">
        <v>40</v>
      </c>
      <c r="AE40" s="602"/>
      <c r="AF40" s="600"/>
      <c r="AG40" s="601"/>
      <c r="AH40" s="602"/>
      <c r="AI40" s="602"/>
      <c r="AJ40" s="620">
        <v>36</v>
      </c>
      <c r="AK40" s="621"/>
      <c r="AL40" s="299"/>
      <c r="AM40" s="174"/>
      <c r="AN40" s="175"/>
      <c r="AO40" s="176"/>
      <c r="AP40" s="177"/>
      <c r="AQ40" s="178"/>
      <c r="AR40" s="179"/>
      <c r="AS40" s="180"/>
      <c r="AT40" s="181"/>
      <c r="AU40" s="179"/>
      <c r="AV40" s="180"/>
      <c r="AW40" s="182"/>
      <c r="AX40" s="179">
        <f>Z40</f>
        <v>144</v>
      </c>
      <c r="AY40" s="180">
        <f>AB40</f>
        <v>76</v>
      </c>
      <c r="AZ40" s="182">
        <v>4</v>
      </c>
      <c r="BA40" s="179"/>
      <c r="BB40" s="180"/>
      <c r="BC40" s="182"/>
      <c r="BD40" s="179"/>
      <c r="BE40" s="180"/>
      <c r="BF40" s="182"/>
      <c r="BG40" s="179"/>
      <c r="BH40" s="180"/>
      <c r="BI40" s="483"/>
      <c r="BJ40" s="183">
        <f>SUM(AN40,AQ40,AT40,AW40,AZ40,BC40,BF40,BI40)</f>
        <v>4</v>
      </c>
      <c r="BK40" s="1044" t="s">
        <v>237</v>
      </c>
      <c r="BL40" s="1045"/>
      <c r="BM40" s="1046"/>
    </row>
    <row r="41" spans="1:65" ht="51.75" customHeight="1" x14ac:dyDescent="0.7">
      <c r="A41" s="971" t="s">
        <v>211</v>
      </c>
      <c r="B41" s="972"/>
      <c r="C41" s="617" t="s">
        <v>424</v>
      </c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78"/>
      <c r="V41" s="613">
        <v>2</v>
      </c>
      <c r="W41" s="614"/>
      <c r="X41" s="562"/>
      <c r="Y41" s="557"/>
      <c r="Z41" s="620">
        <v>144</v>
      </c>
      <c r="AA41" s="621"/>
      <c r="AB41" s="620">
        <f>AD41+AG41+AJ41</f>
        <v>60</v>
      </c>
      <c r="AC41" s="621"/>
      <c r="AD41" s="620">
        <v>32</v>
      </c>
      <c r="AE41" s="621"/>
      <c r="AF41" s="620"/>
      <c r="AG41" s="621"/>
      <c r="AH41" s="620"/>
      <c r="AI41" s="621"/>
      <c r="AJ41" s="620">
        <v>28</v>
      </c>
      <c r="AK41" s="621"/>
      <c r="AL41" s="191"/>
      <c r="AM41" s="192"/>
      <c r="AN41" s="193"/>
      <c r="AO41" s="191">
        <f>Z41</f>
        <v>144</v>
      </c>
      <c r="AP41" s="192">
        <f>AB41</f>
        <v>60</v>
      </c>
      <c r="AQ41" s="193">
        <v>4</v>
      </c>
      <c r="AR41" s="559"/>
      <c r="AS41" s="561"/>
      <c r="AT41" s="196"/>
      <c r="AU41" s="559"/>
      <c r="AV41" s="561"/>
      <c r="AW41" s="197"/>
      <c r="AX41" s="559"/>
      <c r="AY41" s="561"/>
      <c r="AZ41" s="197"/>
      <c r="BA41" s="559"/>
      <c r="BB41" s="561"/>
      <c r="BC41" s="197"/>
      <c r="BD41" s="559"/>
      <c r="BE41" s="561"/>
      <c r="BF41" s="197"/>
      <c r="BG41" s="559"/>
      <c r="BH41" s="561"/>
      <c r="BI41" s="558"/>
      <c r="BJ41" s="287">
        <f>AQ41</f>
        <v>4</v>
      </c>
      <c r="BK41" s="571" t="s">
        <v>239</v>
      </c>
      <c r="BL41" s="572"/>
      <c r="BM41" s="573"/>
    </row>
    <row r="42" spans="1:65" s="34" customFormat="1" ht="47.25" customHeight="1" thickBot="1" x14ac:dyDescent="0.7">
      <c r="A42" s="992" t="s">
        <v>212</v>
      </c>
      <c r="B42" s="993"/>
      <c r="C42" s="782" t="s">
        <v>332</v>
      </c>
      <c r="D42" s="782"/>
      <c r="E42" s="782"/>
      <c r="F42" s="782"/>
      <c r="G42" s="782"/>
      <c r="H42" s="782"/>
      <c r="I42" s="782"/>
      <c r="J42" s="782"/>
      <c r="K42" s="782"/>
      <c r="L42" s="782"/>
      <c r="M42" s="782"/>
      <c r="N42" s="782"/>
      <c r="O42" s="782"/>
      <c r="P42" s="782"/>
      <c r="Q42" s="782"/>
      <c r="R42" s="782"/>
      <c r="S42" s="782"/>
      <c r="T42" s="782"/>
      <c r="U42" s="782"/>
      <c r="V42" s="600"/>
      <c r="W42" s="601"/>
      <c r="X42" s="642">
        <v>1</v>
      </c>
      <c r="Y42" s="643"/>
      <c r="Z42" s="600">
        <v>72</v>
      </c>
      <c r="AA42" s="601"/>
      <c r="AB42" s="602">
        <f>AD42+AJ42</f>
        <v>34</v>
      </c>
      <c r="AC42" s="601"/>
      <c r="AD42" s="602">
        <v>18</v>
      </c>
      <c r="AE42" s="602"/>
      <c r="AF42" s="600"/>
      <c r="AG42" s="601"/>
      <c r="AH42" s="600"/>
      <c r="AI42" s="601"/>
      <c r="AJ42" s="602">
        <v>16</v>
      </c>
      <c r="AK42" s="601"/>
      <c r="AL42" s="201">
        <f>Z42</f>
        <v>72</v>
      </c>
      <c r="AM42" s="202">
        <f>AB42</f>
        <v>34</v>
      </c>
      <c r="AN42" s="203">
        <v>2</v>
      </c>
      <c r="AO42" s="201"/>
      <c r="AP42" s="202"/>
      <c r="AQ42" s="203"/>
      <c r="AR42" s="179"/>
      <c r="AS42" s="180"/>
      <c r="AT42" s="258"/>
      <c r="AU42" s="179"/>
      <c r="AV42" s="180"/>
      <c r="AW42" s="182"/>
      <c r="AX42" s="179"/>
      <c r="AY42" s="180"/>
      <c r="AZ42" s="333"/>
      <c r="BA42" s="179"/>
      <c r="BB42" s="180"/>
      <c r="BC42" s="182"/>
      <c r="BD42" s="179"/>
      <c r="BE42" s="180"/>
      <c r="BF42" s="182"/>
      <c r="BG42" s="179"/>
      <c r="BH42" s="180"/>
      <c r="BI42" s="560"/>
      <c r="BJ42" s="183">
        <f>SUM(AN42,AQ42,AT42,AW42,AZ42,BC42,BF42,BI42)</f>
        <v>2</v>
      </c>
      <c r="BK42" s="1060" t="s">
        <v>240</v>
      </c>
      <c r="BL42" s="1061"/>
      <c r="BM42" s="1062"/>
    </row>
    <row r="43" spans="1:65" s="33" customFormat="1" ht="48.75" customHeight="1" thickBot="1" x14ac:dyDescent="0.7">
      <c r="A43" s="988" t="s">
        <v>422</v>
      </c>
      <c r="B43" s="989"/>
      <c r="C43" s="898" t="s">
        <v>423</v>
      </c>
      <c r="D43" s="899"/>
      <c r="E43" s="899"/>
      <c r="F43" s="899"/>
      <c r="G43" s="899"/>
      <c r="H43" s="899"/>
      <c r="I43" s="899"/>
      <c r="J43" s="899"/>
      <c r="K43" s="899"/>
      <c r="L43" s="899"/>
      <c r="M43" s="899"/>
      <c r="N43" s="899"/>
      <c r="O43" s="899"/>
      <c r="P43" s="899"/>
      <c r="Q43" s="899"/>
      <c r="R43" s="899"/>
      <c r="S43" s="899"/>
      <c r="T43" s="899"/>
      <c r="U43" s="899"/>
      <c r="V43" s="694"/>
      <c r="W43" s="695"/>
      <c r="X43" s="1200">
        <v>4</v>
      </c>
      <c r="Y43" s="750"/>
      <c r="Z43" s="743">
        <v>72</v>
      </c>
      <c r="AA43" s="744"/>
      <c r="AB43" s="751">
        <f t="shared" si="1"/>
        <v>34</v>
      </c>
      <c r="AC43" s="751"/>
      <c r="AD43" s="979">
        <v>18</v>
      </c>
      <c r="AE43" s="744"/>
      <c r="AF43" s="743"/>
      <c r="AG43" s="744"/>
      <c r="AH43" s="743"/>
      <c r="AI43" s="744"/>
      <c r="AJ43" s="751">
        <v>16</v>
      </c>
      <c r="AK43" s="744"/>
      <c r="AL43" s="244"/>
      <c r="AM43" s="245"/>
      <c r="AN43" s="233"/>
      <c r="AO43" s="244"/>
      <c r="AP43" s="245"/>
      <c r="AQ43" s="233"/>
      <c r="AR43" s="234"/>
      <c r="AS43" s="235"/>
      <c r="AT43" s="251"/>
      <c r="AU43" s="234">
        <f>Z43</f>
        <v>72</v>
      </c>
      <c r="AV43" s="235">
        <f>AB43</f>
        <v>34</v>
      </c>
      <c r="AW43" s="237">
        <v>2</v>
      </c>
      <c r="AX43" s="234"/>
      <c r="AY43" s="235"/>
      <c r="AZ43" s="237"/>
      <c r="BA43" s="234"/>
      <c r="BB43" s="235"/>
      <c r="BC43" s="237"/>
      <c r="BD43" s="234"/>
      <c r="BE43" s="235"/>
      <c r="BF43" s="237"/>
      <c r="BG43" s="234"/>
      <c r="BH43" s="235"/>
      <c r="BI43" s="563"/>
      <c r="BJ43" s="157">
        <f t="shared" ref="BJ43:BJ87" si="2">SUM(AN43,AQ43,AT43,AW43,AZ43,BC43,BF43,BI43)</f>
        <v>2</v>
      </c>
      <c r="BK43" s="1041" t="s">
        <v>241</v>
      </c>
      <c r="BL43" s="1042"/>
      <c r="BM43" s="1043"/>
    </row>
    <row r="44" spans="1:65" ht="21.75" hidden="1" customHeight="1" thickTop="1" thickBot="1" x14ac:dyDescent="0.7">
      <c r="A44" s="995" t="s">
        <v>74</v>
      </c>
      <c r="B44" s="991"/>
      <c r="C44" s="781" t="s">
        <v>75</v>
      </c>
      <c r="D44" s="782"/>
      <c r="E44" s="782"/>
      <c r="F44" s="782"/>
      <c r="G44" s="782"/>
      <c r="H44" s="782"/>
      <c r="I44" s="782"/>
      <c r="J44" s="782"/>
      <c r="K44" s="782"/>
      <c r="L44" s="782"/>
      <c r="M44" s="782"/>
      <c r="N44" s="782"/>
      <c r="O44" s="782"/>
      <c r="P44" s="782"/>
      <c r="Q44" s="782"/>
      <c r="R44" s="782"/>
      <c r="S44" s="782"/>
      <c r="T44" s="782"/>
      <c r="U44" s="782"/>
      <c r="V44" s="537"/>
      <c r="W44" s="532"/>
      <c r="X44" s="485"/>
      <c r="Y44" s="486"/>
      <c r="Z44" s="600"/>
      <c r="AA44" s="601"/>
      <c r="AB44" s="602">
        <f t="shared" si="1"/>
        <v>0</v>
      </c>
      <c r="AC44" s="602"/>
      <c r="AD44" s="902"/>
      <c r="AE44" s="602"/>
      <c r="AF44" s="600"/>
      <c r="AG44" s="601"/>
      <c r="AH44" s="600"/>
      <c r="AI44" s="601"/>
      <c r="AJ44" s="602"/>
      <c r="AK44" s="601"/>
      <c r="AL44" s="201"/>
      <c r="AM44" s="202"/>
      <c r="AN44" s="203"/>
      <c r="AO44" s="201"/>
      <c r="AP44" s="202"/>
      <c r="AQ44" s="203"/>
      <c r="AR44" s="179"/>
      <c r="AS44" s="180"/>
      <c r="AT44" s="181"/>
      <c r="AU44" s="179"/>
      <c r="AV44" s="180"/>
      <c r="AW44" s="182"/>
      <c r="AX44" s="179"/>
      <c r="AY44" s="180"/>
      <c r="AZ44" s="182"/>
      <c r="BA44" s="179"/>
      <c r="BB44" s="180"/>
      <c r="BC44" s="182"/>
      <c r="BD44" s="179"/>
      <c r="BE44" s="180"/>
      <c r="BF44" s="182"/>
      <c r="BG44" s="179"/>
      <c r="BH44" s="180"/>
      <c r="BI44" s="483"/>
      <c r="BJ44" s="183">
        <f t="shared" si="2"/>
        <v>0</v>
      </c>
      <c r="BK44" s="493"/>
      <c r="BL44" s="494"/>
      <c r="BM44" s="495"/>
    </row>
    <row r="45" spans="1:65" ht="21.75" hidden="1" customHeight="1" thickTop="1" thickBot="1" x14ac:dyDescent="0.7">
      <c r="A45" s="994" t="s">
        <v>76</v>
      </c>
      <c r="B45" s="972"/>
      <c r="C45" s="617" t="s">
        <v>77</v>
      </c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533"/>
      <c r="W45" s="534"/>
      <c r="X45" s="487"/>
      <c r="Y45" s="488"/>
      <c r="Z45" s="620"/>
      <c r="AA45" s="621"/>
      <c r="AB45" s="602">
        <f t="shared" si="1"/>
        <v>0</v>
      </c>
      <c r="AC45" s="602"/>
      <c r="AD45" s="985"/>
      <c r="AE45" s="591"/>
      <c r="AF45" s="620"/>
      <c r="AG45" s="621"/>
      <c r="AH45" s="620"/>
      <c r="AI45" s="621"/>
      <c r="AJ45" s="591"/>
      <c r="AK45" s="621"/>
      <c r="AL45" s="191"/>
      <c r="AM45" s="192"/>
      <c r="AN45" s="193"/>
      <c r="AO45" s="191"/>
      <c r="AP45" s="192"/>
      <c r="AQ45" s="193"/>
      <c r="AR45" s="300"/>
      <c r="AS45" s="195"/>
      <c r="AT45" s="196"/>
      <c r="AU45" s="300"/>
      <c r="AV45" s="195"/>
      <c r="AW45" s="197"/>
      <c r="AX45" s="300"/>
      <c r="AY45" s="195"/>
      <c r="AZ45" s="197"/>
      <c r="BA45" s="300"/>
      <c r="BB45" s="195"/>
      <c r="BC45" s="197"/>
      <c r="BD45" s="300"/>
      <c r="BE45" s="195"/>
      <c r="BF45" s="197"/>
      <c r="BG45" s="300"/>
      <c r="BH45" s="195"/>
      <c r="BI45" s="480"/>
      <c r="BJ45" s="183">
        <f t="shared" si="2"/>
        <v>0</v>
      </c>
      <c r="BK45" s="186"/>
      <c r="BL45" s="187"/>
      <c r="BM45" s="188"/>
    </row>
    <row r="46" spans="1:65" s="32" customFormat="1" ht="21.75" hidden="1" customHeight="1" thickTop="1" thickBot="1" x14ac:dyDescent="0.7">
      <c r="A46" s="990" t="s">
        <v>79</v>
      </c>
      <c r="B46" s="991"/>
      <c r="C46" s="781" t="s">
        <v>80</v>
      </c>
      <c r="D46" s="782"/>
      <c r="E46" s="782"/>
      <c r="F46" s="782"/>
      <c r="G46" s="782"/>
      <c r="H46" s="782"/>
      <c r="I46" s="782"/>
      <c r="J46" s="782"/>
      <c r="K46" s="782"/>
      <c r="L46" s="782"/>
      <c r="M46" s="782"/>
      <c r="N46" s="782"/>
      <c r="O46" s="782"/>
      <c r="P46" s="782"/>
      <c r="Q46" s="782"/>
      <c r="R46" s="782"/>
      <c r="S46" s="782"/>
      <c r="T46" s="782"/>
      <c r="U46" s="782"/>
      <c r="V46" s="537"/>
      <c r="W46" s="532"/>
      <c r="X46" s="200"/>
      <c r="Y46" s="199"/>
      <c r="Z46" s="600"/>
      <c r="AA46" s="601"/>
      <c r="AB46" s="602"/>
      <c r="AC46" s="601"/>
      <c r="AD46" s="602"/>
      <c r="AE46" s="602"/>
      <c r="AF46" s="600"/>
      <c r="AG46" s="601"/>
      <c r="AH46" s="602"/>
      <c r="AI46" s="602"/>
      <c r="AJ46" s="600"/>
      <c r="AK46" s="601"/>
      <c r="AL46" s="201"/>
      <c r="AM46" s="202"/>
      <c r="AN46" s="274"/>
      <c r="AO46" s="202"/>
      <c r="AP46" s="202"/>
      <c r="AQ46" s="274"/>
      <c r="AR46" s="180"/>
      <c r="AS46" s="180"/>
      <c r="AT46" s="181"/>
      <c r="AU46" s="179"/>
      <c r="AV46" s="180"/>
      <c r="AW46" s="182"/>
      <c r="AX46" s="179"/>
      <c r="AY46" s="180"/>
      <c r="AZ46" s="182"/>
      <c r="BA46" s="179"/>
      <c r="BB46" s="180"/>
      <c r="BC46" s="182"/>
      <c r="BD46" s="179"/>
      <c r="BE46" s="180"/>
      <c r="BF46" s="182"/>
      <c r="BG46" s="179"/>
      <c r="BH46" s="180"/>
      <c r="BI46" s="207"/>
      <c r="BJ46" s="183">
        <f t="shared" si="2"/>
        <v>0</v>
      </c>
      <c r="BK46" s="208"/>
      <c r="BL46" s="209"/>
      <c r="BM46" s="160"/>
    </row>
    <row r="47" spans="1:65" ht="21.75" hidden="1" customHeight="1" thickTop="1" thickBot="1" x14ac:dyDescent="0.7">
      <c r="A47" s="980" t="s">
        <v>81</v>
      </c>
      <c r="B47" s="981"/>
      <c r="C47" s="900" t="s">
        <v>82</v>
      </c>
      <c r="D47" s="901"/>
      <c r="E47" s="901"/>
      <c r="F47" s="901"/>
      <c r="G47" s="901"/>
      <c r="H47" s="901"/>
      <c r="I47" s="901"/>
      <c r="J47" s="901"/>
      <c r="K47" s="901"/>
      <c r="L47" s="901"/>
      <c r="M47" s="901"/>
      <c r="N47" s="901"/>
      <c r="O47" s="901"/>
      <c r="P47" s="901"/>
      <c r="Q47" s="901"/>
      <c r="R47" s="901"/>
      <c r="S47" s="901"/>
      <c r="T47" s="901"/>
      <c r="U47" s="901"/>
      <c r="V47" s="539"/>
      <c r="W47" s="538"/>
      <c r="X47" s="211"/>
      <c r="Y47" s="210"/>
      <c r="Z47" s="729"/>
      <c r="AA47" s="730"/>
      <c r="AB47" s="734"/>
      <c r="AC47" s="730"/>
      <c r="AD47" s="734"/>
      <c r="AE47" s="734"/>
      <c r="AF47" s="729"/>
      <c r="AG47" s="730"/>
      <c r="AH47" s="734"/>
      <c r="AI47" s="734"/>
      <c r="AJ47" s="620"/>
      <c r="AK47" s="621"/>
      <c r="AL47" s="212"/>
      <c r="AM47" s="213"/>
      <c r="AN47" s="497"/>
      <c r="AO47" s="192"/>
      <c r="AP47" s="192"/>
      <c r="AQ47" s="496"/>
      <c r="AR47" s="484"/>
      <c r="AS47" s="484"/>
      <c r="AT47" s="196"/>
      <c r="AU47" s="482"/>
      <c r="AV47" s="484"/>
      <c r="AW47" s="197"/>
      <c r="AX47" s="482"/>
      <c r="AY47" s="484"/>
      <c r="AZ47" s="197"/>
      <c r="BA47" s="482"/>
      <c r="BB47" s="484"/>
      <c r="BC47" s="197"/>
      <c r="BD47" s="482"/>
      <c r="BE47" s="484"/>
      <c r="BF47" s="197"/>
      <c r="BG47" s="482"/>
      <c r="BH47" s="484"/>
      <c r="BI47" s="481"/>
      <c r="BJ47" s="220">
        <f t="shared" si="2"/>
        <v>0</v>
      </c>
      <c r="BK47" s="208"/>
      <c r="BL47" s="209"/>
      <c r="BM47" s="160"/>
    </row>
    <row r="48" spans="1:65" s="37" customFormat="1" ht="50.25" customHeight="1" thickBot="1" x14ac:dyDescent="0.7">
      <c r="A48" s="999" t="s">
        <v>73</v>
      </c>
      <c r="B48" s="1000"/>
      <c r="C48" s="984" t="s">
        <v>218</v>
      </c>
      <c r="D48" s="984"/>
      <c r="E48" s="984"/>
      <c r="F48" s="984"/>
      <c r="G48" s="984"/>
      <c r="H48" s="984"/>
      <c r="I48" s="984"/>
      <c r="J48" s="984"/>
      <c r="K48" s="984"/>
      <c r="L48" s="984"/>
      <c r="M48" s="984"/>
      <c r="N48" s="984"/>
      <c r="O48" s="984"/>
      <c r="P48" s="984"/>
      <c r="Q48" s="984"/>
      <c r="R48" s="984"/>
      <c r="S48" s="984"/>
      <c r="T48" s="984"/>
      <c r="U48" s="984"/>
      <c r="V48" s="491"/>
      <c r="W48" s="492"/>
      <c r="X48" s="490"/>
      <c r="Y48" s="489"/>
      <c r="Z48" s="982"/>
      <c r="AA48" s="983"/>
      <c r="AB48" s="982"/>
      <c r="AC48" s="983"/>
      <c r="AD48" s="982"/>
      <c r="AE48" s="983"/>
      <c r="AF48" s="982"/>
      <c r="AG48" s="983"/>
      <c r="AH48" s="982"/>
      <c r="AI48" s="983"/>
      <c r="AJ48" s="982"/>
      <c r="AK48" s="983"/>
      <c r="AL48" s="499"/>
      <c r="AM48" s="500"/>
      <c r="AN48" s="498"/>
      <c r="AO48" s="499"/>
      <c r="AP48" s="500"/>
      <c r="AQ48" s="498"/>
      <c r="AR48" s="499"/>
      <c r="AS48" s="500"/>
      <c r="AT48" s="501"/>
      <c r="AU48" s="499"/>
      <c r="AV48" s="500"/>
      <c r="AW48" s="498"/>
      <c r="AX48" s="499"/>
      <c r="AY48" s="500"/>
      <c r="AZ48" s="498"/>
      <c r="BA48" s="499"/>
      <c r="BB48" s="500"/>
      <c r="BC48" s="498"/>
      <c r="BD48" s="499"/>
      <c r="BE48" s="500"/>
      <c r="BF48" s="498"/>
      <c r="BG48" s="499"/>
      <c r="BH48" s="500"/>
      <c r="BI48" s="502"/>
      <c r="BJ48" s="220"/>
      <c r="BK48" s="682" t="s">
        <v>396</v>
      </c>
      <c r="BL48" s="683"/>
      <c r="BM48" s="684"/>
    </row>
    <row r="49" spans="1:65" s="45" customFormat="1" ht="47.25" customHeight="1" thickBot="1" x14ac:dyDescent="0.7">
      <c r="A49" s="977" t="s">
        <v>74</v>
      </c>
      <c r="B49" s="978"/>
      <c r="C49" s="679" t="s">
        <v>146</v>
      </c>
      <c r="D49" s="680"/>
      <c r="E49" s="680"/>
      <c r="F49" s="680"/>
      <c r="G49" s="680"/>
      <c r="H49" s="680"/>
      <c r="I49" s="680"/>
      <c r="J49" s="680"/>
      <c r="K49" s="680"/>
      <c r="L49" s="680"/>
      <c r="M49" s="680"/>
      <c r="N49" s="680"/>
      <c r="O49" s="680"/>
      <c r="P49" s="680"/>
      <c r="Q49" s="680"/>
      <c r="R49" s="680"/>
      <c r="S49" s="680"/>
      <c r="T49" s="680"/>
      <c r="U49" s="680"/>
      <c r="V49" s="694">
        <v>2</v>
      </c>
      <c r="W49" s="695"/>
      <c r="X49" s="749">
        <v>1</v>
      </c>
      <c r="Y49" s="750"/>
      <c r="Z49" s="975">
        <v>230</v>
      </c>
      <c r="AA49" s="976"/>
      <c r="AB49" s="973">
        <f>SUM(AD49:AI49)</f>
        <v>100</v>
      </c>
      <c r="AC49" s="976"/>
      <c r="AD49" s="973"/>
      <c r="AE49" s="973"/>
      <c r="AF49" s="975"/>
      <c r="AG49" s="976"/>
      <c r="AH49" s="973">
        <v>100</v>
      </c>
      <c r="AI49" s="973"/>
      <c r="AJ49" s="1052"/>
      <c r="AK49" s="1053"/>
      <c r="AL49" s="230">
        <v>115</v>
      </c>
      <c r="AM49" s="231">
        <v>50</v>
      </c>
      <c r="AN49" s="232">
        <v>3</v>
      </c>
      <c r="AO49" s="230">
        <f>Z49-AL49</f>
        <v>115</v>
      </c>
      <c r="AP49" s="231">
        <v>50</v>
      </c>
      <c r="AQ49" s="233">
        <v>3</v>
      </c>
      <c r="AR49" s="234"/>
      <c r="AS49" s="235"/>
      <c r="AT49" s="236"/>
      <c r="AU49" s="234"/>
      <c r="AV49" s="235"/>
      <c r="AW49" s="237"/>
      <c r="AX49" s="234"/>
      <c r="AY49" s="235"/>
      <c r="AZ49" s="237"/>
      <c r="BA49" s="234"/>
      <c r="BB49" s="235"/>
      <c r="BC49" s="237"/>
      <c r="BD49" s="234"/>
      <c r="BE49" s="235"/>
      <c r="BF49" s="237"/>
      <c r="BG49" s="234"/>
      <c r="BH49" s="235"/>
      <c r="BI49" s="238"/>
      <c r="BJ49" s="157">
        <f>SUM(AN49,AQ49,AT49,AW49,AZ49,BC49,BF49,BI49)</f>
        <v>6</v>
      </c>
      <c r="BK49" s="688"/>
      <c r="BL49" s="689"/>
      <c r="BM49" s="690"/>
    </row>
    <row r="50" spans="1:65" s="22" customFormat="1" ht="48" customHeight="1" thickBot="1" x14ac:dyDescent="0.7">
      <c r="A50" s="807" t="s">
        <v>78</v>
      </c>
      <c r="B50" s="808"/>
      <c r="C50" s="809" t="s">
        <v>205</v>
      </c>
      <c r="D50" s="809"/>
      <c r="E50" s="809"/>
      <c r="F50" s="809"/>
      <c r="G50" s="809"/>
      <c r="H50" s="809"/>
      <c r="I50" s="809"/>
      <c r="J50" s="809"/>
      <c r="K50" s="809"/>
      <c r="L50" s="809"/>
      <c r="M50" s="809"/>
      <c r="N50" s="809"/>
      <c r="O50" s="809"/>
      <c r="P50" s="809"/>
      <c r="Q50" s="809"/>
      <c r="R50" s="809"/>
      <c r="S50" s="809"/>
      <c r="T50" s="809"/>
      <c r="U50" s="809"/>
      <c r="V50" s="473"/>
      <c r="W50" s="474"/>
      <c r="X50" s="162"/>
      <c r="Y50" s="161"/>
      <c r="Z50" s="661"/>
      <c r="AA50" s="662"/>
      <c r="AB50" s="661"/>
      <c r="AC50" s="662"/>
      <c r="AD50" s="661"/>
      <c r="AE50" s="662"/>
      <c r="AF50" s="661"/>
      <c r="AG50" s="662"/>
      <c r="AH50" s="661"/>
      <c r="AI50" s="662"/>
      <c r="AJ50" s="661"/>
      <c r="AK50" s="662"/>
      <c r="AL50" s="239"/>
      <c r="AM50" s="240"/>
      <c r="AN50" s="241"/>
      <c r="AO50" s="239"/>
      <c r="AP50" s="240"/>
      <c r="AQ50" s="241"/>
      <c r="AR50" s="239"/>
      <c r="AS50" s="240"/>
      <c r="AT50" s="241"/>
      <c r="AU50" s="239"/>
      <c r="AV50" s="240"/>
      <c r="AW50" s="241"/>
      <c r="AX50" s="239"/>
      <c r="AY50" s="240"/>
      <c r="AZ50" s="241"/>
      <c r="BA50" s="239"/>
      <c r="BB50" s="240"/>
      <c r="BC50" s="241"/>
      <c r="BD50" s="239"/>
      <c r="BE50" s="240"/>
      <c r="BF50" s="241"/>
      <c r="BG50" s="239"/>
      <c r="BH50" s="240"/>
      <c r="BI50" s="242"/>
      <c r="BJ50" s="243"/>
      <c r="BK50" s="682" t="s">
        <v>282</v>
      </c>
      <c r="BL50" s="683"/>
      <c r="BM50" s="684"/>
    </row>
    <row r="51" spans="1:65" s="29" customFormat="1" ht="51.75" customHeight="1" thickBot="1" x14ac:dyDescent="0.7">
      <c r="A51" s="701" t="s">
        <v>79</v>
      </c>
      <c r="B51" s="702"/>
      <c r="C51" s="703" t="s">
        <v>108</v>
      </c>
      <c r="D51" s="704"/>
      <c r="E51" s="704"/>
      <c r="F51" s="704"/>
      <c r="G51" s="704"/>
      <c r="H51" s="704"/>
      <c r="I51" s="704"/>
      <c r="J51" s="704"/>
      <c r="K51" s="704"/>
      <c r="L51" s="704"/>
      <c r="M51" s="704"/>
      <c r="N51" s="704"/>
      <c r="O51" s="704"/>
      <c r="P51" s="704"/>
      <c r="Q51" s="704"/>
      <c r="R51" s="704"/>
      <c r="S51" s="704"/>
      <c r="T51" s="704"/>
      <c r="U51" s="1120"/>
      <c r="V51" s="380">
        <v>1</v>
      </c>
      <c r="W51" s="381">
        <v>3</v>
      </c>
      <c r="X51" s="694">
        <v>2</v>
      </c>
      <c r="Y51" s="695"/>
      <c r="Z51" s="707">
        <v>480</v>
      </c>
      <c r="AA51" s="708"/>
      <c r="AB51" s="707">
        <f>AD51+AH51</f>
        <v>238</v>
      </c>
      <c r="AC51" s="708"/>
      <c r="AD51" s="707">
        <v>118</v>
      </c>
      <c r="AE51" s="708"/>
      <c r="AF51" s="707"/>
      <c r="AG51" s="708"/>
      <c r="AH51" s="707">
        <v>120</v>
      </c>
      <c r="AI51" s="708"/>
      <c r="AJ51" s="854"/>
      <c r="AK51" s="855"/>
      <c r="AL51" s="244">
        <v>136</v>
      </c>
      <c r="AM51" s="245">
        <v>76</v>
      </c>
      <c r="AN51" s="233">
        <v>4</v>
      </c>
      <c r="AO51" s="244">
        <f>Z51-AR51-AL51</f>
        <v>208</v>
      </c>
      <c r="AP51" s="245">
        <v>94</v>
      </c>
      <c r="AQ51" s="233">
        <v>5</v>
      </c>
      <c r="AR51" s="234">
        <v>136</v>
      </c>
      <c r="AS51" s="235">
        <f>AB51-AM51-AP51</f>
        <v>68</v>
      </c>
      <c r="AT51" s="246">
        <v>3</v>
      </c>
      <c r="AU51" s="234"/>
      <c r="AV51" s="235"/>
      <c r="AW51" s="237"/>
      <c r="AX51" s="234"/>
      <c r="AY51" s="235"/>
      <c r="AZ51" s="237"/>
      <c r="BA51" s="234"/>
      <c r="BB51" s="235"/>
      <c r="BC51" s="237"/>
      <c r="BD51" s="234"/>
      <c r="BE51" s="235"/>
      <c r="BF51" s="237"/>
      <c r="BG51" s="234"/>
      <c r="BH51" s="235"/>
      <c r="BI51" s="238"/>
      <c r="BJ51" s="247">
        <f t="shared" si="2"/>
        <v>12</v>
      </c>
      <c r="BK51" s="685"/>
      <c r="BL51" s="686"/>
      <c r="BM51" s="687"/>
    </row>
    <row r="52" spans="1:65" s="29" customFormat="1" ht="40.5" customHeight="1" thickBot="1" x14ac:dyDescent="0.7">
      <c r="A52" s="807" t="s">
        <v>83</v>
      </c>
      <c r="B52" s="808"/>
      <c r="C52" s="809" t="s">
        <v>206</v>
      </c>
      <c r="D52" s="809"/>
      <c r="E52" s="809"/>
      <c r="F52" s="809"/>
      <c r="G52" s="809"/>
      <c r="H52" s="809"/>
      <c r="I52" s="809"/>
      <c r="J52" s="809"/>
      <c r="K52" s="809"/>
      <c r="L52" s="809"/>
      <c r="M52" s="809"/>
      <c r="N52" s="809"/>
      <c r="O52" s="809"/>
      <c r="P52" s="809"/>
      <c r="Q52" s="809"/>
      <c r="R52" s="809"/>
      <c r="S52" s="809"/>
      <c r="T52" s="809"/>
      <c r="U52" s="809"/>
      <c r="V52" s="473"/>
      <c r="W52" s="474"/>
      <c r="X52" s="162"/>
      <c r="Y52" s="161"/>
      <c r="Z52" s="661"/>
      <c r="AA52" s="662"/>
      <c r="AB52" s="661"/>
      <c r="AC52" s="662"/>
      <c r="AD52" s="661"/>
      <c r="AE52" s="662"/>
      <c r="AF52" s="661"/>
      <c r="AG52" s="662"/>
      <c r="AH52" s="661"/>
      <c r="AI52" s="662"/>
      <c r="AJ52" s="661"/>
      <c r="AK52" s="662"/>
      <c r="AL52" s="239"/>
      <c r="AM52" s="240"/>
      <c r="AN52" s="241"/>
      <c r="AO52" s="239"/>
      <c r="AP52" s="240"/>
      <c r="AQ52" s="241"/>
      <c r="AR52" s="239"/>
      <c r="AS52" s="240"/>
      <c r="AT52" s="241"/>
      <c r="AU52" s="239"/>
      <c r="AV52" s="240"/>
      <c r="AW52" s="241"/>
      <c r="AX52" s="239"/>
      <c r="AY52" s="240"/>
      <c r="AZ52" s="241"/>
      <c r="BA52" s="239"/>
      <c r="BB52" s="240"/>
      <c r="BC52" s="241"/>
      <c r="BD52" s="239"/>
      <c r="BE52" s="240"/>
      <c r="BF52" s="241"/>
      <c r="BG52" s="239"/>
      <c r="BH52" s="240"/>
      <c r="BI52" s="242"/>
      <c r="BJ52" s="243"/>
      <c r="BK52" s="1049" t="s">
        <v>255</v>
      </c>
      <c r="BL52" s="1050"/>
      <c r="BM52" s="1051"/>
    </row>
    <row r="53" spans="1:65" ht="41.25" customHeight="1" x14ac:dyDescent="0.65">
      <c r="A53" s="779" t="s">
        <v>84</v>
      </c>
      <c r="B53" s="780"/>
      <c r="C53" s="781" t="s">
        <v>109</v>
      </c>
      <c r="D53" s="782"/>
      <c r="E53" s="782"/>
      <c r="F53" s="782"/>
      <c r="G53" s="782"/>
      <c r="H53" s="782"/>
      <c r="I53" s="782"/>
      <c r="J53" s="782"/>
      <c r="K53" s="782"/>
      <c r="L53" s="782"/>
      <c r="M53" s="782"/>
      <c r="N53" s="782"/>
      <c r="O53" s="782"/>
      <c r="P53" s="782"/>
      <c r="Q53" s="782"/>
      <c r="R53" s="782"/>
      <c r="S53" s="782"/>
      <c r="T53" s="782"/>
      <c r="U53" s="783"/>
      <c r="V53" s="376">
        <v>1</v>
      </c>
      <c r="W53" s="377">
        <v>2</v>
      </c>
      <c r="X53" s="200"/>
      <c r="Y53" s="199"/>
      <c r="Z53" s="600">
        <f>AO53+AL53</f>
        <v>394</v>
      </c>
      <c r="AA53" s="601"/>
      <c r="AB53" s="600">
        <f>AD53+AH53+AF53</f>
        <v>204</v>
      </c>
      <c r="AC53" s="601"/>
      <c r="AD53" s="600">
        <v>102</v>
      </c>
      <c r="AE53" s="601"/>
      <c r="AF53" s="600">
        <v>48</v>
      </c>
      <c r="AG53" s="601"/>
      <c r="AH53" s="600">
        <v>54</v>
      </c>
      <c r="AI53" s="601"/>
      <c r="AJ53" s="642"/>
      <c r="AK53" s="643"/>
      <c r="AL53" s="191">
        <v>204</v>
      </c>
      <c r="AM53" s="504">
        <v>102</v>
      </c>
      <c r="AN53" s="193">
        <v>6</v>
      </c>
      <c r="AO53" s="191">
        <v>190</v>
      </c>
      <c r="AP53" s="504">
        <f>AB53-AM53</f>
        <v>102</v>
      </c>
      <c r="AQ53" s="193">
        <v>5</v>
      </c>
      <c r="AR53" s="194"/>
      <c r="AS53" s="249"/>
      <c r="AT53" s="205"/>
      <c r="AU53" s="194"/>
      <c r="AV53" s="195"/>
      <c r="AW53" s="197"/>
      <c r="AX53" s="194"/>
      <c r="AY53" s="195"/>
      <c r="AZ53" s="197"/>
      <c r="BA53" s="194"/>
      <c r="BB53" s="195"/>
      <c r="BC53" s="197"/>
      <c r="BD53" s="194"/>
      <c r="BE53" s="195"/>
      <c r="BF53" s="197"/>
      <c r="BG53" s="194"/>
      <c r="BH53" s="195"/>
      <c r="BI53" s="250"/>
      <c r="BJ53" s="183">
        <f t="shared" si="2"/>
        <v>11</v>
      </c>
      <c r="BK53" s="594" t="s">
        <v>252</v>
      </c>
      <c r="BL53" s="595"/>
      <c r="BM53" s="596"/>
    </row>
    <row r="54" spans="1:65" ht="49.5" customHeight="1" thickBot="1" x14ac:dyDescent="0.7">
      <c r="A54" s="762" t="s">
        <v>85</v>
      </c>
      <c r="B54" s="763"/>
      <c r="C54" s="899" t="s">
        <v>110</v>
      </c>
      <c r="D54" s="899"/>
      <c r="E54" s="899"/>
      <c r="F54" s="899"/>
      <c r="G54" s="899"/>
      <c r="H54" s="899"/>
      <c r="I54" s="899"/>
      <c r="J54" s="899"/>
      <c r="K54" s="899"/>
      <c r="L54" s="899"/>
      <c r="M54" s="899"/>
      <c r="N54" s="899"/>
      <c r="O54" s="899"/>
      <c r="P54" s="899"/>
      <c r="Q54" s="899"/>
      <c r="R54" s="899"/>
      <c r="S54" s="899"/>
      <c r="T54" s="899"/>
      <c r="U54" s="899"/>
      <c r="V54" s="694">
        <v>1</v>
      </c>
      <c r="W54" s="695"/>
      <c r="X54" s="749"/>
      <c r="Y54" s="750"/>
      <c r="Z54" s="743">
        <v>136</v>
      </c>
      <c r="AA54" s="744"/>
      <c r="AB54" s="709">
        <f>AD54+AH54+AF54</f>
        <v>68</v>
      </c>
      <c r="AC54" s="708"/>
      <c r="AD54" s="751">
        <v>34</v>
      </c>
      <c r="AE54" s="751"/>
      <c r="AF54" s="743">
        <v>34</v>
      </c>
      <c r="AG54" s="744"/>
      <c r="AH54" s="751"/>
      <c r="AI54" s="751"/>
      <c r="AJ54" s="752"/>
      <c r="AK54" s="753"/>
      <c r="AL54" s="244">
        <f>Z54</f>
        <v>136</v>
      </c>
      <c r="AM54" s="245">
        <f>AB54</f>
        <v>68</v>
      </c>
      <c r="AN54" s="233">
        <v>3</v>
      </c>
      <c r="AO54" s="244"/>
      <c r="AP54" s="245"/>
      <c r="AQ54" s="233"/>
      <c r="AR54" s="234"/>
      <c r="AS54" s="235"/>
      <c r="AT54" s="251"/>
      <c r="AU54" s="234"/>
      <c r="AV54" s="235"/>
      <c r="AW54" s="237"/>
      <c r="AX54" s="234"/>
      <c r="AY54" s="235"/>
      <c r="AZ54" s="237"/>
      <c r="BA54" s="234"/>
      <c r="BB54" s="235"/>
      <c r="BC54" s="237"/>
      <c r="BD54" s="234"/>
      <c r="BE54" s="235"/>
      <c r="BF54" s="237"/>
      <c r="BG54" s="234"/>
      <c r="BH54" s="235"/>
      <c r="BI54" s="238"/>
      <c r="BJ54" s="247">
        <f t="shared" si="2"/>
        <v>3</v>
      </c>
      <c r="BK54" s="764" t="s">
        <v>254</v>
      </c>
      <c r="BL54" s="765"/>
      <c r="BM54" s="766"/>
    </row>
    <row r="55" spans="1:65" s="24" customFormat="1" ht="45" customHeight="1" thickBot="1" x14ac:dyDescent="0.7">
      <c r="A55" s="659" t="s">
        <v>138</v>
      </c>
      <c r="B55" s="660"/>
      <c r="C55" s="663" t="s">
        <v>238</v>
      </c>
      <c r="D55" s="664"/>
      <c r="E55" s="664"/>
      <c r="F55" s="664"/>
      <c r="G55" s="664"/>
      <c r="H55" s="664"/>
      <c r="I55" s="664"/>
      <c r="J55" s="664"/>
      <c r="K55" s="664"/>
      <c r="L55" s="664"/>
      <c r="M55" s="664"/>
      <c r="N55" s="664"/>
      <c r="O55" s="664"/>
      <c r="P55" s="664"/>
      <c r="Q55" s="664"/>
      <c r="R55" s="664"/>
      <c r="S55" s="664"/>
      <c r="T55" s="664"/>
      <c r="U55" s="664"/>
      <c r="V55" s="666"/>
      <c r="W55" s="667"/>
      <c r="X55" s="670"/>
      <c r="Y55" s="667"/>
      <c r="Z55" s="661"/>
      <c r="AA55" s="662"/>
      <c r="AB55" s="661"/>
      <c r="AC55" s="662"/>
      <c r="AD55" s="661"/>
      <c r="AE55" s="662"/>
      <c r="AF55" s="661"/>
      <c r="AG55" s="662"/>
      <c r="AH55" s="661"/>
      <c r="AI55" s="662"/>
      <c r="AJ55" s="655"/>
      <c r="AK55" s="656"/>
      <c r="AL55" s="163"/>
      <c r="AM55" s="164"/>
      <c r="AN55" s="165"/>
      <c r="AO55" s="163"/>
      <c r="AP55" s="164"/>
      <c r="AQ55" s="165"/>
      <c r="AR55" s="163"/>
      <c r="AS55" s="164"/>
      <c r="AT55" s="165"/>
      <c r="AU55" s="163"/>
      <c r="AV55" s="164"/>
      <c r="AW55" s="165"/>
      <c r="AX55" s="163"/>
      <c r="AY55" s="164"/>
      <c r="AZ55" s="165"/>
      <c r="BA55" s="163"/>
      <c r="BB55" s="164"/>
      <c r="BC55" s="165"/>
      <c r="BD55" s="163"/>
      <c r="BE55" s="164"/>
      <c r="BF55" s="165"/>
      <c r="BG55" s="252"/>
      <c r="BH55" s="253"/>
      <c r="BI55" s="254"/>
      <c r="BJ55" s="243"/>
      <c r="BK55" s="1049" t="s">
        <v>321</v>
      </c>
      <c r="BL55" s="1050"/>
      <c r="BM55" s="1051"/>
    </row>
    <row r="56" spans="1:65" ht="42" customHeight="1" x14ac:dyDescent="0.65">
      <c r="A56" s="609" t="s">
        <v>207</v>
      </c>
      <c r="B56" s="649"/>
      <c r="C56" s="611" t="s">
        <v>112</v>
      </c>
      <c r="D56" s="612"/>
      <c r="E56" s="612"/>
      <c r="F56" s="612"/>
      <c r="G56" s="612"/>
      <c r="H56" s="612"/>
      <c r="I56" s="612"/>
      <c r="J56" s="612"/>
      <c r="K56" s="612"/>
      <c r="L56" s="612"/>
      <c r="M56" s="612"/>
      <c r="N56" s="612"/>
      <c r="O56" s="612"/>
      <c r="P56" s="612"/>
      <c r="Q56" s="612"/>
      <c r="R56" s="612"/>
      <c r="S56" s="612"/>
      <c r="T56" s="612"/>
      <c r="U56" s="771"/>
      <c r="V56" s="255">
        <v>3</v>
      </c>
      <c r="W56" s="256">
        <v>4</v>
      </c>
      <c r="X56" s="613"/>
      <c r="Y56" s="614"/>
      <c r="Z56" s="620">
        <v>238</v>
      </c>
      <c r="AA56" s="621"/>
      <c r="AB56" s="620">
        <f>SUM(AD56:AK56)</f>
        <v>122</v>
      </c>
      <c r="AC56" s="621"/>
      <c r="AD56" s="620">
        <v>68</v>
      </c>
      <c r="AE56" s="621"/>
      <c r="AF56" s="620"/>
      <c r="AG56" s="621"/>
      <c r="AH56" s="620">
        <v>54</v>
      </c>
      <c r="AI56" s="621"/>
      <c r="AJ56" s="592"/>
      <c r="AK56" s="593"/>
      <c r="AL56" s="191"/>
      <c r="AM56" s="192"/>
      <c r="AN56" s="193"/>
      <c r="AO56" s="191"/>
      <c r="AP56" s="192"/>
      <c r="AQ56" s="193"/>
      <c r="AR56" s="194">
        <v>116</v>
      </c>
      <c r="AS56" s="195">
        <v>54</v>
      </c>
      <c r="AT56" s="205">
        <v>3</v>
      </c>
      <c r="AU56" s="194">
        <f>Z56-AR56</f>
        <v>122</v>
      </c>
      <c r="AV56" s="195">
        <f>AB56-AS56</f>
        <v>68</v>
      </c>
      <c r="AW56" s="197">
        <v>3</v>
      </c>
      <c r="AX56" s="194"/>
      <c r="AY56" s="195"/>
      <c r="AZ56" s="197"/>
      <c r="BA56" s="194"/>
      <c r="BB56" s="195"/>
      <c r="BC56" s="197"/>
      <c r="BD56" s="194"/>
      <c r="BE56" s="195"/>
      <c r="BF56" s="197"/>
      <c r="BG56" s="194"/>
      <c r="BH56" s="195"/>
      <c r="BI56" s="250"/>
      <c r="BJ56" s="183">
        <f>SUM(AN56,AQ56,AT56,AW56,AZ56,BC56,BF56,BI56)</f>
        <v>6</v>
      </c>
      <c r="BK56" s="571" t="s">
        <v>256</v>
      </c>
      <c r="BL56" s="572"/>
      <c r="BM56" s="573"/>
    </row>
    <row r="57" spans="1:65" ht="43.5" customHeight="1" x14ac:dyDescent="0.65">
      <c r="A57" s="609" t="s">
        <v>208</v>
      </c>
      <c r="B57" s="649"/>
      <c r="C57" s="611" t="s">
        <v>115</v>
      </c>
      <c r="D57" s="612"/>
      <c r="E57" s="612"/>
      <c r="F57" s="612"/>
      <c r="G57" s="612"/>
      <c r="H57" s="612"/>
      <c r="I57" s="612"/>
      <c r="J57" s="612"/>
      <c r="K57" s="612"/>
      <c r="L57" s="612"/>
      <c r="M57" s="612"/>
      <c r="N57" s="612"/>
      <c r="O57" s="612"/>
      <c r="P57" s="612"/>
      <c r="Q57" s="612"/>
      <c r="R57" s="612"/>
      <c r="S57" s="612"/>
      <c r="T57" s="612"/>
      <c r="U57" s="612"/>
      <c r="V57" s="613">
        <v>3</v>
      </c>
      <c r="W57" s="614"/>
      <c r="X57" s="204"/>
      <c r="Y57" s="190"/>
      <c r="Z57" s="620">
        <v>136</v>
      </c>
      <c r="AA57" s="621"/>
      <c r="AB57" s="591">
        <f>SUM(AD57:AK57)</f>
        <v>84</v>
      </c>
      <c r="AC57" s="621"/>
      <c r="AD57" s="591">
        <v>50</v>
      </c>
      <c r="AE57" s="591"/>
      <c r="AF57" s="620"/>
      <c r="AG57" s="621"/>
      <c r="AH57" s="591">
        <v>34</v>
      </c>
      <c r="AI57" s="591"/>
      <c r="AJ57" s="592"/>
      <c r="AK57" s="593"/>
      <c r="AL57" s="191"/>
      <c r="AM57" s="192"/>
      <c r="AN57" s="193"/>
      <c r="AO57" s="191"/>
      <c r="AP57" s="192"/>
      <c r="AQ57" s="193"/>
      <c r="AR57" s="194">
        <f>Z57</f>
        <v>136</v>
      </c>
      <c r="AS57" s="195">
        <v>84</v>
      </c>
      <c r="AT57" s="205">
        <v>3</v>
      </c>
      <c r="AU57" s="194"/>
      <c r="AV57" s="195"/>
      <c r="AW57" s="197"/>
      <c r="AX57" s="194"/>
      <c r="AY57" s="195"/>
      <c r="AZ57" s="197"/>
      <c r="BA57" s="194"/>
      <c r="BB57" s="195"/>
      <c r="BC57" s="197"/>
      <c r="BD57" s="194"/>
      <c r="BE57" s="195"/>
      <c r="BF57" s="197"/>
      <c r="BG57" s="194"/>
      <c r="BH57" s="195"/>
      <c r="BI57" s="250"/>
      <c r="BJ57" s="183">
        <f>SUM(AN57,AQ57,AT57,AW57,AZ57,BC57,BF57,BI57)</f>
        <v>3</v>
      </c>
      <c r="BK57" s="594" t="s">
        <v>257</v>
      </c>
      <c r="BL57" s="595"/>
      <c r="BM57" s="596"/>
    </row>
    <row r="58" spans="1:65" ht="42.75" customHeight="1" x14ac:dyDescent="0.65">
      <c r="A58" s="609" t="s">
        <v>214</v>
      </c>
      <c r="B58" s="649"/>
      <c r="C58" s="611" t="s">
        <v>149</v>
      </c>
      <c r="D58" s="612"/>
      <c r="E58" s="612"/>
      <c r="F58" s="612"/>
      <c r="G58" s="612"/>
      <c r="H58" s="612"/>
      <c r="I58" s="612"/>
      <c r="J58" s="612"/>
      <c r="K58" s="612"/>
      <c r="L58" s="612"/>
      <c r="M58" s="612"/>
      <c r="N58" s="612"/>
      <c r="O58" s="612"/>
      <c r="P58" s="612"/>
      <c r="Q58" s="612"/>
      <c r="R58" s="612"/>
      <c r="S58" s="612"/>
      <c r="T58" s="612"/>
      <c r="U58" s="612"/>
      <c r="V58" s="613">
        <v>3</v>
      </c>
      <c r="W58" s="614"/>
      <c r="X58" s="776"/>
      <c r="Y58" s="669"/>
      <c r="Z58" s="620">
        <v>136</v>
      </c>
      <c r="AA58" s="621"/>
      <c r="AB58" s="591">
        <f>SUM(AD58:AK58)</f>
        <v>84</v>
      </c>
      <c r="AC58" s="621"/>
      <c r="AD58" s="591">
        <v>50</v>
      </c>
      <c r="AE58" s="591"/>
      <c r="AF58" s="620">
        <v>16</v>
      </c>
      <c r="AG58" s="621"/>
      <c r="AH58" s="620">
        <v>18</v>
      </c>
      <c r="AI58" s="621"/>
      <c r="AJ58" s="592"/>
      <c r="AK58" s="593"/>
      <c r="AL58" s="191"/>
      <c r="AM58" s="192"/>
      <c r="AN58" s="193"/>
      <c r="AO58" s="191"/>
      <c r="AP58" s="192"/>
      <c r="AQ58" s="193"/>
      <c r="AR58" s="194">
        <f>Z58</f>
        <v>136</v>
      </c>
      <c r="AS58" s="195">
        <f>AB58</f>
        <v>84</v>
      </c>
      <c r="AT58" s="205">
        <v>3</v>
      </c>
      <c r="AU58" s="194"/>
      <c r="AV58" s="195"/>
      <c r="AW58" s="197"/>
      <c r="AX58" s="194"/>
      <c r="AY58" s="195"/>
      <c r="AZ58" s="197"/>
      <c r="BA58" s="194"/>
      <c r="BB58" s="195"/>
      <c r="BC58" s="197"/>
      <c r="BD58" s="194"/>
      <c r="BE58" s="195"/>
      <c r="BF58" s="197"/>
      <c r="BG58" s="194"/>
      <c r="BH58" s="195"/>
      <c r="BI58" s="250"/>
      <c r="BJ58" s="257">
        <f>SUM(AN58,AQ58,AT58,AW58,AZ58,BC58,BF58,BI58)</f>
        <v>3</v>
      </c>
      <c r="BK58" s="604" t="s">
        <v>259</v>
      </c>
      <c r="BL58" s="604"/>
      <c r="BM58" s="605"/>
    </row>
    <row r="59" spans="1:65" ht="42.75" customHeight="1" x14ac:dyDescent="0.65">
      <c r="A59" s="651" t="s">
        <v>246</v>
      </c>
      <c r="B59" s="652"/>
      <c r="C59" s="653" t="s">
        <v>114</v>
      </c>
      <c r="D59" s="654"/>
      <c r="E59" s="654"/>
      <c r="F59" s="654"/>
      <c r="G59" s="654"/>
      <c r="H59" s="654"/>
      <c r="I59" s="654"/>
      <c r="J59" s="654"/>
      <c r="K59" s="654"/>
      <c r="L59" s="654"/>
      <c r="M59" s="654"/>
      <c r="N59" s="654"/>
      <c r="O59" s="654"/>
      <c r="P59" s="654"/>
      <c r="Q59" s="654"/>
      <c r="R59" s="654"/>
      <c r="S59" s="654"/>
      <c r="T59" s="654"/>
      <c r="U59" s="654"/>
      <c r="V59" s="635">
        <v>4</v>
      </c>
      <c r="W59" s="636"/>
      <c r="X59" s="757"/>
      <c r="Y59" s="636"/>
      <c r="Z59" s="600">
        <v>136</v>
      </c>
      <c r="AA59" s="601"/>
      <c r="AB59" s="602">
        <f>SUM(AD59:AK59)</f>
        <v>84</v>
      </c>
      <c r="AC59" s="601"/>
      <c r="AD59" s="602">
        <v>50</v>
      </c>
      <c r="AE59" s="602"/>
      <c r="AF59" s="600">
        <v>16</v>
      </c>
      <c r="AG59" s="601"/>
      <c r="AH59" s="602">
        <v>18</v>
      </c>
      <c r="AI59" s="602"/>
      <c r="AJ59" s="642"/>
      <c r="AK59" s="643"/>
      <c r="AL59" s="201"/>
      <c r="AM59" s="202"/>
      <c r="AN59" s="203"/>
      <c r="AO59" s="201"/>
      <c r="AP59" s="202"/>
      <c r="AQ59" s="203"/>
      <c r="AR59" s="179"/>
      <c r="AS59" s="180"/>
      <c r="AT59" s="258"/>
      <c r="AU59" s="179">
        <f>Z59</f>
        <v>136</v>
      </c>
      <c r="AV59" s="180">
        <f>AB59</f>
        <v>84</v>
      </c>
      <c r="AW59" s="182">
        <v>3</v>
      </c>
      <c r="AX59" s="179"/>
      <c r="AY59" s="180"/>
      <c r="AZ59" s="182"/>
      <c r="BA59" s="179"/>
      <c r="BB59" s="180"/>
      <c r="BC59" s="182"/>
      <c r="BD59" s="179"/>
      <c r="BE59" s="180"/>
      <c r="BF59" s="182"/>
      <c r="BG59" s="179"/>
      <c r="BH59" s="180"/>
      <c r="BI59" s="207"/>
      <c r="BJ59" s="183">
        <f t="shared" si="2"/>
        <v>3</v>
      </c>
      <c r="BK59" s="603" t="s">
        <v>256</v>
      </c>
      <c r="BL59" s="604"/>
      <c r="BM59" s="605"/>
    </row>
    <row r="60" spans="1:65" ht="41.25" customHeight="1" x14ac:dyDescent="0.65">
      <c r="A60" s="609" t="s">
        <v>247</v>
      </c>
      <c r="B60" s="649"/>
      <c r="C60" s="611" t="s">
        <v>118</v>
      </c>
      <c r="D60" s="612"/>
      <c r="E60" s="612"/>
      <c r="F60" s="612"/>
      <c r="G60" s="612"/>
      <c r="H60" s="612"/>
      <c r="I60" s="612"/>
      <c r="J60" s="612"/>
      <c r="K60" s="612"/>
      <c r="L60" s="612"/>
      <c r="M60" s="612"/>
      <c r="N60" s="612"/>
      <c r="O60" s="612"/>
      <c r="P60" s="612"/>
      <c r="Q60" s="612"/>
      <c r="R60" s="612"/>
      <c r="S60" s="612"/>
      <c r="T60" s="612"/>
      <c r="U60" s="612"/>
      <c r="V60" s="613">
        <v>5</v>
      </c>
      <c r="W60" s="614"/>
      <c r="X60" s="776">
        <v>4</v>
      </c>
      <c r="Y60" s="669"/>
      <c r="Z60" s="620">
        <v>226</v>
      </c>
      <c r="AA60" s="621"/>
      <c r="AB60" s="591">
        <f>SUM(AD60:AI60)</f>
        <v>118</v>
      </c>
      <c r="AC60" s="621"/>
      <c r="AD60" s="591">
        <v>68</v>
      </c>
      <c r="AE60" s="591"/>
      <c r="AF60" s="620">
        <v>16</v>
      </c>
      <c r="AG60" s="621"/>
      <c r="AH60" s="591">
        <v>34</v>
      </c>
      <c r="AI60" s="591"/>
      <c r="AJ60" s="592"/>
      <c r="AK60" s="593"/>
      <c r="AL60" s="191"/>
      <c r="AM60" s="192"/>
      <c r="AN60" s="193"/>
      <c r="AO60" s="191"/>
      <c r="AP60" s="192"/>
      <c r="AQ60" s="193"/>
      <c r="AR60" s="194"/>
      <c r="AS60" s="195"/>
      <c r="AT60" s="205"/>
      <c r="AU60" s="194">
        <v>128</v>
      </c>
      <c r="AV60" s="195">
        <f>AB60-AY60</f>
        <v>66</v>
      </c>
      <c r="AW60" s="197">
        <v>3</v>
      </c>
      <c r="AX60" s="194">
        <f>Z60-AU60</f>
        <v>98</v>
      </c>
      <c r="AY60" s="195">
        <v>52</v>
      </c>
      <c r="AZ60" s="197">
        <v>2</v>
      </c>
      <c r="BA60" s="194"/>
      <c r="BB60" s="195"/>
      <c r="BC60" s="205"/>
      <c r="BD60" s="194"/>
      <c r="BE60" s="195"/>
      <c r="BF60" s="197"/>
      <c r="BG60" s="259"/>
      <c r="BH60" s="260"/>
      <c r="BI60" s="261"/>
      <c r="BJ60" s="183">
        <f t="shared" si="2"/>
        <v>5</v>
      </c>
      <c r="BK60" s="603" t="s">
        <v>258</v>
      </c>
      <c r="BL60" s="604"/>
      <c r="BM60" s="605"/>
    </row>
    <row r="61" spans="1:65" ht="42" customHeight="1" thickBot="1" x14ac:dyDescent="0.7">
      <c r="A61" s="788" t="s">
        <v>248</v>
      </c>
      <c r="B61" s="789"/>
      <c r="C61" s="785" t="s">
        <v>319</v>
      </c>
      <c r="D61" s="786"/>
      <c r="E61" s="786"/>
      <c r="F61" s="786"/>
      <c r="G61" s="786"/>
      <c r="H61" s="786"/>
      <c r="I61" s="786"/>
      <c r="J61" s="786"/>
      <c r="K61" s="786"/>
      <c r="L61" s="786"/>
      <c r="M61" s="786"/>
      <c r="N61" s="786"/>
      <c r="O61" s="786"/>
      <c r="P61" s="786"/>
      <c r="Q61" s="786"/>
      <c r="R61" s="786"/>
      <c r="S61" s="786"/>
      <c r="T61" s="786"/>
      <c r="U61" s="787"/>
      <c r="V61" s="378"/>
      <c r="W61" s="379"/>
      <c r="X61" s="264"/>
      <c r="Y61" s="263"/>
      <c r="Z61" s="743">
        <v>40</v>
      </c>
      <c r="AA61" s="744"/>
      <c r="AB61" s="265"/>
      <c r="AC61" s="266"/>
      <c r="AD61" s="265"/>
      <c r="AE61" s="265"/>
      <c r="AF61" s="267"/>
      <c r="AG61" s="266"/>
      <c r="AH61" s="265"/>
      <c r="AI61" s="265"/>
      <c r="AJ61" s="268"/>
      <c r="AK61" s="269"/>
      <c r="AL61" s="244"/>
      <c r="AM61" s="245"/>
      <c r="AN61" s="233"/>
      <c r="AO61" s="244"/>
      <c r="AP61" s="245"/>
      <c r="AQ61" s="233"/>
      <c r="AR61" s="234"/>
      <c r="AS61" s="235"/>
      <c r="AT61" s="236"/>
      <c r="AU61" s="234"/>
      <c r="AV61" s="235"/>
      <c r="AW61" s="237"/>
      <c r="AX61" s="234">
        <v>40</v>
      </c>
      <c r="AY61" s="235"/>
      <c r="AZ61" s="236">
        <v>1</v>
      </c>
      <c r="BA61" s="234"/>
      <c r="BB61" s="235"/>
      <c r="BC61" s="237"/>
      <c r="BD61" s="234"/>
      <c r="BE61" s="235"/>
      <c r="BF61" s="237"/>
      <c r="BG61" s="270"/>
      <c r="BH61" s="271"/>
      <c r="BI61" s="272"/>
      <c r="BJ61" s="273">
        <f t="shared" si="2"/>
        <v>1</v>
      </c>
      <c r="BK61" s="606"/>
      <c r="BL61" s="607"/>
      <c r="BM61" s="608"/>
    </row>
    <row r="62" spans="1:65" s="24" customFormat="1" ht="47.25" customHeight="1" thickBot="1" x14ac:dyDescent="0.7">
      <c r="A62" s="804" t="s">
        <v>139</v>
      </c>
      <c r="B62" s="805"/>
      <c r="C62" s="812" t="s">
        <v>213</v>
      </c>
      <c r="D62" s="813"/>
      <c r="E62" s="813"/>
      <c r="F62" s="813"/>
      <c r="G62" s="813"/>
      <c r="H62" s="813"/>
      <c r="I62" s="813"/>
      <c r="J62" s="813"/>
      <c r="K62" s="813"/>
      <c r="L62" s="813"/>
      <c r="M62" s="813"/>
      <c r="N62" s="813"/>
      <c r="O62" s="813"/>
      <c r="P62" s="813"/>
      <c r="Q62" s="813"/>
      <c r="R62" s="813"/>
      <c r="S62" s="813"/>
      <c r="T62" s="813"/>
      <c r="U62" s="813"/>
      <c r="V62" s="767"/>
      <c r="W62" s="768"/>
      <c r="X62" s="769"/>
      <c r="Y62" s="768"/>
      <c r="Z62" s="770"/>
      <c r="AA62" s="641"/>
      <c r="AB62" s="770"/>
      <c r="AC62" s="641"/>
      <c r="AD62" s="770"/>
      <c r="AE62" s="641"/>
      <c r="AF62" s="770"/>
      <c r="AG62" s="641"/>
      <c r="AH62" s="770"/>
      <c r="AI62" s="641"/>
      <c r="AJ62" s="642"/>
      <c r="AK62" s="643"/>
      <c r="AL62" s="176"/>
      <c r="AM62" s="177"/>
      <c r="AN62" s="178"/>
      <c r="AO62" s="176"/>
      <c r="AP62" s="177"/>
      <c r="AQ62" s="178"/>
      <c r="AR62" s="176"/>
      <c r="AS62" s="177"/>
      <c r="AT62" s="178"/>
      <c r="AU62" s="176"/>
      <c r="AV62" s="177"/>
      <c r="AW62" s="178"/>
      <c r="AX62" s="176"/>
      <c r="AY62" s="177"/>
      <c r="AZ62" s="178"/>
      <c r="BA62" s="176"/>
      <c r="BB62" s="177"/>
      <c r="BC62" s="178"/>
      <c r="BD62" s="176"/>
      <c r="BE62" s="177"/>
      <c r="BF62" s="178"/>
      <c r="BG62" s="201"/>
      <c r="BH62" s="202"/>
      <c r="BI62" s="274"/>
      <c r="BJ62" s="183"/>
      <c r="BK62" s="1049" t="s">
        <v>268</v>
      </c>
      <c r="BL62" s="1050"/>
      <c r="BM62" s="1051"/>
    </row>
    <row r="63" spans="1:65" s="38" customFormat="1" ht="87.75" customHeight="1" x14ac:dyDescent="0.65">
      <c r="A63" s="790" t="s">
        <v>209</v>
      </c>
      <c r="B63" s="791"/>
      <c r="C63" s="792" t="s">
        <v>143</v>
      </c>
      <c r="D63" s="793"/>
      <c r="E63" s="793"/>
      <c r="F63" s="793"/>
      <c r="G63" s="793"/>
      <c r="H63" s="793"/>
      <c r="I63" s="793"/>
      <c r="J63" s="793"/>
      <c r="K63" s="793"/>
      <c r="L63" s="793"/>
      <c r="M63" s="793"/>
      <c r="N63" s="793"/>
      <c r="O63" s="793"/>
      <c r="P63" s="793"/>
      <c r="Q63" s="793"/>
      <c r="R63" s="793"/>
      <c r="S63" s="793"/>
      <c r="T63" s="793"/>
      <c r="U63" s="794"/>
      <c r="V63" s="620"/>
      <c r="W63" s="621"/>
      <c r="X63" s="620">
        <v>2</v>
      </c>
      <c r="Y63" s="621"/>
      <c r="Z63" s="620">
        <v>108</v>
      </c>
      <c r="AA63" s="621"/>
      <c r="AB63" s="602">
        <f>AD63+AH63+AF63</f>
        <v>54</v>
      </c>
      <c r="AC63" s="601"/>
      <c r="AD63" s="591">
        <v>34</v>
      </c>
      <c r="AE63" s="591"/>
      <c r="AF63" s="620">
        <v>20</v>
      </c>
      <c r="AG63" s="621"/>
      <c r="AH63" s="591"/>
      <c r="AI63" s="591"/>
      <c r="AJ63" s="592"/>
      <c r="AK63" s="593"/>
      <c r="AL63" s="191"/>
      <c r="AM63" s="192"/>
      <c r="AN63" s="193"/>
      <c r="AO63" s="191">
        <f>Z63</f>
        <v>108</v>
      </c>
      <c r="AP63" s="192">
        <f>AB63</f>
        <v>54</v>
      </c>
      <c r="AQ63" s="193">
        <v>3</v>
      </c>
      <c r="AR63" s="194"/>
      <c r="AS63" s="195"/>
      <c r="AT63" s="196"/>
      <c r="AU63" s="194"/>
      <c r="AV63" s="195"/>
      <c r="AW63" s="197"/>
      <c r="AX63" s="194"/>
      <c r="AY63" s="195"/>
      <c r="AZ63" s="197"/>
      <c r="BA63" s="194"/>
      <c r="BB63" s="195"/>
      <c r="BC63" s="197"/>
      <c r="BD63" s="194"/>
      <c r="BE63" s="195"/>
      <c r="BF63" s="197"/>
      <c r="BG63" s="194"/>
      <c r="BH63" s="195"/>
      <c r="BI63" s="250"/>
      <c r="BJ63" s="183">
        <f t="shared" si="2"/>
        <v>3</v>
      </c>
      <c r="BK63" s="594" t="s">
        <v>262</v>
      </c>
      <c r="BL63" s="595"/>
      <c r="BM63" s="596"/>
    </row>
    <row r="64" spans="1:65" ht="90.75" customHeight="1" x14ac:dyDescent="0.65">
      <c r="A64" s="676" t="s">
        <v>210</v>
      </c>
      <c r="B64" s="677"/>
      <c r="C64" s="611" t="s">
        <v>131</v>
      </c>
      <c r="D64" s="612"/>
      <c r="E64" s="612"/>
      <c r="F64" s="612"/>
      <c r="G64" s="612"/>
      <c r="H64" s="612"/>
      <c r="I64" s="612"/>
      <c r="J64" s="612"/>
      <c r="K64" s="612"/>
      <c r="L64" s="612"/>
      <c r="M64" s="612"/>
      <c r="N64" s="612"/>
      <c r="O64" s="612"/>
      <c r="P64" s="612"/>
      <c r="Q64" s="612"/>
      <c r="R64" s="612"/>
      <c r="S64" s="612"/>
      <c r="T64" s="612"/>
      <c r="U64" s="612"/>
      <c r="V64" s="613"/>
      <c r="W64" s="614"/>
      <c r="X64" s="650">
        <v>1</v>
      </c>
      <c r="Y64" s="614"/>
      <c r="Z64" s="620">
        <v>115</v>
      </c>
      <c r="AA64" s="621"/>
      <c r="AB64" s="591">
        <f>SUM(AD64:AK64)</f>
        <v>54</v>
      </c>
      <c r="AC64" s="621"/>
      <c r="AD64" s="591">
        <v>34</v>
      </c>
      <c r="AE64" s="591"/>
      <c r="AF64" s="620">
        <v>20</v>
      </c>
      <c r="AG64" s="621"/>
      <c r="AH64" s="591"/>
      <c r="AI64" s="591"/>
      <c r="AJ64" s="592"/>
      <c r="AK64" s="593"/>
      <c r="AL64" s="275">
        <f>Z64</f>
        <v>115</v>
      </c>
      <c r="AM64" s="192">
        <f>AB64</f>
        <v>54</v>
      </c>
      <c r="AN64" s="193">
        <v>3</v>
      </c>
      <c r="AO64" s="191"/>
      <c r="AP64" s="192"/>
      <c r="AQ64" s="193"/>
      <c r="AR64" s="194"/>
      <c r="AS64" s="195"/>
      <c r="AT64" s="205"/>
      <c r="AU64" s="194"/>
      <c r="AV64" s="195"/>
      <c r="AW64" s="197"/>
      <c r="AX64" s="194"/>
      <c r="AY64" s="195"/>
      <c r="AZ64" s="197"/>
      <c r="BA64" s="194"/>
      <c r="BB64" s="195"/>
      <c r="BC64" s="197"/>
      <c r="BD64" s="194"/>
      <c r="BE64" s="195"/>
      <c r="BF64" s="197"/>
      <c r="BG64" s="194"/>
      <c r="BH64" s="195"/>
      <c r="BI64" s="250"/>
      <c r="BJ64" s="183">
        <f t="shared" si="2"/>
        <v>3</v>
      </c>
      <c r="BK64" s="603" t="s">
        <v>263</v>
      </c>
      <c r="BL64" s="604"/>
      <c r="BM64" s="605"/>
    </row>
    <row r="65" spans="1:65" ht="48" customHeight="1" thickBot="1" x14ac:dyDescent="0.7">
      <c r="A65" s="657" t="s">
        <v>249</v>
      </c>
      <c r="B65" s="784"/>
      <c r="C65" s="785" t="s">
        <v>132</v>
      </c>
      <c r="D65" s="786"/>
      <c r="E65" s="786"/>
      <c r="F65" s="786"/>
      <c r="G65" s="786"/>
      <c r="H65" s="786"/>
      <c r="I65" s="786"/>
      <c r="J65" s="786"/>
      <c r="K65" s="786"/>
      <c r="L65" s="786"/>
      <c r="M65" s="786"/>
      <c r="N65" s="786"/>
      <c r="O65" s="786"/>
      <c r="P65" s="786"/>
      <c r="Q65" s="786"/>
      <c r="R65" s="786"/>
      <c r="S65" s="786"/>
      <c r="T65" s="786"/>
      <c r="U65" s="787"/>
      <c r="V65" s="694">
        <v>2</v>
      </c>
      <c r="W65" s="695"/>
      <c r="X65" s="749"/>
      <c r="Y65" s="750"/>
      <c r="Z65" s="743">
        <v>108</v>
      </c>
      <c r="AA65" s="744"/>
      <c r="AB65" s="751">
        <f>SUM(AD65:AK65)</f>
        <v>54</v>
      </c>
      <c r="AC65" s="744"/>
      <c r="AD65" s="751">
        <v>34</v>
      </c>
      <c r="AE65" s="751"/>
      <c r="AF65" s="743">
        <v>20</v>
      </c>
      <c r="AG65" s="744"/>
      <c r="AH65" s="751"/>
      <c r="AI65" s="751"/>
      <c r="AJ65" s="752"/>
      <c r="AK65" s="753"/>
      <c r="AL65" s="244"/>
      <c r="AM65" s="245"/>
      <c r="AN65" s="233"/>
      <c r="AO65" s="244">
        <f>Z65</f>
        <v>108</v>
      </c>
      <c r="AP65" s="245">
        <f>AB65</f>
        <v>54</v>
      </c>
      <c r="AQ65" s="233">
        <v>3</v>
      </c>
      <c r="AR65" s="234"/>
      <c r="AS65" s="235"/>
      <c r="AT65" s="236"/>
      <c r="AU65" s="234"/>
      <c r="AV65" s="235"/>
      <c r="AW65" s="237"/>
      <c r="AX65" s="234"/>
      <c r="AY65" s="235"/>
      <c r="AZ65" s="237"/>
      <c r="BA65" s="234"/>
      <c r="BB65" s="235"/>
      <c r="BC65" s="236"/>
      <c r="BD65" s="234"/>
      <c r="BE65" s="235"/>
      <c r="BF65" s="237"/>
      <c r="BG65" s="234"/>
      <c r="BH65" s="235"/>
      <c r="BI65" s="238"/>
      <c r="BJ65" s="247">
        <f t="shared" si="2"/>
        <v>3</v>
      </c>
      <c r="BK65" s="644"/>
      <c r="BL65" s="645"/>
      <c r="BM65" s="646"/>
    </row>
    <row r="66" spans="1:65" s="24" customFormat="1" ht="59.25" customHeight="1" thickBot="1" x14ac:dyDescent="0.7">
      <c r="A66" s="659" t="s">
        <v>140</v>
      </c>
      <c r="B66" s="660"/>
      <c r="C66" s="663" t="s">
        <v>222</v>
      </c>
      <c r="D66" s="664"/>
      <c r="E66" s="664"/>
      <c r="F66" s="664"/>
      <c r="G66" s="664"/>
      <c r="H66" s="664"/>
      <c r="I66" s="664"/>
      <c r="J66" s="664"/>
      <c r="K66" s="664"/>
      <c r="L66" s="664"/>
      <c r="M66" s="664"/>
      <c r="N66" s="664"/>
      <c r="O66" s="664"/>
      <c r="P66" s="664"/>
      <c r="Q66" s="664"/>
      <c r="R66" s="664"/>
      <c r="S66" s="664"/>
      <c r="T66" s="664"/>
      <c r="U66" s="664"/>
      <c r="V66" s="666"/>
      <c r="W66" s="667"/>
      <c r="X66" s="670"/>
      <c r="Y66" s="667"/>
      <c r="Z66" s="661"/>
      <c r="AA66" s="662"/>
      <c r="AB66" s="661"/>
      <c r="AC66" s="662"/>
      <c r="AD66" s="661"/>
      <c r="AE66" s="662"/>
      <c r="AF66" s="661"/>
      <c r="AG66" s="662"/>
      <c r="AH66" s="661"/>
      <c r="AI66" s="662"/>
      <c r="AJ66" s="655"/>
      <c r="AK66" s="656"/>
      <c r="AL66" s="163"/>
      <c r="AM66" s="164"/>
      <c r="AN66" s="165"/>
      <c r="AO66" s="163"/>
      <c r="AP66" s="164"/>
      <c r="AQ66" s="165"/>
      <c r="AR66" s="163"/>
      <c r="AS66" s="164"/>
      <c r="AT66" s="165"/>
      <c r="AU66" s="163"/>
      <c r="AV66" s="164"/>
      <c r="AW66" s="165"/>
      <c r="AX66" s="163"/>
      <c r="AY66" s="164"/>
      <c r="AZ66" s="165"/>
      <c r="BA66" s="163"/>
      <c r="BB66" s="164"/>
      <c r="BC66" s="165"/>
      <c r="BD66" s="163"/>
      <c r="BE66" s="164"/>
      <c r="BF66" s="165"/>
      <c r="BG66" s="252"/>
      <c r="BH66" s="253"/>
      <c r="BI66" s="254"/>
      <c r="BJ66" s="243"/>
      <c r="BK66" s="1084" t="s">
        <v>353</v>
      </c>
      <c r="BL66" s="1085"/>
      <c r="BM66" s="1086"/>
    </row>
    <row r="67" spans="1:65" ht="49.5" customHeight="1" x14ac:dyDescent="0.65">
      <c r="A67" s="609" t="s">
        <v>223</v>
      </c>
      <c r="B67" s="649"/>
      <c r="C67" s="611" t="s">
        <v>119</v>
      </c>
      <c r="D67" s="612"/>
      <c r="E67" s="612"/>
      <c r="F67" s="612"/>
      <c r="G67" s="612"/>
      <c r="H67" s="612"/>
      <c r="I67" s="612"/>
      <c r="J67" s="612"/>
      <c r="K67" s="612"/>
      <c r="L67" s="612"/>
      <c r="M67" s="612"/>
      <c r="N67" s="612"/>
      <c r="O67" s="612"/>
      <c r="P67" s="612"/>
      <c r="Q67" s="612"/>
      <c r="R67" s="612"/>
      <c r="S67" s="612"/>
      <c r="T67" s="612"/>
      <c r="U67" s="612"/>
      <c r="V67" s="613">
        <v>4</v>
      </c>
      <c r="W67" s="619"/>
      <c r="X67" s="613">
        <v>3</v>
      </c>
      <c r="Y67" s="619"/>
      <c r="Z67" s="620">
        <v>306</v>
      </c>
      <c r="AA67" s="621"/>
      <c r="AB67" s="632">
        <f>SUM(AD67:AI67)</f>
        <v>152</v>
      </c>
      <c r="AC67" s="631"/>
      <c r="AD67" s="591">
        <v>68</v>
      </c>
      <c r="AE67" s="591"/>
      <c r="AF67" s="867">
        <v>50</v>
      </c>
      <c r="AG67" s="868"/>
      <c r="AH67" s="591">
        <v>34</v>
      </c>
      <c r="AI67" s="591"/>
      <c r="AJ67" s="592"/>
      <c r="AK67" s="593"/>
      <c r="AL67" s="191"/>
      <c r="AM67" s="192"/>
      <c r="AN67" s="193"/>
      <c r="AO67" s="191"/>
      <c r="AP67" s="192"/>
      <c r="AQ67" s="193"/>
      <c r="AR67" s="194">
        <f>Z67-AU67</f>
        <v>198</v>
      </c>
      <c r="AS67" s="195">
        <f>AB67-AV67</f>
        <v>98</v>
      </c>
      <c r="AT67" s="276">
        <v>6</v>
      </c>
      <c r="AU67" s="194">
        <v>108</v>
      </c>
      <c r="AV67" s="195">
        <v>54</v>
      </c>
      <c r="AW67" s="197">
        <v>2</v>
      </c>
      <c r="AX67" s="194"/>
      <c r="AY67" s="195"/>
      <c r="AZ67" s="197"/>
      <c r="BA67" s="194"/>
      <c r="BB67" s="195"/>
      <c r="BC67" s="197"/>
      <c r="BD67" s="194"/>
      <c r="BE67" s="195"/>
      <c r="BF67" s="197"/>
      <c r="BG67" s="194"/>
      <c r="BH67" s="195"/>
      <c r="BI67" s="250"/>
      <c r="BJ67" s="183">
        <f>SUM(AN67,AQ67,AT67,AW67,AZ67,BC67,BF67,BI67)</f>
        <v>8</v>
      </c>
      <c r="BK67" s="1001" t="s">
        <v>265</v>
      </c>
      <c r="BL67" s="1002"/>
      <c r="BM67" s="1003"/>
    </row>
    <row r="68" spans="1:65" ht="86.25" customHeight="1" x14ac:dyDescent="0.65">
      <c r="A68" s="609" t="s">
        <v>226</v>
      </c>
      <c r="B68" s="610"/>
      <c r="C68" s="611" t="s">
        <v>225</v>
      </c>
      <c r="D68" s="612"/>
      <c r="E68" s="612"/>
      <c r="F68" s="612"/>
      <c r="G68" s="612"/>
      <c r="H68" s="612"/>
      <c r="I68" s="612"/>
      <c r="J68" s="612"/>
      <c r="K68" s="612"/>
      <c r="L68" s="612"/>
      <c r="M68" s="612"/>
      <c r="N68" s="612"/>
      <c r="O68" s="612"/>
      <c r="P68" s="612"/>
      <c r="Q68" s="612"/>
      <c r="R68" s="612"/>
      <c r="S68" s="612"/>
      <c r="T68" s="612"/>
      <c r="U68" s="612"/>
      <c r="V68" s="374"/>
      <c r="W68" s="375"/>
      <c r="X68" s="277"/>
      <c r="Y68" s="278"/>
      <c r="Z68" s="620">
        <v>40</v>
      </c>
      <c r="AA68" s="621"/>
      <c r="AB68" s="279"/>
      <c r="AC68" s="280"/>
      <c r="AD68" s="279"/>
      <c r="AE68" s="279"/>
      <c r="AF68" s="281"/>
      <c r="AG68" s="280"/>
      <c r="AH68" s="279"/>
      <c r="AI68" s="279"/>
      <c r="AJ68" s="282"/>
      <c r="AK68" s="283"/>
      <c r="AL68" s="191"/>
      <c r="AM68" s="192"/>
      <c r="AN68" s="193"/>
      <c r="AO68" s="191"/>
      <c r="AP68" s="192"/>
      <c r="AQ68" s="193"/>
      <c r="AR68" s="194"/>
      <c r="AS68" s="195"/>
      <c r="AT68" s="205"/>
      <c r="AU68" s="194">
        <v>40</v>
      </c>
      <c r="AV68" s="195"/>
      <c r="AW68" s="197">
        <v>1</v>
      </c>
      <c r="AX68" s="194"/>
      <c r="AY68" s="195"/>
      <c r="AZ68" s="197"/>
      <c r="BA68" s="194"/>
      <c r="BB68" s="195"/>
      <c r="BC68" s="197"/>
      <c r="BD68" s="194"/>
      <c r="BE68" s="195"/>
      <c r="BF68" s="197"/>
      <c r="BG68" s="194"/>
      <c r="BH68" s="195"/>
      <c r="BI68" s="250"/>
      <c r="BJ68" s="183">
        <f>SUM(AN68,AQ68,AT68,AW68,AZ68,BC68,BF68,BI68)</f>
        <v>1</v>
      </c>
      <c r="BK68" s="1019"/>
      <c r="BL68" s="1020"/>
      <c r="BM68" s="1021"/>
    </row>
    <row r="69" spans="1:65" ht="42" customHeight="1" x14ac:dyDescent="0.65">
      <c r="A69" s="651" t="s">
        <v>348</v>
      </c>
      <c r="B69" s="652"/>
      <c r="C69" s="653" t="s">
        <v>113</v>
      </c>
      <c r="D69" s="654"/>
      <c r="E69" s="654"/>
      <c r="F69" s="654"/>
      <c r="G69" s="654"/>
      <c r="H69" s="654"/>
      <c r="I69" s="654"/>
      <c r="J69" s="654"/>
      <c r="K69" s="654"/>
      <c r="L69" s="654"/>
      <c r="M69" s="654"/>
      <c r="N69" s="654"/>
      <c r="O69" s="654"/>
      <c r="P69" s="654"/>
      <c r="Q69" s="654"/>
      <c r="R69" s="654"/>
      <c r="S69" s="654"/>
      <c r="T69" s="654"/>
      <c r="U69" s="806"/>
      <c r="V69" s="635">
        <v>4</v>
      </c>
      <c r="W69" s="636"/>
      <c r="X69" s="741"/>
      <c r="Y69" s="742"/>
      <c r="Z69" s="600">
        <v>200</v>
      </c>
      <c r="AA69" s="601"/>
      <c r="AB69" s="600">
        <f>SUM(AD69:AK69)</f>
        <v>120</v>
      </c>
      <c r="AC69" s="601"/>
      <c r="AD69" s="600">
        <v>52</v>
      </c>
      <c r="AE69" s="601"/>
      <c r="AF69" s="600">
        <v>34</v>
      </c>
      <c r="AG69" s="601"/>
      <c r="AH69" s="600">
        <v>34</v>
      </c>
      <c r="AI69" s="601"/>
      <c r="AJ69" s="642"/>
      <c r="AK69" s="643"/>
      <c r="AL69" s="201"/>
      <c r="AM69" s="202"/>
      <c r="AN69" s="203"/>
      <c r="AO69" s="201"/>
      <c r="AP69" s="202"/>
      <c r="AQ69" s="203"/>
      <c r="AR69" s="179"/>
      <c r="AS69" s="180"/>
      <c r="AT69" s="258"/>
      <c r="AU69" s="179">
        <f>Z69-AR69</f>
        <v>200</v>
      </c>
      <c r="AV69" s="180">
        <f>AB69</f>
        <v>120</v>
      </c>
      <c r="AW69" s="182">
        <v>5</v>
      </c>
      <c r="AX69" s="179"/>
      <c r="AY69" s="180"/>
      <c r="AZ69" s="182"/>
      <c r="BA69" s="179"/>
      <c r="BB69" s="180"/>
      <c r="BC69" s="182"/>
      <c r="BD69" s="179"/>
      <c r="BE69" s="180"/>
      <c r="BF69" s="182"/>
      <c r="BG69" s="179"/>
      <c r="BH69" s="180"/>
      <c r="BI69" s="207"/>
      <c r="BJ69" s="183">
        <f t="shared" si="2"/>
        <v>5</v>
      </c>
      <c r="BK69" s="1016" t="s">
        <v>264</v>
      </c>
      <c r="BL69" s="1017"/>
      <c r="BM69" s="1018"/>
    </row>
    <row r="70" spans="1:65" ht="93" customHeight="1" x14ac:dyDescent="0.65">
      <c r="A70" s="609" t="s">
        <v>349</v>
      </c>
      <c r="B70" s="610"/>
      <c r="C70" s="611" t="s">
        <v>415</v>
      </c>
      <c r="D70" s="612"/>
      <c r="E70" s="612"/>
      <c r="F70" s="612"/>
      <c r="G70" s="612"/>
      <c r="H70" s="612"/>
      <c r="I70" s="612"/>
      <c r="J70" s="612"/>
      <c r="K70" s="612"/>
      <c r="L70" s="612"/>
      <c r="M70" s="612"/>
      <c r="N70" s="612"/>
      <c r="O70" s="612"/>
      <c r="P70" s="612"/>
      <c r="Q70" s="612"/>
      <c r="R70" s="612"/>
      <c r="S70" s="612"/>
      <c r="T70" s="612"/>
      <c r="U70" s="612"/>
      <c r="V70" s="374"/>
      <c r="W70" s="375"/>
      <c r="X70" s="277"/>
      <c r="Y70" s="278"/>
      <c r="Z70" s="620">
        <v>40</v>
      </c>
      <c r="AA70" s="621"/>
      <c r="AB70" s="279"/>
      <c r="AC70" s="280"/>
      <c r="AD70" s="279"/>
      <c r="AE70" s="279"/>
      <c r="AF70" s="281"/>
      <c r="AG70" s="280"/>
      <c r="AH70" s="279"/>
      <c r="AI70" s="279"/>
      <c r="AJ70" s="282"/>
      <c r="AK70" s="283"/>
      <c r="AL70" s="191"/>
      <c r="AM70" s="192"/>
      <c r="AN70" s="193"/>
      <c r="AO70" s="191"/>
      <c r="AP70" s="192"/>
      <c r="AQ70" s="193"/>
      <c r="AR70" s="194"/>
      <c r="AS70" s="195"/>
      <c r="AT70" s="205"/>
      <c r="AU70" s="194">
        <v>40</v>
      </c>
      <c r="AV70" s="195"/>
      <c r="AW70" s="197">
        <v>1</v>
      </c>
      <c r="AX70" s="194"/>
      <c r="AY70" s="195"/>
      <c r="AZ70" s="197"/>
      <c r="BA70" s="194"/>
      <c r="BB70" s="195"/>
      <c r="BC70" s="197"/>
      <c r="BD70" s="194"/>
      <c r="BE70" s="195"/>
      <c r="BF70" s="197"/>
      <c r="BG70" s="194"/>
      <c r="BH70" s="195"/>
      <c r="BI70" s="250"/>
      <c r="BJ70" s="183">
        <f t="shared" si="2"/>
        <v>1</v>
      </c>
      <c r="BK70" s="1019"/>
      <c r="BL70" s="1020"/>
      <c r="BM70" s="1021"/>
    </row>
    <row r="71" spans="1:65" ht="42.75" customHeight="1" x14ac:dyDescent="0.65">
      <c r="A71" s="609" t="s">
        <v>350</v>
      </c>
      <c r="B71" s="649"/>
      <c r="C71" s="611" t="s">
        <v>117</v>
      </c>
      <c r="D71" s="612"/>
      <c r="E71" s="612"/>
      <c r="F71" s="612"/>
      <c r="G71" s="612"/>
      <c r="H71" s="612"/>
      <c r="I71" s="612"/>
      <c r="J71" s="612"/>
      <c r="K71" s="612"/>
      <c r="L71" s="612"/>
      <c r="M71" s="612"/>
      <c r="N71" s="612"/>
      <c r="O71" s="612"/>
      <c r="P71" s="612"/>
      <c r="Q71" s="612"/>
      <c r="R71" s="612"/>
      <c r="S71" s="612"/>
      <c r="T71" s="612"/>
      <c r="U71" s="612"/>
      <c r="V71" s="613">
        <v>5</v>
      </c>
      <c r="W71" s="614"/>
      <c r="X71" s="650">
        <v>4</v>
      </c>
      <c r="Y71" s="614"/>
      <c r="Z71" s="620">
        <v>264</v>
      </c>
      <c r="AA71" s="621"/>
      <c r="AB71" s="591">
        <f>SUM(AD71:AI71)</f>
        <v>152</v>
      </c>
      <c r="AC71" s="621"/>
      <c r="AD71" s="591">
        <v>68</v>
      </c>
      <c r="AE71" s="591"/>
      <c r="AF71" s="620">
        <v>34</v>
      </c>
      <c r="AG71" s="621"/>
      <c r="AH71" s="591">
        <v>50</v>
      </c>
      <c r="AI71" s="591"/>
      <c r="AJ71" s="592"/>
      <c r="AK71" s="593"/>
      <c r="AL71" s="191"/>
      <c r="AM71" s="192"/>
      <c r="AN71" s="193"/>
      <c r="AO71" s="191"/>
      <c r="AP71" s="192"/>
      <c r="AQ71" s="193"/>
      <c r="AR71" s="194"/>
      <c r="AS71" s="195"/>
      <c r="AT71" s="205"/>
      <c r="AU71" s="194">
        <f>Z71-AX71</f>
        <v>136</v>
      </c>
      <c r="AV71" s="195">
        <f>AB71-AY71</f>
        <v>84</v>
      </c>
      <c r="AW71" s="197">
        <v>3</v>
      </c>
      <c r="AX71" s="194">
        <v>128</v>
      </c>
      <c r="AY71" s="195">
        <v>68</v>
      </c>
      <c r="AZ71" s="197">
        <v>3</v>
      </c>
      <c r="BA71" s="194"/>
      <c r="BB71" s="195"/>
      <c r="BC71" s="197"/>
      <c r="BD71" s="194"/>
      <c r="BE71" s="195"/>
      <c r="BF71" s="197"/>
      <c r="BG71" s="194"/>
      <c r="BH71" s="195"/>
      <c r="BI71" s="250"/>
      <c r="BJ71" s="183">
        <f t="shared" si="2"/>
        <v>6</v>
      </c>
      <c r="BK71" s="1001" t="s">
        <v>265</v>
      </c>
      <c r="BL71" s="1002"/>
      <c r="BM71" s="1003"/>
    </row>
    <row r="72" spans="1:65" ht="46.5" customHeight="1" thickBot="1" x14ac:dyDescent="0.7">
      <c r="A72" s="647" t="s">
        <v>351</v>
      </c>
      <c r="B72" s="746"/>
      <c r="C72" s="679" t="s">
        <v>224</v>
      </c>
      <c r="D72" s="680"/>
      <c r="E72" s="680"/>
      <c r="F72" s="680"/>
      <c r="G72" s="680"/>
      <c r="H72" s="680"/>
      <c r="I72" s="680"/>
      <c r="J72" s="680"/>
      <c r="K72" s="680"/>
      <c r="L72" s="680"/>
      <c r="M72" s="680"/>
      <c r="N72" s="680"/>
      <c r="O72" s="680"/>
      <c r="P72" s="680"/>
      <c r="Q72" s="680"/>
      <c r="R72" s="680"/>
      <c r="S72" s="680"/>
      <c r="T72" s="680"/>
      <c r="U72" s="680"/>
      <c r="V72" s="378"/>
      <c r="W72" s="379"/>
      <c r="X72" s="264"/>
      <c r="Y72" s="263"/>
      <c r="Z72" s="743">
        <v>60</v>
      </c>
      <c r="AA72" s="744"/>
      <c r="AB72" s="265"/>
      <c r="AC72" s="266"/>
      <c r="AD72" s="265"/>
      <c r="AE72" s="265"/>
      <c r="AF72" s="267"/>
      <c r="AG72" s="266"/>
      <c r="AH72" s="265"/>
      <c r="AI72" s="265"/>
      <c r="AJ72" s="268"/>
      <c r="AK72" s="269"/>
      <c r="AL72" s="244"/>
      <c r="AM72" s="245"/>
      <c r="AN72" s="233"/>
      <c r="AO72" s="244"/>
      <c r="AP72" s="245"/>
      <c r="AQ72" s="233"/>
      <c r="AR72" s="234"/>
      <c r="AS72" s="235"/>
      <c r="AT72" s="236"/>
      <c r="AU72" s="234">
        <v>60</v>
      </c>
      <c r="AV72" s="235"/>
      <c r="AW72" s="237">
        <v>2</v>
      </c>
      <c r="AX72" s="234"/>
      <c r="AY72" s="235"/>
      <c r="AZ72" s="236"/>
      <c r="BA72" s="234"/>
      <c r="BB72" s="235"/>
      <c r="BC72" s="237"/>
      <c r="BD72" s="234"/>
      <c r="BE72" s="235"/>
      <c r="BF72" s="237"/>
      <c r="BG72" s="270"/>
      <c r="BH72" s="271"/>
      <c r="BI72" s="272"/>
      <c r="BJ72" s="247">
        <f t="shared" si="2"/>
        <v>2</v>
      </c>
      <c r="BK72" s="622"/>
      <c r="BL72" s="623"/>
      <c r="BM72" s="624"/>
    </row>
    <row r="73" spans="1:65" s="5" customFormat="1" ht="95.25" customHeight="1" x14ac:dyDescent="0.65">
      <c r="A73" s="659" t="s">
        <v>141</v>
      </c>
      <c r="B73" s="660"/>
      <c r="C73" s="663" t="s">
        <v>314</v>
      </c>
      <c r="D73" s="664"/>
      <c r="E73" s="664"/>
      <c r="F73" s="664"/>
      <c r="G73" s="664"/>
      <c r="H73" s="664"/>
      <c r="I73" s="664"/>
      <c r="J73" s="664"/>
      <c r="K73" s="664"/>
      <c r="L73" s="664"/>
      <c r="M73" s="664"/>
      <c r="N73" s="664"/>
      <c r="O73" s="664"/>
      <c r="P73" s="664"/>
      <c r="Q73" s="664"/>
      <c r="R73" s="664"/>
      <c r="S73" s="664"/>
      <c r="T73" s="664"/>
      <c r="U73" s="665"/>
      <c r="V73" s="666"/>
      <c r="W73" s="667"/>
      <c r="X73" s="670"/>
      <c r="Y73" s="667"/>
      <c r="Z73" s="661"/>
      <c r="AA73" s="662"/>
      <c r="AB73" s="661"/>
      <c r="AC73" s="662"/>
      <c r="AD73" s="661"/>
      <c r="AE73" s="662"/>
      <c r="AF73" s="661"/>
      <c r="AG73" s="662"/>
      <c r="AH73" s="661"/>
      <c r="AI73" s="662"/>
      <c r="AJ73" s="655"/>
      <c r="AK73" s="656"/>
      <c r="AL73" s="252"/>
      <c r="AM73" s="253"/>
      <c r="AN73" s="284"/>
      <c r="AO73" s="252"/>
      <c r="AP73" s="253"/>
      <c r="AQ73" s="284"/>
      <c r="AR73" s="252"/>
      <c r="AS73" s="253"/>
      <c r="AT73" s="284"/>
      <c r="AU73" s="252"/>
      <c r="AV73" s="253"/>
      <c r="AW73" s="284"/>
      <c r="AX73" s="252"/>
      <c r="AY73" s="253"/>
      <c r="AZ73" s="284"/>
      <c r="BA73" s="252"/>
      <c r="BB73" s="253"/>
      <c r="BC73" s="284"/>
      <c r="BD73" s="252"/>
      <c r="BE73" s="253"/>
      <c r="BF73" s="284"/>
      <c r="BG73" s="252"/>
      <c r="BH73" s="253"/>
      <c r="BI73" s="285"/>
      <c r="BJ73" s="243"/>
      <c r="BK73" s="1007" t="s">
        <v>352</v>
      </c>
      <c r="BL73" s="1008"/>
      <c r="BM73" s="1009"/>
    </row>
    <row r="74" spans="1:65" ht="45.75" customHeight="1" x14ac:dyDescent="0.65">
      <c r="A74" s="676" t="s">
        <v>228</v>
      </c>
      <c r="B74" s="677"/>
      <c r="C74" s="611" t="s">
        <v>150</v>
      </c>
      <c r="D74" s="612"/>
      <c r="E74" s="612"/>
      <c r="F74" s="612"/>
      <c r="G74" s="612"/>
      <c r="H74" s="612"/>
      <c r="I74" s="612"/>
      <c r="J74" s="612"/>
      <c r="K74" s="612"/>
      <c r="L74" s="612"/>
      <c r="M74" s="612"/>
      <c r="N74" s="612"/>
      <c r="O74" s="612"/>
      <c r="P74" s="612"/>
      <c r="Q74" s="612"/>
      <c r="R74" s="612"/>
      <c r="S74" s="612"/>
      <c r="T74" s="612"/>
      <c r="U74" s="612"/>
      <c r="V74" s="635"/>
      <c r="W74" s="636"/>
      <c r="X74" s="635">
        <v>5</v>
      </c>
      <c r="Y74" s="745"/>
      <c r="Z74" s="600">
        <v>90</v>
      </c>
      <c r="AA74" s="601"/>
      <c r="AB74" s="602">
        <f>SUM(AD74:AI74)</f>
        <v>40</v>
      </c>
      <c r="AC74" s="601"/>
      <c r="AD74" s="602">
        <v>18</v>
      </c>
      <c r="AE74" s="602"/>
      <c r="AF74" s="600">
        <v>16</v>
      </c>
      <c r="AG74" s="601"/>
      <c r="AH74" s="602">
        <v>6</v>
      </c>
      <c r="AI74" s="602"/>
      <c r="AJ74" s="642"/>
      <c r="AK74" s="643"/>
      <c r="AL74" s="191"/>
      <c r="AM74" s="192"/>
      <c r="AN74" s="193"/>
      <c r="AO74" s="191"/>
      <c r="AP74" s="192"/>
      <c r="AQ74" s="193"/>
      <c r="AR74" s="194"/>
      <c r="AS74" s="195"/>
      <c r="AT74" s="205"/>
      <c r="AU74" s="194"/>
      <c r="AV74" s="195"/>
      <c r="AW74" s="197"/>
      <c r="AX74" s="194">
        <f>Z74</f>
        <v>90</v>
      </c>
      <c r="AY74" s="195">
        <f>AB74</f>
        <v>40</v>
      </c>
      <c r="AZ74" s="197">
        <v>3</v>
      </c>
      <c r="BA74" s="194"/>
      <c r="BB74" s="195"/>
      <c r="BC74" s="197"/>
      <c r="BD74" s="194"/>
      <c r="BE74" s="195"/>
      <c r="BF74" s="197"/>
      <c r="BG74" s="194"/>
      <c r="BH74" s="195"/>
      <c r="BI74" s="250"/>
      <c r="BJ74" s="183">
        <f t="shared" si="2"/>
        <v>3</v>
      </c>
      <c r="BK74" s="1016" t="s">
        <v>266</v>
      </c>
      <c r="BL74" s="1017"/>
      <c r="BM74" s="1018"/>
    </row>
    <row r="75" spans="1:65" ht="45.75" customHeight="1" x14ac:dyDescent="0.65">
      <c r="A75" s="735" t="s">
        <v>229</v>
      </c>
      <c r="B75" s="736"/>
      <c r="C75" s="653" t="s">
        <v>157</v>
      </c>
      <c r="D75" s="654"/>
      <c r="E75" s="654"/>
      <c r="F75" s="654"/>
      <c r="G75" s="654"/>
      <c r="H75" s="654"/>
      <c r="I75" s="654"/>
      <c r="J75" s="654"/>
      <c r="K75" s="654"/>
      <c r="L75" s="654"/>
      <c r="M75" s="654"/>
      <c r="N75" s="654"/>
      <c r="O75" s="654"/>
      <c r="P75" s="654"/>
      <c r="Q75" s="654"/>
      <c r="R75" s="654"/>
      <c r="S75" s="654"/>
      <c r="T75" s="654"/>
      <c r="U75" s="654"/>
      <c r="V75" s="600"/>
      <c r="W75" s="601"/>
      <c r="X75" s="602">
        <v>6</v>
      </c>
      <c r="Y75" s="601"/>
      <c r="Z75" s="600">
        <v>90</v>
      </c>
      <c r="AA75" s="601"/>
      <c r="AB75" s="602">
        <f>SUM(AD75:AK75)</f>
        <v>40</v>
      </c>
      <c r="AC75" s="601"/>
      <c r="AD75" s="602">
        <v>18</v>
      </c>
      <c r="AE75" s="602"/>
      <c r="AF75" s="600">
        <v>16</v>
      </c>
      <c r="AG75" s="601"/>
      <c r="AH75" s="602">
        <v>6</v>
      </c>
      <c r="AI75" s="602"/>
      <c r="AJ75" s="642"/>
      <c r="AK75" s="643"/>
      <c r="AL75" s="191"/>
      <c r="AM75" s="192"/>
      <c r="AN75" s="193"/>
      <c r="AO75" s="191"/>
      <c r="AP75" s="192"/>
      <c r="AQ75" s="193"/>
      <c r="AR75" s="194"/>
      <c r="AS75" s="195"/>
      <c r="AT75" s="205"/>
      <c r="AU75" s="194"/>
      <c r="AV75" s="195"/>
      <c r="AW75" s="197"/>
      <c r="AX75" s="194"/>
      <c r="AY75" s="195"/>
      <c r="AZ75" s="197"/>
      <c r="BA75" s="194">
        <f>Z75</f>
        <v>90</v>
      </c>
      <c r="BB75" s="195">
        <f>AB75</f>
        <v>40</v>
      </c>
      <c r="BC75" s="197">
        <v>3</v>
      </c>
      <c r="BD75" s="194"/>
      <c r="BE75" s="195"/>
      <c r="BF75" s="197"/>
      <c r="BG75" s="194"/>
      <c r="BH75" s="195"/>
      <c r="BI75" s="250"/>
      <c r="BJ75" s="183">
        <f t="shared" si="2"/>
        <v>3</v>
      </c>
      <c r="BK75" s="1019"/>
      <c r="BL75" s="1020"/>
      <c r="BM75" s="1021"/>
    </row>
    <row r="76" spans="1:65" ht="48.75" customHeight="1" thickBot="1" x14ac:dyDescent="0.7">
      <c r="A76" s="657" t="s">
        <v>230</v>
      </c>
      <c r="B76" s="784"/>
      <c r="C76" s="679" t="s">
        <v>160</v>
      </c>
      <c r="D76" s="680"/>
      <c r="E76" s="680"/>
      <c r="F76" s="680"/>
      <c r="G76" s="680"/>
      <c r="H76" s="680"/>
      <c r="I76" s="680"/>
      <c r="J76" s="680"/>
      <c r="K76" s="680"/>
      <c r="L76" s="680"/>
      <c r="M76" s="680"/>
      <c r="N76" s="680"/>
      <c r="O76" s="680"/>
      <c r="P76" s="680"/>
      <c r="Q76" s="680"/>
      <c r="R76" s="680"/>
      <c r="S76" s="680"/>
      <c r="T76" s="680"/>
      <c r="U76" s="680"/>
      <c r="V76" s="694"/>
      <c r="W76" s="695"/>
      <c r="X76" s="756">
        <v>6</v>
      </c>
      <c r="Y76" s="695"/>
      <c r="Z76" s="743">
        <v>90</v>
      </c>
      <c r="AA76" s="744"/>
      <c r="AB76" s="751">
        <f>SUM(AD76:AK76)</f>
        <v>54</v>
      </c>
      <c r="AC76" s="744"/>
      <c r="AD76" s="751">
        <v>34</v>
      </c>
      <c r="AE76" s="751"/>
      <c r="AF76" s="743">
        <v>20</v>
      </c>
      <c r="AG76" s="744"/>
      <c r="AH76" s="751"/>
      <c r="AI76" s="751"/>
      <c r="AJ76" s="752"/>
      <c r="AK76" s="753"/>
      <c r="AL76" s="244"/>
      <c r="AM76" s="245"/>
      <c r="AN76" s="233"/>
      <c r="AO76" s="244"/>
      <c r="AP76" s="245"/>
      <c r="AQ76" s="233"/>
      <c r="AR76" s="234"/>
      <c r="AS76" s="235"/>
      <c r="AT76" s="236"/>
      <c r="AU76" s="234"/>
      <c r="AV76" s="235"/>
      <c r="AW76" s="237"/>
      <c r="AX76" s="234"/>
      <c r="AY76" s="235"/>
      <c r="AZ76" s="237"/>
      <c r="BA76" s="234">
        <f>Z76</f>
        <v>90</v>
      </c>
      <c r="BB76" s="235">
        <f>AB76</f>
        <v>54</v>
      </c>
      <c r="BC76" s="237">
        <v>3</v>
      </c>
      <c r="BD76" s="234"/>
      <c r="BE76" s="235"/>
      <c r="BF76" s="237"/>
      <c r="BG76" s="234"/>
      <c r="BH76" s="235"/>
      <c r="BI76" s="238"/>
      <c r="BJ76" s="247">
        <f t="shared" si="2"/>
        <v>3</v>
      </c>
      <c r="BK76" s="1013" t="s">
        <v>267</v>
      </c>
      <c r="BL76" s="1014"/>
      <c r="BM76" s="1015"/>
    </row>
    <row r="77" spans="1:65" s="5" customFormat="1" ht="97.5" customHeight="1" x14ac:dyDescent="0.65">
      <c r="A77" s="659" t="s">
        <v>142</v>
      </c>
      <c r="B77" s="660"/>
      <c r="C77" s="663" t="s">
        <v>231</v>
      </c>
      <c r="D77" s="664"/>
      <c r="E77" s="664"/>
      <c r="F77" s="664"/>
      <c r="G77" s="664"/>
      <c r="H77" s="664"/>
      <c r="I77" s="664"/>
      <c r="J77" s="664"/>
      <c r="K77" s="664"/>
      <c r="L77" s="664"/>
      <c r="M77" s="664"/>
      <c r="N77" s="664"/>
      <c r="O77" s="664"/>
      <c r="P77" s="664"/>
      <c r="Q77" s="664"/>
      <c r="R77" s="664"/>
      <c r="S77" s="664"/>
      <c r="T77" s="664"/>
      <c r="U77" s="665"/>
      <c r="V77" s="666"/>
      <c r="W77" s="667"/>
      <c r="X77" s="670"/>
      <c r="Y77" s="667"/>
      <c r="Z77" s="661"/>
      <c r="AA77" s="662"/>
      <c r="AB77" s="661"/>
      <c r="AC77" s="662"/>
      <c r="AD77" s="661"/>
      <c r="AE77" s="662"/>
      <c r="AF77" s="661"/>
      <c r="AG77" s="662"/>
      <c r="AH77" s="661"/>
      <c r="AI77" s="662"/>
      <c r="AJ77" s="655"/>
      <c r="AK77" s="656"/>
      <c r="AL77" s="252"/>
      <c r="AM77" s="253"/>
      <c r="AN77" s="284"/>
      <c r="AO77" s="252"/>
      <c r="AP77" s="253"/>
      <c r="AQ77" s="284"/>
      <c r="AR77" s="252"/>
      <c r="AS77" s="253"/>
      <c r="AT77" s="284"/>
      <c r="AU77" s="252"/>
      <c r="AV77" s="253"/>
      <c r="AW77" s="284"/>
      <c r="AX77" s="252"/>
      <c r="AY77" s="253"/>
      <c r="AZ77" s="284"/>
      <c r="BA77" s="252"/>
      <c r="BB77" s="253"/>
      <c r="BC77" s="284"/>
      <c r="BD77" s="252"/>
      <c r="BE77" s="253"/>
      <c r="BF77" s="284"/>
      <c r="BG77" s="252"/>
      <c r="BH77" s="253"/>
      <c r="BI77" s="285"/>
      <c r="BJ77" s="243"/>
      <c r="BK77" s="1007" t="s">
        <v>354</v>
      </c>
      <c r="BL77" s="1008"/>
      <c r="BM77" s="1009"/>
    </row>
    <row r="78" spans="1:65" ht="89.25" customHeight="1" x14ac:dyDescent="0.65">
      <c r="A78" s="735" t="s">
        <v>232</v>
      </c>
      <c r="B78" s="736"/>
      <c r="C78" s="653" t="s">
        <v>148</v>
      </c>
      <c r="D78" s="654"/>
      <c r="E78" s="654"/>
      <c r="F78" s="654"/>
      <c r="G78" s="654"/>
      <c r="H78" s="654"/>
      <c r="I78" s="654"/>
      <c r="J78" s="654"/>
      <c r="K78" s="654"/>
      <c r="L78" s="654"/>
      <c r="M78" s="654"/>
      <c r="N78" s="654"/>
      <c r="O78" s="654"/>
      <c r="P78" s="654"/>
      <c r="Q78" s="654"/>
      <c r="R78" s="654"/>
      <c r="S78" s="654"/>
      <c r="T78" s="654"/>
      <c r="U78" s="654"/>
      <c r="V78" s="635"/>
      <c r="W78" s="636"/>
      <c r="X78" s="757">
        <v>6</v>
      </c>
      <c r="Y78" s="636"/>
      <c r="Z78" s="600">
        <v>125</v>
      </c>
      <c r="AA78" s="601"/>
      <c r="AB78" s="602">
        <f>SUM(AD78:AI78)</f>
        <v>68</v>
      </c>
      <c r="AC78" s="601"/>
      <c r="AD78" s="602">
        <v>34</v>
      </c>
      <c r="AE78" s="602"/>
      <c r="AF78" s="600">
        <v>16</v>
      </c>
      <c r="AG78" s="601"/>
      <c r="AH78" s="602">
        <v>18</v>
      </c>
      <c r="AI78" s="602"/>
      <c r="AJ78" s="642"/>
      <c r="AK78" s="643"/>
      <c r="AL78" s="201"/>
      <c r="AM78" s="202"/>
      <c r="AN78" s="203"/>
      <c r="AO78" s="201"/>
      <c r="AP78" s="202"/>
      <c r="AQ78" s="203"/>
      <c r="AR78" s="179"/>
      <c r="AS78" s="180"/>
      <c r="AT78" s="258"/>
      <c r="AU78" s="179"/>
      <c r="AV78" s="180"/>
      <c r="AW78" s="182"/>
      <c r="AX78" s="179"/>
      <c r="AY78" s="180"/>
      <c r="AZ78" s="182"/>
      <c r="BA78" s="179">
        <f>Z78</f>
        <v>125</v>
      </c>
      <c r="BB78" s="180">
        <f>AB78</f>
        <v>68</v>
      </c>
      <c r="BC78" s="182">
        <v>3</v>
      </c>
      <c r="BD78" s="179"/>
      <c r="BE78" s="180"/>
      <c r="BF78" s="182"/>
      <c r="BG78" s="179"/>
      <c r="BH78" s="180"/>
      <c r="BI78" s="207"/>
      <c r="BJ78" s="183">
        <f t="shared" si="2"/>
        <v>3</v>
      </c>
      <c r="BK78" s="1010" t="s">
        <v>288</v>
      </c>
      <c r="BL78" s="1011"/>
      <c r="BM78" s="1012"/>
    </row>
    <row r="79" spans="1:65" ht="99" customHeight="1" thickBot="1" x14ac:dyDescent="0.7">
      <c r="A79" s="727" t="s">
        <v>233</v>
      </c>
      <c r="B79" s="728"/>
      <c r="C79" s="732" t="s">
        <v>120</v>
      </c>
      <c r="D79" s="733"/>
      <c r="E79" s="733"/>
      <c r="F79" s="733"/>
      <c r="G79" s="733"/>
      <c r="H79" s="733"/>
      <c r="I79" s="733"/>
      <c r="J79" s="733"/>
      <c r="K79" s="733"/>
      <c r="L79" s="733"/>
      <c r="M79" s="733"/>
      <c r="N79" s="733"/>
      <c r="O79" s="733"/>
      <c r="P79" s="733"/>
      <c r="Q79" s="733"/>
      <c r="R79" s="733"/>
      <c r="S79" s="733"/>
      <c r="T79" s="733"/>
      <c r="U79" s="733"/>
      <c r="V79" s="722"/>
      <c r="W79" s="731"/>
      <c r="X79" s="722">
        <v>7</v>
      </c>
      <c r="Y79" s="723"/>
      <c r="Z79" s="729">
        <v>136</v>
      </c>
      <c r="AA79" s="730"/>
      <c r="AB79" s="734">
        <f>SUM(AD79:AI79)</f>
        <v>84</v>
      </c>
      <c r="AC79" s="730"/>
      <c r="AD79" s="734">
        <v>34</v>
      </c>
      <c r="AE79" s="734"/>
      <c r="AF79" s="729">
        <v>16</v>
      </c>
      <c r="AG79" s="730"/>
      <c r="AH79" s="734">
        <v>34</v>
      </c>
      <c r="AI79" s="734"/>
      <c r="AJ79" s="754"/>
      <c r="AK79" s="755"/>
      <c r="AL79" s="212"/>
      <c r="AM79" s="213"/>
      <c r="AN79" s="214"/>
      <c r="AO79" s="212"/>
      <c r="AP79" s="213"/>
      <c r="AQ79" s="214"/>
      <c r="AR79" s="215"/>
      <c r="AS79" s="216"/>
      <c r="AT79" s="286"/>
      <c r="AU79" s="215"/>
      <c r="AV79" s="216"/>
      <c r="AW79" s="218"/>
      <c r="AX79" s="215"/>
      <c r="AY79" s="216"/>
      <c r="AZ79" s="218"/>
      <c r="BA79" s="215"/>
      <c r="BB79" s="216"/>
      <c r="BC79" s="218"/>
      <c r="BD79" s="215">
        <f>Z79</f>
        <v>136</v>
      </c>
      <c r="BE79" s="216">
        <f>AB79</f>
        <v>84</v>
      </c>
      <c r="BF79" s="218">
        <v>3</v>
      </c>
      <c r="BG79" s="215"/>
      <c r="BH79" s="216"/>
      <c r="BI79" s="219"/>
      <c r="BJ79" s="220">
        <f t="shared" si="2"/>
        <v>3</v>
      </c>
      <c r="BK79" s="1013" t="s">
        <v>291</v>
      </c>
      <c r="BL79" s="1014"/>
      <c r="BM79" s="1015"/>
    </row>
    <row r="80" spans="1:65" s="22" customFormat="1" ht="90.75" customHeight="1" thickBot="1" x14ac:dyDescent="0.7">
      <c r="A80" s="747" t="s">
        <v>144</v>
      </c>
      <c r="B80" s="748"/>
      <c r="C80" s="663" t="s">
        <v>402</v>
      </c>
      <c r="D80" s="664"/>
      <c r="E80" s="664"/>
      <c r="F80" s="664"/>
      <c r="G80" s="664"/>
      <c r="H80" s="664"/>
      <c r="I80" s="664"/>
      <c r="J80" s="664"/>
      <c r="K80" s="664"/>
      <c r="L80" s="664"/>
      <c r="M80" s="664"/>
      <c r="N80" s="664"/>
      <c r="O80" s="664"/>
      <c r="P80" s="664"/>
      <c r="Q80" s="664"/>
      <c r="R80" s="664"/>
      <c r="S80" s="664"/>
      <c r="T80" s="664"/>
      <c r="U80" s="665"/>
      <c r="V80" s="471"/>
      <c r="W80" s="472"/>
      <c r="X80" s="223"/>
      <c r="Y80" s="222"/>
      <c r="Z80" s="720"/>
      <c r="AA80" s="721"/>
      <c r="AB80" s="720"/>
      <c r="AC80" s="721"/>
      <c r="AD80" s="720"/>
      <c r="AE80" s="721"/>
      <c r="AF80" s="720"/>
      <c r="AG80" s="721"/>
      <c r="AH80" s="720"/>
      <c r="AI80" s="721"/>
      <c r="AJ80" s="720"/>
      <c r="AK80" s="721"/>
      <c r="AL80" s="224"/>
      <c r="AM80" s="225"/>
      <c r="AN80" s="226"/>
      <c r="AO80" s="224"/>
      <c r="AP80" s="225"/>
      <c r="AQ80" s="226"/>
      <c r="AR80" s="224"/>
      <c r="AS80" s="225"/>
      <c r="AT80" s="227"/>
      <c r="AU80" s="224"/>
      <c r="AV80" s="225"/>
      <c r="AW80" s="226"/>
      <c r="AX80" s="224"/>
      <c r="AY80" s="225"/>
      <c r="AZ80" s="226"/>
      <c r="BA80" s="224"/>
      <c r="BB80" s="225"/>
      <c r="BC80" s="226"/>
      <c r="BD80" s="224"/>
      <c r="BE80" s="225"/>
      <c r="BF80" s="226"/>
      <c r="BG80" s="224"/>
      <c r="BH80" s="225"/>
      <c r="BI80" s="228"/>
      <c r="BJ80" s="229"/>
      <c r="BK80" s="1004" t="s">
        <v>373</v>
      </c>
      <c r="BL80" s="1005"/>
      <c r="BM80" s="1006"/>
    </row>
    <row r="81" spans="1:65" ht="51.75" customHeight="1" x14ac:dyDescent="0.65">
      <c r="A81" s="609" t="s">
        <v>234</v>
      </c>
      <c r="B81" s="649"/>
      <c r="C81" s="611" t="s">
        <v>158</v>
      </c>
      <c r="D81" s="612"/>
      <c r="E81" s="612"/>
      <c r="F81" s="612"/>
      <c r="G81" s="612"/>
      <c r="H81" s="612"/>
      <c r="I81" s="612"/>
      <c r="J81" s="612"/>
      <c r="K81" s="612"/>
      <c r="L81" s="612"/>
      <c r="M81" s="612"/>
      <c r="N81" s="612"/>
      <c r="O81" s="612"/>
      <c r="P81" s="612"/>
      <c r="Q81" s="612"/>
      <c r="R81" s="612"/>
      <c r="S81" s="612"/>
      <c r="T81" s="612"/>
      <c r="U81" s="612"/>
      <c r="V81" s="613">
        <v>5</v>
      </c>
      <c r="W81" s="614"/>
      <c r="X81" s="650"/>
      <c r="Y81" s="614"/>
      <c r="Z81" s="613">
        <v>115</v>
      </c>
      <c r="AA81" s="614"/>
      <c r="AB81" s="650">
        <f>SUM(AD81:AK81)</f>
        <v>68</v>
      </c>
      <c r="AC81" s="614"/>
      <c r="AD81" s="591">
        <v>34</v>
      </c>
      <c r="AE81" s="591"/>
      <c r="AF81" s="620"/>
      <c r="AG81" s="621"/>
      <c r="AH81" s="591">
        <v>34</v>
      </c>
      <c r="AI81" s="591"/>
      <c r="AJ81" s="592"/>
      <c r="AK81" s="593"/>
      <c r="AL81" s="191"/>
      <c r="AM81" s="192"/>
      <c r="AN81" s="193"/>
      <c r="AO81" s="191"/>
      <c r="AP81" s="192"/>
      <c r="AQ81" s="193"/>
      <c r="AR81" s="194"/>
      <c r="AS81" s="195"/>
      <c r="AT81" s="205"/>
      <c r="AU81" s="194"/>
      <c r="AV81" s="195"/>
      <c r="AW81" s="197"/>
      <c r="AX81" s="194">
        <f>Z81</f>
        <v>115</v>
      </c>
      <c r="AY81" s="195">
        <f>AB81</f>
        <v>68</v>
      </c>
      <c r="AZ81" s="197">
        <v>3</v>
      </c>
      <c r="BA81" s="194"/>
      <c r="BB81" s="195"/>
      <c r="BC81" s="197"/>
      <c r="BD81" s="194"/>
      <c r="BE81" s="195"/>
      <c r="BF81" s="197"/>
      <c r="BG81" s="194"/>
      <c r="BH81" s="195"/>
      <c r="BI81" s="250"/>
      <c r="BJ81" s="287">
        <f>SUM(AN81,AQ81,AT81,AW81,AZ81,BC81,BF81,BI81)</f>
        <v>3</v>
      </c>
      <c r="BK81" s="594" t="s">
        <v>373</v>
      </c>
      <c r="BL81" s="595"/>
      <c r="BM81" s="596"/>
    </row>
    <row r="82" spans="1:65" ht="53.25" customHeight="1" x14ac:dyDescent="0.65">
      <c r="A82" s="609" t="s">
        <v>250</v>
      </c>
      <c r="B82" s="649"/>
      <c r="C82" s="611" t="s">
        <v>159</v>
      </c>
      <c r="D82" s="612"/>
      <c r="E82" s="612"/>
      <c r="F82" s="612"/>
      <c r="G82" s="612"/>
      <c r="H82" s="612"/>
      <c r="I82" s="612"/>
      <c r="J82" s="612"/>
      <c r="K82" s="612"/>
      <c r="L82" s="612"/>
      <c r="M82" s="612"/>
      <c r="N82" s="612"/>
      <c r="O82" s="612"/>
      <c r="P82" s="612"/>
      <c r="Q82" s="612"/>
      <c r="R82" s="612"/>
      <c r="S82" s="612"/>
      <c r="T82" s="612"/>
      <c r="U82" s="612"/>
      <c r="V82" s="613">
        <v>6</v>
      </c>
      <c r="W82" s="614"/>
      <c r="X82" s="650"/>
      <c r="Y82" s="614"/>
      <c r="Z82" s="613">
        <v>125</v>
      </c>
      <c r="AA82" s="614"/>
      <c r="AB82" s="650">
        <f>SUM(AD82:AK82)</f>
        <v>66</v>
      </c>
      <c r="AC82" s="614"/>
      <c r="AD82" s="591">
        <v>34</v>
      </c>
      <c r="AE82" s="591"/>
      <c r="AF82" s="620">
        <v>16</v>
      </c>
      <c r="AG82" s="621"/>
      <c r="AH82" s="591">
        <v>16</v>
      </c>
      <c r="AI82" s="591"/>
      <c r="AJ82" s="592"/>
      <c r="AK82" s="593"/>
      <c r="AL82" s="191"/>
      <c r="AM82" s="192"/>
      <c r="AN82" s="193"/>
      <c r="AO82" s="191"/>
      <c r="AP82" s="192"/>
      <c r="AQ82" s="193"/>
      <c r="AR82" s="194"/>
      <c r="AS82" s="195"/>
      <c r="AT82" s="205"/>
      <c r="AU82" s="194"/>
      <c r="AV82" s="195"/>
      <c r="AW82" s="197"/>
      <c r="AX82" s="194"/>
      <c r="AY82" s="195"/>
      <c r="AZ82" s="197"/>
      <c r="BA82" s="194">
        <f>Z82</f>
        <v>125</v>
      </c>
      <c r="BB82" s="195">
        <f>AB82</f>
        <v>66</v>
      </c>
      <c r="BC82" s="205">
        <v>3</v>
      </c>
      <c r="BD82" s="194"/>
      <c r="BE82" s="195"/>
      <c r="BF82" s="197"/>
      <c r="BG82" s="194"/>
      <c r="BH82" s="195"/>
      <c r="BI82" s="250"/>
      <c r="BJ82" s="183">
        <f t="shared" ref="BJ82:BJ83" si="3">SUM(AN82,AQ82,AT82,AW82,AZ82,BC82,BF82,BI82)</f>
        <v>3</v>
      </c>
      <c r="BK82" s="603" t="s">
        <v>379</v>
      </c>
      <c r="BL82" s="604"/>
      <c r="BM82" s="605"/>
    </row>
    <row r="83" spans="1:65" ht="98.25" customHeight="1" thickBot="1" x14ac:dyDescent="0.7">
      <c r="A83" s="609" t="s">
        <v>380</v>
      </c>
      <c r="B83" s="610"/>
      <c r="C83" s="611" t="s">
        <v>164</v>
      </c>
      <c r="D83" s="612"/>
      <c r="E83" s="612"/>
      <c r="F83" s="612"/>
      <c r="G83" s="612"/>
      <c r="H83" s="612"/>
      <c r="I83" s="612"/>
      <c r="J83" s="612"/>
      <c r="K83" s="612"/>
      <c r="L83" s="612"/>
      <c r="M83" s="612"/>
      <c r="N83" s="612"/>
      <c r="O83" s="612"/>
      <c r="P83" s="612"/>
      <c r="Q83" s="612"/>
      <c r="R83" s="612"/>
      <c r="S83" s="612"/>
      <c r="T83" s="612"/>
      <c r="U83" s="612"/>
      <c r="V83" s="374"/>
      <c r="W83" s="375"/>
      <c r="X83" s="204"/>
      <c r="Y83" s="190"/>
      <c r="Z83" s="613">
        <v>40</v>
      </c>
      <c r="AA83" s="614"/>
      <c r="AB83" s="277"/>
      <c r="AC83" s="278"/>
      <c r="AD83" s="279"/>
      <c r="AE83" s="279"/>
      <c r="AF83" s="281"/>
      <c r="AG83" s="280"/>
      <c r="AH83" s="279"/>
      <c r="AI83" s="279"/>
      <c r="AJ83" s="282"/>
      <c r="AK83" s="283"/>
      <c r="AL83" s="191"/>
      <c r="AM83" s="192"/>
      <c r="AN83" s="193"/>
      <c r="AO83" s="191"/>
      <c r="AP83" s="192"/>
      <c r="AQ83" s="193"/>
      <c r="AR83" s="194"/>
      <c r="AS83" s="195"/>
      <c r="AT83" s="205"/>
      <c r="AU83" s="194"/>
      <c r="AV83" s="195"/>
      <c r="AW83" s="197"/>
      <c r="AX83" s="194"/>
      <c r="AY83" s="195"/>
      <c r="AZ83" s="205"/>
      <c r="BA83" s="194">
        <v>40</v>
      </c>
      <c r="BB83" s="195"/>
      <c r="BC83" s="197">
        <v>1</v>
      </c>
      <c r="BD83" s="194"/>
      <c r="BE83" s="195"/>
      <c r="BF83" s="197"/>
      <c r="BG83" s="259"/>
      <c r="BH83" s="260"/>
      <c r="BI83" s="261"/>
      <c r="BJ83" s="183">
        <f t="shared" si="3"/>
        <v>1</v>
      </c>
      <c r="BK83" s="606"/>
      <c r="BL83" s="607"/>
      <c r="BM83" s="608"/>
    </row>
    <row r="84" spans="1:65" s="24" customFormat="1" ht="99.75" customHeight="1" thickBot="1" x14ac:dyDescent="0.35">
      <c r="A84" s="724" t="s">
        <v>86</v>
      </c>
      <c r="B84" s="724"/>
      <c r="C84" s="725" t="s">
        <v>346</v>
      </c>
      <c r="D84" s="726"/>
      <c r="E84" s="726"/>
      <c r="F84" s="726"/>
      <c r="G84" s="726"/>
      <c r="H84" s="726"/>
      <c r="I84" s="726"/>
      <c r="J84" s="726"/>
      <c r="K84" s="726"/>
      <c r="L84" s="726"/>
      <c r="M84" s="726"/>
      <c r="N84" s="726"/>
      <c r="O84" s="726"/>
      <c r="P84" s="726"/>
      <c r="Q84" s="726"/>
      <c r="R84" s="726"/>
      <c r="S84" s="726"/>
      <c r="T84" s="726"/>
      <c r="U84" s="726"/>
      <c r="V84" s="761"/>
      <c r="W84" s="738"/>
      <c r="X84" s="775"/>
      <c r="Y84" s="738"/>
      <c r="Z84" s="737">
        <f>SUM(Z86:AA92)+SUM(Z100:AA121)</f>
        <v>2940</v>
      </c>
      <c r="AA84" s="738"/>
      <c r="AB84" s="737">
        <f t="shared" ref="AB84" si="4">SUM(AB86:AC92)+SUM(AB100:AC121)</f>
        <v>1346</v>
      </c>
      <c r="AC84" s="738"/>
      <c r="AD84" s="737">
        <f t="shared" ref="AD84" si="5">SUM(AD86:AE92)+SUM(AD100:AE121)</f>
        <v>584</v>
      </c>
      <c r="AE84" s="738"/>
      <c r="AF84" s="737">
        <f t="shared" ref="AF84" si="6">SUM(AF86:AG92)+SUM(AF100:AG121)</f>
        <v>326</v>
      </c>
      <c r="AG84" s="738"/>
      <c r="AH84" s="737">
        <f>SUM(AH86:AI92)+SUM(AH100:AI121)</f>
        <v>404</v>
      </c>
      <c r="AI84" s="738"/>
      <c r="AJ84" s="737">
        <f t="shared" ref="AJ84" si="7">SUM(AJ86:AK92)+SUM(AJ100:AK121)</f>
        <v>32</v>
      </c>
      <c r="AK84" s="738"/>
      <c r="AL84" s="346">
        <f>SUM(AL85:AL92)+SUM(AL100:AL121)</f>
        <v>230</v>
      </c>
      <c r="AM84" s="346">
        <f t="shared" ref="AM84" si="8">SUM(AM85:AM92)+SUM(AM100:AM121)</f>
        <v>122</v>
      </c>
      <c r="AN84" s="346">
        <f>SUM(AN85:AN92)+SUM(AN100:AN121)</f>
        <v>6</v>
      </c>
      <c r="AO84" s="346">
        <f t="shared" ref="AO84:BF84" si="9">SUM(AO85:AO92)+SUM(AO100:AO121)</f>
        <v>240</v>
      </c>
      <c r="AP84" s="346">
        <f t="shared" si="9"/>
        <v>104</v>
      </c>
      <c r="AQ84" s="346">
        <f t="shared" si="9"/>
        <v>6</v>
      </c>
      <c r="AR84" s="346">
        <f t="shared" si="9"/>
        <v>331</v>
      </c>
      <c r="AS84" s="346">
        <f t="shared" si="9"/>
        <v>142</v>
      </c>
      <c r="AT84" s="346">
        <f t="shared" si="9"/>
        <v>9</v>
      </c>
      <c r="AU84" s="346">
        <f t="shared" si="9"/>
        <v>108</v>
      </c>
      <c r="AV84" s="346">
        <f t="shared" si="9"/>
        <v>34</v>
      </c>
      <c r="AW84" s="346">
        <f t="shared" si="9"/>
        <v>3</v>
      </c>
      <c r="AX84" s="346">
        <f t="shared" si="9"/>
        <v>424</v>
      </c>
      <c r="AY84" s="346">
        <f t="shared" si="9"/>
        <v>220</v>
      </c>
      <c r="AZ84" s="346">
        <f t="shared" si="9"/>
        <v>10</v>
      </c>
      <c r="BA84" s="346">
        <f t="shared" si="9"/>
        <v>643</v>
      </c>
      <c r="BB84" s="346">
        <f t="shared" si="9"/>
        <v>310</v>
      </c>
      <c r="BC84" s="346">
        <f t="shared" si="9"/>
        <v>16</v>
      </c>
      <c r="BD84" s="346">
        <f t="shared" si="9"/>
        <v>964</v>
      </c>
      <c r="BE84" s="346">
        <f t="shared" si="9"/>
        <v>414</v>
      </c>
      <c r="BF84" s="346">
        <f t="shared" si="9"/>
        <v>28</v>
      </c>
      <c r="BG84" s="288"/>
      <c r="BH84" s="289"/>
      <c r="BI84" s="290"/>
      <c r="BJ84" s="291">
        <f>SUM(BJ85:BJ92)+SUM(BJ100:BJ121)</f>
        <v>78</v>
      </c>
      <c r="BK84" s="292">
        <f>AL84+AO84+AR84+AU84+AX84+BA84+BD84</f>
        <v>2940</v>
      </c>
      <c r="BL84" s="293">
        <f>AM84+AP84+AS84+AV84+AY84+BB84+BE84</f>
        <v>1346</v>
      </c>
      <c r="BM84" s="294"/>
    </row>
    <row r="85" spans="1:65" ht="51.75" customHeight="1" x14ac:dyDescent="0.65">
      <c r="A85" s="673" t="s">
        <v>152</v>
      </c>
      <c r="B85" s="674"/>
      <c r="C85" s="675" t="s">
        <v>215</v>
      </c>
      <c r="D85" s="675"/>
      <c r="E85" s="675"/>
      <c r="F85" s="675"/>
      <c r="G85" s="675"/>
      <c r="H85" s="675"/>
      <c r="I85" s="675"/>
      <c r="J85" s="675"/>
      <c r="K85" s="675"/>
      <c r="L85" s="675"/>
      <c r="M85" s="675"/>
      <c r="N85" s="675"/>
      <c r="O85" s="675"/>
      <c r="P85" s="675"/>
      <c r="Q85" s="675"/>
      <c r="R85" s="675"/>
      <c r="S85" s="675"/>
      <c r="T85" s="675"/>
      <c r="U85" s="675"/>
      <c r="V85" s="198"/>
      <c r="W85" s="199"/>
      <c r="X85" s="200"/>
      <c r="Y85" s="199"/>
      <c r="Z85" s="862"/>
      <c r="AA85" s="861"/>
      <c r="AB85" s="863"/>
      <c r="AC85" s="641"/>
      <c r="AD85" s="863"/>
      <c r="AE85" s="863"/>
      <c r="AF85" s="600"/>
      <c r="AG85" s="601"/>
      <c r="AH85" s="602"/>
      <c r="AI85" s="602"/>
      <c r="AJ85" s="770"/>
      <c r="AK85" s="641"/>
      <c r="AL85" s="176"/>
      <c r="AM85" s="177"/>
      <c r="AN85" s="178"/>
      <c r="AO85" s="176"/>
      <c r="AP85" s="177"/>
      <c r="AQ85" s="178"/>
      <c r="AR85" s="295"/>
      <c r="AS85" s="296"/>
      <c r="AT85" s="297"/>
      <c r="AU85" s="295"/>
      <c r="AV85" s="296"/>
      <c r="AW85" s="297"/>
      <c r="AX85" s="179"/>
      <c r="AY85" s="180"/>
      <c r="AZ85" s="182"/>
      <c r="BA85" s="179"/>
      <c r="BB85" s="180"/>
      <c r="BC85" s="182"/>
      <c r="BD85" s="179"/>
      <c r="BE85" s="180"/>
      <c r="BF85" s="182"/>
      <c r="BG85" s="179"/>
      <c r="BH85" s="180"/>
      <c r="BI85" s="207"/>
      <c r="BJ85" s="298"/>
      <c r="BK85" s="1028" t="s">
        <v>378</v>
      </c>
      <c r="BL85" s="1029"/>
      <c r="BM85" s="1030"/>
    </row>
    <row r="86" spans="1:65" ht="45.75" customHeight="1" x14ac:dyDescent="0.65">
      <c r="A86" s="676" t="s">
        <v>216</v>
      </c>
      <c r="B86" s="677"/>
      <c r="C86" s="618" t="s">
        <v>434</v>
      </c>
      <c r="D86" s="618"/>
      <c r="E86" s="618"/>
      <c r="F86" s="618"/>
      <c r="G86" s="618"/>
      <c r="H86" s="618"/>
      <c r="I86" s="618"/>
      <c r="J86" s="618"/>
      <c r="K86" s="618"/>
      <c r="L86" s="618"/>
      <c r="M86" s="618"/>
      <c r="N86" s="618"/>
      <c r="O86" s="618"/>
      <c r="P86" s="618"/>
      <c r="Q86" s="618"/>
      <c r="R86" s="618"/>
      <c r="S86" s="618"/>
      <c r="T86" s="618"/>
      <c r="U86" s="678"/>
      <c r="V86" s="776"/>
      <c r="W86" s="669"/>
      <c r="X86" s="741">
        <v>3</v>
      </c>
      <c r="Y86" s="742"/>
      <c r="Z86" s="600">
        <v>108</v>
      </c>
      <c r="AA86" s="601"/>
      <c r="AB86" s="602">
        <f>AD86+AJ86</f>
        <v>34</v>
      </c>
      <c r="AC86" s="601"/>
      <c r="AD86" s="602">
        <v>18</v>
      </c>
      <c r="AE86" s="602"/>
      <c r="AF86" s="600"/>
      <c r="AG86" s="601"/>
      <c r="AH86" s="602"/>
      <c r="AI86" s="601"/>
      <c r="AJ86" s="642">
        <v>16</v>
      </c>
      <c r="AK86" s="643"/>
      <c r="AL86" s="299"/>
      <c r="AM86" s="174"/>
      <c r="AN86" s="175"/>
      <c r="AO86" s="299"/>
      <c r="AP86" s="174"/>
      <c r="AQ86" s="175"/>
      <c r="AR86" s="194">
        <f>Z86</f>
        <v>108</v>
      </c>
      <c r="AS86" s="195">
        <f>AB86</f>
        <v>34</v>
      </c>
      <c r="AT86" s="276">
        <v>3</v>
      </c>
      <c r="AU86" s="194"/>
      <c r="AV86" s="195"/>
      <c r="AW86" s="197"/>
      <c r="AX86" s="194"/>
      <c r="AY86" s="195"/>
      <c r="AZ86" s="197"/>
      <c r="BA86" s="194"/>
      <c r="BB86" s="195"/>
      <c r="BC86" s="197"/>
      <c r="BD86" s="194"/>
      <c r="BE86" s="195"/>
      <c r="BF86" s="197"/>
      <c r="BG86" s="194"/>
      <c r="BH86" s="195"/>
      <c r="BI86" s="250"/>
      <c r="BJ86" s="298">
        <f t="shared" si="2"/>
        <v>3</v>
      </c>
      <c r="BK86" s="1121" t="s">
        <v>244</v>
      </c>
      <c r="BL86" s="572"/>
      <c r="BM86" s="1122"/>
    </row>
    <row r="87" spans="1:65" ht="97.5" customHeight="1" thickBot="1" x14ac:dyDescent="0.7">
      <c r="A87" s="739" t="s">
        <v>217</v>
      </c>
      <c r="B87" s="740"/>
      <c r="C87" s="679" t="s">
        <v>435</v>
      </c>
      <c r="D87" s="680"/>
      <c r="E87" s="680"/>
      <c r="F87" s="680"/>
      <c r="G87" s="680"/>
      <c r="H87" s="680"/>
      <c r="I87" s="680"/>
      <c r="J87" s="680"/>
      <c r="K87" s="680"/>
      <c r="L87" s="680"/>
      <c r="M87" s="680"/>
      <c r="N87" s="680"/>
      <c r="O87" s="680"/>
      <c r="P87" s="680"/>
      <c r="Q87" s="680"/>
      <c r="R87" s="680"/>
      <c r="S87" s="680"/>
      <c r="T87" s="680"/>
      <c r="U87" s="681"/>
      <c r="V87" s="637"/>
      <c r="W87" s="638"/>
      <c r="X87" s="639">
        <v>4</v>
      </c>
      <c r="Y87" s="638"/>
      <c r="Z87" s="865">
        <v>108</v>
      </c>
      <c r="AA87" s="866"/>
      <c r="AB87" s="864">
        <f>AJ87+AD87</f>
        <v>34</v>
      </c>
      <c r="AC87" s="866"/>
      <c r="AD87" s="864">
        <v>18</v>
      </c>
      <c r="AE87" s="864"/>
      <c r="AF87" s="865"/>
      <c r="AG87" s="866"/>
      <c r="AH87" s="864"/>
      <c r="AI87" s="864"/>
      <c r="AJ87" s="1079">
        <v>16</v>
      </c>
      <c r="AK87" s="1080"/>
      <c r="AL87" s="301"/>
      <c r="AM87" s="302"/>
      <c r="AN87" s="303"/>
      <c r="AO87" s="301"/>
      <c r="AP87" s="302"/>
      <c r="AQ87" s="303"/>
      <c r="AR87" s="215"/>
      <c r="AS87" s="216"/>
      <c r="AT87" s="217"/>
      <c r="AU87" s="215">
        <f>Z87</f>
        <v>108</v>
      </c>
      <c r="AV87" s="216">
        <f>AB87</f>
        <v>34</v>
      </c>
      <c r="AW87" s="218">
        <v>3</v>
      </c>
      <c r="AX87" s="215"/>
      <c r="AY87" s="216"/>
      <c r="AZ87" s="218"/>
      <c r="BA87" s="215"/>
      <c r="BB87" s="216"/>
      <c r="BC87" s="218"/>
      <c r="BD87" s="215"/>
      <c r="BE87" s="216"/>
      <c r="BF87" s="218"/>
      <c r="BG87" s="215"/>
      <c r="BH87" s="216"/>
      <c r="BI87" s="219"/>
      <c r="BJ87" s="304">
        <f t="shared" si="2"/>
        <v>3</v>
      </c>
      <c r="BK87" s="644" t="s">
        <v>245</v>
      </c>
      <c r="BL87" s="645"/>
      <c r="BM87" s="646"/>
    </row>
    <row r="88" spans="1:65" s="5" customFormat="1" ht="45.75" customHeight="1" x14ac:dyDescent="0.65">
      <c r="A88" s="659" t="s">
        <v>153</v>
      </c>
      <c r="B88" s="660"/>
      <c r="C88" s="663" t="s">
        <v>403</v>
      </c>
      <c r="D88" s="664"/>
      <c r="E88" s="664"/>
      <c r="F88" s="664"/>
      <c r="G88" s="664"/>
      <c r="H88" s="664"/>
      <c r="I88" s="664"/>
      <c r="J88" s="664"/>
      <c r="K88" s="664"/>
      <c r="L88" s="664"/>
      <c r="M88" s="664"/>
      <c r="N88" s="664"/>
      <c r="O88" s="664"/>
      <c r="P88" s="664"/>
      <c r="Q88" s="664"/>
      <c r="R88" s="664"/>
      <c r="S88" s="664"/>
      <c r="T88" s="664"/>
      <c r="U88" s="665"/>
      <c r="V88" s="666"/>
      <c r="W88" s="667"/>
      <c r="X88" s="670"/>
      <c r="Y88" s="667"/>
      <c r="Z88" s="671"/>
      <c r="AA88" s="672"/>
      <c r="AB88" s="666"/>
      <c r="AC88" s="667"/>
      <c r="AD88" s="661"/>
      <c r="AE88" s="662"/>
      <c r="AF88" s="661"/>
      <c r="AG88" s="662"/>
      <c r="AH88" s="661"/>
      <c r="AI88" s="662"/>
      <c r="AJ88" s="655"/>
      <c r="AK88" s="656"/>
      <c r="AL88" s="252"/>
      <c r="AM88" s="253"/>
      <c r="AN88" s="284"/>
      <c r="AO88" s="252"/>
      <c r="AP88" s="253"/>
      <c r="AQ88" s="284"/>
      <c r="AR88" s="252"/>
      <c r="AS88" s="253"/>
      <c r="AT88" s="284"/>
      <c r="AU88" s="252"/>
      <c r="AV88" s="253"/>
      <c r="AW88" s="284"/>
      <c r="AX88" s="252"/>
      <c r="AY88" s="253"/>
      <c r="AZ88" s="284"/>
      <c r="BA88" s="252"/>
      <c r="BB88" s="253"/>
      <c r="BC88" s="284"/>
      <c r="BD88" s="252"/>
      <c r="BE88" s="253"/>
      <c r="BF88" s="284"/>
      <c r="BG88" s="252"/>
      <c r="BH88" s="253"/>
      <c r="BI88" s="285"/>
      <c r="BJ88" s="243"/>
      <c r="BK88" s="1049" t="s">
        <v>384</v>
      </c>
      <c r="BL88" s="1050"/>
      <c r="BM88" s="1051"/>
    </row>
    <row r="89" spans="1:65" ht="48.75" customHeight="1" x14ac:dyDescent="0.65">
      <c r="A89" s="651" t="s">
        <v>294</v>
      </c>
      <c r="B89" s="652"/>
      <c r="C89" s="653" t="s">
        <v>175</v>
      </c>
      <c r="D89" s="654"/>
      <c r="E89" s="654"/>
      <c r="F89" s="654"/>
      <c r="G89" s="654"/>
      <c r="H89" s="654"/>
      <c r="I89" s="654"/>
      <c r="J89" s="654"/>
      <c r="K89" s="654"/>
      <c r="L89" s="654"/>
      <c r="M89" s="654"/>
      <c r="N89" s="654"/>
      <c r="O89" s="654"/>
      <c r="P89" s="654"/>
      <c r="Q89" s="654"/>
      <c r="R89" s="654"/>
      <c r="S89" s="654"/>
      <c r="T89" s="654"/>
      <c r="U89" s="654"/>
      <c r="V89" s="600">
        <v>5</v>
      </c>
      <c r="W89" s="601"/>
      <c r="X89" s="602"/>
      <c r="Y89" s="601"/>
      <c r="Z89" s="600">
        <v>128</v>
      </c>
      <c r="AA89" s="601"/>
      <c r="AB89" s="602">
        <f>SUM(AD89:AK89)</f>
        <v>68</v>
      </c>
      <c r="AC89" s="601"/>
      <c r="AD89" s="602">
        <v>34</v>
      </c>
      <c r="AE89" s="602"/>
      <c r="AF89" s="600">
        <v>16</v>
      </c>
      <c r="AG89" s="601"/>
      <c r="AH89" s="602">
        <v>18</v>
      </c>
      <c r="AI89" s="602"/>
      <c r="AJ89" s="642"/>
      <c r="AK89" s="643"/>
      <c r="AL89" s="191"/>
      <c r="AM89" s="192"/>
      <c r="AN89" s="193"/>
      <c r="AO89" s="191"/>
      <c r="AP89" s="192"/>
      <c r="AQ89" s="193"/>
      <c r="AR89" s="194"/>
      <c r="AS89" s="195"/>
      <c r="AT89" s="205"/>
      <c r="AU89" s="194"/>
      <c r="AV89" s="195"/>
      <c r="AW89" s="197"/>
      <c r="AX89" s="194">
        <f>Z89</f>
        <v>128</v>
      </c>
      <c r="AY89" s="195">
        <f>AB89</f>
        <v>68</v>
      </c>
      <c r="AZ89" s="197">
        <v>3</v>
      </c>
      <c r="BA89" s="194"/>
      <c r="BB89" s="195"/>
      <c r="BC89" s="197"/>
      <c r="BD89" s="194"/>
      <c r="BE89" s="195"/>
      <c r="BF89" s="197"/>
      <c r="BG89" s="194"/>
      <c r="BH89" s="195"/>
      <c r="BI89" s="305"/>
      <c r="BJ89" s="183">
        <f>SUM(AN89,AQ89,AT89,AW89,AZ89,BC89,BF89,BI89)</f>
        <v>3</v>
      </c>
      <c r="BK89" s="594" t="s">
        <v>272</v>
      </c>
      <c r="BL89" s="595"/>
      <c r="BM89" s="596"/>
    </row>
    <row r="90" spans="1:65" ht="94.5" customHeight="1" x14ac:dyDescent="0.65">
      <c r="A90" s="609" t="s">
        <v>295</v>
      </c>
      <c r="B90" s="610"/>
      <c r="C90" s="611" t="s">
        <v>174</v>
      </c>
      <c r="D90" s="612"/>
      <c r="E90" s="612"/>
      <c r="F90" s="612"/>
      <c r="G90" s="612"/>
      <c r="H90" s="612"/>
      <c r="I90" s="612"/>
      <c r="J90" s="612"/>
      <c r="K90" s="612"/>
      <c r="L90" s="612"/>
      <c r="M90" s="612"/>
      <c r="N90" s="612"/>
      <c r="O90" s="612"/>
      <c r="P90" s="612"/>
      <c r="Q90" s="612"/>
      <c r="R90" s="612"/>
      <c r="S90" s="612"/>
      <c r="T90" s="612"/>
      <c r="U90" s="771"/>
      <c r="V90" s="553"/>
      <c r="W90" s="554"/>
      <c r="X90" s="555"/>
      <c r="Y90" s="554"/>
      <c r="Z90" s="613">
        <v>40</v>
      </c>
      <c r="AA90" s="614"/>
      <c r="AB90" s="552"/>
      <c r="AC90" s="549"/>
      <c r="AD90" s="545"/>
      <c r="AE90" s="545"/>
      <c r="AF90" s="550"/>
      <c r="AG90" s="551"/>
      <c r="AH90" s="545"/>
      <c r="AI90" s="545"/>
      <c r="AJ90" s="546"/>
      <c r="AK90" s="547"/>
      <c r="AL90" s="191"/>
      <c r="AM90" s="192"/>
      <c r="AN90" s="193"/>
      <c r="AO90" s="191"/>
      <c r="AP90" s="192"/>
      <c r="AQ90" s="193"/>
      <c r="AR90" s="556"/>
      <c r="AS90" s="548"/>
      <c r="AT90" s="205"/>
      <c r="AU90" s="556"/>
      <c r="AV90" s="548"/>
      <c r="AW90" s="197"/>
      <c r="AX90" s="556">
        <v>40</v>
      </c>
      <c r="AY90" s="548"/>
      <c r="AZ90" s="205">
        <v>1</v>
      </c>
      <c r="BA90" s="556"/>
      <c r="BB90" s="548"/>
      <c r="BC90" s="197"/>
      <c r="BD90" s="556"/>
      <c r="BE90" s="548"/>
      <c r="BF90" s="197"/>
      <c r="BG90" s="259"/>
      <c r="BH90" s="260"/>
      <c r="BI90" s="311"/>
      <c r="BJ90" s="321">
        <f>SUM(AN90,AQ90,AT90,AW90,AZ90,BC90,BF90,BI90)</f>
        <v>1</v>
      </c>
      <c r="BK90" s="764"/>
      <c r="BL90" s="765"/>
      <c r="BM90" s="766"/>
    </row>
    <row r="91" spans="1:65" ht="45" customHeight="1" x14ac:dyDescent="0.65">
      <c r="A91" s="651" t="s">
        <v>296</v>
      </c>
      <c r="B91" s="652"/>
      <c r="C91" s="653" t="s">
        <v>161</v>
      </c>
      <c r="D91" s="654"/>
      <c r="E91" s="654"/>
      <c r="F91" s="654"/>
      <c r="G91" s="654"/>
      <c r="H91" s="654"/>
      <c r="I91" s="654"/>
      <c r="J91" s="654"/>
      <c r="K91" s="654"/>
      <c r="L91" s="654"/>
      <c r="M91" s="654"/>
      <c r="N91" s="654"/>
      <c r="O91" s="654"/>
      <c r="P91" s="654"/>
      <c r="Q91" s="654"/>
      <c r="R91" s="654"/>
      <c r="S91" s="654"/>
      <c r="T91" s="654"/>
      <c r="U91" s="654"/>
      <c r="V91" s="600">
        <v>6</v>
      </c>
      <c r="W91" s="601"/>
      <c r="X91" s="602">
        <v>5</v>
      </c>
      <c r="Y91" s="601"/>
      <c r="Z91" s="600">
        <v>234</v>
      </c>
      <c r="AA91" s="601"/>
      <c r="AB91" s="602">
        <f>SUM(AD91:AK91)</f>
        <v>136</v>
      </c>
      <c r="AC91" s="601"/>
      <c r="AD91" s="602">
        <v>52</v>
      </c>
      <c r="AE91" s="602"/>
      <c r="AF91" s="600">
        <v>50</v>
      </c>
      <c r="AG91" s="601"/>
      <c r="AH91" s="602">
        <v>34</v>
      </c>
      <c r="AI91" s="602"/>
      <c r="AJ91" s="642"/>
      <c r="AK91" s="643"/>
      <c r="AL91" s="201"/>
      <c r="AM91" s="202"/>
      <c r="AN91" s="203"/>
      <c r="AO91" s="201"/>
      <c r="AP91" s="202"/>
      <c r="AQ91" s="203"/>
      <c r="AR91" s="179"/>
      <c r="AS91" s="180"/>
      <c r="AT91" s="258"/>
      <c r="AU91" s="179"/>
      <c r="AV91" s="180"/>
      <c r="AW91" s="182"/>
      <c r="AX91" s="179">
        <v>136</v>
      </c>
      <c r="AY91" s="180">
        <v>84</v>
      </c>
      <c r="AZ91" s="182">
        <v>3</v>
      </c>
      <c r="BA91" s="179">
        <f>Z91-AX91</f>
        <v>98</v>
      </c>
      <c r="BB91" s="180">
        <f>AB91-AY91</f>
        <v>52</v>
      </c>
      <c r="BC91" s="182">
        <v>2</v>
      </c>
      <c r="BD91" s="179"/>
      <c r="BE91" s="180"/>
      <c r="BF91" s="182"/>
      <c r="BG91" s="179"/>
      <c r="BH91" s="180"/>
      <c r="BI91" s="207"/>
      <c r="BJ91" s="183">
        <f>SUM(AN91,AQ91,AT91,AW91,AZ91,BC91,BF91,BI91)</f>
        <v>5</v>
      </c>
      <c r="BK91" s="603" t="s">
        <v>273</v>
      </c>
      <c r="BL91" s="604"/>
      <c r="BM91" s="605"/>
    </row>
    <row r="92" spans="1:65" ht="93.75" customHeight="1" thickBot="1" x14ac:dyDescent="0.7">
      <c r="A92" s="647" t="s">
        <v>299</v>
      </c>
      <c r="B92" s="648"/>
      <c r="C92" s="611" t="s">
        <v>165</v>
      </c>
      <c r="D92" s="612"/>
      <c r="E92" s="612"/>
      <c r="F92" s="612"/>
      <c r="G92" s="612"/>
      <c r="H92" s="612"/>
      <c r="I92" s="612"/>
      <c r="J92" s="612"/>
      <c r="K92" s="612"/>
      <c r="L92" s="612"/>
      <c r="M92" s="612"/>
      <c r="N92" s="612"/>
      <c r="O92" s="612"/>
      <c r="P92" s="612"/>
      <c r="Q92" s="612"/>
      <c r="R92" s="612"/>
      <c r="S92" s="612"/>
      <c r="T92" s="612"/>
      <c r="U92" s="612"/>
      <c r="V92" s="189"/>
      <c r="W92" s="190"/>
      <c r="X92" s="204"/>
      <c r="Y92" s="190"/>
      <c r="Z92" s="613">
        <v>40</v>
      </c>
      <c r="AA92" s="614"/>
      <c r="AB92" s="277"/>
      <c r="AC92" s="278"/>
      <c r="AD92" s="279"/>
      <c r="AE92" s="279"/>
      <c r="AF92" s="281"/>
      <c r="AG92" s="280"/>
      <c r="AH92" s="279"/>
      <c r="AI92" s="279"/>
      <c r="AJ92" s="282"/>
      <c r="AK92" s="283"/>
      <c r="AL92" s="191"/>
      <c r="AM92" s="192"/>
      <c r="AN92" s="193"/>
      <c r="AO92" s="191"/>
      <c r="AP92" s="192"/>
      <c r="AQ92" s="193"/>
      <c r="AR92" s="194"/>
      <c r="AS92" s="195"/>
      <c r="AT92" s="205"/>
      <c r="AU92" s="194"/>
      <c r="AV92" s="195"/>
      <c r="AW92" s="197"/>
      <c r="AX92" s="194"/>
      <c r="AY92" s="195"/>
      <c r="AZ92" s="206"/>
      <c r="BA92" s="194">
        <v>40</v>
      </c>
      <c r="BB92" s="195"/>
      <c r="BC92" s="197">
        <v>1</v>
      </c>
      <c r="BD92" s="194"/>
      <c r="BE92" s="195"/>
      <c r="BF92" s="197"/>
      <c r="BG92" s="259"/>
      <c r="BH92" s="260"/>
      <c r="BI92" s="261"/>
      <c r="BJ92" s="247">
        <f>SUM(AN92,AQ92,AT92,AW92,AZ92,BC92,BF92,BI92)</f>
        <v>1</v>
      </c>
      <c r="BK92" s="644"/>
      <c r="BL92" s="645"/>
      <c r="BM92" s="646"/>
    </row>
    <row r="93" spans="1:65" ht="15.75" customHeight="1" thickTop="1" thickBot="1" x14ac:dyDescent="0.35">
      <c r="A93" s="1190" t="s">
        <v>135</v>
      </c>
      <c r="B93" s="1191"/>
      <c r="C93" s="885" t="s">
        <v>433</v>
      </c>
      <c r="D93" s="886"/>
      <c r="E93" s="886"/>
      <c r="F93" s="886"/>
      <c r="G93" s="886"/>
      <c r="H93" s="886"/>
      <c r="I93" s="886"/>
      <c r="J93" s="886"/>
      <c r="K93" s="886"/>
      <c r="L93" s="886"/>
      <c r="M93" s="886"/>
      <c r="N93" s="886"/>
      <c r="O93" s="886"/>
      <c r="P93" s="886"/>
      <c r="Q93" s="886"/>
      <c r="R93" s="886"/>
      <c r="S93" s="886"/>
      <c r="T93" s="886"/>
      <c r="U93" s="887"/>
      <c r="V93" s="876" t="s">
        <v>127</v>
      </c>
      <c r="W93" s="877"/>
      <c r="X93" s="894" t="s">
        <v>128</v>
      </c>
      <c r="Y93" s="895"/>
      <c r="Z93" s="936" t="s">
        <v>56</v>
      </c>
      <c r="AA93" s="937"/>
      <c r="AB93" s="937"/>
      <c r="AC93" s="937"/>
      <c r="AD93" s="937"/>
      <c r="AE93" s="937"/>
      <c r="AF93" s="937"/>
      <c r="AG93" s="937"/>
      <c r="AH93" s="937"/>
      <c r="AI93" s="937"/>
      <c r="AJ93" s="937"/>
      <c r="AK93" s="938"/>
      <c r="AL93" s="936" t="s">
        <v>57</v>
      </c>
      <c r="AM93" s="954"/>
      <c r="AN93" s="954"/>
      <c r="AO93" s="954"/>
      <c r="AP93" s="954"/>
      <c r="AQ93" s="954"/>
      <c r="AR93" s="954"/>
      <c r="AS93" s="954"/>
      <c r="AT93" s="954"/>
      <c r="AU93" s="954"/>
      <c r="AV93" s="954"/>
      <c r="AW93" s="954"/>
      <c r="AX93" s="954"/>
      <c r="AY93" s="954"/>
      <c r="AZ93" s="954"/>
      <c r="BA93" s="954"/>
      <c r="BB93" s="954"/>
      <c r="BC93" s="954"/>
      <c r="BD93" s="954"/>
      <c r="BE93" s="954"/>
      <c r="BF93" s="954"/>
      <c r="BG93" s="954"/>
      <c r="BH93" s="954"/>
      <c r="BI93" s="954"/>
      <c r="BJ93" s="1054" t="s">
        <v>192</v>
      </c>
      <c r="BK93" s="957" t="s">
        <v>195</v>
      </c>
      <c r="BL93" s="958"/>
      <c r="BM93" s="959"/>
    </row>
    <row r="94" spans="1:65" ht="25.5" customHeight="1" thickTop="1" thickBot="1" x14ac:dyDescent="0.35">
      <c r="A94" s="888"/>
      <c r="B94" s="890"/>
      <c r="C94" s="888"/>
      <c r="D94" s="889"/>
      <c r="E94" s="889"/>
      <c r="F94" s="889"/>
      <c r="G94" s="889"/>
      <c r="H94" s="889"/>
      <c r="I94" s="889"/>
      <c r="J94" s="889"/>
      <c r="K94" s="889"/>
      <c r="L94" s="889"/>
      <c r="M94" s="889"/>
      <c r="N94" s="889"/>
      <c r="O94" s="889"/>
      <c r="P94" s="889"/>
      <c r="Q94" s="889"/>
      <c r="R94" s="889"/>
      <c r="S94" s="889"/>
      <c r="T94" s="889"/>
      <c r="U94" s="890"/>
      <c r="V94" s="878"/>
      <c r="W94" s="879"/>
      <c r="X94" s="896"/>
      <c r="Y94" s="879"/>
      <c r="Z94" s="939"/>
      <c r="AA94" s="940"/>
      <c r="AB94" s="940"/>
      <c r="AC94" s="940"/>
      <c r="AD94" s="940"/>
      <c r="AE94" s="940"/>
      <c r="AF94" s="940"/>
      <c r="AG94" s="940"/>
      <c r="AH94" s="940"/>
      <c r="AI94" s="940"/>
      <c r="AJ94" s="940"/>
      <c r="AK94" s="941"/>
      <c r="AL94" s="955"/>
      <c r="AM94" s="956"/>
      <c r="AN94" s="956"/>
      <c r="AO94" s="956"/>
      <c r="AP94" s="956"/>
      <c r="AQ94" s="956"/>
      <c r="AR94" s="956"/>
      <c r="AS94" s="956"/>
      <c r="AT94" s="956"/>
      <c r="AU94" s="956"/>
      <c r="AV94" s="956"/>
      <c r="AW94" s="956"/>
      <c r="AX94" s="956"/>
      <c r="AY94" s="956"/>
      <c r="AZ94" s="956"/>
      <c r="BA94" s="956"/>
      <c r="BB94" s="956"/>
      <c r="BC94" s="956"/>
      <c r="BD94" s="956"/>
      <c r="BE94" s="956"/>
      <c r="BF94" s="956"/>
      <c r="BG94" s="956"/>
      <c r="BH94" s="956"/>
      <c r="BI94" s="956"/>
      <c r="BJ94" s="1055"/>
      <c r="BK94" s="960"/>
      <c r="BL94" s="961"/>
      <c r="BM94" s="962"/>
    </row>
    <row r="95" spans="1:65" ht="46.5" customHeight="1" thickTop="1" thickBot="1" x14ac:dyDescent="0.35">
      <c r="A95" s="888"/>
      <c r="B95" s="890"/>
      <c r="C95" s="888"/>
      <c r="D95" s="889"/>
      <c r="E95" s="889"/>
      <c r="F95" s="889"/>
      <c r="G95" s="889"/>
      <c r="H95" s="889"/>
      <c r="I95" s="889"/>
      <c r="J95" s="889"/>
      <c r="K95" s="889"/>
      <c r="L95" s="889"/>
      <c r="M95" s="889"/>
      <c r="N95" s="889"/>
      <c r="O95" s="889"/>
      <c r="P95" s="889"/>
      <c r="Q95" s="889"/>
      <c r="R95" s="889"/>
      <c r="S95" s="889"/>
      <c r="T95" s="889"/>
      <c r="U95" s="890"/>
      <c r="V95" s="878"/>
      <c r="W95" s="879"/>
      <c r="X95" s="896"/>
      <c r="Y95" s="879"/>
      <c r="Z95" s="876" t="s">
        <v>58</v>
      </c>
      <c r="AA95" s="877"/>
      <c r="AB95" s="876" t="s">
        <v>59</v>
      </c>
      <c r="AC95" s="877"/>
      <c r="AD95" s="943" t="s">
        <v>60</v>
      </c>
      <c r="AE95" s="944"/>
      <c r="AF95" s="944"/>
      <c r="AG95" s="944"/>
      <c r="AH95" s="944"/>
      <c r="AI95" s="944"/>
      <c r="AJ95" s="944"/>
      <c r="AK95" s="945"/>
      <c r="AL95" s="968" t="s">
        <v>61</v>
      </c>
      <c r="AM95" s="969"/>
      <c r="AN95" s="969"/>
      <c r="AO95" s="969"/>
      <c r="AP95" s="969"/>
      <c r="AQ95" s="970"/>
      <c r="AR95" s="943" t="s">
        <v>62</v>
      </c>
      <c r="AS95" s="944"/>
      <c r="AT95" s="944"/>
      <c r="AU95" s="944"/>
      <c r="AV95" s="944"/>
      <c r="AW95" s="945"/>
      <c r="AX95" s="943" t="s">
        <v>63</v>
      </c>
      <c r="AY95" s="944"/>
      <c r="AZ95" s="944"/>
      <c r="BA95" s="944"/>
      <c r="BB95" s="944"/>
      <c r="BC95" s="945"/>
      <c r="BD95" s="943" t="s">
        <v>64</v>
      </c>
      <c r="BE95" s="944"/>
      <c r="BF95" s="944"/>
      <c r="BG95" s="944"/>
      <c r="BH95" s="944"/>
      <c r="BI95" s="944"/>
      <c r="BJ95" s="1055"/>
      <c r="BK95" s="960"/>
      <c r="BL95" s="961"/>
      <c r="BM95" s="962"/>
    </row>
    <row r="96" spans="1:65" ht="36" customHeight="1" thickTop="1" thickBot="1" x14ac:dyDescent="0.35">
      <c r="A96" s="888"/>
      <c r="B96" s="890"/>
      <c r="C96" s="888"/>
      <c r="D96" s="889"/>
      <c r="E96" s="889"/>
      <c r="F96" s="889"/>
      <c r="G96" s="889"/>
      <c r="H96" s="889"/>
      <c r="I96" s="889"/>
      <c r="J96" s="889"/>
      <c r="K96" s="889"/>
      <c r="L96" s="889"/>
      <c r="M96" s="889"/>
      <c r="N96" s="889"/>
      <c r="O96" s="889"/>
      <c r="P96" s="889"/>
      <c r="Q96" s="889"/>
      <c r="R96" s="889"/>
      <c r="S96" s="889"/>
      <c r="T96" s="889"/>
      <c r="U96" s="890"/>
      <c r="V96" s="878"/>
      <c r="W96" s="879"/>
      <c r="X96" s="896"/>
      <c r="Y96" s="879"/>
      <c r="Z96" s="878"/>
      <c r="AA96" s="879"/>
      <c r="AB96" s="878"/>
      <c r="AC96" s="879"/>
      <c r="AD96" s="876" t="s">
        <v>65</v>
      </c>
      <c r="AE96" s="877"/>
      <c r="AF96" s="876" t="s">
        <v>129</v>
      </c>
      <c r="AG96" s="877"/>
      <c r="AH96" s="876" t="s">
        <v>66</v>
      </c>
      <c r="AI96" s="877"/>
      <c r="AJ96" s="1063" t="s">
        <v>67</v>
      </c>
      <c r="AK96" s="877"/>
      <c r="AL96" s="1064" t="s">
        <v>101</v>
      </c>
      <c r="AM96" s="1065"/>
      <c r="AN96" s="1066"/>
      <c r="AO96" s="1064" t="s">
        <v>102</v>
      </c>
      <c r="AP96" s="1065"/>
      <c r="AQ96" s="1066"/>
      <c r="AR96" s="871" t="s">
        <v>103</v>
      </c>
      <c r="AS96" s="875"/>
      <c r="AT96" s="872"/>
      <c r="AU96" s="871" t="s">
        <v>104</v>
      </c>
      <c r="AV96" s="875"/>
      <c r="AW96" s="872"/>
      <c r="AX96" s="871" t="s">
        <v>105</v>
      </c>
      <c r="AY96" s="875"/>
      <c r="AZ96" s="872"/>
      <c r="BA96" s="871" t="s">
        <v>106</v>
      </c>
      <c r="BB96" s="875"/>
      <c r="BC96" s="872"/>
      <c r="BD96" s="871" t="s">
        <v>107</v>
      </c>
      <c r="BE96" s="875"/>
      <c r="BF96" s="872"/>
      <c r="BG96" s="871" t="s">
        <v>327</v>
      </c>
      <c r="BH96" s="875"/>
      <c r="BI96" s="872"/>
      <c r="BJ96" s="1055"/>
      <c r="BK96" s="960"/>
      <c r="BL96" s="961"/>
      <c r="BM96" s="962"/>
    </row>
    <row r="97" spans="1:65" ht="61.5" customHeight="1" thickTop="1" thickBot="1" x14ac:dyDescent="0.35">
      <c r="A97" s="888"/>
      <c r="B97" s="890"/>
      <c r="C97" s="888"/>
      <c r="D97" s="889"/>
      <c r="E97" s="889"/>
      <c r="F97" s="889"/>
      <c r="G97" s="889"/>
      <c r="H97" s="889"/>
      <c r="I97" s="889"/>
      <c r="J97" s="889"/>
      <c r="K97" s="889"/>
      <c r="L97" s="889"/>
      <c r="M97" s="889"/>
      <c r="N97" s="889"/>
      <c r="O97" s="889"/>
      <c r="P97" s="889"/>
      <c r="Q97" s="889"/>
      <c r="R97" s="889"/>
      <c r="S97" s="889"/>
      <c r="T97" s="889"/>
      <c r="U97" s="890"/>
      <c r="V97" s="878"/>
      <c r="W97" s="879"/>
      <c r="X97" s="896"/>
      <c r="Y97" s="879"/>
      <c r="Z97" s="878"/>
      <c r="AA97" s="879"/>
      <c r="AB97" s="878"/>
      <c r="AC97" s="879"/>
      <c r="AD97" s="878"/>
      <c r="AE97" s="879"/>
      <c r="AF97" s="878"/>
      <c r="AG97" s="879"/>
      <c r="AH97" s="878"/>
      <c r="AI97" s="879"/>
      <c r="AJ97" s="896"/>
      <c r="AK97" s="879"/>
      <c r="AL97" s="1067"/>
      <c r="AM97" s="1068"/>
      <c r="AN97" s="1069"/>
      <c r="AO97" s="968"/>
      <c r="AP97" s="969"/>
      <c r="AQ97" s="970"/>
      <c r="AR97" s="943"/>
      <c r="AS97" s="944"/>
      <c r="AT97" s="945"/>
      <c r="AU97" s="943"/>
      <c r="AV97" s="944"/>
      <c r="AW97" s="945"/>
      <c r="AX97" s="943"/>
      <c r="AY97" s="944"/>
      <c r="AZ97" s="945"/>
      <c r="BA97" s="943"/>
      <c r="BB97" s="944"/>
      <c r="BC97" s="945"/>
      <c r="BD97" s="943"/>
      <c r="BE97" s="944"/>
      <c r="BF97" s="945"/>
      <c r="BG97" s="943"/>
      <c r="BH97" s="944"/>
      <c r="BI97" s="945"/>
      <c r="BJ97" s="1055"/>
      <c r="BK97" s="960"/>
      <c r="BL97" s="961"/>
      <c r="BM97" s="962"/>
    </row>
    <row r="98" spans="1:65" ht="179.25" customHeight="1" thickTop="1" thickBot="1" x14ac:dyDescent="0.35">
      <c r="A98" s="891"/>
      <c r="B98" s="893"/>
      <c r="C98" s="891"/>
      <c r="D98" s="892"/>
      <c r="E98" s="892"/>
      <c r="F98" s="892"/>
      <c r="G98" s="892"/>
      <c r="H98" s="892"/>
      <c r="I98" s="892"/>
      <c r="J98" s="892"/>
      <c r="K98" s="892"/>
      <c r="L98" s="892"/>
      <c r="M98" s="892"/>
      <c r="N98" s="892"/>
      <c r="O98" s="892"/>
      <c r="P98" s="892"/>
      <c r="Q98" s="892"/>
      <c r="R98" s="892"/>
      <c r="S98" s="892"/>
      <c r="T98" s="892"/>
      <c r="U98" s="893"/>
      <c r="V98" s="880"/>
      <c r="W98" s="881"/>
      <c r="X98" s="897"/>
      <c r="Y98" s="881"/>
      <c r="Z98" s="880"/>
      <c r="AA98" s="881"/>
      <c r="AB98" s="880"/>
      <c r="AC98" s="881"/>
      <c r="AD98" s="880"/>
      <c r="AE98" s="881"/>
      <c r="AF98" s="880"/>
      <c r="AG98" s="881"/>
      <c r="AH98" s="880"/>
      <c r="AI98" s="881"/>
      <c r="AJ98" s="897"/>
      <c r="AK98" s="881"/>
      <c r="AL98" s="438" t="s">
        <v>68</v>
      </c>
      <c r="AM98" s="439" t="s">
        <v>69</v>
      </c>
      <c r="AN98" s="440" t="s">
        <v>70</v>
      </c>
      <c r="AO98" s="150" t="s">
        <v>68</v>
      </c>
      <c r="AP98" s="150" t="s">
        <v>69</v>
      </c>
      <c r="AQ98" s="151" t="s">
        <v>70</v>
      </c>
      <c r="AR98" s="152" t="s">
        <v>68</v>
      </c>
      <c r="AS98" s="152" t="s">
        <v>69</v>
      </c>
      <c r="AT98" s="153" t="s">
        <v>70</v>
      </c>
      <c r="AU98" s="152" t="s">
        <v>68</v>
      </c>
      <c r="AV98" s="152" t="s">
        <v>69</v>
      </c>
      <c r="AW98" s="153" t="s">
        <v>70</v>
      </c>
      <c r="AX98" s="152" t="s">
        <v>68</v>
      </c>
      <c r="AY98" s="152" t="s">
        <v>69</v>
      </c>
      <c r="AZ98" s="153" t="s">
        <v>70</v>
      </c>
      <c r="BA98" s="152" t="s">
        <v>68</v>
      </c>
      <c r="BB98" s="152" t="s">
        <v>69</v>
      </c>
      <c r="BC98" s="153" t="s">
        <v>70</v>
      </c>
      <c r="BD98" s="152" t="s">
        <v>68</v>
      </c>
      <c r="BE98" s="152" t="s">
        <v>69</v>
      </c>
      <c r="BF98" s="153" t="s">
        <v>70</v>
      </c>
      <c r="BG98" s="152" t="s">
        <v>68</v>
      </c>
      <c r="BH98" s="152" t="s">
        <v>69</v>
      </c>
      <c r="BI98" s="154" t="s">
        <v>70</v>
      </c>
      <c r="BJ98" s="1055"/>
      <c r="BK98" s="960"/>
      <c r="BL98" s="961"/>
      <c r="BM98" s="962"/>
    </row>
    <row r="99" spans="1:65" ht="47.25" thickTop="1" thickBot="1" x14ac:dyDescent="0.7">
      <c r="A99" s="1201">
        <v>1</v>
      </c>
      <c r="B99" s="1202"/>
      <c r="C99" s="1203">
        <v>2</v>
      </c>
      <c r="D99" s="1204"/>
      <c r="E99" s="1204"/>
      <c r="F99" s="1204"/>
      <c r="G99" s="1204"/>
      <c r="H99" s="1204"/>
      <c r="I99" s="1204"/>
      <c r="J99" s="1204"/>
      <c r="K99" s="1204"/>
      <c r="L99" s="1204"/>
      <c r="M99" s="1204"/>
      <c r="N99" s="1204"/>
      <c r="O99" s="1204"/>
      <c r="P99" s="1204"/>
      <c r="Q99" s="1204"/>
      <c r="R99" s="1204"/>
      <c r="S99" s="1204"/>
      <c r="T99" s="1204"/>
      <c r="U99" s="1205"/>
      <c r="V99" s="1206">
        <v>3</v>
      </c>
      <c r="W99" s="1207"/>
      <c r="X99" s="1208">
        <v>4</v>
      </c>
      <c r="Y99" s="1207"/>
      <c r="Z99" s="1206">
        <v>5</v>
      </c>
      <c r="AA99" s="1207"/>
      <c r="AB99" s="1208">
        <v>6</v>
      </c>
      <c r="AC99" s="1207"/>
      <c r="AD99" s="1206">
        <v>7</v>
      </c>
      <c r="AE99" s="1207"/>
      <c r="AF99" s="1206">
        <v>8</v>
      </c>
      <c r="AG99" s="1207"/>
      <c r="AH99" s="1206">
        <v>9</v>
      </c>
      <c r="AI99" s="1207"/>
      <c r="AJ99" s="1208">
        <v>10</v>
      </c>
      <c r="AK99" s="1207"/>
      <c r="AL99" s="454">
        <v>11</v>
      </c>
      <c r="AM99" s="455">
        <v>12</v>
      </c>
      <c r="AN99" s="456">
        <v>13</v>
      </c>
      <c r="AO99" s="457">
        <v>14</v>
      </c>
      <c r="AP99" s="458">
        <v>15</v>
      </c>
      <c r="AQ99" s="458">
        <v>16</v>
      </c>
      <c r="AR99" s="458">
        <v>17</v>
      </c>
      <c r="AS99" s="458">
        <v>18</v>
      </c>
      <c r="AT99" s="455">
        <v>19</v>
      </c>
      <c r="AU99" s="459">
        <v>20</v>
      </c>
      <c r="AV99" s="454">
        <v>21</v>
      </c>
      <c r="AW99" s="455">
        <v>22</v>
      </c>
      <c r="AX99" s="455">
        <v>23</v>
      </c>
      <c r="AY99" s="455">
        <v>24</v>
      </c>
      <c r="AZ99" s="455">
        <v>25</v>
      </c>
      <c r="BA99" s="460">
        <v>26</v>
      </c>
      <c r="BB99" s="455">
        <v>27</v>
      </c>
      <c r="BC99" s="455">
        <v>28</v>
      </c>
      <c r="BD99" s="455">
        <v>29</v>
      </c>
      <c r="BE99" s="455">
        <v>30</v>
      </c>
      <c r="BF99" s="454">
        <v>31</v>
      </c>
      <c r="BG99" s="460">
        <v>32</v>
      </c>
      <c r="BH99" s="455">
        <v>33</v>
      </c>
      <c r="BI99" s="455">
        <v>34</v>
      </c>
      <c r="BJ99" s="451"/>
      <c r="BK99" s="942"/>
      <c r="BL99" s="942"/>
      <c r="BM99" s="942"/>
    </row>
    <row r="100" spans="1:65" s="5" customFormat="1" ht="95.25" customHeight="1" thickTop="1" x14ac:dyDescent="0.3">
      <c r="A100" s="759" t="s">
        <v>154</v>
      </c>
      <c r="B100" s="760"/>
      <c r="C100" s="812" t="s">
        <v>235</v>
      </c>
      <c r="D100" s="813"/>
      <c r="E100" s="813"/>
      <c r="F100" s="813"/>
      <c r="G100" s="813"/>
      <c r="H100" s="813"/>
      <c r="I100" s="813"/>
      <c r="J100" s="813"/>
      <c r="K100" s="813"/>
      <c r="L100" s="813"/>
      <c r="M100" s="813"/>
      <c r="N100" s="813"/>
      <c r="O100" s="813"/>
      <c r="P100" s="813"/>
      <c r="Q100" s="813"/>
      <c r="R100" s="813"/>
      <c r="S100" s="813"/>
      <c r="T100" s="813"/>
      <c r="U100" s="813"/>
      <c r="V100" s="600"/>
      <c r="W100" s="601"/>
      <c r="X100" s="602"/>
      <c r="Y100" s="601"/>
      <c r="Z100" s="860"/>
      <c r="AA100" s="861"/>
      <c r="AB100" s="640"/>
      <c r="AC100" s="641"/>
      <c r="AD100" s="640"/>
      <c r="AE100" s="641"/>
      <c r="AF100" s="640"/>
      <c r="AG100" s="641"/>
      <c r="AH100" s="640"/>
      <c r="AI100" s="641"/>
      <c r="AJ100" s="770"/>
      <c r="AK100" s="641"/>
      <c r="AL100" s="201"/>
      <c r="AM100" s="202"/>
      <c r="AN100" s="203"/>
      <c r="AO100" s="201"/>
      <c r="AP100" s="202"/>
      <c r="AQ100" s="203"/>
      <c r="AR100" s="179"/>
      <c r="AS100" s="180"/>
      <c r="AT100" s="181"/>
      <c r="AU100" s="179"/>
      <c r="AV100" s="180"/>
      <c r="AW100" s="182"/>
      <c r="AX100" s="179"/>
      <c r="AY100" s="180"/>
      <c r="AZ100" s="182"/>
      <c r="BA100" s="179"/>
      <c r="BB100" s="180"/>
      <c r="BC100" s="182"/>
      <c r="BD100" s="179"/>
      <c r="BE100" s="180"/>
      <c r="BF100" s="182"/>
      <c r="BG100" s="179"/>
      <c r="BH100" s="180"/>
      <c r="BI100" s="452"/>
      <c r="BJ100" s="183"/>
      <c r="BK100" s="1087" t="s">
        <v>388</v>
      </c>
      <c r="BL100" s="1088"/>
      <c r="BM100" s="1089"/>
    </row>
    <row r="101" spans="1:65" ht="42" customHeight="1" x14ac:dyDescent="0.65">
      <c r="A101" s="609" t="s">
        <v>301</v>
      </c>
      <c r="B101" s="649"/>
      <c r="C101" s="611" t="s">
        <v>163</v>
      </c>
      <c r="D101" s="612"/>
      <c r="E101" s="612"/>
      <c r="F101" s="612"/>
      <c r="G101" s="612"/>
      <c r="H101" s="612"/>
      <c r="I101" s="612"/>
      <c r="J101" s="612"/>
      <c r="K101" s="612"/>
      <c r="L101" s="612"/>
      <c r="M101" s="612"/>
      <c r="N101" s="612"/>
      <c r="O101" s="612"/>
      <c r="P101" s="612"/>
      <c r="Q101" s="612"/>
      <c r="R101" s="612"/>
      <c r="S101" s="612"/>
      <c r="T101" s="612"/>
      <c r="U101" s="612"/>
      <c r="V101" s="613">
        <v>6</v>
      </c>
      <c r="W101" s="614"/>
      <c r="X101" s="650"/>
      <c r="Y101" s="614"/>
      <c r="Z101" s="613">
        <v>120</v>
      </c>
      <c r="AA101" s="614"/>
      <c r="AB101" s="650">
        <f>SUM(AD101:AK101)</f>
        <v>68</v>
      </c>
      <c r="AC101" s="614"/>
      <c r="AD101" s="591">
        <v>34</v>
      </c>
      <c r="AE101" s="591"/>
      <c r="AF101" s="620"/>
      <c r="AG101" s="621"/>
      <c r="AH101" s="591">
        <v>34</v>
      </c>
      <c r="AI101" s="591"/>
      <c r="AJ101" s="592"/>
      <c r="AK101" s="593"/>
      <c r="AL101" s="191"/>
      <c r="AM101" s="192"/>
      <c r="AN101" s="193"/>
      <c r="AO101" s="191"/>
      <c r="AP101" s="192"/>
      <c r="AQ101" s="193"/>
      <c r="AR101" s="194"/>
      <c r="AS101" s="195"/>
      <c r="AT101" s="205"/>
      <c r="AU101" s="194"/>
      <c r="AV101" s="195"/>
      <c r="AW101" s="197"/>
      <c r="AX101" s="194"/>
      <c r="AY101" s="195"/>
      <c r="AZ101" s="197"/>
      <c r="BA101" s="194">
        <f>Z101</f>
        <v>120</v>
      </c>
      <c r="BB101" s="195">
        <f>AB101</f>
        <v>68</v>
      </c>
      <c r="BC101" s="205">
        <v>3</v>
      </c>
      <c r="BD101" s="194"/>
      <c r="BE101" s="195"/>
      <c r="BF101" s="197"/>
      <c r="BG101" s="194"/>
      <c r="BH101" s="195"/>
      <c r="BI101" s="305"/>
      <c r="BJ101" s="183">
        <f t="shared" ref="BJ101:BJ112" si="10">SUM(AN101,AQ101,AT101,AW101,AZ101,BC101,BF101,BI101)</f>
        <v>3</v>
      </c>
      <c r="BK101" s="594" t="s">
        <v>274</v>
      </c>
      <c r="BL101" s="595"/>
      <c r="BM101" s="596"/>
    </row>
    <row r="102" spans="1:65" ht="83.25" customHeight="1" x14ac:dyDescent="0.65">
      <c r="A102" s="609" t="s">
        <v>220</v>
      </c>
      <c r="B102" s="610"/>
      <c r="C102" s="611" t="s">
        <v>166</v>
      </c>
      <c r="D102" s="612"/>
      <c r="E102" s="612"/>
      <c r="F102" s="612"/>
      <c r="G102" s="612"/>
      <c r="H102" s="612"/>
      <c r="I102" s="612"/>
      <c r="J102" s="612"/>
      <c r="K102" s="612"/>
      <c r="L102" s="612"/>
      <c r="M102" s="612"/>
      <c r="N102" s="612"/>
      <c r="O102" s="612"/>
      <c r="P102" s="612"/>
      <c r="Q102" s="612"/>
      <c r="R102" s="612"/>
      <c r="S102" s="612"/>
      <c r="T102" s="612"/>
      <c r="U102" s="612"/>
      <c r="V102" s="189"/>
      <c r="W102" s="190"/>
      <c r="X102" s="204"/>
      <c r="Y102" s="190"/>
      <c r="Z102" s="613">
        <v>40</v>
      </c>
      <c r="AA102" s="614"/>
      <c r="AB102" s="277"/>
      <c r="AC102" s="278"/>
      <c r="AD102" s="279"/>
      <c r="AE102" s="279"/>
      <c r="AF102" s="281"/>
      <c r="AG102" s="280"/>
      <c r="AH102" s="279"/>
      <c r="AI102" s="279"/>
      <c r="AJ102" s="282"/>
      <c r="AK102" s="283"/>
      <c r="AL102" s="191"/>
      <c r="AM102" s="192"/>
      <c r="AN102" s="193"/>
      <c r="AO102" s="191"/>
      <c r="AP102" s="192"/>
      <c r="AQ102" s="193"/>
      <c r="AR102" s="194"/>
      <c r="AS102" s="195"/>
      <c r="AT102" s="205"/>
      <c r="AU102" s="194"/>
      <c r="AV102" s="195"/>
      <c r="AW102" s="197"/>
      <c r="AX102" s="194"/>
      <c r="AY102" s="195"/>
      <c r="AZ102" s="206"/>
      <c r="BA102" s="194">
        <v>40</v>
      </c>
      <c r="BB102" s="195"/>
      <c r="BC102" s="205">
        <v>1</v>
      </c>
      <c r="BD102" s="194"/>
      <c r="BE102" s="195"/>
      <c r="BF102" s="197"/>
      <c r="BG102" s="259"/>
      <c r="BH102" s="260"/>
      <c r="BI102" s="311"/>
      <c r="BJ102" s="183">
        <f t="shared" si="10"/>
        <v>1</v>
      </c>
      <c r="BK102" s="594"/>
      <c r="BL102" s="595"/>
      <c r="BM102" s="596"/>
    </row>
    <row r="103" spans="1:65" ht="37.5" customHeight="1" x14ac:dyDescent="0.65">
      <c r="A103" s="651" t="s">
        <v>285</v>
      </c>
      <c r="B103" s="652"/>
      <c r="C103" s="653" t="s">
        <v>168</v>
      </c>
      <c r="D103" s="654"/>
      <c r="E103" s="654"/>
      <c r="F103" s="654"/>
      <c r="G103" s="654"/>
      <c r="H103" s="654"/>
      <c r="I103" s="654"/>
      <c r="J103" s="654"/>
      <c r="K103" s="654"/>
      <c r="L103" s="654"/>
      <c r="M103" s="654"/>
      <c r="N103" s="654"/>
      <c r="O103" s="654"/>
      <c r="P103" s="654"/>
      <c r="Q103" s="654"/>
      <c r="R103" s="654"/>
      <c r="S103" s="654"/>
      <c r="T103" s="654"/>
      <c r="U103" s="654"/>
      <c r="V103" s="600">
        <v>7</v>
      </c>
      <c r="W103" s="601"/>
      <c r="X103" s="602">
        <v>6</v>
      </c>
      <c r="Y103" s="601"/>
      <c r="Z103" s="600">
        <v>256</v>
      </c>
      <c r="AA103" s="601"/>
      <c r="AB103" s="602">
        <f>SUM(AD103:AK103)</f>
        <v>152</v>
      </c>
      <c r="AC103" s="601"/>
      <c r="AD103" s="602">
        <v>68</v>
      </c>
      <c r="AE103" s="602"/>
      <c r="AF103" s="600">
        <v>34</v>
      </c>
      <c r="AG103" s="601"/>
      <c r="AH103" s="602">
        <v>50</v>
      </c>
      <c r="AI103" s="602"/>
      <c r="AJ103" s="642"/>
      <c r="AK103" s="643"/>
      <c r="AL103" s="191"/>
      <c r="AM103" s="192"/>
      <c r="AN103" s="193"/>
      <c r="AO103" s="191"/>
      <c r="AP103" s="192"/>
      <c r="AQ103" s="193"/>
      <c r="AR103" s="194"/>
      <c r="AS103" s="195"/>
      <c r="AT103" s="205"/>
      <c r="AU103" s="194"/>
      <c r="AV103" s="195"/>
      <c r="AW103" s="197"/>
      <c r="AX103" s="194"/>
      <c r="AY103" s="195"/>
      <c r="AZ103" s="197"/>
      <c r="BA103" s="194">
        <v>120</v>
      </c>
      <c r="BB103" s="195">
        <v>68</v>
      </c>
      <c r="BC103" s="205">
        <v>3</v>
      </c>
      <c r="BD103" s="194">
        <f>Z103-BA103</f>
        <v>136</v>
      </c>
      <c r="BE103" s="195">
        <f>AB103-BB103</f>
        <v>84</v>
      </c>
      <c r="BF103" s="197">
        <v>3</v>
      </c>
      <c r="BG103" s="194"/>
      <c r="BH103" s="195"/>
      <c r="BI103" s="305"/>
      <c r="BJ103" s="183">
        <f t="shared" si="10"/>
        <v>6</v>
      </c>
      <c r="BK103" s="594" t="s">
        <v>275</v>
      </c>
      <c r="BL103" s="595"/>
      <c r="BM103" s="596"/>
    </row>
    <row r="104" spans="1:65" ht="97.5" customHeight="1" x14ac:dyDescent="0.65">
      <c r="A104" s="609" t="s">
        <v>286</v>
      </c>
      <c r="B104" s="610"/>
      <c r="C104" s="611" t="s">
        <v>167</v>
      </c>
      <c r="D104" s="612"/>
      <c r="E104" s="612"/>
      <c r="F104" s="612"/>
      <c r="G104" s="612"/>
      <c r="H104" s="612"/>
      <c r="I104" s="612"/>
      <c r="J104" s="612"/>
      <c r="K104" s="612"/>
      <c r="L104" s="612"/>
      <c r="M104" s="612"/>
      <c r="N104" s="612"/>
      <c r="O104" s="612"/>
      <c r="P104" s="612"/>
      <c r="Q104" s="612"/>
      <c r="R104" s="612"/>
      <c r="S104" s="612"/>
      <c r="T104" s="612"/>
      <c r="U104" s="612"/>
      <c r="V104" s="189"/>
      <c r="W104" s="190"/>
      <c r="X104" s="204"/>
      <c r="Y104" s="190"/>
      <c r="Z104" s="613">
        <v>60</v>
      </c>
      <c r="AA104" s="614"/>
      <c r="AB104" s="277"/>
      <c r="AC104" s="278"/>
      <c r="AD104" s="279"/>
      <c r="AE104" s="279"/>
      <c r="AF104" s="281"/>
      <c r="AG104" s="280"/>
      <c r="AH104" s="279"/>
      <c r="AI104" s="279"/>
      <c r="AJ104" s="282"/>
      <c r="AK104" s="283"/>
      <c r="AL104" s="191"/>
      <c r="AM104" s="192"/>
      <c r="AN104" s="193"/>
      <c r="AO104" s="191"/>
      <c r="AP104" s="192"/>
      <c r="AQ104" s="193"/>
      <c r="AR104" s="194"/>
      <c r="AS104" s="195"/>
      <c r="AT104" s="205"/>
      <c r="AU104" s="194"/>
      <c r="AV104" s="195"/>
      <c r="AW104" s="197"/>
      <c r="AX104" s="194"/>
      <c r="AY104" s="195"/>
      <c r="AZ104" s="206"/>
      <c r="BA104" s="194"/>
      <c r="BB104" s="195"/>
      <c r="BC104" s="205"/>
      <c r="BD104" s="194">
        <v>60</v>
      </c>
      <c r="BE104" s="195"/>
      <c r="BF104" s="197">
        <v>2</v>
      </c>
      <c r="BG104" s="259"/>
      <c r="BH104" s="260"/>
      <c r="BI104" s="311"/>
      <c r="BJ104" s="183">
        <f t="shared" si="10"/>
        <v>2</v>
      </c>
      <c r="BK104" s="594"/>
      <c r="BL104" s="595"/>
      <c r="BM104" s="596"/>
    </row>
    <row r="105" spans="1:65" ht="51.75" customHeight="1" x14ac:dyDescent="0.65">
      <c r="A105" s="609" t="s">
        <v>287</v>
      </c>
      <c r="B105" s="649"/>
      <c r="C105" s="611" t="s">
        <v>173</v>
      </c>
      <c r="D105" s="612"/>
      <c r="E105" s="612"/>
      <c r="F105" s="612"/>
      <c r="G105" s="612"/>
      <c r="H105" s="612"/>
      <c r="I105" s="612"/>
      <c r="J105" s="612"/>
      <c r="K105" s="612"/>
      <c r="L105" s="612"/>
      <c r="M105" s="612"/>
      <c r="N105" s="612"/>
      <c r="O105" s="612"/>
      <c r="P105" s="612"/>
      <c r="Q105" s="612"/>
      <c r="R105" s="612"/>
      <c r="S105" s="612"/>
      <c r="T105" s="612"/>
      <c r="U105" s="612"/>
      <c r="V105" s="613">
        <v>7</v>
      </c>
      <c r="W105" s="614"/>
      <c r="X105" s="650">
        <v>6</v>
      </c>
      <c r="Y105" s="614"/>
      <c r="Z105" s="613">
        <v>298</v>
      </c>
      <c r="AA105" s="614"/>
      <c r="AB105" s="650">
        <f>SUM(AD105:AK105)</f>
        <v>156</v>
      </c>
      <c r="AC105" s="614"/>
      <c r="AD105" s="591">
        <v>68</v>
      </c>
      <c r="AE105" s="591"/>
      <c r="AF105" s="620">
        <v>34</v>
      </c>
      <c r="AG105" s="621"/>
      <c r="AH105" s="591">
        <v>54</v>
      </c>
      <c r="AI105" s="591"/>
      <c r="AJ105" s="592"/>
      <c r="AK105" s="593"/>
      <c r="AL105" s="191"/>
      <c r="AM105" s="192"/>
      <c r="AN105" s="193"/>
      <c r="AO105" s="191"/>
      <c r="AP105" s="192"/>
      <c r="AQ105" s="193"/>
      <c r="AR105" s="194"/>
      <c r="AS105" s="195"/>
      <c r="AT105" s="205"/>
      <c r="AU105" s="194"/>
      <c r="AV105" s="195"/>
      <c r="AW105" s="197"/>
      <c r="AX105" s="194"/>
      <c r="AY105" s="195"/>
      <c r="AZ105" s="197"/>
      <c r="BA105" s="194">
        <v>100</v>
      </c>
      <c r="BB105" s="195">
        <f>AB105-BE105</f>
        <v>54</v>
      </c>
      <c r="BC105" s="205">
        <v>3</v>
      </c>
      <c r="BD105" s="194">
        <f>Z105-BA105</f>
        <v>198</v>
      </c>
      <c r="BE105" s="195">
        <v>102</v>
      </c>
      <c r="BF105" s="197">
        <v>6</v>
      </c>
      <c r="BG105" s="194"/>
      <c r="BH105" s="195"/>
      <c r="BI105" s="305"/>
      <c r="BJ105" s="287">
        <f>SUM(AN105,AQ105,AT105,AW105,AZ105,BC105,BF105,BI105)</f>
        <v>9</v>
      </c>
      <c r="BK105" s="594" t="s">
        <v>277</v>
      </c>
      <c r="BL105" s="595"/>
      <c r="BM105" s="596"/>
    </row>
    <row r="106" spans="1:65" ht="90.75" customHeight="1" x14ac:dyDescent="0.65">
      <c r="A106" s="609" t="s">
        <v>307</v>
      </c>
      <c r="B106" s="610"/>
      <c r="C106" s="611" t="s">
        <v>172</v>
      </c>
      <c r="D106" s="612"/>
      <c r="E106" s="612"/>
      <c r="F106" s="612"/>
      <c r="G106" s="612"/>
      <c r="H106" s="612"/>
      <c r="I106" s="612"/>
      <c r="J106" s="612"/>
      <c r="K106" s="612"/>
      <c r="L106" s="612"/>
      <c r="M106" s="612"/>
      <c r="N106" s="612"/>
      <c r="O106" s="612"/>
      <c r="P106" s="612"/>
      <c r="Q106" s="612"/>
      <c r="R106" s="612"/>
      <c r="S106" s="612"/>
      <c r="T106" s="612"/>
      <c r="U106" s="612"/>
      <c r="V106" s="189"/>
      <c r="W106" s="190"/>
      <c r="X106" s="204"/>
      <c r="Y106" s="190"/>
      <c r="Z106" s="613">
        <v>60</v>
      </c>
      <c r="AA106" s="614"/>
      <c r="AB106" s="277"/>
      <c r="AC106" s="278"/>
      <c r="AD106" s="279"/>
      <c r="AE106" s="279"/>
      <c r="AF106" s="281"/>
      <c r="AG106" s="280"/>
      <c r="AH106" s="279"/>
      <c r="AI106" s="279"/>
      <c r="AJ106" s="282"/>
      <c r="AK106" s="283"/>
      <c r="AL106" s="191"/>
      <c r="AM106" s="192"/>
      <c r="AN106" s="193"/>
      <c r="AO106" s="191"/>
      <c r="AP106" s="192"/>
      <c r="AQ106" s="193"/>
      <c r="AR106" s="194"/>
      <c r="AS106" s="195"/>
      <c r="AT106" s="205"/>
      <c r="AU106" s="194"/>
      <c r="AV106" s="195"/>
      <c r="AW106" s="197"/>
      <c r="AX106" s="194"/>
      <c r="AY106" s="195"/>
      <c r="AZ106" s="206"/>
      <c r="BA106" s="194"/>
      <c r="BB106" s="195"/>
      <c r="BC106" s="197"/>
      <c r="BD106" s="194">
        <v>60</v>
      </c>
      <c r="BE106" s="195"/>
      <c r="BF106" s="197">
        <v>2</v>
      </c>
      <c r="BG106" s="259"/>
      <c r="BH106" s="260"/>
      <c r="BI106" s="311"/>
      <c r="BJ106" s="183">
        <f>SUM(AN106,AQ106,AT106,AW106,AZ106,BC106,BF106,BI106)</f>
        <v>2</v>
      </c>
      <c r="BK106" s="594"/>
      <c r="BL106" s="595"/>
      <c r="BM106" s="596"/>
    </row>
    <row r="107" spans="1:65" ht="46.5" customHeight="1" x14ac:dyDescent="0.65">
      <c r="A107" s="609" t="s">
        <v>308</v>
      </c>
      <c r="B107" s="649"/>
      <c r="C107" s="611" t="s">
        <v>169</v>
      </c>
      <c r="D107" s="612"/>
      <c r="E107" s="612"/>
      <c r="F107" s="612"/>
      <c r="G107" s="612"/>
      <c r="H107" s="612"/>
      <c r="I107" s="612"/>
      <c r="J107" s="612"/>
      <c r="K107" s="612"/>
      <c r="L107" s="612"/>
      <c r="M107" s="612"/>
      <c r="N107" s="612"/>
      <c r="O107" s="612"/>
      <c r="P107" s="612"/>
      <c r="Q107" s="612"/>
      <c r="R107" s="612"/>
      <c r="S107" s="612"/>
      <c r="T107" s="612"/>
      <c r="U107" s="612"/>
      <c r="V107" s="613">
        <v>7</v>
      </c>
      <c r="W107" s="614"/>
      <c r="X107" s="650"/>
      <c r="Y107" s="614"/>
      <c r="Z107" s="613">
        <v>100</v>
      </c>
      <c r="AA107" s="614"/>
      <c r="AB107" s="650">
        <f>SUM(AD107:AK107)</f>
        <v>52</v>
      </c>
      <c r="AC107" s="614"/>
      <c r="AD107" s="591">
        <v>32</v>
      </c>
      <c r="AE107" s="591"/>
      <c r="AF107" s="620"/>
      <c r="AG107" s="621"/>
      <c r="AH107" s="591">
        <v>20</v>
      </c>
      <c r="AI107" s="591"/>
      <c r="AJ107" s="592"/>
      <c r="AK107" s="593"/>
      <c r="AL107" s="191"/>
      <c r="AM107" s="192"/>
      <c r="AN107" s="193"/>
      <c r="AO107" s="191"/>
      <c r="AP107" s="192"/>
      <c r="AQ107" s="193"/>
      <c r="AR107" s="194"/>
      <c r="AS107" s="195"/>
      <c r="AT107" s="205"/>
      <c r="AU107" s="194"/>
      <c r="AV107" s="195"/>
      <c r="AW107" s="197"/>
      <c r="AX107" s="194"/>
      <c r="AY107" s="195"/>
      <c r="AZ107" s="197"/>
      <c r="BA107" s="194"/>
      <c r="BB107" s="195"/>
      <c r="BC107" s="205"/>
      <c r="BD107" s="194">
        <f>Z107</f>
        <v>100</v>
      </c>
      <c r="BE107" s="312">
        <f>AB107</f>
        <v>52</v>
      </c>
      <c r="BF107" s="197">
        <v>3</v>
      </c>
      <c r="BG107" s="194"/>
      <c r="BH107" s="195"/>
      <c r="BI107" s="305"/>
      <c r="BJ107" s="183">
        <f t="shared" si="10"/>
        <v>3</v>
      </c>
      <c r="BK107" s="594" t="s">
        <v>278</v>
      </c>
      <c r="BL107" s="595"/>
      <c r="BM107" s="596"/>
    </row>
    <row r="108" spans="1:65" ht="54" customHeight="1" thickBot="1" x14ac:dyDescent="0.7">
      <c r="A108" s="788" t="s">
        <v>309</v>
      </c>
      <c r="B108" s="789"/>
      <c r="C108" s="856" t="s">
        <v>162</v>
      </c>
      <c r="D108" s="857"/>
      <c r="E108" s="857"/>
      <c r="F108" s="857"/>
      <c r="G108" s="857"/>
      <c r="H108" s="857"/>
      <c r="I108" s="857"/>
      <c r="J108" s="857"/>
      <c r="K108" s="857"/>
      <c r="L108" s="857"/>
      <c r="M108" s="857"/>
      <c r="N108" s="857"/>
      <c r="O108" s="857"/>
      <c r="P108" s="857"/>
      <c r="Q108" s="857"/>
      <c r="R108" s="857"/>
      <c r="S108" s="857"/>
      <c r="T108" s="857"/>
      <c r="U108" s="857"/>
      <c r="V108" s="705"/>
      <c r="W108" s="858"/>
      <c r="X108" s="859">
        <v>7</v>
      </c>
      <c r="Y108" s="858"/>
      <c r="Z108" s="705">
        <v>100</v>
      </c>
      <c r="AA108" s="858"/>
      <c r="AB108" s="859">
        <f>SUM(AD108:AK108)</f>
        <v>52</v>
      </c>
      <c r="AC108" s="858"/>
      <c r="AD108" s="709">
        <v>32</v>
      </c>
      <c r="AE108" s="709"/>
      <c r="AF108" s="707"/>
      <c r="AG108" s="708"/>
      <c r="AH108" s="709">
        <v>20</v>
      </c>
      <c r="AI108" s="709"/>
      <c r="AJ108" s="854"/>
      <c r="AK108" s="855"/>
      <c r="AL108" s="313"/>
      <c r="AM108" s="314"/>
      <c r="AN108" s="315"/>
      <c r="AO108" s="313"/>
      <c r="AP108" s="314"/>
      <c r="AQ108" s="315"/>
      <c r="AR108" s="155"/>
      <c r="AS108" s="156"/>
      <c r="AT108" s="316"/>
      <c r="AU108" s="155"/>
      <c r="AV108" s="156"/>
      <c r="AW108" s="317"/>
      <c r="AX108" s="155"/>
      <c r="AY108" s="156"/>
      <c r="AZ108" s="317"/>
      <c r="BA108" s="155"/>
      <c r="BB108" s="156"/>
      <c r="BC108" s="317"/>
      <c r="BD108" s="155">
        <f>Z108</f>
        <v>100</v>
      </c>
      <c r="BE108" s="318">
        <f>AB108</f>
        <v>52</v>
      </c>
      <c r="BF108" s="317">
        <v>3</v>
      </c>
      <c r="BG108" s="155"/>
      <c r="BH108" s="156"/>
      <c r="BI108" s="319"/>
      <c r="BJ108" s="247">
        <f>SUM(AN108,AQ108,AT108,AW108,AZ108,BC108,BF108,BI108)</f>
        <v>3</v>
      </c>
      <c r="BK108" s="1076" t="s">
        <v>279</v>
      </c>
      <c r="BL108" s="1077"/>
      <c r="BM108" s="1078"/>
    </row>
    <row r="109" spans="1:65" s="5" customFormat="1" ht="54" customHeight="1" x14ac:dyDescent="0.3">
      <c r="A109" s="1072" t="s">
        <v>155</v>
      </c>
      <c r="B109" s="1073"/>
      <c r="C109" s="663" t="s">
        <v>276</v>
      </c>
      <c r="D109" s="664"/>
      <c r="E109" s="664"/>
      <c r="F109" s="664"/>
      <c r="G109" s="664"/>
      <c r="H109" s="664"/>
      <c r="I109" s="664"/>
      <c r="J109" s="664"/>
      <c r="K109" s="664"/>
      <c r="L109" s="664"/>
      <c r="M109" s="664"/>
      <c r="N109" s="664"/>
      <c r="O109" s="664"/>
      <c r="P109" s="664"/>
      <c r="Q109" s="664"/>
      <c r="R109" s="664"/>
      <c r="S109" s="664"/>
      <c r="T109" s="664"/>
      <c r="U109" s="664"/>
      <c r="V109" s="847"/>
      <c r="W109" s="846"/>
      <c r="X109" s="845"/>
      <c r="Y109" s="846"/>
      <c r="Z109" s="1074"/>
      <c r="AA109" s="672"/>
      <c r="AB109" s="1075"/>
      <c r="AC109" s="662"/>
      <c r="AD109" s="1075"/>
      <c r="AE109" s="662"/>
      <c r="AF109" s="1075"/>
      <c r="AG109" s="662"/>
      <c r="AH109" s="1075"/>
      <c r="AI109" s="662"/>
      <c r="AJ109" s="661"/>
      <c r="AK109" s="662"/>
      <c r="AL109" s="252"/>
      <c r="AM109" s="253"/>
      <c r="AN109" s="284"/>
      <c r="AO109" s="252"/>
      <c r="AP109" s="253"/>
      <c r="AQ109" s="284"/>
      <c r="AR109" s="169"/>
      <c r="AS109" s="170"/>
      <c r="AT109" s="309"/>
      <c r="AU109" s="169"/>
      <c r="AV109" s="170"/>
      <c r="AW109" s="171"/>
      <c r="AX109" s="169"/>
      <c r="AY109" s="170"/>
      <c r="AZ109" s="171"/>
      <c r="BA109" s="169"/>
      <c r="BB109" s="170"/>
      <c r="BC109" s="171"/>
      <c r="BD109" s="169"/>
      <c r="BE109" s="170"/>
      <c r="BF109" s="171"/>
      <c r="BG109" s="169"/>
      <c r="BH109" s="170"/>
      <c r="BI109" s="310"/>
      <c r="BJ109" s="243"/>
      <c r="BK109" s="682" t="s">
        <v>280</v>
      </c>
      <c r="BL109" s="683"/>
      <c r="BM109" s="684"/>
    </row>
    <row r="110" spans="1:65" ht="91.5" customHeight="1" x14ac:dyDescent="0.65">
      <c r="A110" s="735" t="s">
        <v>310</v>
      </c>
      <c r="B110" s="736"/>
      <c r="C110" s="653" t="s">
        <v>432</v>
      </c>
      <c r="D110" s="654"/>
      <c r="E110" s="654"/>
      <c r="F110" s="654"/>
      <c r="G110" s="654"/>
      <c r="H110" s="654"/>
      <c r="I110" s="654"/>
      <c r="J110" s="654"/>
      <c r="K110" s="654"/>
      <c r="L110" s="654"/>
      <c r="M110" s="654"/>
      <c r="N110" s="654"/>
      <c r="O110" s="654"/>
      <c r="P110" s="654"/>
      <c r="Q110" s="654"/>
      <c r="R110" s="654"/>
      <c r="S110" s="654"/>
      <c r="T110" s="654"/>
      <c r="U110" s="654"/>
      <c r="V110" s="635"/>
      <c r="W110" s="636"/>
      <c r="X110" s="757">
        <v>7</v>
      </c>
      <c r="Y110" s="636"/>
      <c r="Z110" s="635">
        <v>90</v>
      </c>
      <c r="AA110" s="636"/>
      <c r="AB110" s="757">
        <f>SUM(AD110:AK110)</f>
        <v>34</v>
      </c>
      <c r="AC110" s="636"/>
      <c r="AD110" s="602">
        <v>18</v>
      </c>
      <c r="AE110" s="602"/>
      <c r="AF110" s="600">
        <v>16</v>
      </c>
      <c r="AG110" s="601"/>
      <c r="AH110" s="602"/>
      <c r="AI110" s="602"/>
      <c r="AJ110" s="642"/>
      <c r="AK110" s="643"/>
      <c r="AL110" s="191"/>
      <c r="AM110" s="192"/>
      <c r="AN110" s="193"/>
      <c r="AO110" s="191"/>
      <c r="AP110" s="192"/>
      <c r="AQ110" s="193"/>
      <c r="AR110" s="194"/>
      <c r="AS110" s="195"/>
      <c r="AT110" s="205"/>
      <c r="AU110" s="194"/>
      <c r="AV110" s="195"/>
      <c r="AW110" s="197"/>
      <c r="AX110" s="194"/>
      <c r="AY110" s="195"/>
      <c r="AZ110" s="197"/>
      <c r="BA110" s="194"/>
      <c r="BB110" s="195"/>
      <c r="BC110" s="197"/>
      <c r="BD110" s="194">
        <f>Z110</f>
        <v>90</v>
      </c>
      <c r="BE110" s="195">
        <f>AB110</f>
        <v>34</v>
      </c>
      <c r="BF110" s="197">
        <v>3</v>
      </c>
      <c r="BG110" s="194"/>
      <c r="BH110" s="195"/>
      <c r="BI110" s="305"/>
      <c r="BJ110" s="183">
        <f t="shared" si="10"/>
        <v>3</v>
      </c>
      <c r="BK110" s="685"/>
      <c r="BL110" s="686"/>
      <c r="BM110" s="687"/>
    </row>
    <row r="111" spans="1:65" ht="41.25" customHeight="1" x14ac:dyDescent="0.65">
      <c r="A111" s="735" t="s">
        <v>311</v>
      </c>
      <c r="B111" s="736"/>
      <c r="C111" s="653" t="s">
        <v>171</v>
      </c>
      <c r="D111" s="654"/>
      <c r="E111" s="654"/>
      <c r="F111" s="654"/>
      <c r="G111" s="654"/>
      <c r="H111" s="654"/>
      <c r="I111" s="654"/>
      <c r="J111" s="654"/>
      <c r="K111" s="654"/>
      <c r="L111" s="654"/>
      <c r="M111" s="654"/>
      <c r="N111" s="654"/>
      <c r="O111" s="654"/>
      <c r="P111" s="654"/>
      <c r="Q111" s="654"/>
      <c r="R111" s="654"/>
      <c r="S111" s="654"/>
      <c r="T111" s="654"/>
      <c r="U111" s="654"/>
      <c r="V111" s="600">
        <v>7</v>
      </c>
      <c r="W111" s="601"/>
      <c r="X111" s="602"/>
      <c r="Y111" s="601"/>
      <c r="Z111" s="600">
        <v>180</v>
      </c>
      <c r="AA111" s="601"/>
      <c r="AB111" s="602">
        <f>SUM(AD111:AK111)</f>
        <v>90</v>
      </c>
      <c r="AC111" s="601"/>
      <c r="AD111" s="602">
        <v>34</v>
      </c>
      <c r="AE111" s="602"/>
      <c r="AF111" s="600">
        <v>34</v>
      </c>
      <c r="AG111" s="601"/>
      <c r="AH111" s="602">
        <v>22</v>
      </c>
      <c r="AI111" s="602"/>
      <c r="AJ111" s="642"/>
      <c r="AK111" s="643"/>
      <c r="AL111" s="191"/>
      <c r="AM111" s="192"/>
      <c r="AN111" s="193"/>
      <c r="AO111" s="191"/>
      <c r="AP111" s="192"/>
      <c r="AQ111" s="193"/>
      <c r="AR111" s="194"/>
      <c r="AS111" s="195"/>
      <c r="AT111" s="205"/>
      <c r="AU111" s="194"/>
      <c r="AV111" s="195"/>
      <c r="AW111" s="197"/>
      <c r="AX111" s="194"/>
      <c r="AY111" s="195"/>
      <c r="AZ111" s="197"/>
      <c r="BA111" s="194"/>
      <c r="BB111" s="195"/>
      <c r="BC111" s="197"/>
      <c r="BD111" s="194">
        <f>Z111</f>
        <v>180</v>
      </c>
      <c r="BE111" s="195">
        <f>AB111</f>
        <v>90</v>
      </c>
      <c r="BF111" s="197">
        <v>5</v>
      </c>
      <c r="BG111" s="194"/>
      <c r="BH111" s="195"/>
      <c r="BI111" s="305"/>
      <c r="BJ111" s="183">
        <f t="shared" si="10"/>
        <v>5</v>
      </c>
      <c r="BK111" s="685"/>
      <c r="BL111" s="686"/>
      <c r="BM111" s="687"/>
    </row>
    <row r="112" spans="1:65" ht="92.25" customHeight="1" thickBot="1" x14ac:dyDescent="0.7">
      <c r="A112" s="657" t="s">
        <v>312</v>
      </c>
      <c r="B112" s="658"/>
      <c r="C112" s="679" t="s">
        <v>170</v>
      </c>
      <c r="D112" s="680"/>
      <c r="E112" s="680"/>
      <c r="F112" s="680"/>
      <c r="G112" s="680"/>
      <c r="H112" s="680"/>
      <c r="I112" s="680"/>
      <c r="J112" s="680"/>
      <c r="K112" s="680"/>
      <c r="L112" s="680"/>
      <c r="M112" s="680"/>
      <c r="N112" s="680"/>
      <c r="O112" s="680"/>
      <c r="P112" s="680"/>
      <c r="Q112" s="680"/>
      <c r="R112" s="680"/>
      <c r="S112" s="680"/>
      <c r="T112" s="680"/>
      <c r="U112" s="680"/>
      <c r="V112" s="262"/>
      <c r="W112" s="263"/>
      <c r="X112" s="264"/>
      <c r="Y112" s="263"/>
      <c r="Z112" s="694">
        <v>40</v>
      </c>
      <c r="AA112" s="695"/>
      <c r="AB112" s="306"/>
      <c r="AC112" s="307"/>
      <c r="AD112" s="265"/>
      <c r="AE112" s="265"/>
      <c r="AF112" s="267"/>
      <c r="AG112" s="266"/>
      <c r="AH112" s="265"/>
      <c r="AI112" s="265"/>
      <c r="AJ112" s="268"/>
      <c r="AK112" s="269"/>
      <c r="AL112" s="244"/>
      <c r="AM112" s="245"/>
      <c r="AN112" s="233"/>
      <c r="AO112" s="244"/>
      <c r="AP112" s="245"/>
      <c r="AQ112" s="233"/>
      <c r="AR112" s="234"/>
      <c r="AS112" s="235"/>
      <c r="AT112" s="236"/>
      <c r="AU112" s="234"/>
      <c r="AV112" s="235"/>
      <c r="AW112" s="237"/>
      <c r="AX112" s="234"/>
      <c r="AY112" s="235"/>
      <c r="AZ112" s="320"/>
      <c r="BA112" s="234"/>
      <c r="BB112" s="235"/>
      <c r="BC112" s="237"/>
      <c r="BD112" s="234">
        <v>40</v>
      </c>
      <c r="BE112" s="235"/>
      <c r="BF112" s="237">
        <v>1</v>
      </c>
      <c r="BG112" s="270"/>
      <c r="BH112" s="271"/>
      <c r="BI112" s="308"/>
      <c r="BJ112" s="247">
        <f t="shared" si="10"/>
        <v>1</v>
      </c>
      <c r="BK112" s="688"/>
      <c r="BL112" s="689"/>
      <c r="BM112" s="690"/>
    </row>
    <row r="113" spans="1:65" s="24" customFormat="1" ht="84.75" customHeight="1" thickBot="1" x14ac:dyDescent="0.7">
      <c r="A113" s="659" t="s">
        <v>357</v>
      </c>
      <c r="B113" s="660"/>
      <c r="C113" s="663" t="s">
        <v>221</v>
      </c>
      <c r="D113" s="664"/>
      <c r="E113" s="664"/>
      <c r="F113" s="664"/>
      <c r="G113" s="664"/>
      <c r="H113" s="664"/>
      <c r="I113" s="664"/>
      <c r="J113" s="664"/>
      <c r="K113" s="664"/>
      <c r="L113" s="664"/>
      <c r="M113" s="664"/>
      <c r="N113" s="664"/>
      <c r="O113" s="664"/>
      <c r="P113" s="664"/>
      <c r="Q113" s="664"/>
      <c r="R113" s="664"/>
      <c r="S113" s="664"/>
      <c r="T113" s="664"/>
      <c r="U113" s="664"/>
      <c r="V113" s="666"/>
      <c r="W113" s="667"/>
      <c r="X113" s="670"/>
      <c r="Y113" s="667"/>
      <c r="Z113" s="671"/>
      <c r="AA113" s="672"/>
      <c r="AB113" s="661"/>
      <c r="AC113" s="662"/>
      <c r="AD113" s="661"/>
      <c r="AE113" s="662"/>
      <c r="AF113" s="661"/>
      <c r="AG113" s="662"/>
      <c r="AH113" s="661"/>
      <c r="AI113" s="662"/>
      <c r="AJ113" s="655"/>
      <c r="AK113" s="656"/>
      <c r="AL113" s="163"/>
      <c r="AM113" s="164"/>
      <c r="AN113" s="165"/>
      <c r="AO113" s="163"/>
      <c r="AP113" s="164"/>
      <c r="AQ113" s="165"/>
      <c r="AR113" s="163"/>
      <c r="AS113" s="164"/>
      <c r="AT113" s="165"/>
      <c r="AU113" s="163"/>
      <c r="AV113" s="164"/>
      <c r="AW113" s="165"/>
      <c r="AX113" s="163"/>
      <c r="AY113" s="164"/>
      <c r="AZ113" s="165"/>
      <c r="BA113" s="163"/>
      <c r="BB113" s="164"/>
      <c r="BC113" s="165"/>
      <c r="BD113" s="163"/>
      <c r="BE113" s="164"/>
      <c r="BF113" s="165"/>
      <c r="BG113" s="252"/>
      <c r="BH113" s="253"/>
      <c r="BI113" s="254"/>
      <c r="BJ113" s="243"/>
      <c r="BK113" s="682" t="s">
        <v>303</v>
      </c>
      <c r="BL113" s="683"/>
      <c r="BM113" s="684"/>
    </row>
    <row r="114" spans="1:65" ht="46.5" customHeight="1" x14ac:dyDescent="0.65">
      <c r="A114" s="609" t="s">
        <v>358</v>
      </c>
      <c r="B114" s="649"/>
      <c r="C114" s="611" t="s">
        <v>116</v>
      </c>
      <c r="D114" s="612"/>
      <c r="E114" s="612"/>
      <c r="F114" s="612"/>
      <c r="G114" s="612"/>
      <c r="H114" s="612"/>
      <c r="I114" s="612"/>
      <c r="J114" s="612"/>
      <c r="K114" s="612"/>
      <c r="L114" s="612"/>
      <c r="M114" s="612"/>
      <c r="N114" s="612"/>
      <c r="O114" s="612"/>
      <c r="P114" s="612"/>
      <c r="Q114" s="612"/>
      <c r="R114" s="612"/>
      <c r="S114" s="612"/>
      <c r="T114" s="612"/>
      <c r="U114" s="612"/>
      <c r="V114" s="668"/>
      <c r="W114" s="669"/>
      <c r="X114" s="613">
        <v>5</v>
      </c>
      <c r="Y114" s="619"/>
      <c r="Z114" s="620">
        <v>120</v>
      </c>
      <c r="AA114" s="621"/>
      <c r="AB114" s="591">
        <f>SUM(AD114:AK114)</f>
        <v>68</v>
      </c>
      <c r="AC114" s="621"/>
      <c r="AD114" s="591">
        <v>34</v>
      </c>
      <c r="AE114" s="591"/>
      <c r="AF114" s="620"/>
      <c r="AG114" s="621"/>
      <c r="AH114" s="591">
        <v>34</v>
      </c>
      <c r="AI114" s="591"/>
      <c r="AJ114" s="592"/>
      <c r="AK114" s="593"/>
      <c r="AL114" s="191"/>
      <c r="AM114" s="192"/>
      <c r="AN114" s="193"/>
      <c r="AO114" s="191"/>
      <c r="AP114" s="192"/>
      <c r="AQ114" s="193"/>
      <c r="AR114" s="194"/>
      <c r="AS114" s="195"/>
      <c r="AT114" s="205"/>
      <c r="AU114" s="194"/>
      <c r="AV114" s="195"/>
      <c r="AW114" s="197"/>
      <c r="AX114" s="194">
        <f>Z114</f>
        <v>120</v>
      </c>
      <c r="AY114" s="195">
        <f>AB114</f>
        <v>68</v>
      </c>
      <c r="AZ114" s="197">
        <v>3</v>
      </c>
      <c r="BA114" s="194"/>
      <c r="BB114" s="195"/>
      <c r="BC114" s="197"/>
      <c r="BD114" s="194"/>
      <c r="BE114" s="195"/>
      <c r="BF114" s="197"/>
      <c r="BG114" s="194"/>
      <c r="BH114" s="195"/>
      <c r="BI114" s="250"/>
      <c r="BJ114" s="321">
        <f>SUM(AN114,AQ114,AT114,AW114,AZ114,BC114,BF114,BI114)</f>
        <v>3</v>
      </c>
      <c r="BK114" s="685"/>
      <c r="BL114" s="686"/>
      <c r="BM114" s="687"/>
    </row>
    <row r="115" spans="1:65" ht="91.5" customHeight="1" thickBot="1" x14ac:dyDescent="0.7">
      <c r="A115" s="651" t="s">
        <v>359</v>
      </c>
      <c r="B115" s="652"/>
      <c r="C115" s="653" t="s">
        <v>147</v>
      </c>
      <c r="D115" s="654"/>
      <c r="E115" s="654"/>
      <c r="F115" s="654"/>
      <c r="G115" s="654"/>
      <c r="H115" s="654"/>
      <c r="I115" s="654"/>
      <c r="J115" s="654"/>
      <c r="K115" s="654"/>
      <c r="L115" s="654"/>
      <c r="M115" s="654"/>
      <c r="N115" s="654"/>
      <c r="O115" s="654"/>
      <c r="P115" s="654"/>
      <c r="Q115" s="654"/>
      <c r="R115" s="654"/>
      <c r="S115" s="654"/>
      <c r="T115" s="654"/>
      <c r="U115" s="654"/>
      <c r="V115" s="694">
        <v>6</v>
      </c>
      <c r="W115" s="695"/>
      <c r="X115" s="758"/>
      <c r="Y115" s="742"/>
      <c r="Z115" s="600">
        <v>125</v>
      </c>
      <c r="AA115" s="601"/>
      <c r="AB115" s="602">
        <f>SUM(AD115:AK115)</f>
        <v>68</v>
      </c>
      <c r="AC115" s="601"/>
      <c r="AD115" s="602">
        <v>34</v>
      </c>
      <c r="AE115" s="602"/>
      <c r="AF115" s="600"/>
      <c r="AG115" s="601"/>
      <c r="AH115" s="602">
        <v>34</v>
      </c>
      <c r="AI115" s="602"/>
      <c r="AJ115" s="642"/>
      <c r="AK115" s="643"/>
      <c r="AL115" s="201"/>
      <c r="AM115" s="202"/>
      <c r="AN115" s="203"/>
      <c r="AO115" s="201"/>
      <c r="AP115" s="202"/>
      <c r="AQ115" s="203"/>
      <c r="AR115" s="179"/>
      <c r="AS115" s="180"/>
      <c r="AT115" s="258"/>
      <c r="AU115" s="179"/>
      <c r="AV115" s="180"/>
      <c r="AW115" s="182"/>
      <c r="AX115" s="179"/>
      <c r="AY115" s="180"/>
      <c r="AZ115" s="182"/>
      <c r="BA115" s="322">
        <f>Z115</f>
        <v>125</v>
      </c>
      <c r="BB115" s="180">
        <f>AB115</f>
        <v>68</v>
      </c>
      <c r="BC115" s="182">
        <v>3</v>
      </c>
      <c r="BD115" s="179"/>
      <c r="BE115" s="180"/>
      <c r="BF115" s="182"/>
      <c r="BG115" s="179"/>
      <c r="BH115" s="180"/>
      <c r="BI115" s="207"/>
      <c r="BJ115" s="183">
        <f>SUM(AN115,AQ115,AT115,AW115,AZ115,BC115,BF115,BI115)</f>
        <v>3</v>
      </c>
      <c r="BK115" s="685"/>
      <c r="BL115" s="686"/>
      <c r="BM115" s="687"/>
    </row>
    <row r="116" spans="1:65" s="5" customFormat="1" ht="48" customHeight="1" x14ac:dyDescent="0.65">
      <c r="A116" s="659" t="s">
        <v>360</v>
      </c>
      <c r="B116" s="660"/>
      <c r="C116" s="663" t="s">
        <v>227</v>
      </c>
      <c r="D116" s="664"/>
      <c r="E116" s="664"/>
      <c r="F116" s="664"/>
      <c r="G116" s="664"/>
      <c r="H116" s="664"/>
      <c r="I116" s="664"/>
      <c r="J116" s="664"/>
      <c r="K116" s="664"/>
      <c r="L116" s="664"/>
      <c r="M116" s="664"/>
      <c r="N116" s="664"/>
      <c r="O116" s="664"/>
      <c r="P116" s="664"/>
      <c r="Q116" s="664"/>
      <c r="R116" s="664"/>
      <c r="S116" s="664"/>
      <c r="T116" s="664"/>
      <c r="U116" s="665"/>
      <c r="V116" s="666"/>
      <c r="W116" s="667"/>
      <c r="X116" s="670"/>
      <c r="Y116" s="667"/>
      <c r="Z116" s="661"/>
      <c r="AA116" s="662"/>
      <c r="AB116" s="661"/>
      <c r="AC116" s="662"/>
      <c r="AD116" s="661"/>
      <c r="AE116" s="662"/>
      <c r="AF116" s="661"/>
      <c r="AG116" s="662"/>
      <c r="AH116" s="661"/>
      <c r="AI116" s="662"/>
      <c r="AJ116" s="655"/>
      <c r="AK116" s="656"/>
      <c r="AL116" s="252"/>
      <c r="AM116" s="253"/>
      <c r="AN116" s="284"/>
      <c r="AO116" s="252"/>
      <c r="AP116" s="253"/>
      <c r="AQ116" s="284"/>
      <c r="AR116" s="252"/>
      <c r="AS116" s="253"/>
      <c r="AT116" s="284"/>
      <c r="AU116" s="252"/>
      <c r="AV116" s="253"/>
      <c r="AW116" s="284"/>
      <c r="AX116" s="252"/>
      <c r="AY116" s="253"/>
      <c r="AZ116" s="284"/>
      <c r="BA116" s="252"/>
      <c r="BB116" s="253"/>
      <c r="BC116" s="284"/>
      <c r="BD116" s="252"/>
      <c r="BE116" s="253"/>
      <c r="BF116" s="284"/>
      <c r="BG116" s="252"/>
      <c r="BH116" s="253"/>
      <c r="BI116" s="285"/>
      <c r="BJ116" s="243"/>
      <c r="BK116" s="682" t="s">
        <v>304</v>
      </c>
      <c r="BL116" s="683"/>
      <c r="BM116" s="684"/>
    </row>
    <row r="117" spans="1:65" s="4" customFormat="1" ht="47.25" customHeight="1" x14ac:dyDescent="0.65">
      <c r="A117" s="735" t="s">
        <v>361</v>
      </c>
      <c r="B117" s="736"/>
      <c r="C117" s="653" t="s">
        <v>121</v>
      </c>
      <c r="D117" s="654"/>
      <c r="E117" s="654"/>
      <c r="F117" s="654"/>
      <c r="G117" s="654"/>
      <c r="H117" s="654"/>
      <c r="I117" s="654"/>
      <c r="J117" s="654"/>
      <c r="K117" s="654"/>
      <c r="L117" s="654"/>
      <c r="M117" s="654"/>
      <c r="N117" s="654"/>
      <c r="O117" s="654"/>
      <c r="P117" s="654"/>
      <c r="Q117" s="654"/>
      <c r="R117" s="654"/>
      <c r="S117" s="654"/>
      <c r="T117" s="654"/>
      <c r="U117" s="654"/>
      <c r="V117" s="635">
        <v>1</v>
      </c>
      <c r="W117" s="636"/>
      <c r="X117" s="323">
        <v>2</v>
      </c>
      <c r="Y117" s="324">
        <v>2</v>
      </c>
      <c r="Z117" s="600">
        <v>240</v>
      </c>
      <c r="AA117" s="601"/>
      <c r="AB117" s="602">
        <f>SUM(AD117:AI117)</f>
        <v>118</v>
      </c>
      <c r="AC117" s="601"/>
      <c r="AD117" s="602">
        <v>34</v>
      </c>
      <c r="AE117" s="602"/>
      <c r="AF117" s="600"/>
      <c r="AG117" s="601"/>
      <c r="AH117" s="602">
        <v>84</v>
      </c>
      <c r="AI117" s="602"/>
      <c r="AJ117" s="642"/>
      <c r="AK117" s="643"/>
      <c r="AL117" s="275">
        <v>115</v>
      </c>
      <c r="AM117" s="192">
        <v>68</v>
      </c>
      <c r="AN117" s="193">
        <v>3</v>
      </c>
      <c r="AO117" s="191">
        <f>Z117-AL117</f>
        <v>125</v>
      </c>
      <c r="AP117" s="192">
        <f>AB117-AM117</f>
        <v>50</v>
      </c>
      <c r="AQ117" s="193">
        <v>3</v>
      </c>
      <c r="AR117" s="194"/>
      <c r="AS117" s="195"/>
      <c r="AT117" s="205"/>
      <c r="AU117" s="194"/>
      <c r="AV117" s="195"/>
      <c r="AW117" s="197"/>
      <c r="AX117" s="194"/>
      <c r="AY117" s="195"/>
      <c r="AZ117" s="197"/>
      <c r="BA117" s="194"/>
      <c r="BB117" s="195"/>
      <c r="BC117" s="197"/>
      <c r="BD117" s="194"/>
      <c r="BE117" s="195"/>
      <c r="BF117" s="197"/>
      <c r="BG117" s="194"/>
      <c r="BH117" s="195"/>
      <c r="BI117" s="305"/>
      <c r="BJ117" s="183">
        <f>SUM(AN117,AQ117,AT117,AW117,AZ117,BC117,BF117,BI117)</f>
        <v>6</v>
      </c>
      <c r="BK117" s="685"/>
      <c r="BL117" s="686"/>
      <c r="BM117" s="687"/>
    </row>
    <row r="118" spans="1:65" ht="49.5" customHeight="1" thickBot="1" x14ac:dyDescent="0.7">
      <c r="A118" s="701" t="s">
        <v>361</v>
      </c>
      <c r="B118" s="702"/>
      <c r="C118" s="703" t="s">
        <v>187</v>
      </c>
      <c r="D118" s="704"/>
      <c r="E118" s="704"/>
      <c r="F118" s="704"/>
      <c r="G118" s="704"/>
      <c r="H118" s="704"/>
      <c r="I118" s="704"/>
      <c r="J118" s="704"/>
      <c r="K118" s="704"/>
      <c r="L118" s="704"/>
      <c r="M118" s="704"/>
      <c r="N118" s="704"/>
      <c r="O118" s="704"/>
      <c r="P118" s="704"/>
      <c r="Q118" s="704"/>
      <c r="R118" s="704"/>
      <c r="S118" s="704"/>
      <c r="T118" s="704"/>
      <c r="U118" s="704"/>
      <c r="V118" s="325"/>
      <c r="W118" s="326"/>
      <c r="X118" s="705">
        <v>3</v>
      </c>
      <c r="Y118" s="706"/>
      <c r="Z118" s="707">
        <v>115</v>
      </c>
      <c r="AA118" s="708"/>
      <c r="AB118" s="709">
        <f>AD118+AH118+AF118</f>
        <v>54</v>
      </c>
      <c r="AC118" s="708"/>
      <c r="AD118" s="709">
        <v>20</v>
      </c>
      <c r="AE118" s="709"/>
      <c r="AF118" s="707">
        <v>34</v>
      </c>
      <c r="AG118" s="708"/>
      <c r="AH118" s="709"/>
      <c r="AI118" s="709"/>
      <c r="AJ118" s="854"/>
      <c r="AK118" s="855"/>
      <c r="AL118" s="244"/>
      <c r="AM118" s="245"/>
      <c r="AN118" s="233"/>
      <c r="AO118" s="244"/>
      <c r="AP118" s="245"/>
      <c r="AQ118" s="233"/>
      <c r="AR118" s="230">
        <f>Z118</f>
        <v>115</v>
      </c>
      <c r="AS118" s="235">
        <f>AB118</f>
        <v>54</v>
      </c>
      <c r="AT118" s="246">
        <v>3</v>
      </c>
      <c r="AU118" s="234"/>
      <c r="AV118" s="235"/>
      <c r="AW118" s="237"/>
      <c r="AX118" s="234"/>
      <c r="AY118" s="235"/>
      <c r="AZ118" s="237"/>
      <c r="BA118" s="234"/>
      <c r="BB118" s="235"/>
      <c r="BC118" s="237"/>
      <c r="BD118" s="234"/>
      <c r="BE118" s="235"/>
      <c r="BF118" s="237"/>
      <c r="BG118" s="234"/>
      <c r="BH118" s="235"/>
      <c r="BI118" s="327"/>
      <c r="BJ118" s="247">
        <f>SUM(AN118,AQ118,AT118,AW118,AZ118,BC118,BF118,BI118)</f>
        <v>3</v>
      </c>
      <c r="BK118" s="685"/>
      <c r="BL118" s="686"/>
      <c r="BM118" s="687"/>
    </row>
    <row r="119" spans="1:65" s="22" customFormat="1" ht="80.25" customHeight="1" thickBot="1" x14ac:dyDescent="0.7">
      <c r="A119" s="747" t="s">
        <v>391</v>
      </c>
      <c r="B119" s="748"/>
      <c r="C119" s="825" t="s">
        <v>219</v>
      </c>
      <c r="D119" s="825"/>
      <c r="E119" s="825"/>
      <c r="F119" s="825"/>
      <c r="G119" s="825"/>
      <c r="H119" s="825"/>
      <c r="I119" s="825"/>
      <c r="J119" s="825"/>
      <c r="K119" s="825"/>
      <c r="L119" s="825"/>
      <c r="M119" s="825"/>
      <c r="N119" s="825"/>
      <c r="O119" s="825"/>
      <c r="P119" s="825"/>
      <c r="Q119" s="825"/>
      <c r="R119" s="825"/>
      <c r="S119" s="825"/>
      <c r="T119" s="825"/>
      <c r="U119" s="825"/>
      <c r="V119" s="221"/>
      <c r="W119" s="222"/>
      <c r="X119" s="223"/>
      <c r="Y119" s="222"/>
      <c r="Z119" s="777"/>
      <c r="AA119" s="778"/>
      <c r="AB119" s="720"/>
      <c r="AC119" s="721"/>
      <c r="AD119" s="720"/>
      <c r="AE119" s="721"/>
      <c r="AF119" s="720"/>
      <c r="AG119" s="721"/>
      <c r="AH119" s="720"/>
      <c r="AI119" s="721"/>
      <c r="AJ119" s="720"/>
      <c r="AK119" s="721"/>
      <c r="AL119" s="239"/>
      <c r="AM119" s="240"/>
      <c r="AN119" s="241"/>
      <c r="AO119" s="239"/>
      <c r="AP119" s="240"/>
      <c r="AQ119" s="241"/>
      <c r="AR119" s="239"/>
      <c r="AS119" s="240"/>
      <c r="AT119" s="328"/>
      <c r="AU119" s="239"/>
      <c r="AV119" s="240"/>
      <c r="AW119" s="241"/>
      <c r="AX119" s="239"/>
      <c r="AY119" s="240"/>
      <c r="AZ119" s="241"/>
      <c r="BA119" s="239"/>
      <c r="BB119" s="240"/>
      <c r="BC119" s="241"/>
      <c r="BD119" s="239"/>
      <c r="BE119" s="240"/>
      <c r="BF119" s="241"/>
      <c r="BG119" s="239"/>
      <c r="BH119" s="240"/>
      <c r="BI119" s="329"/>
      <c r="BJ119" s="243"/>
      <c r="BK119" s="1007" t="s">
        <v>394</v>
      </c>
      <c r="BL119" s="1008"/>
      <c r="BM119" s="1009"/>
    </row>
    <row r="120" spans="1:65" s="36" customFormat="1" ht="46.5" customHeight="1" x14ac:dyDescent="0.7">
      <c r="A120" s="625" t="s">
        <v>392</v>
      </c>
      <c r="B120" s="626"/>
      <c r="C120" s="627" t="s">
        <v>111</v>
      </c>
      <c r="D120" s="628"/>
      <c r="E120" s="628"/>
      <c r="F120" s="628"/>
      <c r="G120" s="628"/>
      <c r="H120" s="628"/>
      <c r="I120" s="628"/>
      <c r="J120" s="628"/>
      <c r="K120" s="628"/>
      <c r="L120" s="628"/>
      <c r="M120" s="628"/>
      <c r="N120" s="628"/>
      <c r="O120" s="628"/>
      <c r="P120" s="628"/>
      <c r="Q120" s="628"/>
      <c r="R120" s="628"/>
      <c r="S120" s="628"/>
      <c r="T120" s="628"/>
      <c r="U120" s="628"/>
      <c r="V120" s="592">
        <v>2</v>
      </c>
      <c r="W120" s="593"/>
      <c r="X120" s="629">
        <v>1</v>
      </c>
      <c r="Y120" s="593"/>
      <c r="Z120" s="630">
        <v>230</v>
      </c>
      <c r="AA120" s="631"/>
      <c r="AB120" s="632">
        <f>AD120+AH120+AF120</f>
        <v>108</v>
      </c>
      <c r="AC120" s="631"/>
      <c r="AD120" s="632">
        <v>34</v>
      </c>
      <c r="AE120" s="632"/>
      <c r="AF120" s="630">
        <v>74</v>
      </c>
      <c r="AG120" s="631"/>
      <c r="AH120" s="632"/>
      <c r="AI120" s="632"/>
      <c r="AJ120" s="633"/>
      <c r="AK120" s="634"/>
      <c r="AL120" s="322">
        <v>115</v>
      </c>
      <c r="AM120" s="330">
        <f>AB120-AS121</f>
        <v>54</v>
      </c>
      <c r="AN120" s="331">
        <v>3</v>
      </c>
      <c r="AO120" s="322">
        <f>Z120-AL120</f>
        <v>115</v>
      </c>
      <c r="AP120" s="202">
        <f>AB120-AM120</f>
        <v>54</v>
      </c>
      <c r="AQ120" s="203">
        <v>3</v>
      </c>
      <c r="AR120" s="179"/>
      <c r="AS120" s="180"/>
      <c r="AT120" s="181"/>
      <c r="AU120" s="179"/>
      <c r="AV120" s="180"/>
      <c r="AW120" s="182"/>
      <c r="AX120" s="179"/>
      <c r="AY120" s="180"/>
      <c r="AZ120" s="182"/>
      <c r="BA120" s="179"/>
      <c r="BB120" s="180"/>
      <c r="BC120" s="182"/>
      <c r="BD120" s="179"/>
      <c r="BE120" s="180"/>
      <c r="BF120" s="182"/>
      <c r="BG120" s="179"/>
      <c r="BH120" s="180"/>
      <c r="BI120" s="207"/>
      <c r="BJ120" s="183">
        <f>SUM(AN120,AQ120,AT120,AW120,AZ120,BC120,BF120,BI120)</f>
        <v>6</v>
      </c>
      <c r="BK120" s="597" t="s">
        <v>271</v>
      </c>
      <c r="BL120" s="598"/>
      <c r="BM120" s="599"/>
    </row>
    <row r="121" spans="1:65" ht="49.5" customHeight="1" thickBot="1" x14ac:dyDescent="0.7">
      <c r="A121" s="615" t="s">
        <v>393</v>
      </c>
      <c r="B121" s="616"/>
      <c r="C121" s="617" t="s">
        <v>156</v>
      </c>
      <c r="D121" s="618"/>
      <c r="E121" s="618"/>
      <c r="F121" s="618"/>
      <c r="G121" s="618"/>
      <c r="H121" s="618"/>
      <c r="I121" s="618"/>
      <c r="J121" s="618"/>
      <c r="K121" s="618"/>
      <c r="L121" s="618"/>
      <c r="M121" s="618"/>
      <c r="N121" s="618"/>
      <c r="O121" s="618"/>
      <c r="P121" s="618"/>
      <c r="Q121" s="618"/>
      <c r="R121" s="618"/>
      <c r="S121" s="618"/>
      <c r="T121" s="618"/>
      <c r="U121" s="618"/>
      <c r="V121" s="189"/>
      <c r="W121" s="190"/>
      <c r="X121" s="613">
        <v>3</v>
      </c>
      <c r="Y121" s="619"/>
      <c r="Z121" s="620">
        <v>108</v>
      </c>
      <c r="AA121" s="621"/>
      <c r="AB121" s="591">
        <f>AD121+AH121+AF121</f>
        <v>54</v>
      </c>
      <c r="AC121" s="621"/>
      <c r="AD121" s="591">
        <v>20</v>
      </c>
      <c r="AE121" s="591"/>
      <c r="AF121" s="620">
        <v>34</v>
      </c>
      <c r="AG121" s="621"/>
      <c r="AH121" s="591"/>
      <c r="AI121" s="591"/>
      <c r="AJ121" s="592"/>
      <c r="AK121" s="593"/>
      <c r="AL121" s="332"/>
      <c r="AM121" s="245"/>
      <c r="AN121" s="233"/>
      <c r="AO121" s="244"/>
      <c r="AP121" s="245"/>
      <c r="AQ121" s="233"/>
      <c r="AR121" s="234">
        <f>Z121</f>
        <v>108</v>
      </c>
      <c r="AS121" s="235">
        <f>AB121</f>
        <v>54</v>
      </c>
      <c r="AT121" s="246">
        <v>3</v>
      </c>
      <c r="AU121" s="234"/>
      <c r="AV121" s="235"/>
      <c r="AW121" s="237"/>
      <c r="AX121" s="234"/>
      <c r="AY121" s="235"/>
      <c r="AZ121" s="237"/>
      <c r="BA121" s="234"/>
      <c r="BB121" s="235"/>
      <c r="BC121" s="237"/>
      <c r="BD121" s="234"/>
      <c r="BE121" s="235"/>
      <c r="BF121" s="237"/>
      <c r="BG121" s="234"/>
      <c r="BH121" s="235"/>
      <c r="BI121" s="327"/>
      <c r="BJ121" s="273">
        <f>SUM(AN121,AQ121,AT121,AW121,AZ121,BC121,BF121,BI121)</f>
        <v>3</v>
      </c>
      <c r="BK121" s="622" t="s">
        <v>347</v>
      </c>
      <c r="BL121" s="623"/>
      <c r="BM121" s="624"/>
    </row>
    <row r="122" spans="1:65" s="5" customFormat="1" ht="47.25" customHeight="1" thickBot="1" x14ac:dyDescent="0.7">
      <c r="A122" s="713" t="s">
        <v>177</v>
      </c>
      <c r="B122" s="714"/>
      <c r="C122" s="725" t="s">
        <v>176</v>
      </c>
      <c r="D122" s="726"/>
      <c r="E122" s="726"/>
      <c r="F122" s="726"/>
      <c r="G122" s="726"/>
      <c r="H122" s="726"/>
      <c r="I122" s="726"/>
      <c r="J122" s="726"/>
      <c r="K122" s="726"/>
      <c r="L122" s="726"/>
      <c r="M122" s="726"/>
      <c r="N122" s="726"/>
      <c r="O122" s="726"/>
      <c r="P122" s="726"/>
      <c r="Q122" s="726"/>
      <c r="R122" s="726"/>
      <c r="S122" s="726"/>
      <c r="T122" s="726"/>
      <c r="U122" s="810"/>
      <c r="V122" s="773"/>
      <c r="W122" s="774"/>
      <c r="X122" s="761"/>
      <c r="Y122" s="738"/>
      <c r="Z122" s="761" t="s">
        <v>340</v>
      </c>
      <c r="AA122" s="738"/>
      <c r="AB122" s="761" t="s">
        <v>340</v>
      </c>
      <c r="AC122" s="738"/>
      <c r="AD122" s="814">
        <f>SUM(AD123:AE126)</f>
        <v>0</v>
      </c>
      <c r="AE122" s="815"/>
      <c r="AF122" s="814">
        <f>SUM(AF123:AG126)</f>
        <v>0</v>
      </c>
      <c r="AG122" s="815"/>
      <c r="AH122" s="761" t="s">
        <v>88</v>
      </c>
      <c r="AI122" s="738"/>
      <c r="AJ122" s="761" t="s">
        <v>339</v>
      </c>
      <c r="AK122" s="738"/>
      <c r="AL122" s="201"/>
      <c r="AM122" s="202"/>
      <c r="AN122" s="203"/>
      <c r="AO122" s="201"/>
      <c r="AP122" s="202"/>
      <c r="AQ122" s="203"/>
      <c r="AR122" s="179"/>
      <c r="AS122" s="180"/>
      <c r="AT122" s="181"/>
      <c r="AU122" s="179"/>
      <c r="AV122" s="180"/>
      <c r="AW122" s="182"/>
      <c r="AX122" s="179"/>
      <c r="AY122" s="180"/>
      <c r="AZ122" s="182"/>
      <c r="BA122" s="179"/>
      <c r="BB122" s="180"/>
      <c r="BC122" s="182"/>
      <c r="BD122" s="179"/>
      <c r="BE122" s="180"/>
      <c r="BF122" s="333"/>
      <c r="BG122" s="179"/>
      <c r="BH122" s="180"/>
      <c r="BI122" s="334"/>
      <c r="BJ122" s="183"/>
      <c r="BK122" s="1025"/>
      <c r="BL122" s="1026"/>
      <c r="BM122" s="1027"/>
    </row>
    <row r="123" spans="1:65" ht="45" customHeight="1" x14ac:dyDescent="0.3">
      <c r="A123" s="1070" t="s">
        <v>182</v>
      </c>
      <c r="B123" s="1071"/>
      <c r="C123" s="1035" t="s">
        <v>178</v>
      </c>
      <c r="D123" s="1036"/>
      <c r="E123" s="1036"/>
      <c r="F123" s="1036"/>
      <c r="G123" s="1036"/>
      <c r="H123" s="1036"/>
      <c r="I123" s="1036"/>
      <c r="J123" s="1036"/>
      <c r="K123" s="1036"/>
      <c r="L123" s="1036"/>
      <c r="M123" s="1036"/>
      <c r="N123" s="1036"/>
      <c r="O123" s="1036"/>
      <c r="P123" s="1036"/>
      <c r="Q123" s="1036"/>
      <c r="R123" s="1036"/>
      <c r="S123" s="1036"/>
      <c r="T123" s="1036"/>
      <c r="U123" s="1037"/>
      <c r="V123" s="847"/>
      <c r="W123" s="846"/>
      <c r="X123" s="847"/>
      <c r="Y123" s="846"/>
      <c r="Z123" s="847" t="s">
        <v>329</v>
      </c>
      <c r="AA123" s="846"/>
      <c r="AB123" s="847" t="s">
        <v>329</v>
      </c>
      <c r="AC123" s="846"/>
      <c r="AD123" s="847"/>
      <c r="AE123" s="846"/>
      <c r="AF123" s="847"/>
      <c r="AG123" s="846"/>
      <c r="AH123" s="847"/>
      <c r="AI123" s="846"/>
      <c r="AJ123" s="847" t="s">
        <v>329</v>
      </c>
      <c r="AK123" s="846"/>
      <c r="AL123" s="513"/>
      <c r="AM123" s="504" t="s">
        <v>329</v>
      </c>
      <c r="AN123" s="514"/>
      <c r="AO123" s="513"/>
      <c r="AP123" s="504"/>
      <c r="AQ123" s="514"/>
      <c r="AR123" s="515"/>
      <c r="AS123" s="461"/>
      <c r="AT123" s="516"/>
      <c r="AU123" s="515"/>
      <c r="AV123" s="461"/>
      <c r="AW123" s="517"/>
      <c r="AX123" s="515"/>
      <c r="AY123" s="461"/>
      <c r="AZ123" s="517"/>
      <c r="BA123" s="515"/>
      <c r="BB123" s="461"/>
      <c r="BC123" s="197"/>
      <c r="BD123" s="194"/>
      <c r="BE123" s="195"/>
      <c r="BF123" s="197"/>
      <c r="BG123" s="194"/>
      <c r="BH123" s="195"/>
      <c r="BI123" s="250"/>
      <c r="BJ123" s="183"/>
      <c r="BK123" s="1028"/>
      <c r="BL123" s="1029"/>
      <c r="BM123" s="1030"/>
    </row>
    <row r="124" spans="1:65" ht="42" customHeight="1" x14ac:dyDescent="0.3">
      <c r="A124" s="676" t="s">
        <v>183</v>
      </c>
      <c r="B124" s="677"/>
      <c r="C124" s="611" t="s">
        <v>179</v>
      </c>
      <c r="D124" s="612"/>
      <c r="E124" s="612"/>
      <c r="F124" s="612"/>
      <c r="G124" s="612"/>
      <c r="H124" s="612"/>
      <c r="I124" s="612"/>
      <c r="J124" s="612"/>
      <c r="K124" s="612"/>
      <c r="L124" s="612"/>
      <c r="M124" s="612"/>
      <c r="N124" s="612"/>
      <c r="O124" s="612"/>
      <c r="P124" s="612"/>
      <c r="Q124" s="612"/>
      <c r="R124" s="612"/>
      <c r="S124" s="612"/>
      <c r="T124" s="612"/>
      <c r="U124" s="771"/>
      <c r="V124" s="613"/>
      <c r="W124" s="614"/>
      <c r="X124" s="613"/>
      <c r="Y124" s="614"/>
      <c r="Z124" s="613" t="s">
        <v>330</v>
      </c>
      <c r="AA124" s="614"/>
      <c r="AB124" s="613" t="s">
        <v>330</v>
      </c>
      <c r="AC124" s="614"/>
      <c r="AD124" s="620"/>
      <c r="AE124" s="621"/>
      <c r="AF124" s="620"/>
      <c r="AG124" s="621"/>
      <c r="AH124" s="620"/>
      <c r="AI124" s="621"/>
      <c r="AJ124" s="620" t="s">
        <v>330</v>
      </c>
      <c r="AK124" s="621"/>
      <c r="AL124" s="513"/>
      <c r="AM124" s="504" t="s">
        <v>330</v>
      </c>
      <c r="AN124" s="514"/>
      <c r="AO124" s="513"/>
      <c r="AP124" s="504"/>
      <c r="AQ124" s="514"/>
      <c r="AR124" s="515"/>
      <c r="AS124" s="461"/>
      <c r="AT124" s="516"/>
      <c r="AU124" s="515"/>
      <c r="AV124" s="461"/>
      <c r="AW124" s="517"/>
      <c r="AX124" s="515"/>
      <c r="AY124" s="461"/>
      <c r="AZ124" s="517"/>
      <c r="BA124" s="515"/>
      <c r="BB124" s="461"/>
      <c r="BC124" s="197"/>
      <c r="BD124" s="194"/>
      <c r="BE124" s="195"/>
      <c r="BF124" s="197"/>
      <c r="BG124" s="194"/>
      <c r="BH124" s="195"/>
      <c r="BI124" s="250"/>
      <c r="BJ124" s="183"/>
      <c r="BK124" s="571"/>
      <c r="BL124" s="572"/>
      <c r="BM124" s="573"/>
    </row>
    <row r="125" spans="1:65" ht="42" customHeight="1" x14ac:dyDescent="0.3">
      <c r="A125" s="676" t="s">
        <v>184</v>
      </c>
      <c r="B125" s="677"/>
      <c r="C125" s="611" t="s">
        <v>180</v>
      </c>
      <c r="D125" s="612"/>
      <c r="E125" s="612"/>
      <c r="F125" s="612"/>
      <c r="G125" s="612"/>
      <c r="H125" s="612"/>
      <c r="I125" s="612"/>
      <c r="J125" s="612"/>
      <c r="K125" s="612"/>
      <c r="L125" s="612"/>
      <c r="M125" s="612"/>
      <c r="N125" s="612"/>
      <c r="O125" s="612"/>
      <c r="P125" s="612"/>
      <c r="Q125" s="612"/>
      <c r="R125" s="612"/>
      <c r="S125" s="612"/>
      <c r="T125" s="612"/>
      <c r="U125" s="612"/>
      <c r="V125" s="613"/>
      <c r="W125" s="614"/>
      <c r="X125" s="650"/>
      <c r="Y125" s="614"/>
      <c r="Z125" s="602" t="s">
        <v>329</v>
      </c>
      <c r="AA125" s="601"/>
      <c r="AB125" s="602" t="s">
        <v>329</v>
      </c>
      <c r="AC125" s="601"/>
      <c r="AD125" s="591"/>
      <c r="AE125" s="591"/>
      <c r="AF125" s="620"/>
      <c r="AG125" s="621"/>
      <c r="AH125" s="620"/>
      <c r="AI125" s="621"/>
      <c r="AJ125" s="602" t="s">
        <v>329</v>
      </c>
      <c r="AK125" s="601"/>
      <c r="AL125" s="513"/>
      <c r="AM125" s="504"/>
      <c r="AN125" s="514"/>
      <c r="AO125" s="513"/>
      <c r="AP125" s="504"/>
      <c r="AQ125" s="514"/>
      <c r="AR125" s="515"/>
      <c r="AS125" s="461"/>
      <c r="AT125" s="516"/>
      <c r="AU125" s="515"/>
      <c r="AV125" s="461" t="s">
        <v>329</v>
      </c>
      <c r="AW125" s="517"/>
      <c r="AX125" s="515"/>
      <c r="AY125" s="461"/>
      <c r="AZ125" s="517"/>
      <c r="BA125" s="515"/>
      <c r="BB125" s="461"/>
      <c r="BC125" s="205"/>
      <c r="BD125" s="194"/>
      <c r="BE125" s="195"/>
      <c r="BF125" s="197"/>
      <c r="BG125" s="194"/>
      <c r="BH125" s="195"/>
      <c r="BI125" s="250"/>
      <c r="BJ125" s="183"/>
      <c r="BK125" s="571"/>
      <c r="BL125" s="572"/>
      <c r="BM125" s="573"/>
    </row>
    <row r="126" spans="1:65" ht="49.5" customHeight="1" thickBot="1" x14ac:dyDescent="0.7">
      <c r="A126" s="727" t="s">
        <v>316</v>
      </c>
      <c r="B126" s="728"/>
      <c r="C126" s="732" t="s">
        <v>126</v>
      </c>
      <c r="D126" s="733"/>
      <c r="E126" s="733"/>
      <c r="F126" s="733"/>
      <c r="G126" s="733"/>
      <c r="H126" s="733"/>
      <c r="I126" s="733"/>
      <c r="J126" s="733"/>
      <c r="K126" s="733"/>
      <c r="L126" s="733"/>
      <c r="M126" s="733"/>
      <c r="N126" s="733"/>
      <c r="O126" s="733"/>
      <c r="P126" s="733"/>
      <c r="Q126" s="733"/>
      <c r="R126" s="733"/>
      <c r="S126" s="733"/>
      <c r="T126" s="733"/>
      <c r="U126" s="733"/>
      <c r="V126" s="722"/>
      <c r="W126" s="731"/>
      <c r="X126" s="772"/>
      <c r="Y126" s="731"/>
      <c r="Z126" s="722" t="s">
        <v>88</v>
      </c>
      <c r="AA126" s="731"/>
      <c r="AB126" s="772" t="s">
        <v>88</v>
      </c>
      <c r="AC126" s="731"/>
      <c r="AD126" s="734"/>
      <c r="AE126" s="734"/>
      <c r="AF126" s="729"/>
      <c r="AG126" s="730"/>
      <c r="AH126" s="734" t="s">
        <v>88</v>
      </c>
      <c r="AI126" s="734"/>
      <c r="AJ126" s="754"/>
      <c r="AK126" s="755"/>
      <c r="AL126" s="518"/>
      <c r="AM126" s="519"/>
      <c r="AN126" s="520"/>
      <c r="AO126" s="518"/>
      <c r="AP126" s="519"/>
      <c r="AQ126" s="520"/>
      <c r="AR126" s="505"/>
      <c r="AS126" s="506"/>
      <c r="AT126" s="521"/>
      <c r="AU126" s="505"/>
      <c r="AV126" s="506"/>
      <c r="AW126" s="507"/>
      <c r="AX126" s="505" t="s">
        <v>318</v>
      </c>
      <c r="AY126" s="506" t="s">
        <v>318</v>
      </c>
      <c r="AZ126" s="507"/>
      <c r="BA126" s="505" t="s">
        <v>318</v>
      </c>
      <c r="BB126" s="506" t="s">
        <v>318</v>
      </c>
      <c r="BC126" s="286"/>
      <c r="BD126" s="215"/>
      <c r="BE126" s="216"/>
      <c r="BF126" s="218"/>
      <c r="BG126" s="215"/>
      <c r="BH126" s="216"/>
      <c r="BI126" s="219"/>
      <c r="BJ126" s="220"/>
      <c r="BK126" s="1031"/>
      <c r="BL126" s="1032"/>
      <c r="BM126" s="1033"/>
    </row>
    <row r="127" spans="1:65" s="25" customFormat="1" ht="42" customHeight="1" thickBot="1" x14ac:dyDescent="0.7">
      <c r="A127" s="724" t="s">
        <v>87</v>
      </c>
      <c r="B127" s="724"/>
      <c r="C127" s="848" t="s">
        <v>181</v>
      </c>
      <c r="D127" s="849"/>
      <c r="E127" s="849"/>
      <c r="F127" s="849"/>
      <c r="G127" s="849"/>
      <c r="H127" s="849"/>
      <c r="I127" s="849"/>
      <c r="J127" s="849"/>
      <c r="K127" s="849"/>
      <c r="L127" s="849"/>
      <c r="M127" s="849"/>
      <c r="N127" s="849"/>
      <c r="O127" s="849"/>
      <c r="P127" s="849"/>
      <c r="Q127" s="849"/>
      <c r="R127" s="849"/>
      <c r="S127" s="849"/>
      <c r="T127" s="849"/>
      <c r="U127" s="849"/>
      <c r="V127" s="850"/>
      <c r="W127" s="851"/>
      <c r="X127" s="811"/>
      <c r="Y127" s="738"/>
      <c r="Z127" s="761" t="s">
        <v>337</v>
      </c>
      <c r="AA127" s="738"/>
      <c r="AB127" s="761" t="s">
        <v>338</v>
      </c>
      <c r="AC127" s="738"/>
      <c r="AD127" s="761" t="s">
        <v>336</v>
      </c>
      <c r="AE127" s="738"/>
      <c r="AF127" s="814">
        <f>SUM(AF128:AG130)</f>
        <v>0</v>
      </c>
      <c r="AG127" s="815"/>
      <c r="AH127" s="761" t="s">
        <v>318</v>
      </c>
      <c r="AI127" s="738"/>
      <c r="AJ127" s="814">
        <f>SUM(AJ128:AK130)</f>
        <v>0</v>
      </c>
      <c r="AK127" s="815"/>
      <c r="AL127" s="522"/>
      <c r="AM127" s="523"/>
      <c r="AN127" s="346"/>
      <c r="AO127" s="522"/>
      <c r="AP127" s="523"/>
      <c r="AQ127" s="346"/>
      <c r="AR127" s="522"/>
      <c r="AS127" s="523"/>
      <c r="AT127" s="346"/>
      <c r="AU127" s="522"/>
      <c r="AV127" s="523"/>
      <c r="AW127" s="524"/>
      <c r="AX127" s="522"/>
      <c r="AY127" s="523"/>
      <c r="AZ127" s="346"/>
      <c r="BA127" s="522"/>
      <c r="BB127" s="523"/>
      <c r="BC127" s="335"/>
      <c r="BD127" s="336"/>
      <c r="BE127" s="337"/>
      <c r="BF127" s="338"/>
      <c r="BG127" s="336"/>
      <c r="BH127" s="337"/>
      <c r="BI127" s="339"/>
      <c r="BJ127" s="340"/>
      <c r="BK127" s="1025"/>
      <c r="BL127" s="1026"/>
      <c r="BM127" s="1027"/>
    </row>
    <row r="128" spans="1:65" ht="43.5" customHeight="1" x14ac:dyDescent="0.65">
      <c r="A128" s="1070" t="s">
        <v>196</v>
      </c>
      <c r="B128" s="1071"/>
      <c r="C128" s="1035" t="s">
        <v>145</v>
      </c>
      <c r="D128" s="1036"/>
      <c r="E128" s="1036"/>
      <c r="F128" s="1036"/>
      <c r="G128" s="1036"/>
      <c r="H128" s="1036"/>
      <c r="I128" s="1036"/>
      <c r="J128" s="1036"/>
      <c r="K128" s="1036"/>
      <c r="L128" s="1036"/>
      <c r="M128" s="1036"/>
      <c r="N128" s="1036"/>
      <c r="O128" s="1036"/>
      <c r="P128" s="1036"/>
      <c r="Q128" s="1036"/>
      <c r="R128" s="1036"/>
      <c r="S128" s="1036"/>
      <c r="T128" s="1036"/>
      <c r="U128" s="1037"/>
      <c r="V128" s="655"/>
      <c r="W128" s="656"/>
      <c r="X128" s="1034" t="s">
        <v>370</v>
      </c>
      <c r="Y128" s="656"/>
      <c r="Z128" s="847" t="s">
        <v>331</v>
      </c>
      <c r="AA128" s="846"/>
      <c r="AB128" s="845" t="s">
        <v>318</v>
      </c>
      <c r="AC128" s="846"/>
      <c r="AD128" s="845"/>
      <c r="AE128" s="845"/>
      <c r="AF128" s="847"/>
      <c r="AG128" s="846"/>
      <c r="AH128" s="845" t="s">
        <v>318</v>
      </c>
      <c r="AI128" s="845"/>
      <c r="AJ128" s="655"/>
      <c r="AK128" s="656"/>
      <c r="AL128" s="525" t="s">
        <v>331</v>
      </c>
      <c r="AM128" s="526" t="s">
        <v>318</v>
      </c>
      <c r="AN128" s="527"/>
      <c r="AO128" s="525"/>
      <c r="AP128" s="526"/>
      <c r="AQ128" s="527"/>
      <c r="AR128" s="528"/>
      <c r="AS128" s="529"/>
      <c r="AT128" s="530"/>
      <c r="AU128" s="528"/>
      <c r="AV128" s="529"/>
      <c r="AW128" s="531"/>
      <c r="AX128" s="528"/>
      <c r="AY128" s="529"/>
      <c r="AZ128" s="531"/>
      <c r="BA128" s="528"/>
      <c r="BB128" s="529"/>
      <c r="BC128" s="171"/>
      <c r="BD128" s="169"/>
      <c r="BE128" s="170"/>
      <c r="BF128" s="171"/>
      <c r="BG128" s="169"/>
      <c r="BH128" s="170"/>
      <c r="BI128" s="172"/>
      <c r="BJ128" s="341">
        <f>SUM(AN128,AQ128,AT128,AW128,AZ128,BC128,BF128,BI128)</f>
        <v>0</v>
      </c>
      <c r="BK128" s="1028" t="s">
        <v>242</v>
      </c>
      <c r="BL128" s="1029"/>
      <c r="BM128" s="1030"/>
    </row>
    <row r="129" spans="1:65" ht="38.25" customHeight="1" x14ac:dyDescent="0.65">
      <c r="A129" s="735" t="s">
        <v>197</v>
      </c>
      <c r="B129" s="736"/>
      <c r="C129" s="653" t="s">
        <v>185</v>
      </c>
      <c r="D129" s="654"/>
      <c r="E129" s="654"/>
      <c r="F129" s="654"/>
      <c r="G129" s="654"/>
      <c r="H129" s="654"/>
      <c r="I129" s="654"/>
      <c r="J129" s="654"/>
      <c r="K129" s="654"/>
      <c r="L129" s="654"/>
      <c r="M129" s="654"/>
      <c r="N129" s="654"/>
      <c r="O129" s="654"/>
      <c r="P129" s="654"/>
      <c r="Q129" s="654"/>
      <c r="R129" s="654"/>
      <c r="S129" s="654"/>
      <c r="T129" s="654"/>
      <c r="U129" s="654"/>
      <c r="V129" s="600"/>
      <c r="W129" s="601"/>
      <c r="X129" s="602"/>
      <c r="Y129" s="601"/>
      <c r="Z129" s="600"/>
      <c r="AA129" s="601"/>
      <c r="AB129" s="602" t="s">
        <v>336</v>
      </c>
      <c r="AC129" s="601"/>
      <c r="AD129" s="602" t="s">
        <v>336</v>
      </c>
      <c r="AE129" s="602"/>
      <c r="AF129" s="600"/>
      <c r="AG129" s="601"/>
      <c r="AH129" s="602"/>
      <c r="AI129" s="602"/>
      <c r="AJ129" s="642"/>
      <c r="AK129" s="643"/>
      <c r="AL129" s="513"/>
      <c r="AM129" s="504"/>
      <c r="AN129" s="514"/>
      <c r="AO129" s="513"/>
      <c r="AP129" s="504"/>
      <c r="AQ129" s="514"/>
      <c r="AR129" s="515"/>
      <c r="AS129" s="461"/>
      <c r="AT129" s="516"/>
      <c r="AU129" s="515"/>
      <c r="AV129" s="461"/>
      <c r="AW129" s="517"/>
      <c r="AX129" s="515"/>
      <c r="AY129" s="461"/>
      <c r="AZ129" s="517"/>
      <c r="BA129" s="515"/>
      <c r="BB129" s="461"/>
      <c r="BC129" s="197"/>
      <c r="BD129" s="194"/>
      <c r="BE129" s="195"/>
      <c r="BF129" s="197"/>
      <c r="BG129" s="194"/>
      <c r="BH129" s="461" t="s">
        <v>336</v>
      </c>
      <c r="BI129" s="250"/>
      <c r="BJ129" s="342"/>
      <c r="BK129" s="571"/>
      <c r="BL129" s="572"/>
      <c r="BM129" s="573"/>
    </row>
    <row r="130" spans="1:65" s="26" customFormat="1" ht="39" customHeight="1" thickBot="1" x14ac:dyDescent="0.7">
      <c r="A130" s="1113" t="s">
        <v>317</v>
      </c>
      <c r="B130" s="1114"/>
      <c r="C130" s="703" t="s">
        <v>126</v>
      </c>
      <c r="D130" s="704"/>
      <c r="E130" s="704"/>
      <c r="F130" s="704"/>
      <c r="G130" s="704"/>
      <c r="H130" s="704"/>
      <c r="I130" s="704"/>
      <c r="J130" s="704"/>
      <c r="K130" s="704"/>
      <c r="L130" s="704"/>
      <c r="M130" s="704"/>
      <c r="N130" s="704"/>
      <c r="O130" s="704"/>
      <c r="P130" s="704"/>
      <c r="Q130" s="704"/>
      <c r="R130" s="704"/>
      <c r="S130" s="704"/>
      <c r="T130" s="704"/>
      <c r="U130" s="704"/>
      <c r="V130" s="1115"/>
      <c r="W130" s="1116"/>
      <c r="X130" s="852" t="s">
        <v>186</v>
      </c>
      <c r="Y130" s="853"/>
      <c r="Z130" s="343" t="s">
        <v>49</v>
      </c>
      <c r="AA130" s="356">
        <v>340</v>
      </c>
      <c r="AB130" s="344" t="s">
        <v>49</v>
      </c>
      <c r="AC130" s="355">
        <v>340</v>
      </c>
      <c r="AD130" s="842"/>
      <c r="AE130" s="842"/>
      <c r="AF130" s="843"/>
      <c r="AG130" s="844"/>
      <c r="AH130" s="823" t="s">
        <v>320</v>
      </c>
      <c r="AI130" s="823"/>
      <c r="AJ130" s="843"/>
      <c r="AK130" s="844"/>
      <c r="AL130" s="508" t="s">
        <v>88</v>
      </c>
      <c r="AM130" s="509" t="s">
        <v>88</v>
      </c>
      <c r="AN130" s="510"/>
      <c r="AO130" s="511" t="s">
        <v>88</v>
      </c>
      <c r="AP130" s="509" t="s">
        <v>88</v>
      </c>
      <c r="AQ130" s="510"/>
      <c r="AR130" s="511" t="s">
        <v>88</v>
      </c>
      <c r="AS130" s="509" t="s">
        <v>88</v>
      </c>
      <c r="AT130" s="510"/>
      <c r="AU130" s="511" t="s">
        <v>88</v>
      </c>
      <c r="AV130" s="509" t="s">
        <v>88</v>
      </c>
      <c r="AW130" s="512"/>
      <c r="AX130" s="511" t="s">
        <v>318</v>
      </c>
      <c r="AY130" s="509" t="s">
        <v>318</v>
      </c>
      <c r="AZ130" s="510"/>
      <c r="BA130" s="511" t="s">
        <v>318</v>
      </c>
      <c r="BB130" s="509" t="s">
        <v>318</v>
      </c>
      <c r="BC130" s="237"/>
      <c r="BD130" s="244"/>
      <c r="BE130" s="245"/>
      <c r="BF130" s="233"/>
      <c r="BG130" s="244"/>
      <c r="BH130" s="245"/>
      <c r="BI130" s="238"/>
      <c r="BJ130" s="345"/>
      <c r="BK130" s="644" t="s">
        <v>243</v>
      </c>
      <c r="BL130" s="645"/>
      <c r="BM130" s="646"/>
    </row>
    <row r="131" spans="1:65" ht="46.5" customHeight="1" thickBot="1" x14ac:dyDescent="0.4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824">
        <f>(BB24+BD24)*54-200</f>
        <v>7684</v>
      </c>
      <c r="AA131" s="824"/>
      <c r="AB131" s="39"/>
      <c r="AC131" s="39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6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7"/>
      <c r="BG131" s="48"/>
      <c r="BH131" s="49"/>
      <c r="BI131" s="50"/>
      <c r="BJ131" s="462"/>
      <c r="BK131" s="40"/>
      <c r="BL131" s="41"/>
      <c r="BM131" s="42"/>
    </row>
    <row r="132" spans="1:65" ht="57.75" customHeight="1" thickTop="1" thickBot="1" x14ac:dyDescent="0.75">
      <c r="A132" s="479" t="s">
        <v>89</v>
      </c>
      <c r="B132" s="347"/>
      <c r="C132" s="347"/>
      <c r="D132" s="347"/>
      <c r="E132" s="347"/>
      <c r="F132" s="347"/>
      <c r="G132" s="347"/>
      <c r="H132" s="347"/>
      <c r="I132" s="347"/>
      <c r="J132" s="347"/>
      <c r="K132" s="347"/>
      <c r="L132" s="347"/>
      <c r="M132" s="347"/>
      <c r="N132" s="347"/>
      <c r="O132" s="347"/>
      <c r="P132" s="347"/>
      <c r="Q132" s="347"/>
      <c r="R132" s="347"/>
      <c r="S132" s="347"/>
      <c r="T132" s="347"/>
      <c r="U132" s="347"/>
      <c r="V132" s="347"/>
      <c r="W132" s="347"/>
      <c r="X132" s="347"/>
      <c r="Y132" s="348"/>
      <c r="Z132" s="821">
        <f>Z38+Z84</f>
        <v>7576</v>
      </c>
      <c r="AA132" s="822"/>
      <c r="AB132" s="821">
        <f>AB38+AB84</f>
        <v>3658</v>
      </c>
      <c r="AC132" s="822"/>
      <c r="AD132" s="821">
        <f>AD38+AD84</f>
        <v>1728</v>
      </c>
      <c r="AE132" s="822"/>
      <c r="AF132" s="821">
        <f>AF38+AF84</f>
        <v>734</v>
      </c>
      <c r="AG132" s="822"/>
      <c r="AH132" s="821">
        <f>AH38+AH84</f>
        <v>1068</v>
      </c>
      <c r="AI132" s="822"/>
      <c r="AJ132" s="821">
        <f>AJ38+AJ84</f>
        <v>128</v>
      </c>
      <c r="AK132" s="822"/>
      <c r="AL132" s="352">
        <f t="shared" ref="AL132:BF132" si="11">AL38+AL84</f>
        <v>1008</v>
      </c>
      <c r="AM132" s="352">
        <f t="shared" si="11"/>
        <v>506</v>
      </c>
      <c r="AN132" s="352">
        <f t="shared" si="11"/>
        <v>27</v>
      </c>
      <c r="AO132" s="352">
        <f t="shared" si="11"/>
        <v>1113</v>
      </c>
      <c r="AP132" s="352">
        <f t="shared" si="11"/>
        <v>518</v>
      </c>
      <c r="AQ132" s="352">
        <f t="shared" si="11"/>
        <v>29</v>
      </c>
      <c r="AR132" s="352">
        <f t="shared" si="11"/>
        <v>1053</v>
      </c>
      <c r="AS132" s="352">
        <f t="shared" si="11"/>
        <v>530</v>
      </c>
      <c r="AT132" s="541">
        <f t="shared" si="11"/>
        <v>27</v>
      </c>
      <c r="AU132" s="352">
        <f t="shared" si="11"/>
        <v>1150</v>
      </c>
      <c r="AV132" s="352">
        <f t="shared" si="11"/>
        <v>544</v>
      </c>
      <c r="AW132" s="352">
        <f t="shared" si="11"/>
        <v>28</v>
      </c>
      <c r="AX132" s="352">
        <f t="shared" si="11"/>
        <v>1039</v>
      </c>
      <c r="AY132" s="352">
        <f t="shared" si="11"/>
        <v>524</v>
      </c>
      <c r="AZ132" s="352">
        <f t="shared" si="11"/>
        <v>26</v>
      </c>
      <c r="BA132" s="352">
        <f t="shared" si="11"/>
        <v>1113</v>
      </c>
      <c r="BB132" s="352">
        <f t="shared" si="11"/>
        <v>538</v>
      </c>
      <c r="BC132" s="352">
        <f t="shared" si="11"/>
        <v>29</v>
      </c>
      <c r="BD132" s="352">
        <f t="shared" si="11"/>
        <v>1100</v>
      </c>
      <c r="BE132" s="352">
        <f t="shared" si="11"/>
        <v>498</v>
      </c>
      <c r="BF132" s="541">
        <f t="shared" si="11"/>
        <v>31</v>
      </c>
      <c r="BG132" s="353"/>
      <c r="BH132" s="354"/>
      <c r="BI132" s="543">
        <f>AI142+AX140</f>
        <v>29</v>
      </c>
      <c r="BJ132" s="542">
        <f>AN132+AQ132+AT132+AW132+AZ132+BC132+BF132</f>
        <v>197</v>
      </c>
      <c r="BK132" s="1117"/>
      <c r="BL132" s="1118"/>
      <c r="BM132" s="1119"/>
    </row>
    <row r="133" spans="1:65" ht="45.6" thickTop="1" thickBot="1" x14ac:dyDescent="0.75">
      <c r="A133" s="479" t="s">
        <v>90</v>
      </c>
      <c r="B133" s="347"/>
      <c r="C133" s="347"/>
      <c r="D133" s="347"/>
      <c r="E133" s="347"/>
      <c r="F133" s="347"/>
      <c r="G133" s="347"/>
      <c r="H133" s="347"/>
      <c r="I133" s="347"/>
      <c r="J133" s="347"/>
      <c r="K133" s="347"/>
      <c r="L133" s="347"/>
      <c r="M133" s="347"/>
      <c r="N133" s="347"/>
      <c r="O133" s="347"/>
      <c r="P133" s="347"/>
      <c r="Q133" s="347"/>
      <c r="R133" s="347"/>
      <c r="S133" s="347"/>
      <c r="T133" s="347"/>
      <c r="U133" s="347"/>
      <c r="V133" s="347"/>
      <c r="W133" s="347"/>
      <c r="X133" s="347"/>
      <c r="Y133" s="348"/>
      <c r="Z133" s="1140" t="s">
        <v>342</v>
      </c>
      <c r="AA133" s="820"/>
      <c r="AB133" s="819" t="s">
        <v>341</v>
      </c>
      <c r="AC133" s="820"/>
      <c r="AD133" s="1140" t="s">
        <v>336</v>
      </c>
      <c r="AE133" s="820"/>
      <c r="AF133" s="564"/>
      <c r="AG133" s="565"/>
      <c r="AH133" s="1103" t="s">
        <v>343</v>
      </c>
      <c r="AI133" s="1104"/>
      <c r="AJ133" s="1103" t="s">
        <v>339</v>
      </c>
      <c r="AK133" s="1104"/>
      <c r="AL133" s="544">
        <f>(AL132)/(17+4)</f>
        <v>48</v>
      </c>
      <c r="AM133" s="1082">
        <f>AM132/17</f>
        <v>29.764705882352942</v>
      </c>
      <c r="AN133" s="1083"/>
      <c r="AO133" s="427">
        <f>(AO132)/(17+4)</f>
        <v>53</v>
      </c>
      <c r="AP133" s="1082">
        <f>AP132/17</f>
        <v>30.470588235294116</v>
      </c>
      <c r="AQ133" s="1083"/>
      <c r="AR133" s="427">
        <f>(AR132)/21</f>
        <v>50.142857142857146</v>
      </c>
      <c r="AS133" s="1082">
        <f>AS132/17</f>
        <v>31.176470588235293</v>
      </c>
      <c r="AT133" s="1083"/>
      <c r="AU133" s="427">
        <f>(AU132)/21</f>
        <v>54.761904761904759</v>
      </c>
      <c r="AV133" s="1082">
        <f>AV132/17</f>
        <v>32</v>
      </c>
      <c r="AW133" s="1083"/>
      <c r="AX133" s="427">
        <f>(AX132)/21</f>
        <v>49.476190476190474</v>
      </c>
      <c r="AY133" s="1082">
        <f>AY132/17</f>
        <v>30.823529411764707</v>
      </c>
      <c r="AZ133" s="1083"/>
      <c r="BA133" s="427">
        <f>(BA132)/21</f>
        <v>53</v>
      </c>
      <c r="BB133" s="1082">
        <f>BB132/17</f>
        <v>31.647058823529413</v>
      </c>
      <c r="BC133" s="1083"/>
      <c r="BD133" s="427">
        <f>BD132/20</f>
        <v>55</v>
      </c>
      <c r="BE133" s="1082">
        <f>BE132/17</f>
        <v>29.294117647058822</v>
      </c>
      <c r="BF133" s="1083"/>
      <c r="BG133" s="1022"/>
      <c r="BH133" s="1023"/>
      <c r="BI133" s="1024"/>
      <c r="BJ133" s="351"/>
      <c r="BK133" s="1022"/>
      <c r="BL133" s="1023"/>
      <c r="BM133" s="1024"/>
    </row>
    <row r="134" spans="1:65" ht="45.6" thickTop="1" thickBot="1" x14ac:dyDescent="0.75">
      <c r="A134" s="826" t="s">
        <v>91</v>
      </c>
      <c r="B134" s="827"/>
      <c r="C134" s="827"/>
      <c r="D134" s="827"/>
      <c r="E134" s="827"/>
      <c r="F134" s="827"/>
      <c r="G134" s="827"/>
      <c r="H134" s="827"/>
      <c r="I134" s="827"/>
      <c r="J134" s="827"/>
      <c r="K134" s="827"/>
      <c r="L134" s="827"/>
      <c r="M134" s="827"/>
      <c r="N134" s="827"/>
      <c r="O134" s="827"/>
      <c r="P134" s="827"/>
      <c r="Q134" s="827"/>
      <c r="R134" s="827"/>
      <c r="S134" s="827"/>
      <c r="T134" s="827"/>
      <c r="U134" s="827"/>
      <c r="V134" s="827"/>
      <c r="W134" s="827"/>
      <c r="X134" s="827"/>
      <c r="Y134" s="828"/>
      <c r="Z134" s="829">
        <f>SUM(AL134:BF134)</f>
        <v>3</v>
      </c>
      <c r="AA134" s="830"/>
      <c r="AB134" s="715"/>
      <c r="AC134" s="716"/>
      <c r="AD134" s="357"/>
      <c r="AE134" s="358"/>
      <c r="AF134" s="349"/>
      <c r="AG134" s="350"/>
      <c r="AH134" s="349"/>
      <c r="AI134" s="350"/>
      <c r="AJ134" s="349"/>
      <c r="AK134" s="350"/>
      <c r="AL134" s="710"/>
      <c r="AM134" s="711"/>
      <c r="AN134" s="712"/>
      <c r="AO134" s="710"/>
      <c r="AP134" s="711"/>
      <c r="AQ134" s="712"/>
      <c r="AR134" s="710"/>
      <c r="AS134" s="711"/>
      <c r="AT134" s="712"/>
      <c r="AU134" s="710">
        <v>1</v>
      </c>
      <c r="AV134" s="711"/>
      <c r="AW134" s="712"/>
      <c r="AX134" s="710"/>
      <c r="AY134" s="711"/>
      <c r="AZ134" s="712"/>
      <c r="BA134" s="710"/>
      <c r="BB134" s="711"/>
      <c r="BC134" s="712"/>
      <c r="BD134" s="710">
        <v>2</v>
      </c>
      <c r="BE134" s="711"/>
      <c r="BF134" s="712"/>
      <c r="BG134" s="1022"/>
      <c r="BH134" s="1023"/>
      <c r="BI134" s="1024"/>
      <c r="BJ134" s="351"/>
      <c r="BK134" s="1022"/>
      <c r="BL134" s="1023"/>
      <c r="BM134" s="1024"/>
    </row>
    <row r="135" spans="1:65" ht="45.6" thickTop="1" thickBot="1" x14ac:dyDescent="0.75">
      <c r="A135" s="826" t="s">
        <v>92</v>
      </c>
      <c r="B135" s="827"/>
      <c r="C135" s="827"/>
      <c r="D135" s="827"/>
      <c r="E135" s="827"/>
      <c r="F135" s="827"/>
      <c r="G135" s="827"/>
      <c r="H135" s="827"/>
      <c r="I135" s="827"/>
      <c r="J135" s="827"/>
      <c r="K135" s="827"/>
      <c r="L135" s="827"/>
      <c r="M135" s="827"/>
      <c r="N135" s="827"/>
      <c r="O135" s="827"/>
      <c r="P135" s="827"/>
      <c r="Q135" s="827"/>
      <c r="R135" s="827"/>
      <c r="S135" s="827"/>
      <c r="T135" s="827"/>
      <c r="U135" s="827"/>
      <c r="V135" s="827"/>
      <c r="W135" s="827"/>
      <c r="X135" s="827"/>
      <c r="Y135" s="828"/>
      <c r="Z135" s="829">
        <f>SUM(AL135:BF135)</f>
        <v>8</v>
      </c>
      <c r="AA135" s="830"/>
      <c r="AB135" s="715"/>
      <c r="AC135" s="716"/>
      <c r="AD135" s="357"/>
      <c r="AE135" s="358"/>
      <c r="AF135" s="349"/>
      <c r="AG135" s="350"/>
      <c r="AH135" s="349"/>
      <c r="AI135" s="350"/>
      <c r="AJ135" s="349"/>
      <c r="AK135" s="350"/>
      <c r="AL135" s="710"/>
      <c r="AM135" s="711"/>
      <c r="AN135" s="712"/>
      <c r="AO135" s="710"/>
      <c r="AP135" s="711"/>
      <c r="AQ135" s="712"/>
      <c r="AR135" s="710"/>
      <c r="AS135" s="711"/>
      <c r="AT135" s="712"/>
      <c r="AU135" s="710">
        <v>2</v>
      </c>
      <c r="AV135" s="711"/>
      <c r="AW135" s="712"/>
      <c r="AX135" s="710">
        <v>2</v>
      </c>
      <c r="AY135" s="711"/>
      <c r="AZ135" s="712"/>
      <c r="BA135" s="710">
        <v>3</v>
      </c>
      <c r="BB135" s="711"/>
      <c r="BC135" s="712"/>
      <c r="BD135" s="710">
        <v>1</v>
      </c>
      <c r="BE135" s="711"/>
      <c r="BF135" s="712"/>
      <c r="BG135" s="1022"/>
      <c r="BH135" s="1023"/>
      <c r="BI135" s="1024"/>
      <c r="BJ135" s="351"/>
      <c r="BK135" s="1022"/>
      <c r="BL135" s="1023"/>
      <c r="BM135" s="1024"/>
    </row>
    <row r="136" spans="1:65" ht="45.6" thickTop="1" thickBot="1" x14ac:dyDescent="0.75">
      <c r="A136" s="826" t="s">
        <v>93</v>
      </c>
      <c r="B136" s="827"/>
      <c r="C136" s="827"/>
      <c r="D136" s="827"/>
      <c r="E136" s="827"/>
      <c r="F136" s="827"/>
      <c r="G136" s="827"/>
      <c r="H136" s="827"/>
      <c r="I136" s="827"/>
      <c r="J136" s="827"/>
      <c r="K136" s="827"/>
      <c r="L136" s="827"/>
      <c r="M136" s="827"/>
      <c r="N136" s="827"/>
      <c r="O136" s="827"/>
      <c r="P136" s="827"/>
      <c r="Q136" s="827"/>
      <c r="R136" s="827"/>
      <c r="S136" s="827"/>
      <c r="T136" s="827"/>
      <c r="U136" s="827"/>
      <c r="V136" s="827"/>
      <c r="W136" s="827"/>
      <c r="X136" s="827"/>
      <c r="Y136" s="828"/>
      <c r="Z136" s="829">
        <f>SUM(AL136:BF136)</f>
        <v>30</v>
      </c>
      <c r="AA136" s="830"/>
      <c r="AB136" s="715"/>
      <c r="AC136" s="716"/>
      <c r="AD136" s="357"/>
      <c r="AE136" s="358"/>
      <c r="AF136" s="349"/>
      <c r="AG136" s="350"/>
      <c r="AH136" s="349"/>
      <c r="AI136" s="350"/>
      <c r="AJ136" s="349"/>
      <c r="AK136" s="350"/>
      <c r="AL136" s="710">
        <f>COUNTIF($V$40:$W$92,"1")+COUNTIF($V$100:$W$121,"1")</f>
        <v>4</v>
      </c>
      <c r="AM136" s="711"/>
      <c r="AN136" s="712"/>
      <c r="AO136" s="710">
        <f>COUNTIF($V$40:$W$92,"2")+COUNTIF($V$100:$W$121,"2")</f>
        <v>5</v>
      </c>
      <c r="AP136" s="711"/>
      <c r="AQ136" s="712"/>
      <c r="AR136" s="710">
        <f>COUNTIF($V$40:$W$92,"3")+COUNTIF($V$100:$W$121,"3")</f>
        <v>4</v>
      </c>
      <c r="AS136" s="711"/>
      <c r="AT136" s="712"/>
      <c r="AU136" s="710">
        <f>COUNTIF($V$40:$W$92,"4")+COUNTIF($V$100:$W$121,"4")</f>
        <v>4</v>
      </c>
      <c r="AV136" s="711"/>
      <c r="AW136" s="712"/>
      <c r="AX136" s="710">
        <f>COUNTIF($V$40:$W$92,"5")+COUNTIF($V$100:$W$121,"5")</f>
        <v>5</v>
      </c>
      <c r="AY136" s="711"/>
      <c r="AZ136" s="712"/>
      <c r="BA136" s="710">
        <f>COUNTIF($V$40:$W$92,"6")+COUNTIF($V$100:$W$121,"6")</f>
        <v>4</v>
      </c>
      <c r="BB136" s="711"/>
      <c r="BC136" s="712"/>
      <c r="BD136" s="710">
        <f>COUNTIF($V$40:$W$92,"7")+COUNTIF($V$100:$W$121,"7")</f>
        <v>4</v>
      </c>
      <c r="BE136" s="711"/>
      <c r="BF136" s="712"/>
      <c r="BG136" s="1022"/>
      <c r="BH136" s="1023"/>
      <c r="BI136" s="1024"/>
      <c r="BJ136" s="351"/>
      <c r="BK136" s="1022"/>
      <c r="BL136" s="1023"/>
      <c r="BM136" s="1024"/>
    </row>
    <row r="137" spans="1:65" ht="45.6" thickTop="1" thickBot="1" x14ac:dyDescent="0.75">
      <c r="A137" s="826" t="s">
        <v>94</v>
      </c>
      <c r="B137" s="827"/>
      <c r="C137" s="827"/>
      <c r="D137" s="827"/>
      <c r="E137" s="827"/>
      <c r="F137" s="827"/>
      <c r="G137" s="827"/>
      <c r="H137" s="827"/>
      <c r="I137" s="827"/>
      <c r="J137" s="827"/>
      <c r="K137" s="827"/>
      <c r="L137" s="827"/>
      <c r="M137" s="827"/>
      <c r="N137" s="827"/>
      <c r="O137" s="827"/>
      <c r="P137" s="827"/>
      <c r="Q137" s="827"/>
      <c r="R137" s="827"/>
      <c r="S137" s="827"/>
      <c r="T137" s="827"/>
      <c r="U137" s="827"/>
      <c r="V137" s="827"/>
      <c r="W137" s="827"/>
      <c r="X137" s="827"/>
      <c r="Y137" s="828"/>
      <c r="Z137" s="829">
        <f>SUM(AL137:BF137)</f>
        <v>26</v>
      </c>
      <c r="AA137" s="830"/>
      <c r="AB137" s="715"/>
      <c r="AC137" s="716"/>
      <c r="AD137" s="357"/>
      <c r="AE137" s="358"/>
      <c r="AF137" s="349"/>
      <c r="AG137" s="350"/>
      <c r="AH137" s="349"/>
      <c r="AI137" s="350"/>
      <c r="AJ137" s="349"/>
      <c r="AK137" s="350"/>
      <c r="AL137" s="710">
        <f>COUNTIF($X$40:$Y$92,"1")+COUNTIF($X$100:$Y$121,"1")</f>
        <v>4</v>
      </c>
      <c r="AM137" s="711"/>
      <c r="AN137" s="712"/>
      <c r="AO137" s="710">
        <f>COUNTIF($X$40:$Y$92,"2")+COUNTIF($X$100:$Y$121,"2")-1</f>
        <v>3</v>
      </c>
      <c r="AP137" s="711"/>
      <c r="AQ137" s="712"/>
      <c r="AR137" s="710">
        <f>COUNTIF($X$40:$Y$92,"3")+COUNTIF($X$100:$Y$121,"3")</f>
        <v>4</v>
      </c>
      <c r="AS137" s="711"/>
      <c r="AT137" s="712"/>
      <c r="AU137" s="710">
        <f>COUNTIF($X$40:$Y$92,"4")+COUNTIF($X$100:$Y$121,"4")</f>
        <v>4</v>
      </c>
      <c r="AV137" s="711"/>
      <c r="AW137" s="712"/>
      <c r="AX137" s="710">
        <f>COUNTIF($X$40:$Y$92,"5")+COUNTIF($X$100:$Y$121,"5")</f>
        <v>3</v>
      </c>
      <c r="AY137" s="711"/>
      <c r="AZ137" s="712"/>
      <c r="BA137" s="710">
        <f>COUNTIF($X$40:$Y$92,"6")+COUNTIF($X$100:$Y$121,"6")</f>
        <v>5</v>
      </c>
      <c r="BB137" s="711"/>
      <c r="BC137" s="712"/>
      <c r="BD137" s="710">
        <f>COUNTIF($X$40:$Y$92,"7")+COUNTIF($X$100:$Y$121,"7")</f>
        <v>3</v>
      </c>
      <c r="BE137" s="711"/>
      <c r="BF137" s="712"/>
      <c r="BG137" s="1022"/>
      <c r="BH137" s="1023"/>
      <c r="BI137" s="1024"/>
      <c r="BJ137" s="351"/>
      <c r="BK137" s="1022"/>
      <c r="BL137" s="1023"/>
      <c r="BM137" s="1024"/>
    </row>
    <row r="138" spans="1:65" ht="60" customHeight="1" thickTop="1" thickBot="1" x14ac:dyDescent="0.35">
      <c r="A138" s="1136" t="s">
        <v>367</v>
      </c>
      <c r="B138" s="1137"/>
      <c r="C138" s="1137"/>
      <c r="D138" s="1137"/>
      <c r="E138" s="1137"/>
      <c r="F138" s="1137"/>
      <c r="G138" s="1137"/>
      <c r="H138" s="1137"/>
      <c r="I138" s="1137"/>
      <c r="J138" s="1137"/>
      <c r="K138" s="1137"/>
      <c r="L138" s="1137"/>
      <c r="M138" s="1137"/>
      <c r="N138" s="1137"/>
      <c r="O138" s="1137"/>
      <c r="P138" s="1137"/>
      <c r="Q138" s="1137"/>
      <c r="R138" s="1137"/>
      <c r="S138" s="1138"/>
      <c r="T138" s="1139" t="s">
        <v>364</v>
      </c>
      <c r="U138" s="1137"/>
      <c r="V138" s="1137"/>
      <c r="W138" s="1137"/>
      <c r="X138" s="1137"/>
      <c r="Y138" s="1137"/>
      <c r="Z138" s="1137"/>
      <c r="AA138" s="1137"/>
      <c r="AB138" s="1137"/>
      <c r="AC138" s="1137"/>
      <c r="AD138" s="1137"/>
      <c r="AE138" s="1137"/>
      <c r="AF138" s="1137"/>
      <c r="AG138" s="1137"/>
      <c r="AH138" s="1137"/>
      <c r="AI138" s="1137"/>
      <c r="AJ138" s="1137"/>
      <c r="AK138" s="1138"/>
      <c r="AL138" s="1141" t="s">
        <v>365</v>
      </c>
      <c r="AM138" s="1142"/>
      <c r="AN138" s="1142"/>
      <c r="AO138" s="1142"/>
      <c r="AP138" s="1142"/>
      <c r="AQ138" s="1142"/>
      <c r="AR138" s="1142"/>
      <c r="AS138" s="1142"/>
      <c r="AT138" s="1142"/>
      <c r="AU138" s="1143"/>
      <c r="AV138" s="1124" t="s">
        <v>189</v>
      </c>
      <c r="AW138" s="1125"/>
      <c r="AX138" s="834" t="s">
        <v>425</v>
      </c>
      <c r="AY138" s="835"/>
      <c r="AZ138" s="836"/>
      <c r="BA138" s="1090" t="s">
        <v>366</v>
      </c>
      <c r="BB138" s="1091"/>
      <c r="BC138" s="1091"/>
      <c r="BD138" s="1091"/>
      <c r="BE138" s="1091"/>
      <c r="BF138" s="1091"/>
      <c r="BG138" s="1091"/>
      <c r="BH138" s="1091"/>
      <c r="BI138" s="1091"/>
      <c r="BJ138" s="1091"/>
      <c r="BK138" s="1091"/>
      <c r="BL138" s="1091"/>
      <c r="BM138" s="1092"/>
    </row>
    <row r="139" spans="1:65" ht="61.5" customHeight="1" thickTop="1" thickBot="1" x14ac:dyDescent="0.35">
      <c r="A139" s="1105"/>
      <c r="B139" s="715"/>
      <c r="C139" s="715"/>
      <c r="D139" s="715"/>
      <c r="E139" s="715"/>
      <c r="F139" s="715"/>
      <c r="G139" s="715"/>
      <c r="H139" s="715"/>
      <c r="I139" s="715"/>
      <c r="J139" s="715"/>
      <c r="K139" s="716"/>
      <c r="L139" s="696" t="s">
        <v>188</v>
      </c>
      <c r="M139" s="697"/>
      <c r="N139" s="698"/>
      <c r="O139" s="696" t="s">
        <v>189</v>
      </c>
      <c r="P139" s="698"/>
      <c r="Q139" s="696" t="s">
        <v>190</v>
      </c>
      <c r="R139" s="697"/>
      <c r="S139" s="698"/>
      <c r="T139" s="829"/>
      <c r="U139" s="1106"/>
      <c r="V139" s="1106"/>
      <c r="W139" s="1106"/>
      <c r="X139" s="1106"/>
      <c r="Y139" s="1106"/>
      <c r="Z139" s="1106"/>
      <c r="AA139" s="1106"/>
      <c r="AB139" s="1106"/>
      <c r="AC139" s="1106"/>
      <c r="AD139" s="830"/>
      <c r="AE139" s="840" t="s">
        <v>188</v>
      </c>
      <c r="AF139" s="841"/>
      <c r="AG139" s="699" t="s">
        <v>189</v>
      </c>
      <c r="AH139" s="700"/>
      <c r="AI139" s="840" t="s">
        <v>191</v>
      </c>
      <c r="AJ139" s="1081"/>
      <c r="AK139" s="1081"/>
      <c r="AL139" s="1144"/>
      <c r="AM139" s="1145"/>
      <c r="AN139" s="1145"/>
      <c r="AO139" s="1145"/>
      <c r="AP139" s="1145"/>
      <c r="AQ139" s="1145"/>
      <c r="AR139" s="1145"/>
      <c r="AS139" s="1145"/>
      <c r="AT139" s="1145"/>
      <c r="AU139" s="1146"/>
      <c r="AV139" s="1127"/>
      <c r="AW139" s="1128"/>
      <c r="AX139" s="837"/>
      <c r="AY139" s="838"/>
      <c r="AZ139" s="839"/>
      <c r="BA139" s="1093"/>
      <c r="BB139" s="1094"/>
      <c r="BC139" s="1094"/>
      <c r="BD139" s="1094"/>
      <c r="BE139" s="1094"/>
      <c r="BF139" s="1094"/>
      <c r="BG139" s="1094"/>
      <c r="BH139" s="1094"/>
      <c r="BI139" s="1094"/>
      <c r="BJ139" s="1094"/>
      <c r="BK139" s="1094"/>
      <c r="BL139" s="1094"/>
      <c r="BM139" s="1095"/>
    </row>
    <row r="140" spans="1:65" ht="48" customHeight="1" thickTop="1" thickBot="1" x14ac:dyDescent="0.75">
      <c r="A140" s="1167" t="s">
        <v>328</v>
      </c>
      <c r="B140" s="1168"/>
      <c r="C140" s="1168"/>
      <c r="D140" s="1168"/>
      <c r="E140" s="1168"/>
      <c r="F140" s="1168"/>
      <c r="G140" s="1168"/>
      <c r="H140" s="1168"/>
      <c r="I140" s="1168"/>
      <c r="J140" s="1168"/>
      <c r="K140" s="1169"/>
      <c r="L140" s="1158">
        <v>2</v>
      </c>
      <c r="M140" s="1164"/>
      <c r="N140" s="1159"/>
      <c r="O140" s="1158">
        <v>3</v>
      </c>
      <c r="P140" s="1159"/>
      <c r="Q140" s="834">
        <v>4</v>
      </c>
      <c r="R140" s="835"/>
      <c r="S140" s="836"/>
      <c r="T140" s="1107" t="s">
        <v>122</v>
      </c>
      <c r="U140" s="1108"/>
      <c r="V140" s="1108"/>
      <c r="W140" s="1108"/>
      <c r="X140" s="1108"/>
      <c r="Y140" s="1108"/>
      <c r="Z140" s="1108"/>
      <c r="AA140" s="1108"/>
      <c r="AB140" s="1108"/>
      <c r="AC140" s="1108"/>
      <c r="AD140" s="1109"/>
      <c r="AE140" s="699">
        <v>4</v>
      </c>
      <c r="AF140" s="700"/>
      <c r="AG140" s="699">
        <v>4</v>
      </c>
      <c r="AH140" s="700"/>
      <c r="AI140" s="831">
        <v>5</v>
      </c>
      <c r="AJ140" s="832"/>
      <c r="AK140" s="833"/>
      <c r="AL140" s="1107" t="s">
        <v>236</v>
      </c>
      <c r="AM140" s="1108"/>
      <c r="AN140" s="1108"/>
      <c r="AO140" s="1108"/>
      <c r="AP140" s="1108"/>
      <c r="AQ140" s="1108"/>
      <c r="AR140" s="1108"/>
      <c r="AS140" s="1108"/>
      <c r="AT140" s="1108"/>
      <c r="AU140" s="1109"/>
      <c r="AV140" s="1107">
        <v>14</v>
      </c>
      <c r="AW140" s="1108"/>
      <c r="AX140" s="1107">
        <v>21</v>
      </c>
      <c r="AY140" s="1108"/>
      <c r="AZ140" s="1109"/>
      <c r="BA140" s="1101" t="s">
        <v>375</v>
      </c>
      <c r="BB140" s="1102"/>
      <c r="BC140" s="1102"/>
      <c r="BD140" s="1102"/>
      <c r="BE140" s="1102"/>
      <c r="BF140" s="1102"/>
      <c r="BG140" s="1102"/>
      <c r="BH140" s="1102"/>
      <c r="BI140" s="1102"/>
      <c r="BJ140" s="1102"/>
      <c r="BK140" s="1102"/>
      <c r="BL140" s="1102"/>
      <c r="BM140" s="1102"/>
    </row>
    <row r="141" spans="1:65" ht="45.75" customHeight="1" thickTop="1" thickBot="1" x14ac:dyDescent="0.35">
      <c r="A141" s="1170"/>
      <c r="B141" s="1129"/>
      <c r="C141" s="1129"/>
      <c r="D141" s="1129"/>
      <c r="E141" s="1129"/>
      <c r="F141" s="1129"/>
      <c r="G141" s="1129"/>
      <c r="H141" s="1129"/>
      <c r="I141" s="1129"/>
      <c r="J141" s="1129"/>
      <c r="K141" s="1130"/>
      <c r="L141" s="1160"/>
      <c r="M141" s="1165"/>
      <c r="N141" s="1161"/>
      <c r="O141" s="1160"/>
      <c r="P141" s="1161"/>
      <c r="Q141" s="837"/>
      <c r="R141" s="838"/>
      <c r="S141" s="839"/>
      <c r="T141" s="1110" t="s">
        <v>130</v>
      </c>
      <c r="U141" s="1111"/>
      <c r="V141" s="1111"/>
      <c r="W141" s="1111"/>
      <c r="X141" s="1111"/>
      <c r="Y141" s="1111"/>
      <c r="Z141" s="1111"/>
      <c r="AA141" s="1111"/>
      <c r="AB141" s="1111"/>
      <c r="AC141" s="1111"/>
      <c r="AD141" s="1112"/>
      <c r="AE141" s="699">
        <v>6</v>
      </c>
      <c r="AF141" s="700"/>
      <c r="AG141" s="699">
        <v>4</v>
      </c>
      <c r="AH141" s="700"/>
      <c r="AI141" s="831">
        <v>5</v>
      </c>
      <c r="AJ141" s="832"/>
      <c r="AK141" s="833"/>
      <c r="AL141" s="1123"/>
      <c r="AM141" s="1124"/>
      <c r="AN141" s="1124"/>
      <c r="AO141" s="1124"/>
      <c r="AP141" s="1124"/>
      <c r="AQ141" s="1124"/>
      <c r="AR141" s="1124"/>
      <c r="AS141" s="1124"/>
      <c r="AT141" s="1124"/>
      <c r="AU141" s="1125"/>
      <c r="AV141" s="1123"/>
      <c r="AW141" s="1124"/>
      <c r="AX141" s="1123"/>
      <c r="AY141" s="1124"/>
      <c r="AZ141" s="1125"/>
      <c r="BA141" s="1129" t="s">
        <v>369</v>
      </c>
      <c r="BB141" s="1129"/>
      <c r="BC141" s="1129"/>
      <c r="BD141" s="1129"/>
      <c r="BE141" s="1129"/>
      <c r="BF141" s="1129"/>
      <c r="BG141" s="1129"/>
      <c r="BH141" s="1129"/>
      <c r="BI141" s="1129"/>
      <c r="BJ141" s="1129"/>
      <c r="BK141" s="1129"/>
      <c r="BL141" s="1129"/>
      <c r="BM141" s="1130"/>
    </row>
    <row r="142" spans="1:65" ht="49.5" customHeight="1" thickTop="1" thickBot="1" x14ac:dyDescent="0.35">
      <c r="A142" s="1171"/>
      <c r="B142" s="1131"/>
      <c r="C142" s="1131"/>
      <c r="D142" s="1131"/>
      <c r="E142" s="1131"/>
      <c r="F142" s="1131"/>
      <c r="G142" s="1131"/>
      <c r="H142" s="1131"/>
      <c r="I142" s="1131"/>
      <c r="J142" s="1131"/>
      <c r="K142" s="1132"/>
      <c r="L142" s="1162"/>
      <c r="M142" s="1166"/>
      <c r="N142" s="1163"/>
      <c r="O142" s="1162"/>
      <c r="P142" s="1163"/>
      <c r="Q142" s="1133"/>
      <c r="R142" s="1134"/>
      <c r="S142" s="1135"/>
      <c r="T142" s="696" t="s">
        <v>123</v>
      </c>
      <c r="U142" s="697"/>
      <c r="V142" s="697"/>
      <c r="W142" s="697"/>
      <c r="X142" s="697"/>
      <c r="Y142" s="697"/>
      <c r="Z142" s="697"/>
      <c r="AA142" s="697"/>
      <c r="AB142" s="697"/>
      <c r="AC142" s="697"/>
      <c r="AD142" s="698"/>
      <c r="AE142" s="696">
        <v>8</v>
      </c>
      <c r="AF142" s="698"/>
      <c r="AG142" s="696">
        <v>5</v>
      </c>
      <c r="AH142" s="698"/>
      <c r="AI142" s="696">
        <v>8</v>
      </c>
      <c r="AJ142" s="697"/>
      <c r="AK142" s="698"/>
      <c r="AL142" s="1126"/>
      <c r="AM142" s="1127"/>
      <c r="AN142" s="1127"/>
      <c r="AO142" s="1127"/>
      <c r="AP142" s="1127"/>
      <c r="AQ142" s="1127"/>
      <c r="AR142" s="1127"/>
      <c r="AS142" s="1127"/>
      <c r="AT142" s="1127"/>
      <c r="AU142" s="1128"/>
      <c r="AV142" s="1126"/>
      <c r="AW142" s="1127"/>
      <c r="AX142" s="1126"/>
      <c r="AY142" s="1127"/>
      <c r="AZ142" s="1128"/>
      <c r="BA142" s="1131"/>
      <c r="BB142" s="1131"/>
      <c r="BC142" s="1131"/>
      <c r="BD142" s="1131"/>
      <c r="BE142" s="1131"/>
      <c r="BF142" s="1131"/>
      <c r="BG142" s="1131"/>
      <c r="BH142" s="1131"/>
      <c r="BI142" s="1131"/>
      <c r="BJ142" s="1131"/>
      <c r="BK142" s="1131"/>
      <c r="BL142" s="1131"/>
      <c r="BM142" s="1132"/>
    </row>
    <row r="143" spans="1:65" ht="100.5" customHeight="1" thickTop="1" thickBot="1" x14ac:dyDescent="0.35">
      <c r="A143" s="1099" t="s">
        <v>283</v>
      </c>
      <c r="B143" s="1100"/>
      <c r="C143" s="1100"/>
      <c r="D143" s="1100"/>
      <c r="E143" s="1100"/>
      <c r="F143" s="1100"/>
      <c r="G143" s="1100"/>
      <c r="H143" s="1100"/>
      <c r="I143" s="1100"/>
      <c r="J143" s="1100"/>
      <c r="K143" s="1100"/>
      <c r="L143" s="1100"/>
      <c r="M143" s="1100"/>
      <c r="N143" s="1100"/>
      <c r="O143" s="1100"/>
      <c r="P143" s="1100"/>
      <c r="Q143" s="1100"/>
      <c r="R143" s="1100"/>
      <c r="S143" s="1100"/>
      <c r="T143" s="1100"/>
      <c r="U143" s="1100"/>
      <c r="V143" s="1100"/>
      <c r="W143" s="1100"/>
      <c r="X143" s="1100"/>
      <c r="Y143" s="1100"/>
      <c r="Z143" s="1100"/>
      <c r="AA143" s="1100"/>
      <c r="AB143" s="1100"/>
      <c r="AC143" s="1100"/>
      <c r="AD143" s="1100"/>
      <c r="AE143" s="1100"/>
      <c r="AF143" s="1100"/>
      <c r="AG143" s="1100"/>
      <c r="AH143" s="1100"/>
      <c r="AI143" s="1100"/>
      <c r="AJ143" s="1100"/>
      <c r="AK143" s="1100"/>
      <c r="AL143" s="1100"/>
      <c r="AM143" s="1100"/>
      <c r="AN143" s="1100"/>
      <c r="AO143" s="1100"/>
      <c r="AP143" s="1100"/>
      <c r="AQ143" s="1100"/>
      <c r="AR143" s="1100"/>
      <c r="AS143" s="1100"/>
      <c r="AT143" s="1100"/>
      <c r="AU143" s="1100"/>
      <c r="AV143" s="1100"/>
      <c r="AW143" s="1100"/>
      <c r="AX143" s="1100"/>
      <c r="AY143" s="1100"/>
      <c r="AZ143" s="1100"/>
      <c r="BA143" s="1100"/>
      <c r="BB143" s="1100"/>
      <c r="BC143" s="1100"/>
      <c r="BD143" s="1100"/>
      <c r="BE143" s="1100"/>
      <c r="BF143" s="1100"/>
      <c r="BG143" s="1100"/>
      <c r="BH143" s="1100"/>
      <c r="BI143" s="1100"/>
      <c r="BJ143" s="1100"/>
      <c r="BK143" s="1100"/>
      <c r="BL143" s="1100"/>
      <c r="BM143" s="1100"/>
    </row>
    <row r="144" spans="1:65" s="31" customFormat="1" ht="130.5" customHeight="1" thickTop="1" thickBot="1" x14ac:dyDescent="0.3">
      <c r="A144" s="580" t="s">
        <v>410</v>
      </c>
      <c r="B144" s="581"/>
      <c r="C144" s="581"/>
      <c r="D144" s="582"/>
      <c r="E144" s="578" t="s">
        <v>194</v>
      </c>
      <c r="F144" s="579"/>
      <c r="G144" s="579"/>
      <c r="H144" s="579"/>
      <c r="I144" s="579"/>
      <c r="J144" s="579"/>
      <c r="K144" s="579"/>
      <c r="L144" s="579"/>
      <c r="M144" s="579"/>
      <c r="N144" s="579"/>
      <c r="O144" s="579"/>
      <c r="P144" s="579"/>
      <c r="Q144" s="579"/>
      <c r="R144" s="579"/>
      <c r="S144" s="579"/>
      <c r="T144" s="579"/>
      <c r="U144" s="579"/>
      <c r="V144" s="579"/>
      <c r="W144" s="579"/>
      <c r="X144" s="579"/>
      <c r="Y144" s="579"/>
      <c r="Z144" s="579"/>
      <c r="AA144" s="579"/>
      <c r="AB144" s="579"/>
      <c r="AC144" s="579"/>
      <c r="AD144" s="579"/>
      <c r="AE144" s="579"/>
      <c r="AF144" s="579"/>
      <c r="AG144" s="579"/>
      <c r="AH144" s="579"/>
      <c r="AI144" s="579"/>
      <c r="AJ144" s="579"/>
      <c r="AK144" s="579"/>
      <c r="AL144" s="579"/>
      <c r="AM144" s="579"/>
      <c r="AN144" s="579"/>
      <c r="AO144" s="579"/>
      <c r="AP144" s="579"/>
      <c r="AQ144" s="579"/>
      <c r="AR144" s="579"/>
      <c r="AS144" s="579"/>
      <c r="AT144" s="579"/>
      <c r="AU144" s="579"/>
      <c r="AV144" s="579"/>
      <c r="AW144" s="579"/>
      <c r="AX144" s="579"/>
      <c r="AY144" s="579"/>
      <c r="AZ144" s="579"/>
      <c r="BA144" s="579"/>
      <c r="BB144" s="579"/>
      <c r="BC144" s="579"/>
      <c r="BD144" s="579"/>
      <c r="BE144" s="579"/>
      <c r="BF144" s="579"/>
      <c r="BG144" s="579"/>
      <c r="BH144" s="579"/>
      <c r="BI144" s="579"/>
      <c r="BJ144" s="580" t="s">
        <v>414</v>
      </c>
      <c r="BK144" s="581"/>
      <c r="BL144" s="581"/>
      <c r="BM144" s="582"/>
    </row>
    <row r="145" spans="1:65" s="31" customFormat="1" ht="85.5" customHeight="1" thickBot="1" x14ac:dyDescent="0.3">
      <c r="A145" s="691" t="s">
        <v>237</v>
      </c>
      <c r="B145" s="692"/>
      <c r="C145" s="692"/>
      <c r="D145" s="693"/>
      <c r="E145" s="585" t="s">
        <v>426</v>
      </c>
      <c r="F145" s="586"/>
      <c r="G145" s="586"/>
      <c r="H145" s="586"/>
      <c r="I145" s="586"/>
      <c r="J145" s="586"/>
      <c r="K145" s="586"/>
      <c r="L145" s="586"/>
      <c r="M145" s="586"/>
      <c r="N145" s="586"/>
      <c r="O145" s="586"/>
      <c r="P145" s="586"/>
      <c r="Q145" s="586"/>
      <c r="R145" s="586"/>
      <c r="S145" s="586"/>
      <c r="T145" s="586"/>
      <c r="U145" s="586"/>
      <c r="V145" s="586"/>
      <c r="W145" s="586"/>
      <c r="X145" s="586"/>
      <c r="Y145" s="586"/>
      <c r="Z145" s="586"/>
      <c r="AA145" s="586"/>
      <c r="AB145" s="586"/>
      <c r="AC145" s="586"/>
      <c r="AD145" s="586"/>
      <c r="AE145" s="586"/>
      <c r="AF145" s="586"/>
      <c r="AG145" s="586"/>
      <c r="AH145" s="586"/>
      <c r="AI145" s="586"/>
      <c r="AJ145" s="586"/>
      <c r="AK145" s="586"/>
      <c r="AL145" s="586"/>
      <c r="AM145" s="586"/>
      <c r="AN145" s="586"/>
      <c r="AO145" s="586"/>
      <c r="AP145" s="586"/>
      <c r="AQ145" s="586"/>
      <c r="AR145" s="586"/>
      <c r="AS145" s="586"/>
      <c r="AT145" s="586"/>
      <c r="AU145" s="586"/>
      <c r="AV145" s="586"/>
      <c r="AW145" s="586"/>
      <c r="AX145" s="586"/>
      <c r="AY145" s="586"/>
      <c r="AZ145" s="586"/>
      <c r="BA145" s="586"/>
      <c r="BB145" s="586"/>
      <c r="BC145" s="586"/>
      <c r="BD145" s="586"/>
      <c r="BE145" s="586"/>
      <c r="BF145" s="586"/>
      <c r="BG145" s="586"/>
      <c r="BH145" s="586"/>
      <c r="BI145" s="586"/>
      <c r="BJ145" s="587" t="s">
        <v>72</v>
      </c>
      <c r="BK145" s="588"/>
      <c r="BL145" s="588"/>
      <c r="BM145" s="589"/>
    </row>
    <row r="146" spans="1:65" s="31" customFormat="1" ht="59.25" customHeight="1" thickBot="1" x14ac:dyDescent="0.3">
      <c r="A146" s="717" t="s">
        <v>239</v>
      </c>
      <c r="B146" s="718"/>
      <c r="C146" s="718"/>
      <c r="D146" s="719"/>
      <c r="E146" s="583" t="s">
        <v>428</v>
      </c>
      <c r="F146" s="584"/>
      <c r="G146" s="584"/>
      <c r="H146" s="584"/>
      <c r="I146" s="584"/>
      <c r="J146" s="584"/>
      <c r="K146" s="584"/>
      <c r="L146" s="584"/>
      <c r="M146" s="584"/>
      <c r="N146" s="584"/>
      <c r="O146" s="584"/>
      <c r="P146" s="584"/>
      <c r="Q146" s="584"/>
      <c r="R146" s="584"/>
      <c r="S146" s="584"/>
      <c r="T146" s="584"/>
      <c r="U146" s="584"/>
      <c r="V146" s="584"/>
      <c r="W146" s="584"/>
      <c r="X146" s="584"/>
      <c r="Y146" s="584"/>
      <c r="Z146" s="584"/>
      <c r="AA146" s="584"/>
      <c r="AB146" s="584"/>
      <c r="AC146" s="584"/>
      <c r="AD146" s="584"/>
      <c r="AE146" s="584"/>
      <c r="AF146" s="584"/>
      <c r="AG146" s="584"/>
      <c r="AH146" s="584"/>
      <c r="AI146" s="584"/>
      <c r="AJ146" s="584"/>
      <c r="AK146" s="584"/>
      <c r="AL146" s="584"/>
      <c r="AM146" s="584"/>
      <c r="AN146" s="584"/>
      <c r="AO146" s="584"/>
      <c r="AP146" s="584"/>
      <c r="AQ146" s="584"/>
      <c r="AR146" s="584"/>
      <c r="AS146" s="584"/>
      <c r="AT146" s="584"/>
      <c r="AU146" s="584"/>
      <c r="AV146" s="584"/>
      <c r="AW146" s="584"/>
      <c r="AX146" s="584"/>
      <c r="AY146" s="584"/>
      <c r="AZ146" s="584"/>
      <c r="BA146" s="584"/>
      <c r="BB146" s="584"/>
      <c r="BC146" s="584"/>
      <c r="BD146" s="584"/>
      <c r="BE146" s="584"/>
      <c r="BF146" s="584"/>
      <c r="BG146" s="584"/>
      <c r="BH146" s="584"/>
      <c r="BI146" s="584"/>
      <c r="BJ146" s="587" t="s">
        <v>211</v>
      </c>
      <c r="BK146" s="588"/>
      <c r="BL146" s="588"/>
      <c r="BM146" s="589"/>
    </row>
    <row r="147" spans="1:65" s="31" customFormat="1" ht="66.75" customHeight="1" thickBot="1" x14ac:dyDescent="0.3">
      <c r="A147" s="691" t="s">
        <v>240</v>
      </c>
      <c r="B147" s="692"/>
      <c r="C147" s="692"/>
      <c r="D147" s="693"/>
      <c r="E147" s="585" t="s">
        <v>427</v>
      </c>
      <c r="F147" s="586"/>
      <c r="G147" s="586"/>
      <c r="H147" s="586"/>
      <c r="I147" s="586"/>
      <c r="J147" s="586"/>
      <c r="K147" s="586"/>
      <c r="L147" s="586"/>
      <c r="M147" s="586"/>
      <c r="N147" s="586"/>
      <c r="O147" s="586"/>
      <c r="P147" s="586"/>
      <c r="Q147" s="586"/>
      <c r="R147" s="586"/>
      <c r="S147" s="586"/>
      <c r="T147" s="586"/>
      <c r="U147" s="586"/>
      <c r="V147" s="586"/>
      <c r="W147" s="586"/>
      <c r="X147" s="586"/>
      <c r="Y147" s="586"/>
      <c r="Z147" s="586"/>
      <c r="AA147" s="586"/>
      <c r="AB147" s="586"/>
      <c r="AC147" s="586"/>
      <c r="AD147" s="586"/>
      <c r="AE147" s="586"/>
      <c r="AF147" s="586"/>
      <c r="AG147" s="586"/>
      <c r="AH147" s="586"/>
      <c r="AI147" s="586"/>
      <c r="AJ147" s="586"/>
      <c r="AK147" s="586"/>
      <c r="AL147" s="586"/>
      <c r="AM147" s="586"/>
      <c r="AN147" s="586"/>
      <c r="AO147" s="586"/>
      <c r="AP147" s="586"/>
      <c r="AQ147" s="586"/>
      <c r="AR147" s="586"/>
      <c r="AS147" s="586"/>
      <c r="AT147" s="586"/>
      <c r="AU147" s="586"/>
      <c r="AV147" s="586"/>
      <c r="AW147" s="586"/>
      <c r="AX147" s="586"/>
      <c r="AY147" s="586"/>
      <c r="AZ147" s="586"/>
      <c r="BA147" s="586"/>
      <c r="BB147" s="586"/>
      <c r="BC147" s="586"/>
      <c r="BD147" s="586"/>
      <c r="BE147" s="586"/>
      <c r="BF147" s="586"/>
      <c r="BG147" s="586"/>
      <c r="BH147" s="586"/>
      <c r="BI147" s="586"/>
      <c r="BJ147" s="587" t="s">
        <v>212</v>
      </c>
      <c r="BK147" s="588"/>
      <c r="BL147" s="588"/>
      <c r="BM147" s="589"/>
    </row>
    <row r="148" spans="1:65" s="31" customFormat="1" ht="93" customHeight="1" thickBot="1" x14ac:dyDescent="0.3">
      <c r="A148" s="691" t="s">
        <v>241</v>
      </c>
      <c r="B148" s="692"/>
      <c r="C148" s="692"/>
      <c r="D148" s="693"/>
      <c r="E148" s="585" t="s">
        <v>430</v>
      </c>
      <c r="F148" s="586"/>
      <c r="G148" s="586"/>
      <c r="H148" s="586"/>
      <c r="I148" s="586"/>
      <c r="J148" s="586"/>
      <c r="K148" s="586"/>
      <c r="L148" s="586"/>
      <c r="M148" s="586"/>
      <c r="N148" s="586"/>
      <c r="O148" s="586"/>
      <c r="P148" s="586"/>
      <c r="Q148" s="586"/>
      <c r="R148" s="586"/>
      <c r="S148" s="586"/>
      <c r="T148" s="586"/>
      <c r="U148" s="586"/>
      <c r="V148" s="586"/>
      <c r="W148" s="586"/>
      <c r="X148" s="586"/>
      <c r="Y148" s="586"/>
      <c r="Z148" s="586"/>
      <c r="AA148" s="586"/>
      <c r="AB148" s="586"/>
      <c r="AC148" s="586"/>
      <c r="AD148" s="586"/>
      <c r="AE148" s="586"/>
      <c r="AF148" s="586"/>
      <c r="AG148" s="586"/>
      <c r="AH148" s="586"/>
      <c r="AI148" s="586"/>
      <c r="AJ148" s="586"/>
      <c r="AK148" s="586"/>
      <c r="AL148" s="586"/>
      <c r="AM148" s="586"/>
      <c r="AN148" s="586"/>
      <c r="AO148" s="586"/>
      <c r="AP148" s="586"/>
      <c r="AQ148" s="586"/>
      <c r="AR148" s="586"/>
      <c r="AS148" s="586"/>
      <c r="AT148" s="586"/>
      <c r="AU148" s="586"/>
      <c r="AV148" s="586"/>
      <c r="AW148" s="586"/>
      <c r="AX148" s="586"/>
      <c r="AY148" s="586"/>
      <c r="AZ148" s="586"/>
      <c r="BA148" s="586"/>
      <c r="BB148" s="586"/>
      <c r="BC148" s="586"/>
      <c r="BD148" s="586"/>
      <c r="BE148" s="586"/>
      <c r="BF148" s="586"/>
      <c r="BG148" s="586"/>
      <c r="BH148" s="586"/>
      <c r="BI148" s="590"/>
      <c r="BJ148" s="587" t="s">
        <v>422</v>
      </c>
      <c r="BK148" s="588"/>
      <c r="BL148" s="588"/>
      <c r="BM148" s="589"/>
    </row>
    <row r="149" spans="1:65" s="31" customFormat="1" ht="97.5" customHeight="1" thickBot="1" x14ac:dyDescent="0.3">
      <c r="A149" s="798" t="s">
        <v>242</v>
      </c>
      <c r="B149" s="799"/>
      <c r="C149" s="799"/>
      <c r="D149" s="800"/>
      <c r="E149" s="585" t="s">
        <v>251</v>
      </c>
      <c r="F149" s="586"/>
      <c r="G149" s="586"/>
      <c r="H149" s="586"/>
      <c r="I149" s="586"/>
      <c r="J149" s="586"/>
      <c r="K149" s="586"/>
      <c r="L149" s="586"/>
      <c r="M149" s="586"/>
      <c r="N149" s="586"/>
      <c r="O149" s="586"/>
      <c r="P149" s="586"/>
      <c r="Q149" s="586"/>
      <c r="R149" s="586"/>
      <c r="S149" s="586"/>
      <c r="T149" s="586"/>
      <c r="U149" s="586"/>
      <c r="V149" s="586"/>
      <c r="W149" s="586"/>
      <c r="X149" s="586"/>
      <c r="Y149" s="586"/>
      <c r="Z149" s="586"/>
      <c r="AA149" s="586"/>
      <c r="AB149" s="586"/>
      <c r="AC149" s="586"/>
      <c r="AD149" s="586"/>
      <c r="AE149" s="586"/>
      <c r="AF149" s="586"/>
      <c r="AG149" s="586"/>
      <c r="AH149" s="586"/>
      <c r="AI149" s="586"/>
      <c r="AJ149" s="586"/>
      <c r="AK149" s="586"/>
      <c r="AL149" s="586"/>
      <c r="AM149" s="586"/>
      <c r="AN149" s="586"/>
      <c r="AO149" s="586"/>
      <c r="AP149" s="586"/>
      <c r="AQ149" s="586"/>
      <c r="AR149" s="586"/>
      <c r="AS149" s="586"/>
      <c r="AT149" s="586"/>
      <c r="AU149" s="586"/>
      <c r="AV149" s="586"/>
      <c r="AW149" s="586"/>
      <c r="AX149" s="586"/>
      <c r="AY149" s="586"/>
      <c r="AZ149" s="586"/>
      <c r="BA149" s="586"/>
      <c r="BB149" s="586"/>
      <c r="BC149" s="586"/>
      <c r="BD149" s="586"/>
      <c r="BE149" s="586"/>
      <c r="BF149" s="586"/>
      <c r="BG149" s="586"/>
      <c r="BH149" s="586"/>
      <c r="BI149" s="586"/>
      <c r="BJ149" s="566" t="s">
        <v>356</v>
      </c>
      <c r="BK149" s="567"/>
      <c r="BL149" s="567"/>
      <c r="BM149" s="568"/>
    </row>
    <row r="150" spans="1:65" s="31" customFormat="1" ht="48.75" customHeight="1" thickBot="1" x14ac:dyDescent="0.3">
      <c r="A150" s="691" t="s">
        <v>243</v>
      </c>
      <c r="B150" s="692"/>
      <c r="C150" s="692"/>
      <c r="D150" s="693"/>
      <c r="E150" s="585" t="s">
        <v>377</v>
      </c>
      <c r="F150" s="586"/>
      <c r="G150" s="586"/>
      <c r="H150" s="586"/>
      <c r="I150" s="586"/>
      <c r="J150" s="586"/>
      <c r="K150" s="586"/>
      <c r="L150" s="586"/>
      <c r="M150" s="586"/>
      <c r="N150" s="586"/>
      <c r="O150" s="586"/>
      <c r="P150" s="586"/>
      <c r="Q150" s="586"/>
      <c r="R150" s="586"/>
      <c r="S150" s="586"/>
      <c r="T150" s="586"/>
      <c r="U150" s="586"/>
      <c r="V150" s="586"/>
      <c r="W150" s="586"/>
      <c r="X150" s="586"/>
      <c r="Y150" s="586"/>
      <c r="Z150" s="586"/>
      <c r="AA150" s="586"/>
      <c r="AB150" s="586"/>
      <c r="AC150" s="586"/>
      <c r="AD150" s="586"/>
      <c r="AE150" s="586"/>
      <c r="AF150" s="586"/>
      <c r="AG150" s="586"/>
      <c r="AH150" s="586"/>
      <c r="AI150" s="586"/>
      <c r="AJ150" s="586"/>
      <c r="AK150" s="586"/>
      <c r="AL150" s="586"/>
      <c r="AM150" s="586"/>
      <c r="AN150" s="586"/>
      <c r="AO150" s="586"/>
      <c r="AP150" s="586"/>
      <c r="AQ150" s="586"/>
      <c r="AR150" s="586"/>
      <c r="AS150" s="586"/>
      <c r="AT150" s="586"/>
      <c r="AU150" s="586"/>
      <c r="AV150" s="586"/>
      <c r="AW150" s="586"/>
      <c r="AX150" s="586"/>
      <c r="AY150" s="586"/>
      <c r="AZ150" s="586"/>
      <c r="BA150" s="586"/>
      <c r="BB150" s="586"/>
      <c r="BC150" s="586"/>
      <c r="BD150" s="586"/>
      <c r="BE150" s="586"/>
      <c r="BF150" s="586"/>
      <c r="BG150" s="586"/>
      <c r="BH150" s="586"/>
      <c r="BI150" s="586"/>
      <c r="BJ150" s="566" t="s">
        <v>317</v>
      </c>
      <c r="BK150" s="567"/>
      <c r="BL150" s="567"/>
      <c r="BM150" s="568"/>
    </row>
    <row r="151" spans="1:65" s="31" customFormat="1" ht="50.25" customHeight="1" thickBot="1" x14ac:dyDescent="0.3">
      <c r="A151" s="691" t="s">
        <v>244</v>
      </c>
      <c r="B151" s="692"/>
      <c r="C151" s="692"/>
      <c r="D151" s="693"/>
      <c r="E151" s="569" t="s">
        <v>436</v>
      </c>
      <c r="F151" s="570"/>
      <c r="G151" s="570"/>
      <c r="H151" s="570"/>
      <c r="I151" s="570"/>
      <c r="J151" s="570"/>
      <c r="K151" s="570"/>
      <c r="L151" s="570"/>
      <c r="M151" s="570"/>
      <c r="N151" s="570"/>
      <c r="O151" s="570"/>
      <c r="P151" s="570"/>
      <c r="Q151" s="570"/>
      <c r="R151" s="570"/>
      <c r="S151" s="570"/>
      <c r="T151" s="570"/>
      <c r="U151" s="570"/>
      <c r="V151" s="570"/>
      <c r="W151" s="570"/>
      <c r="X151" s="570"/>
      <c r="Y151" s="570"/>
      <c r="Z151" s="570"/>
      <c r="AA151" s="570"/>
      <c r="AB151" s="570"/>
      <c r="AC151" s="570"/>
      <c r="AD151" s="570"/>
      <c r="AE151" s="570"/>
      <c r="AF151" s="570"/>
      <c r="AG151" s="570"/>
      <c r="AH151" s="570"/>
      <c r="AI151" s="570"/>
      <c r="AJ151" s="570"/>
      <c r="AK151" s="570"/>
      <c r="AL151" s="570"/>
      <c r="AM151" s="570"/>
      <c r="AN151" s="570"/>
      <c r="AO151" s="570"/>
      <c r="AP151" s="570"/>
      <c r="AQ151" s="570"/>
      <c r="AR151" s="570"/>
      <c r="AS151" s="570"/>
      <c r="AT151" s="570"/>
      <c r="AU151" s="570"/>
      <c r="AV151" s="570"/>
      <c r="AW151" s="570"/>
      <c r="AX151" s="570"/>
      <c r="AY151" s="570"/>
      <c r="AZ151" s="570"/>
      <c r="BA151" s="570"/>
      <c r="BB151" s="570"/>
      <c r="BC151" s="570"/>
      <c r="BD151" s="570"/>
      <c r="BE151" s="570"/>
      <c r="BF151" s="570"/>
      <c r="BG151" s="570"/>
      <c r="BH151" s="570"/>
      <c r="BI151" s="570"/>
      <c r="BJ151" s="566" t="s">
        <v>216</v>
      </c>
      <c r="BK151" s="567"/>
      <c r="BL151" s="567"/>
      <c r="BM151" s="568"/>
    </row>
    <row r="152" spans="1:65" s="31" customFormat="1" ht="97.5" customHeight="1" thickBot="1" x14ac:dyDescent="0.3">
      <c r="A152" s="691" t="s">
        <v>245</v>
      </c>
      <c r="B152" s="692"/>
      <c r="C152" s="692"/>
      <c r="D152" s="693"/>
      <c r="E152" s="569" t="s">
        <v>437</v>
      </c>
      <c r="F152" s="570"/>
      <c r="G152" s="570"/>
      <c r="H152" s="570"/>
      <c r="I152" s="570"/>
      <c r="J152" s="570"/>
      <c r="K152" s="570"/>
      <c r="L152" s="570"/>
      <c r="M152" s="570"/>
      <c r="N152" s="570"/>
      <c r="O152" s="570"/>
      <c r="P152" s="570"/>
      <c r="Q152" s="570"/>
      <c r="R152" s="570"/>
      <c r="S152" s="570"/>
      <c r="T152" s="570"/>
      <c r="U152" s="570"/>
      <c r="V152" s="570"/>
      <c r="W152" s="570"/>
      <c r="X152" s="570"/>
      <c r="Y152" s="570"/>
      <c r="Z152" s="570"/>
      <c r="AA152" s="570"/>
      <c r="AB152" s="570"/>
      <c r="AC152" s="570"/>
      <c r="AD152" s="570"/>
      <c r="AE152" s="570"/>
      <c r="AF152" s="570"/>
      <c r="AG152" s="570"/>
      <c r="AH152" s="570"/>
      <c r="AI152" s="570"/>
      <c r="AJ152" s="570"/>
      <c r="AK152" s="570"/>
      <c r="AL152" s="570"/>
      <c r="AM152" s="570"/>
      <c r="AN152" s="570"/>
      <c r="AO152" s="570"/>
      <c r="AP152" s="570"/>
      <c r="AQ152" s="570"/>
      <c r="AR152" s="570"/>
      <c r="AS152" s="570"/>
      <c r="AT152" s="570"/>
      <c r="AU152" s="570"/>
      <c r="AV152" s="570"/>
      <c r="AW152" s="570"/>
      <c r="AX152" s="570"/>
      <c r="AY152" s="570"/>
      <c r="AZ152" s="570"/>
      <c r="BA152" s="570"/>
      <c r="BB152" s="570"/>
      <c r="BC152" s="570"/>
      <c r="BD152" s="570"/>
      <c r="BE152" s="570"/>
      <c r="BF152" s="570"/>
      <c r="BG152" s="570"/>
      <c r="BH152" s="570"/>
      <c r="BI152" s="570"/>
      <c r="BJ152" s="566" t="s">
        <v>217</v>
      </c>
      <c r="BK152" s="567"/>
      <c r="BL152" s="567"/>
      <c r="BM152" s="568"/>
    </row>
    <row r="153" spans="1:65" s="31" customFormat="1" ht="90.75" customHeight="1" thickBot="1" x14ac:dyDescent="0.3">
      <c r="A153" s="691" t="s">
        <v>271</v>
      </c>
      <c r="B153" s="692"/>
      <c r="C153" s="692"/>
      <c r="D153" s="693"/>
      <c r="E153" s="569" t="s">
        <v>355</v>
      </c>
      <c r="F153" s="570"/>
      <c r="G153" s="570"/>
      <c r="H153" s="570"/>
      <c r="I153" s="570"/>
      <c r="J153" s="570"/>
      <c r="K153" s="570"/>
      <c r="L153" s="570"/>
      <c r="M153" s="570"/>
      <c r="N153" s="570"/>
      <c r="O153" s="570"/>
      <c r="P153" s="570"/>
      <c r="Q153" s="570"/>
      <c r="R153" s="570"/>
      <c r="S153" s="570"/>
      <c r="T153" s="570"/>
      <c r="U153" s="570"/>
      <c r="V153" s="570"/>
      <c r="W153" s="570"/>
      <c r="X153" s="570"/>
      <c r="Y153" s="570"/>
      <c r="Z153" s="570"/>
      <c r="AA153" s="570"/>
      <c r="AB153" s="570"/>
      <c r="AC153" s="570"/>
      <c r="AD153" s="570"/>
      <c r="AE153" s="570"/>
      <c r="AF153" s="570"/>
      <c r="AG153" s="570"/>
      <c r="AH153" s="570"/>
      <c r="AI153" s="570"/>
      <c r="AJ153" s="570"/>
      <c r="AK153" s="570"/>
      <c r="AL153" s="570"/>
      <c r="AM153" s="570"/>
      <c r="AN153" s="570"/>
      <c r="AO153" s="570"/>
      <c r="AP153" s="570"/>
      <c r="AQ153" s="570"/>
      <c r="AR153" s="570"/>
      <c r="AS153" s="570"/>
      <c r="AT153" s="570"/>
      <c r="AU153" s="570"/>
      <c r="AV153" s="570"/>
      <c r="AW153" s="570"/>
      <c r="AX153" s="570"/>
      <c r="AY153" s="570"/>
      <c r="AZ153" s="570"/>
      <c r="BA153" s="570"/>
      <c r="BB153" s="570"/>
      <c r="BC153" s="570"/>
      <c r="BD153" s="570"/>
      <c r="BE153" s="570"/>
      <c r="BF153" s="570"/>
      <c r="BG153" s="570"/>
      <c r="BH153" s="570"/>
      <c r="BI153" s="570"/>
      <c r="BJ153" s="566" t="s">
        <v>392</v>
      </c>
      <c r="BK153" s="567"/>
      <c r="BL153" s="567"/>
      <c r="BM153" s="568"/>
    </row>
    <row r="154" spans="1:65" s="31" customFormat="1" ht="93" customHeight="1" thickBot="1" x14ac:dyDescent="0.3">
      <c r="A154" s="691" t="s">
        <v>282</v>
      </c>
      <c r="B154" s="692"/>
      <c r="C154" s="692"/>
      <c r="D154" s="693"/>
      <c r="E154" s="569" t="s">
        <v>281</v>
      </c>
      <c r="F154" s="570"/>
      <c r="G154" s="570"/>
      <c r="H154" s="570"/>
      <c r="I154" s="570"/>
      <c r="J154" s="570"/>
      <c r="K154" s="570"/>
      <c r="L154" s="570"/>
      <c r="M154" s="570"/>
      <c r="N154" s="570"/>
      <c r="O154" s="570"/>
      <c r="P154" s="570"/>
      <c r="Q154" s="570"/>
      <c r="R154" s="570"/>
      <c r="S154" s="570"/>
      <c r="T154" s="570"/>
      <c r="U154" s="570"/>
      <c r="V154" s="570"/>
      <c r="W154" s="570"/>
      <c r="X154" s="570"/>
      <c r="Y154" s="570"/>
      <c r="Z154" s="570"/>
      <c r="AA154" s="570"/>
      <c r="AB154" s="570"/>
      <c r="AC154" s="570"/>
      <c r="AD154" s="570"/>
      <c r="AE154" s="570"/>
      <c r="AF154" s="570"/>
      <c r="AG154" s="570"/>
      <c r="AH154" s="570"/>
      <c r="AI154" s="570"/>
      <c r="AJ154" s="570"/>
      <c r="AK154" s="570"/>
      <c r="AL154" s="570"/>
      <c r="AM154" s="570"/>
      <c r="AN154" s="570"/>
      <c r="AO154" s="570"/>
      <c r="AP154" s="570"/>
      <c r="AQ154" s="570"/>
      <c r="AR154" s="570"/>
      <c r="AS154" s="570"/>
      <c r="AT154" s="570"/>
      <c r="AU154" s="570"/>
      <c r="AV154" s="570"/>
      <c r="AW154" s="570"/>
      <c r="AX154" s="570"/>
      <c r="AY154" s="570"/>
      <c r="AZ154" s="570"/>
      <c r="BA154" s="570"/>
      <c r="BB154" s="570"/>
      <c r="BC154" s="570"/>
      <c r="BD154" s="570"/>
      <c r="BE154" s="570"/>
      <c r="BF154" s="570"/>
      <c r="BG154" s="570"/>
      <c r="BH154" s="570"/>
      <c r="BI154" s="570"/>
      <c r="BJ154" s="566" t="s">
        <v>78</v>
      </c>
      <c r="BK154" s="567"/>
      <c r="BL154" s="567"/>
      <c r="BM154" s="568"/>
    </row>
    <row r="155" spans="1:65" s="31" customFormat="1" ht="99" customHeight="1" thickBot="1" x14ac:dyDescent="0.3">
      <c r="A155" s="691" t="s">
        <v>252</v>
      </c>
      <c r="B155" s="692"/>
      <c r="C155" s="692"/>
      <c r="D155" s="693"/>
      <c r="E155" s="585" t="s">
        <v>253</v>
      </c>
      <c r="F155" s="586"/>
      <c r="G155" s="586"/>
      <c r="H155" s="586"/>
      <c r="I155" s="586"/>
      <c r="J155" s="586"/>
      <c r="K155" s="586"/>
      <c r="L155" s="586"/>
      <c r="M155" s="586"/>
      <c r="N155" s="586"/>
      <c r="O155" s="586"/>
      <c r="P155" s="586"/>
      <c r="Q155" s="586"/>
      <c r="R155" s="586"/>
      <c r="S155" s="586"/>
      <c r="T155" s="586"/>
      <c r="U155" s="586"/>
      <c r="V155" s="586"/>
      <c r="W155" s="586"/>
      <c r="X155" s="586"/>
      <c r="Y155" s="586"/>
      <c r="Z155" s="586"/>
      <c r="AA155" s="586"/>
      <c r="AB155" s="586"/>
      <c r="AC155" s="586"/>
      <c r="AD155" s="586"/>
      <c r="AE155" s="586"/>
      <c r="AF155" s="586"/>
      <c r="AG155" s="586"/>
      <c r="AH155" s="586"/>
      <c r="AI155" s="586"/>
      <c r="AJ155" s="586"/>
      <c r="AK155" s="586"/>
      <c r="AL155" s="586"/>
      <c r="AM155" s="586"/>
      <c r="AN155" s="586"/>
      <c r="AO155" s="586"/>
      <c r="AP155" s="586"/>
      <c r="AQ155" s="586"/>
      <c r="AR155" s="586"/>
      <c r="AS155" s="586"/>
      <c r="AT155" s="586"/>
      <c r="AU155" s="586"/>
      <c r="AV155" s="586"/>
      <c r="AW155" s="586"/>
      <c r="AX155" s="586"/>
      <c r="AY155" s="586"/>
      <c r="AZ155" s="586"/>
      <c r="BA155" s="586"/>
      <c r="BB155" s="586"/>
      <c r="BC155" s="586"/>
      <c r="BD155" s="586"/>
      <c r="BE155" s="586"/>
      <c r="BF155" s="586"/>
      <c r="BG155" s="586"/>
      <c r="BH155" s="586"/>
      <c r="BI155" s="586"/>
      <c r="BJ155" s="566" t="s">
        <v>84</v>
      </c>
      <c r="BK155" s="567"/>
      <c r="BL155" s="567"/>
      <c r="BM155" s="568"/>
    </row>
    <row r="156" spans="1:65" s="31" customFormat="1" ht="65.25" customHeight="1" thickBot="1" x14ac:dyDescent="0.3">
      <c r="A156" s="691" t="s">
        <v>254</v>
      </c>
      <c r="B156" s="692"/>
      <c r="C156" s="692"/>
      <c r="D156" s="693"/>
      <c r="E156" s="583" t="s">
        <v>289</v>
      </c>
      <c r="F156" s="584"/>
      <c r="G156" s="584"/>
      <c r="H156" s="584"/>
      <c r="I156" s="584"/>
      <c r="J156" s="584"/>
      <c r="K156" s="584"/>
      <c r="L156" s="584"/>
      <c r="M156" s="584"/>
      <c r="N156" s="584"/>
      <c r="O156" s="584"/>
      <c r="P156" s="584"/>
      <c r="Q156" s="584"/>
      <c r="R156" s="584"/>
      <c r="S156" s="584"/>
      <c r="T156" s="584"/>
      <c r="U156" s="584"/>
      <c r="V156" s="584"/>
      <c r="W156" s="584"/>
      <c r="X156" s="584"/>
      <c r="Y156" s="584"/>
      <c r="Z156" s="584"/>
      <c r="AA156" s="584"/>
      <c r="AB156" s="584"/>
      <c r="AC156" s="584"/>
      <c r="AD156" s="584"/>
      <c r="AE156" s="584"/>
      <c r="AF156" s="584"/>
      <c r="AG156" s="584"/>
      <c r="AH156" s="584"/>
      <c r="AI156" s="584"/>
      <c r="AJ156" s="584"/>
      <c r="AK156" s="584"/>
      <c r="AL156" s="584"/>
      <c r="AM156" s="584"/>
      <c r="AN156" s="584"/>
      <c r="AO156" s="584"/>
      <c r="AP156" s="584"/>
      <c r="AQ156" s="584"/>
      <c r="AR156" s="584"/>
      <c r="AS156" s="584"/>
      <c r="AT156" s="584"/>
      <c r="AU156" s="584"/>
      <c r="AV156" s="584"/>
      <c r="AW156" s="584"/>
      <c r="AX156" s="584"/>
      <c r="AY156" s="584"/>
      <c r="AZ156" s="584"/>
      <c r="BA156" s="584"/>
      <c r="BB156" s="584"/>
      <c r="BC156" s="584"/>
      <c r="BD156" s="584"/>
      <c r="BE156" s="584"/>
      <c r="BF156" s="584"/>
      <c r="BG156" s="584"/>
      <c r="BH156" s="584"/>
      <c r="BI156" s="584"/>
      <c r="BJ156" s="566" t="s">
        <v>85</v>
      </c>
      <c r="BK156" s="567"/>
      <c r="BL156" s="567"/>
      <c r="BM156" s="568"/>
    </row>
    <row r="157" spans="1:65" s="31" customFormat="1" ht="97.5" customHeight="1" thickBot="1" x14ac:dyDescent="0.3">
      <c r="A157" s="691" t="s">
        <v>256</v>
      </c>
      <c r="B157" s="692"/>
      <c r="C157" s="692"/>
      <c r="D157" s="693"/>
      <c r="E157" s="585" t="s">
        <v>260</v>
      </c>
      <c r="F157" s="586"/>
      <c r="G157" s="586"/>
      <c r="H157" s="586"/>
      <c r="I157" s="586"/>
      <c r="J157" s="586"/>
      <c r="K157" s="586"/>
      <c r="L157" s="586"/>
      <c r="M157" s="586"/>
      <c r="N157" s="586"/>
      <c r="O157" s="586"/>
      <c r="P157" s="586"/>
      <c r="Q157" s="586"/>
      <c r="R157" s="586"/>
      <c r="S157" s="586"/>
      <c r="T157" s="586"/>
      <c r="U157" s="586"/>
      <c r="V157" s="586"/>
      <c r="W157" s="586"/>
      <c r="X157" s="586"/>
      <c r="Y157" s="586"/>
      <c r="Z157" s="586"/>
      <c r="AA157" s="586"/>
      <c r="AB157" s="586"/>
      <c r="AC157" s="586"/>
      <c r="AD157" s="586"/>
      <c r="AE157" s="586"/>
      <c r="AF157" s="586"/>
      <c r="AG157" s="586"/>
      <c r="AH157" s="586"/>
      <c r="AI157" s="586"/>
      <c r="AJ157" s="586"/>
      <c r="AK157" s="586"/>
      <c r="AL157" s="586"/>
      <c r="AM157" s="586"/>
      <c r="AN157" s="586"/>
      <c r="AO157" s="586"/>
      <c r="AP157" s="586"/>
      <c r="AQ157" s="586"/>
      <c r="AR157" s="586"/>
      <c r="AS157" s="586"/>
      <c r="AT157" s="586"/>
      <c r="AU157" s="586"/>
      <c r="AV157" s="586"/>
      <c r="AW157" s="586"/>
      <c r="AX157" s="586"/>
      <c r="AY157" s="586"/>
      <c r="AZ157" s="586"/>
      <c r="BA157" s="586"/>
      <c r="BB157" s="586"/>
      <c r="BC157" s="586"/>
      <c r="BD157" s="586"/>
      <c r="BE157" s="586"/>
      <c r="BF157" s="586"/>
      <c r="BG157" s="586"/>
      <c r="BH157" s="586"/>
      <c r="BI157" s="586"/>
      <c r="BJ157" s="566" t="s">
        <v>397</v>
      </c>
      <c r="BK157" s="567"/>
      <c r="BL157" s="567"/>
      <c r="BM157" s="568"/>
    </row>
    <row r="158" spans="1:65" s="31" customFormat="1" ht="98.25" customHeight="1" thickBot="1" x14ac:dyDescent="0.3">
      <c r="A158" s="691" t="s">
        <v>257</v>
      </c>
      <c r="B158" s="692"/>
      <c r="C158" s="692"/>
      <c r="D158" s="693"/>
      <c r="E158" s="569" t="s">
        <v>261</v>
      </c>
      <c r="F158" s="570"/>
      <c r="G158" s="570"/>
      <c r="H158" s="570"/>
      <c r="I158" s="570"/>
      <c r="J158" s="570"/>
      <c r="K158" s="570"/>
      <c r="L158" s="570"/>
      <c r="M158" s="570"/>
      <c r="N158" s="570"/>
      <c r="O158" s="570"/>
      <c r="P158" s="570"/>
      <c r="Q158" s="570"/>
      <c r="R158" s="570"/>
      <c r="S158" s="570"/>
      <c r="T158" s="570"/>
      <c r="U158" s="570"/>
      <c r="V158" s="570"/>
      <c r="W158" s="570"/>
      <c r="X158" s="570"/>
      <c r="Y158" s="570"/>
      <c r="Z158" s="570"/>
      <c r="AA158" s="570"/>
      <c r="AB158" s="570"/>
      <c r="AC158" s="570"/>
      <c r="AD158" s="570"/>
      <c r="AE158" s="570"/>
      <c r="AF158" s="570"/>
      <c r="AG158" s="570"/>
      <c r="AH158" s="570"/>
      <c r="AI158" s="570"/>
      <c r="AJ158" s="570"/>
      <c r="AK158" s="570"/>
      <c r="AL158" s="570"/>
      <c r="AM158" s="570"/>
      <c r="AN158" s="570"/>
      <c r="AO158" s="570"/>
      <c r="AP158" s="570"/>
      <c r="AQ158" s="570"/>
      <c r="AR158" s="570"/>
      <c r="AS158" s="570"/>
      <c r="AT158" s="570"/>
      <c r="AU158" s="570"/>
      <c r="AV158" s="570"/>
      <c r="AW158" s="570"/>
      <c r="AX158" s="570"/>
      <c r="AY158" s="570"/>
      <c r="AZ158" s="570"/>
      <c r="BA158" s="570"/>
      <c r="BB158" s="570"/>
      <c r="BC158" s="570"/>
      <c r="BD158" s="570"/>
      <c r="BE158" s="570"/>
      <c r="BF158" s="570"/>
      <c r="BG158" s="570"/>
      <c r="BH158" s="570"/>
      <c r="BI158" s="570"/>
      <c r="BJ158" s="566" t="s">
        <v>208</v>
      </c>
      <c r="BK158" s="567"/>
      <c r="BL158" s="567"/>
      <c r="BM158" s="568"/>
    </row>
    <row r="159" spans="1:65" s="397" customFormat="1" ht="83.25" customHeight="1" x14ac:dyDescent="0.85">
      <c r="A159" s="390"/>
      <c r="B159" s="391"/>
      <c r="C159" s="391"/>
      <c r="D159" s="392" t="s">
        <v>97</v>
      </c>
      <c r="E159" s="393"/>
      <c r="F159" s="393"/>
      <c r="G159" s="394"/>
      <c r="H159" s="393"/>
      <c r="I159" s="393"/>
      <c r="J159" s="393"/>
      <c r="K159" s="393"/>
      <c r="L159" s="393"/>
      <c r="M159" s="393"/>
      <c r="N159" s="393"/>
      <c r="O159" s="393"/>
      <c r="P159" s="393"/>
      <c r="Q159" s="393"/>
      <c r="R159" s="393"/>
      <c r="S159" s="393"/>
      <c r="T159" s="393"/>
      <c r="U159" s="393"/>
      <c r="V159" s="393"/>
      <c r="W159" s="393"/>
      <c r="X159" s="393"/>
      <c r="Y159" s="393"/>
      <c r="Z159" s="393"/>
      <c r="AA159" s="393"/>
      <c r="AB159" s="393"/>
      <c r="AC159" s="393"/>
      <c r="AD159" s="393"/>
      <c r="AE159" s="393"/>
      <c r="AF159" s="393"/>
      <c r="AG159" s="393"/>
      <c r="AH159" s="393"/>
      <c r="AI159" s="393"/>
      <c r="AJ159" s="393"/>
      <c r="AK159" s="392" t="s">
        <v>97</v>
      </c>
      <c r="AL159" s="393"/>
      <c r="AM159" s="393"/>
      <c r="AN159" s="393"/>
      <c r="AO159" s="393"/>
      <c r="AP159" s="393"/>
      <c r="AQ159" s="393"/>
      <c r="AR159" s="393"/>
      <c r="AS159" s="393"/>
      <c r="AT159" s="393"/>
      <c r="AU159" s="393"/>
      <c r="AV159" s="393"/>
      <c r="AW159" s="393"/>
      <c r="AX159" s="393"/>
      <c r="AY159" s="393"/>
      <c r="AZ159" s="393"/>
      <c r="BA159" s="393"/>
      <c r="BB159" s="393"/>
      <c r="BC159" s="393"/>
      <c r="BD159" s="393"/>
      <c r="BE159" s="395"/>
      <c r="BF159" s="395"/>
      <c r="BG159" s="395"/>
      <c r="BH159" s="395"/>
      <c r="BI159" s="396"/>
      <c r="BJ159" s="396"/>
      <c r="BK159" s="396"/>
      <c r="BL159" s="396"/>
      <c r="BM159" s="396"/>
    </row>
    <row r="160" spans="1:65" s="397" customFormat="1" ht="68.25" customHeight="1" x14ac:dyDescent="0.85">
      <c r="A160" s="390"/>
      <c r="B160" s="391"/>
      <c r="C160" s="391"/>
      <c r="D160" s="1182" t="s">
        <v>431</v>
      </c>
      <c r="E160" s="1183"/>
      <c r="F160" s="1183"/>
      <c r="G160" s="1183"/>
      <c r="H160" s="1183"/>
      <c r="I160" s="1183"/>
      <c r="J160" s="1183"/>
      <c r="K160" s="1183"/>
      <c r="L160" s="1183"/>
      <c r="M160" s="1183"/>
      <c r="N160" s="1183"/>
      <c r="O160" s="1183"/>
      <c r="P160" s="1183"/>
      <c r="Q160" s="1183"/>
      <c r="R160" s="1183"/>
      <c r="S160" s="1183"/>
      <c r="T160" s="1183"/>
      <c r="U160" s="1183"/>
      <c r="V160" s="1183"/>
      <c r="W160" s="1183"/>
      <c r="X160" s="1183"/>
      <c r="Y160" s="394"/>
      <c r="Z160" s="394"/>
      <c r="AA160" s="394"/>
      <c r="AB160" s="393"/>
      <c r="AC160" s="393"/>
      <c r="AD160" s="393"/>
      <c r="AE160" s="393"/>
      <c r="AF160" s="393"/>
      <c r="AG160" s="393"/>
      <c r="AH160" s="393"/>
      <c r="AI160" s="393"/>
      <c r="AJ160" s="393"/>
      <c r="AK160" s="1184" t="s">
        <v>405</v>
      </c>
      <c r="AL160" s="1184"/>
      <c r="AM160" s="1184"/>
      <c r="AN160" s="1184"/>
      <c r="AO160" s="1184"/>
      <c r="AP160" s="1184"/>
      <c r="AQ160" s="1184"/>
      <c r="AR160" s="1184"/>
      <c r="AS160" s="1184"/>
      <c r="AT160" s="1184"/>
      <c r="AU160" s="1184"/>
      <c r="AV160" s="1184"/>
      <c r="AW160" s="1184"/>
      <c r="AX160" s="1184"/>
      <c r="AY160" s="1184"/>
      <c r="AZ160" s="1184"/>
      <c r="BA160" s="1184"/>
      <c r="BB160" s="1184"/>
      <c r="BC160" s="1184"/>
      <c r="BD160" s="1184"/>
      <c r="BE160" s="1184"/>
      <c r="BF160" s="1184"/>
      <c r="BG160" s="1184"/>
      <c r="BH160" s="1184"/>
      <c r="BI160" s="396"/>
      <c r="BJ160" s="396"/>
      <c r="BK160" s="396"/>
      <c r="BL160" s="396"/>
      <c r="BM160" s="396"/>
    </row>
    <row r="161" spans="1:65" s="397" customFormat="1" ht="129" customHeight="1" x14ac:dyDescent="0.85">
      <c r="A161" s="390"/>
      <c r="B161" s="391"/>
      <c r="C161" s="391"/>
      <c r="D161" s="1183"/>
      <c r="E161" s="1183"/>
      <c r="F161" s="1183"/>
      <c r="G161" s="1183"/>
      <c r="H161" s="1183"/>
      <c r="I161" s="1183"/>
      <c r="J161" s="1183"/>
      <c r="K161" s="1183"/>
      <c r="L161" s="1183"/>
      <c r="M161" s="1183"/>
      <c r="N161" s="1183"/>
      <c r="O161" s="1183"/>
      <c r="P161" s="1183"/>
      <c r="Q161" s="1183"/>
      <c r="R161" s="1183"/>
      <c r="S161" s="1183"/>
      <c r="T161" s="1183"/>
      <c r="U161" s="1183"/>
      <c r="V161" s="1183"/>
      <c r="W161" s="1183"/>
      <c r="X161" s="1183"/>
      <c r="Y161" s="394"/>
      <c r="Z161" s="394"/>
      <c r="AA161" s="394"/>
      <c r="AB161" s="393"/>
      <c r="AC161" s="393"/>
      <c r="AD161" s="393"/>
      <c r="AE161" s="393"/>
      <c r="AF161" s="393"/>
      <c r="AG161" s="393"/>
      <c r="AH161" s="393"/>
      <c r="AI161" s="393"/>
      <c r="AJ161" s="393"/>
      <c r="AK161" s="1184"/>
      <c r="AL161" s="1184"/>
      <c r="AM161" s="1184"/>
      <c r="AN161" s="1184"/>
      <c r="AO161" s="1184"/>
      <c r="AP161" s="1184"/>
      <c r="AQ161" s="1184"/>
      <c r="AR161" s="1184"/>
      <c r="AS161" s="1184"/>
      <c r="AT161" s="1184"/>
      <c r="AU161" s="1184"/>
      <c r="AV161" s="1184"/>
      <c r="AW161" s="1184"/>
      <c r="AX161" s="1184"/>
      <c r="AY161" s="1184"/>
      <c r="AZ161" s="1184"/>
      <c r="BA161" s="1184"/>
      <c r="BB161" s="1184"/>
      <c r="BC161" s="1184"/>
      <c r="BD161" s="1184"/>
      <c r="BE161" s="1184"/>
      <c r="BF161" s="1184"/>
      <c r="BG161" s="1184"/>
      <c r="BH161" s="1184"/>
      <c r="BI161" s="396"/>
      <c r="BJ161" s="396"/>
      <c r="BK161" s="396"/>
      <c r="BL161" s="396"/>
      <c r="BM161" s="396"/>
    </row>
    <row r="162" spans="1:65" s="397" customFormat="1" ht="75.75" customHeight="1" x14ac:dyDescent="0.85">
      <c r="A162" s="390"/>
      <c r="B162" s="391"/>
      <c r="C162" s="391"/>
      <c r="D162" s="393"/>
      <c r="E162" s="394"/>
      <c r="F162" s="394"/>
      <c r="G162" s="394"/>
      <c r="H162" s="394"/>
      <c r="I162" s="394"/>
      <c r="J162" s="394"/>
      <c r="K162" s="393"/>
      <c r="L162" s="1188" t="s">
        <v>406</v>
      </c>
      <c r="M162" s="1189"/>
      <c r="N162" s="1189"/>
      <c r="O162" s="1189"/>
      <c r="P162" s="1189"/>
      <c r="Q162" s="1189"/>
      <c r="R162" s="1189"/>
      <c r="S162" s="1189"/>
      <c r="T162" s="1189"/>
      <c r="U162" s="393"/>
      <c r="V162" s="393"/>
      <c r="W162" s="393"/>
      <c r="X162" s="393"/>
      <c r="Y162" s="393"/>
      <c r="Z162" s="393"/>
      <c r="AA162" s="393"/>
      <c r="AB162" s="393"/>
      <c r="AC162" s="393"/>
      <c r="AD162" s="393"/>
      <c r="AE162" s="393"/>
      <c r="AF162" s="393"/>
      <c r="AG162" s="393"/>
      <c r="AH162" s="393"/>
      <c r="AI162" s="393"/>
      <c r="AJ162" s="393"/>
      <c r="AK162" s="398"/>
      <c r="AL162" s="398"/>
      <c r="AM162" s="398"/>
      <c r="AN162" s="398"/>
      <c r="AO162" s="398"/>
      <c r="AP162" s="393"/>
      <c r="AQ162" s="1185" t="s">
        <v>407</v>
      </c>
      <c r="AR162" s="1185"/>
      <c r="AS162" s="1185"/>
      <c r="AT162" s="1185"/>
      <c r="AU162" s="1185"/>
      <c r="AV162" s="1185"/>
      <c r="AW162" s="393"/>
      <c r="AX162" s="393"/>
      <c r="AY162" s="393"/>
      <c r="AZ162" s="393"/>
      <c r="BA162" s="393"/>
      <c r="BB162" s="393"/>
      <c r="BC162" s="393"/>
      <c r="BD162" s="393"/>
      <c r="BE162" s="395"/>
      <c r="BF162" s="395"/>
      <c r="BG162" s="395"/>
      <c r="BH162" s="395"/>
      <c r="BI162" s="396"/>
      <c r="BJ162" s="396"/>
      <c r="BK162" s="396"/>
      <c r="BL162" s="396"/>
      <c r="BM162" s="396"/>
    </row>
    <row r="163" spans="1:65" s="397" customFormat="1" ht="50.25" customHeight="1" x14ac:dyDescent="0.25">
      <c r="A163" s="390"/>
      <c r="B163" s="391"/>
      <c r="C163" s="391"/>
      <c r="D163" s="393"/>
      <c r="E163" s="1186"/>
      <c r="F163" s="1186"/>
      <c r="G163" s="1186"/>
      <c r="H163" s="1186"/>
      <c r="I163" s="1186"/>
      <c r="J163" s="1186"/>
      <c r="K163" s="393"/>
      <c r="L163" s="399"/>
      <c r="M163" s="400"/>
      <c r="N163" s="400"/>
      <c r="O163" s="400"/>
      <c r="P163" s="400"/>
      <c r="Q163" s="400"/>
      <c r="R163" s="393"/>
      <c r="S163" s="393"/>
      <c r="T163" s="393"/>
      <c r="U163" s="393"/>
      <c r="V163" s="393"/>
      <c r="W163" s="393"/>
      <c r="X163" s="393"/>
      <c r="Y163" s="393"/>
      <c r="Z163" s="393"/>
      <c r="AA163" s="393"/>
      <c r="AB163" s="393"/>
      <c r="AC163" s="393"/>
      <c r="AD163" s="393"/>
      <c r="AE163" s="393"/>
      <c r="AF163" s="393"/>
      <c r="AG163" s="393"/>
      <c r="AH163" s="393"/>
      <c r="AI163" s="393"/>
      <c r="AJ163" s="393"/>
      <c r="AK163" s="1187"/>
      <c r="AL163" s="1187"/>
      <c r="AM163" s="1187"/>
      <c r="AN163" s="1187"/>
      <c r="AO163" s="1187"/>
      <c r="AP163" s="1187"/>
      <c r="AQ163" s="401"/>
      <c r="AR163" s="400"/>
      <c r="AS163" s="400"/>
      <c r="AT163" s="400"/>
      <c r="AU163" s="400"/>
      <c r="AV163" s="400"/>
      <c r="AW163" s="393"/>
      <c r="AX163" s="393"/>
      <c r="AY163" s="393"/>
      <c r="AZ163" s="393"/>
      <c r="BA163" s="393"/>
      <c r="BB163" s="393"/>
      <c r="BC163" s="393"/>
      <c r="BD163" s="393"/>
      <c r="BE163" s="395"/>
      <c r="BF163" s="395"/>
      <c r="BG163" s="395"/>
      <c r="BH163" s="395"/>
      <c r="BI163" s="396"/>
      <c r="BJ163" s="396"/>
      <c r="BK163" s="396"/>
      <c r="BL163" s="396"/>
      <c r="BM163" s="396"/>
    </row>
    <row r="164" spans="1:65" s="397" customFormat="1" ht="53.25" customHeight="1" x14ac:dyDescent="0.25">
      <c r="A164" s="390"/>
      <c r="B164" s="391"/>
      <c r="C164" s="391"/>
      <c r="D164" s="393"/>
      <c r="E164" s="1194"/>
      <c r="F164" s="1194"/>
      <c r="G164" s="1194"/>
      <c r="H164" s="1194"/>
      <c r="I164" s="1194"/>
      <c r="J164" s="1194"/>
      <c r="K164" s="393"/>
      <c r="L164" s="400"/>
      <c r="M164" s="400"/>
      <c r="N164" s="400"/>
      <c r="O164" s="400"/>
      <c r="P164" s="400"/>
      <c r="Q164" s="400"/>
      <c r="R164" s="393"/>
      <c r="S164" s="393"/>
      <c r="T164" s="393"/>
      <c r="U164" s="393"/>
      <c r="V164" s="393"/>
      <c r="W164" s="393"/>
      <c r="X164" s="393"/>
      <c r="Y164" s="393"/>
      <c r="Z164" s="393"/>
      <c r="AA164" s="393"/>
      <c r="AB164" s="393"/>
      <c r="AC164" s="393"/>
      <c r="AD164" s="393"/>
      <c r="AE164" s="393"/>
      <c r="AF164" s="393"/>
      <c r="AG164" s="393"/>
      <c r="AH164" s="393"/>
      <c r="AI164" s="393"/>
      <c r="AJ164" s="393"/>
      <c r="AK164" s="1194"/>
      <c r="AL164" s="1194"/>
      <c r="AM164" s="1194"/>
      <c r="AN164" s="1194"/>
      <c r="AO164" s="1194"/>
      <c r="AP164" s="1194"/>
      <c r="AQ164" s="400"/>
      <c r="AR164" s="400"/>
      <c r="AS164" s="400"/>
      <c r="AT164" s="400"/>
      <c r="AU164" s="400"/>
      <c r="AV164" s="400"/>
      <c r="AW164" s="393"/>
      <c r="AX164" s="393"/>
      <c r="AY164" s="393"/>
      <c r="AZ164" s="393"/>
      <c r="BA164" s="393"/>
      <c r="BB164" s="393"/>
      <c r="BC164" s="393"/>
      <c r="BD164" s="393"/>
      <c r="BE164" s="395"/>
      <c r="BF164" s="395"/>
      <c r="BG164" s="395"/>
      <c r="BH164" s="395"/>
      <c r="BI164" s="396"/>
      <c r="BJ164" s="396"/>
      <c r="BK164" s="396"/>
      <c r="BL164" s="396"/>
      <c r="BM164" s="396"/>
    </row>
    <row r="165" spans="1:65" s="31" customFormat="1" ht="58.5" customHeight="1" x14ac:dyDescent="0.25">
      <c r="A165" s="386"/>
      <c r="B165" s="1195" t="s">
        <v>408</v>
      </c>
      <c r="C165" s="1195"/>
      <c r="D165" s="1195"/>
      <c r="E165" s="1195"/>
      <c r="F165" s="1195"/>
      <c r="G165" s="1195"/>
      <c r="H165" s="1195"/>
      <c r="I165" s="1195"/>
      <c r="J165" s="1195"/>
      <c r="K165" s="1195"/>
      <c r="L165" s="1195"/>
      <c r="M165" s="1195"/>
      <c r="N165" s="1195"/>
      <c r="O165" s="1195"/>
      <c r="P165" s="1195"/>
      <c r="Q165" s="1195"/>
      <c r="R165" s="1195"/>
      <c r="S165" s="1195"/>
      <c r="T165" s="1195"/>
      <c r="U165" s="1195"/>
      <c r="V165" s="1195"/>
      <c r="W165" s="1195"/>
      <c r="X165" s="1195"/>
      <c r="Y165" s="1195"/>
      <c r="Z165" s="1195"/>
      <c r="AA165" s="1195"/>
      <c r="AB165" s="1195"/>
      <c r="AC165" s="1195"/>
      <c r="AD165" s="1195"/>
      <c r="AE165" s="1195"/>
      <c r="AF165" s="1195"/>
      <c r="AG165" s="1195"/>
      <c r="AH165" s="1195"/>
      <c r="AI165" s="1195"/>
      <c r="AJ165" s="1195"/>
      <c r="AK165" s="1195"/>
      <c r="AL165" s="1195"/>
      <c r="AM165" s="1195"/>
      <c r="AN165" s="1195"/>
      <c r="AO165" s="1195"/>
      <c r="AP165" s="1195"/>
      <c r="AQ165" s="387"/>
      <c r="AR165" s="387"/>
      <c r="AS165" s="387"/>
      <c r="AT165" s="387"/>
      <c r="AU165" s="387"/>
      <c r="AV165" s="387"/>
      <c r="AW165" s="387"/>
      <c r="AX165" s="387"/>
      <c r="AY165" s="387"/>
      <c r="AZ165" s="387"/>
      <c r="BA165" s="387"/>
      <c r="BB165" s="387"/>
      <c r="BC165" s="387"/>
      <c r="BD165" s="387"/>
      <c r="BE165" s="387"/>
      <c r="BF165" s="387"/>
      <c r="BG165" s="387"/>
      <c r="BH165" s="387"/>
      <c r="BI165" s="387"/>
      <c r="BJ165" s="388"/>
      <c r="BK165" s="388"/>
      <c r="BL165" s="388"/>
      <c r="BM165" s="388"/>
    </row>
    <row r="166" spans="1:65" s="389" customFormat="1" ht="88.5" customHeight="1" thickBot="1" x14ac:dyDescent="0.3">
      <c r="A166" s="386"/>
      <c r="B166" s="1196" t="s">
        <v>284</v>
      </c>
      <c r="C166" s="1196"/>
      <c r="D166" s="1196"/>
      <c r="E166" s="1196"/>
      <c r="F166" s="1196"/>
      <c r="G166" s="1196"/>
      <c r="H166" s="1196"/>
      <c r="I166" s="1196"/>
      <c r="J166" s="1196"/>
      <c r="K166" s="1196"/>
      <c r="L166" s="1196"/>
      <c r="M166" s="1196"/>
      <c r="N166" s="1196"/>
      <c r="O166" s="1196"/>
      <c r="P166" s="1196"/>
      <c r="Q166" s="1196"/>
      <c r="R166" s="1196"/>
      <c r="S166" s="1196"/>
      <c r="T166" s="1196"/>
      <c r="U166" s="1196"/>
      <c r="V166" s="1196"/>
      <c r="W166" s="1196"/>
      <c r="X166" s="1196"/>
      <c r="Y166" s="1196"/>
      <c r="Z166" s="1196"/>
      <c r="AA166" s="1196"/>
      <c r="AB166" s="1196"/>
      <c r="AC166" s="1196"/>
      <c r="AD166" s="1196"/>
      <c r="AE166" s="1196"/>
      <c r="AF166" s="1196"/>
      <c r="AG166" s="1196"/>
      <c r="AH166" s="1196"/>
      <c r="AI166" s="1196"/>
      <c r="AJ166" s="1196"/>
      <c r="AK166" s="426"/>
      <c r="AL166" s="426"/>
      <c r="AM166" s="426"/>
      <c r="AN166" s="426"/>
      <c r="AO166" s="426"/>
      <c r="AP166" s="426"/>
      <c r="AQ166" s="387"/>
      <c r="AR166" s="387"/>
      <c r="AS166" s="387"/>
      <c r="AT166" s="387"/>
      <c r="AU166" s="387"/>
      <c r="AV166" s="387"/>
      <c r="AW166" s="387"/>
      <c r="AX166" s="387"/>
      <c r="AY166" s="387"/>
      <c r="AZ166" s="387"/>
      <c r="BA166" s="387"/>
      <c r="BB166" s="387"/>
      <c r="BC166" s="387"/>
      <c r="BD166" s="387"/>
      <c r="BE166" s="387"/>
      <c r="BF166" s="387"/>
      <c r="BG166" s="387"/>
      <c r="BH166" s="387"/>
      <c r="BI166" s="387"/>
      <c r="BJ166" s="388"/>
      <c r="BK166" s="388"/>
      <c r="BL166" s="388"/>
      <c r="BM166" s="388"/>
    </row>
    <row r="167" spans="1:65" s="31" customFormat="1" ht="94.5" customHeight="1" thickBot="1" x14ac:dyDescent="0.3">
      <c r="A167" s="691" t="s">
        <v>258</v>
      </c>
      <c r="B167" s="692"/>
      <c r="C167" s="692"/>
      <c r="D167" s="693"/>
      <c r="E167" s="585" t="s">
        <v>270</v>
      </c>
      <c r="F167" s="586"/>
      <c r="G167" s="586"/>
      <c r="H167" s="586"/>
      <c r="I167" s="586"/>
      <c r="J167" s="586"/>
      <c r="K167" s="586"/>
      <c r="L167" s="586"/>
      <c r="M167" s="586"/>
      <c r="N167" s="586"/>
      <c r="O167" s="586"/>
      <c r="P167" s="586"/>
      <c r="Q167" s="586"/>
      <c r="R167" s="586"/>
      <c r="S167" s="586"/>
      <c r="T167" s="586"/>
      <c r="U167" s="586"/>
      <c r="V167" s="586"/>
      <c r="W167" s="586"/>
      <c r="X167" s="586"/>
      <c r="Y167" s="586"/>
      <c r="Z167" s="586"/>
      <c r="AA167" s="586"/>
      <c r="AB167" s="586"/>
      <c r="AC167" s="586"/>
      <c r="AD167" s="586"/>
      <c r="AE167" s="586"/>
      <c r="AF167" s="586"/>
      <c r="AG167" s="586"/>
      <c r="AH167" s="586"/>
      <c r="AI167" s="586"/>
      <c r="AJ167" s="586"/>
      <c r="AK167" s="586"/>
      <c r="AL167" s="586"/>
      <c r="AM167" s="586"/>
      <c r="AN167" s="586"/>
      <c r="AO167" s="586"/>
      <c r="AP167" s="586"/>
      <c r="AQ167" s="586"/>
      <c r="AR167" s="586"/>
      <c r="AS167" s="586"/>
      <c r="AT167" s="586"/>
      <c r="AU167" s="586"/>
      <c r="AV167" s="586"/>
      <c r="AW167" s="586"/>
      <c r="AX167" s="586"/>
      <c r="AY167" s="586"/>
      <c r="AZ167" s="586"/>
      <c r="BA167" s="586"/>
      <c r="BB167" s="586"/>
      <c r="BC167" s="586"/>
      <c r="BD167" s="586"/>
      <c r="BE167" s="586"/>
      <c r="BF167" s="586"/>
      <c r="BG167" s="586"/>
      <c r="BH167" s="586"/>
      <c r="BI167" s="586"/>
      <c r="BJ167" s="566" t="s">
        <v>398</v>
      </c>
      <c r="BK167" s="567"/>
      <c r="BL167" s="567"/>
      <c r="BM167" s="568"/>
    </row>
    <row r="168" spans="1:65" s="31" customFormat="1" ht="46.5" customHeight="1" thickBot="1" x14ac:dyDescent="0.3">
      <c r="A168" s="691" t="s">
        <v>259</v>
      </c>
      <c r="B168" s="692"/>
      <c r="C168" s="692"/>
      <c r="D168" s="693"/>
      <c r="E168" s="583" t="s">
        <v>269</v>
      </c>
      <c r="F168" s="584"/>
      <c r="G168" s="584"/>
      <c r="H168" s="584"/>
      <c r="I168" s="584"/>
      <c r="J168" s="584"/>
      <c r="K168" s="584"/>
      <c r="L168" s="584"/>
      <c r="M168" s="584"/>
      <c r="N168" s="584"/>
      <c r="O168" s="584"/>
      <c r="P168" s="584"/>
      <c r="Q168" s="584"/>
      <c r="R168" s="584"/>
      <c r="S168" s="584"/>
      <c r="T168" s="584"/>
      <c r="U168" s="584"/>
      <c r="V168" s="584"/>
      <c r="W168" s="584"/>
      <c r="X168" s="584"/>
      <c r="Y168" s="584"/>
      <c r="Z168" s="584"/>
      <c r="AA168" s="584"/>
      <c r="AB168" s="584"/>
      <c r="AC168" s="584"/>
      <c r="AD168" s="584"/>
      <c r="AE168" s="584"/>
      <c r="AF168" s="584"/>
      <c r="AG168" s="584"/>
      <c r="AH168" s="584"/>
      <c r="AI168" s="584"/>
      <c r="AJ168" s="584"/>
      <c r="AK168" s="584"/>
      <c r="AL168" s="584"/>
      <c r="AM168" s="584"/>
      <c r="AN168" s="584"/>
      <c r="AO168" s="584"/>
      <c r="AP168" s="584"/>
      <c r="AQ168" s="584"/>
      <c r="AR168" s="584"/>
      <c r="AS168" s="584"/>
      <c r="AT168" s="584"/>
      <c r="AU168" s="584"/>
      <c r="AV168" s="584"/>
      <c r="AW168" s="584"/>
      <c r="AX168" s="584"/>
      <c r="AY168" s="584"/>
      <c r="AZ168" s="584"/>
      <c r="BA168" s="584"/>
      <c r="BB168" s="584"/>
      <c r="BC168" s="584"/>
      <c r="BD168" s="584"/>
      <c r="BE168" s="584"/>
      <c r="BF168" s="584"/>
      <c r="BG168" s="584"/>
      <c r="BH168" s="584"/>
      <c r="BI168" s="1150"/>
      <c r="BJ168" s="566" t="s">
        <v>214</v>
      </c>
      <c r="BK168" s="567"/>
      <c r="BL168" s="567"/>
      <c r="BM168" s="568"/>
    </row>
    <row r="169" spans="1:65" s="31" customFormat="1" ht="58.5" customHeight="1" thickBot="1" x14ac:dyDescent="0.3">
      <c r="A169" s="816" t="s">
        <v>262</v>
      </c>
      <c r="B169" s="817"/>
      <c r="C169" s="817"/>
      <c r="D169" s="818"/>
      <c r="E169" s="1151" t="s">
        <v>345</v>
      </c>
      <c r="F169" s="1152"/>
      <c r="G169" s="1152"/>
      <c r="H169" s="1152"/>
      <c r="I169" s="1152"/>
      <c r="J169" s="1152"/>
      <c r="K169" s="1152"/>
      <c r="L169" s="1152"/>
      <c r="M169" s="1152"/>
      <c r="N169" s="1152"/>
      <c r="O169" s="1152"/>
      <c r="P169" s="1152"/>
      <c r="Q169" s="1152"/>
      <c r="R169" s="1152"/>
      <c r="S169" s="1152"/>
      <c r="T169" s="1152"/>
      <c r="U169" s="1152"/>
      <c r="V169" s="1152"/>
      <c r="W169" s="1152"/>
      <c r="X169" s="1152"/>
      <c r="Y169" s="1152"/>
      <c r="Z169" s="1152"/>
      <c r="AA169" s="1152"/>
      <c r="AB169" s="1152"/>
      <c r="AC169" s="1152"/>
      <c r="AD169" s="1152"/>
      <c r="AE169" s="1152"/>
      <c r="AF169" s="1152"/>
      <c r="AG169" s="1152"/>
      <c r="AH169" s="1152"/>
      <c r="AI169" s="1152"/>
      <c r="AJ169" s="1152"/>
      <c r="AK169" s="1152"/>
      <c r="AL169" s="1152"/>
      <c r="AM169" s="1152"/>
      <c r="AN169" s="1152"/>
      <c r="AO169" s="1152"/>
      <c r="AP169" s="1152"/>
      <c r="AQ169" s="1152"/>
      <c r="AR169" s="1152"/>
      <c r="AS169" s="1152"/>
      <c r="AT169" s="1152"/>
      <c r="AU169" s="1152"/>
      <c r="AV169" s="1152"/>
      <c r="AW169" s="1152"/>
      <c r="AX169" s="1152"/>
      <c r="AY169" s="1152"/>
      <c r="AZ169" s="1152"/>
      <c r="BA169" s="1152"/>
      <c r="BB169" s="1152"/>
      <c r="BC169" s="1152"/>
      <c r="BD169" s="1152"/>
      <c r="BE169" s="1152"/>
      <c r="BF169" s="1152"/>
      <c r="BG169" s="1152"/>
      <c r="BH169" s="1152"/>
      <c r="BI169" s="1153"/>
      <c r="BJ169" s="1197" t="s">
        <v>209</v>
      </c>
      <c r="BK169" s="1198"/>
      <c r="BL169" s="1198"/>
      <c r="BM169" s="1199"/>
    </row>
    <row r="170" spans="1:65" s="31" customFormat="1" ht="98.25" customHeight="1" thickBot="1" x14ac:dyDescent="0.3">
      <c r="A170" s="691" t="s">
        <v>263</v>
      </c>
      <c r="B170" s="692"/>
      <c r="C170" s="692"/>
      <c r="D170" s="693"/>
      <c r="E170" s="585" t="s">
        <v>322</v>
      </c>
      <c r="F170" s="586"/>
      <c r="G170" s="586"/>
      <c r="H170" s="586"/>
      <c r="I170" s="586"/>
      <c r="J170" s="586"/>
      <c r="K170" s="586"/>
      <c r="L170" s="586"/>
      <c r="M170" s="586"/>
      <c r="N170" s="586"/>
      <c r="O170" s="586"/>
      <c r="P170" s="586"/>
      <c r="Q170" s="586"/>
      <c r="R170" s="586"/>
      <c r="S170" s="586"/>
      <c r="T170" s="586"/>
      <c r="U170" s="586"/>
      <c r="V170" s="586"/>
      <c r="W170" s="586"/>
      <c r="X170" s="586"/>
      <c r="Y170" s="586"/>
      <c r="Z170" s="586"/>
      <c r="AA170" s="586"/>
      <c r="AB170" s="586"/>
      <c r="AC170" s="586"/>
      <c r="AD170" s="586"/>
      <c r="AE170" s="586"/>
      <c r="AF170" s="586"/>
      <c r="AG170" s="586"/>
      <c r="AH170" s="586"/>
      <c r="AI170" s="586"/>
      <c r="AJ170" s="586"/>
      <c r="AK170" s="586"/>
      <c r="AL170" s="586"/>
      <c r="AM170" s="586"/>
      <c r="AN170" s="586"/>
      <c r="AO170" s="586"/>
      <c r="AP170" s="586"/>
      <c r="AQ170" s="586"/>
      <c r="AR170" s="586"/>
      <c r="AS170" s="586"/>
      <c r="AT170" s="586"/>
      <c r="AU170" s="586"/>
      <c r="AV170" s="586"/>
      <c r="AW170" s="586"/>
      <c r="AX170" s="586"/>
      <c r="AY170" s="586"/>
      <c r="AZ170" s="586"/>
      <c r="BA170" s="586"/>
      <c r="BB170" s="586"/>
      <c r="BC170" s="586"/>
      <c r="BD170" s="586"/>
      <c r="BE170" s="586"/>
      <c r="BF170" s="586"/>
      <c r="BG170" s="586"/>
      <c r="BH170" s="586"/>
      <c r="BI170" s="590"/>
      <c r="BJ170" s="566" t="s">
        <v>293</v>
      </c>
      <c r="BK170" s="567"/>
      <c r="BL170" s="567"/>
      <c r="BM170" s="568"/>
    </row>
    <row r="171" spans="1:65" s="31" customFormat="1" ht="55.5" customHeight="1" thickBot="1" x14ac:dyDescent="0.3">
      <c r="A171" s="1096" t="s">
        <v>264</v>
      </c>
      <c r="B171" s="1097"/>
      <c r="C171" s="1097"/>
      <c r="D171" s="1098"/>
      <c r="E171" s="1154" t="s">
        <v>374</v>
      </c>
      <c r="F171" s="1155"/>
      <c r="G171" s="1155"/>
      <c r="H171" s="1155"/>
      <c r="I171" s="1155"/>
      <c r="J171" s="1155"/>
      <c r="K171" s="1155"/>
      <c r="L171" s="1155"/>
      <c r="M171" s="1155"/>
      <c r="N171" s="1155"/>
      <c r="O171" s="1155"/>
      <c r="P171" s="1155"/>
      <c r="Q171" s="1155"/>
      <c r="R171" s="1155"/>
      <c r="S171" s="1155"/>
      <c r="T171" s="1155"/>
      <c r="U171" s="1155"/>
      <c r="V171" s="1155"/>
      <c r="W171" s="1155"/>
      <c r="X171" s="1155"/>
      <c r="Y171" s="1155"/>
      <c r="Z171" s="1155"/>
      <c r="AA171" s="1155"/>
      <c r="AB171" s="1155"/>
      <c r="AC171" s="1155"/>
      <c r="AD171" s="1155"/>
      <c r="AE171" s="1155"/>
      <c r="AF171" s="1155"/>
      <c r="AG171" s="1155"/>
      <c r="AH171" s="1155"/>
      <c r="AI171" s="1155"/>
      <c r="AJ171" s="1155"/>
      <c r="AK171" s="1155"/>
      <c r="AL171" s="1155"/>
      <c r="AM171" s="1155"/>
      <c r="AN171" s="1155"/>
      <c r="AO171" s="1155"/>
      <c r="AP171" s="1155"/>
      <c r="AQ171" s="1155"/>
      <c r="AR171" s="1155"/>
      <c r="AS171" s="1155"/>
      <c r="AT171" s="1155"/>
      <c r="AU171" s="1155"/>
      <c r="AV171" s="1155"/>
      <c r="AW171" s="1155"/>
      <c r="AX171" s="1155"/>
      <c r="AY171" s="1155"/>
      <c r="AZ171" s="1155"/>
      <c r="BA171" s="1155"/>
      <c r="BB171" s="1155"/>
      <c r="BC171" s="1155"/>
      <c r="BD171" s="1155"/>
      <c r="BE171" s="1155"/>
      <c r="BF171" s="1155"/>
      <c r="BG171" s="1155"/>
      <c r="BH171" s="1155"/>
      <c r="BI171" s="1156"/>
      <c r="BJ171" s="1147" t="s">
        <v>399</v>
      </c>
      <c r="BK171" s="1148"/>
      <c r="BL171" s="1148"/>
      <c r="BM171" s="1149"/>
    </row>
    <row r="172" spans="1:65" s="31" customFormat="1" ht="96.75" customHeight="1" thickBot="1" x14ac:dyDescent="0.3">
      <c r="A172" s="691" t="s">
        <v>265</v>
      </c>
      <c r="B172" s="692"/>
      <c r="C172" s="692"/>
      <c r="D172" s="693"/>
      <c r="E172" s="569" t="s">
        <v>290</v>
      </c>
      <c r="F172" s="570"/>
      <c r="G172" s="570"/>
      <c r="H172" s="570"/>
      <c r="I172" s="570"/>
      <c r="J172" s="570"/>
      <c r="K172" s="570"/>
      <c r="L172" s="570"/>
      <c r="M172" s="570"/>
      <c r="N172" s="570"/>
      <c r="O172" s="570"/>
      <c r="P172" s="570"/>
      <c r="Q172" s="570"/>
      <c r="R172" s="570"/>
      <c r="S172" s="570"/>
      <c r="T172" s="570"/>
      <c r="U172" s="570"/>
      <c r="V172" s="570"/>
      <c r="W172" s="570"/>
      <c r="X172" s="570"/>
      <c r="Y172" s="570"/>
      <c r="Z172" s="570"/>
      <c r="AA172" s="570"/>
      <c r="AB172" s="570"/>
      <c r="AC172" s="570"/>
      <c r="AD172" s="570"/>
      <c r="AE172" s="570"/>
      <c r="AF172" s="570"/>
      <c r="AG172" s="570"/>
      <c r="AH172" s="570"/>
      <c r="AI172" s="570"/>
      <c r="AJ172" s="570"/>
      <c r="AK172" s="570"/>
      <c r="AL172" s="570"/>
      <c r="AM172" s="570"/>
      <c r="AN172" s="570"/>
      <c r="AO172" s="570"/>
      <c r="AP172" s="570"/>
      <c r="AQ172" s="570"/>
      <c r="AR172" s="570"/>
      <c r="AS172" s="570"/>
      <c r="AT172" s="570"/>
      <c r="AU172" s="570"/>
      <c r="AV172" s="570"/>
      <c r="AW172" s="570"/>
      <c r="AX172" s="570"/>
      <c r="AY172" s="570"/>
      <c r="AZ172" s="570"/>
      <c r="BA172" s="570"/>
      <c r="BB172" s="570"/>
      <c r="BC172" s="570"/>
      <c r="BD172" s="570"/>
      <c r="BE172" s="570"/>
      <c r="BF172" s="570"/>
      <c r="BG172" s="570"/>
      <c r="BH172" s="570"/>
      <c r="BI172" s="1157"/>
      <c r="BJ172" s="566" t="s">
        <v>400</v>
      </c>
      <c r="BK172" s="567"/>
      <c r="BL172" s="567"/>
      <c r="BM172" s="568"/>
    </row>
    <row r="173" spans="1:65" s="31" customFormat="1" ht="96.75" customHeight="1" thickBot="1" x14ac:dyDescent="0.3">
      <c r="A173" s="691" t="s">
        <v>266</v>
      </c>
      <c r="B173" s="692"/>
      <c r="C173" s="692"/>
      <c r="D173" s="693"/>
      <c r="E173" s="585" t="s">
        <v>324</v>
      </c>
      <c r="F173" s="586"/>
      <c r="G173" s="586"/>
      <c r="H173" s="586"/>
      <c r="I173" s="586"/>
      <c r="J173" s="586"/>
      <c r="K173" s="586"/>
      <c r="L173" s="586"/>
      <c r="M173" s="586"/>
      <c r="N173" s="586"/>
      <c r="O173" s="586"/>
      <c r="P173" s="586"/>
      <c r="Q173" s="586"/>
      <c r="R173" s="586"/>
      <c r="S173" s="586"/>
      <c r="T173" s="586"/>
      <c r="U173" s="586"/>
      <c r="V173" s="586"/>
      <c r="W173" s="586"/>
      <c r="X173" s="586"/>
      <c r="Y173" s="586"/>
      <c r="Z173" s="586"/>
      <c r="AA173" s="586"/>
      <c r="AB173" s="586"/>
      <c r="AC173" s="586"/>
      <c r="AD173" s="586"/>
      <c r="AE173" s="586"/>
      <c r="AF173" s="586"/>
      <c r="AG173" s="586"/>
      <c r="AH173" s="586"/>
      <c r="AI173" s="586"/>
      <c r="AJ173" s="586"/>
      <c r="AK173" s="586"/>
      <c r="AL173" s="586"/>
      <c r="AM173" s="586"/>
      <c r="AN173" s="586"/>
      <c r="AO173" s="586"/>
      <c r="AP173" s="586"/>
      <c r="AQ173" s="586"/>
      <c r="AR173" s="586"/>
      <c r="AS173" s="586"/>
      <c r="AT173" s="586"/>
      <c r="AU173" s="586"/>
      <c r="AV173" s="586"/>
      <c r="AW173" s="586"/>
      <c r="AX173" s="586"/>
      <c r="AY173" s="586"/>
      <c r="AZ173" s="586"/>
      <c r="BA173" s="586"/>
      <c r="BB173" s="586"/>
      <c r="BC173" s="586"/>
      <c r="BD173" s="586"/>
      <c r="BE173" s="586"/>
      <c r="BF173" s="586"/>
      <c r="BG173" s="586"/>
      <c r="BH173" s="586"/>
      <c r="BI173" s="590"/>
      <c r="BJ173" s="566" t="s">
        <v>333</v>
      </c>
      <c r="BK173" s="567"/>
      <c r="BL173" s="567"/>
      <c r="BM173" s="568"/>
    </row>
    <row r="174" spans="1:65" s="31" customFormat="1" ht="64.5" customHeight="1" thickBot="1" x14ac:dyDescent="0.3">
      <c r="A174" s="691" t="s">
        <v>267</v>
      </c>
      <c r="B174" s="692"/>
      <c r="C174" s="692"/>
      <c r="D174" s="693"/>
      <c r="E174" s="585" t="s">
        <v>413</v>
      </c>
      <c r="F174" s="586"/>
      <c r="G174" s="586"/>
      <c r="H174" s="586"/>
      <c r="I174" s="586"/>
      <c r="J174" s="586"/>
      <c r="K174" s="586"/>
      <c r="L174" s="586"/>
      <c r="M174" s="586"/>
      <c r="N174" s="586"/>
      <c r="O174" s="586"/>
      <c r="P174" s="586"/>
      <c r="Q174" s="586"/>
      <c r="R174" s="586"/>
      <c r="S174" s="586"/>
      <c r="T174" s="586"/>
      <c r="U174" s="586"/>
      <c r="V174" s="586"/>
      <c r="W174" s="586"/>
      <c r="X174" s="586"/>
      <c r="Y174" s="586"/>
      <c r="Z174" s="586"/>
      <c r="AA174" s="586"/>
      <c r="AB174" s="586"/>
      <c r="AC174" s="586"/>
      <c r="AD174" s="586"/>
      <c r="AE174" s="586"/>
      <c r="AF174" s="586"/>
      <c r="AG174" s="586"/>
      <c r="AH174" s="586"/>
      <c r="AI174" s="586"/>
      <c r="AJ174" s="586"/>
      <c r="AK174" s="586"/>
      <c r="AL174" s="586"/>
      <c r="AM174" s="586"/>
      <c r="AN174" s="586"/>
      <c r="AO174" s="586"/>
      <c r="AP174" s="586"/>
      <c r="AQ174" s="586"/>
      <c r="AR174" s="586"/>
      <c r="AS174" s="586"/>
      <c r="AT174" s="586"/>
      <c r="AU174" s="586"/>
      <c r="AV174" s="586"/>
      <c r="AW174" s="586"/>
      <c r="AX174" s="586"/>
      <c r="AY174" s="586"/>
      <c r="AZ174" s="586"/>
      <c r="BA174" s="586"/>
      <c r="BB174" s="586"/>
      <c r="BC174" s="586"/>
      <c r="BD174" s="586"/>
      <c r="BE174" s="586"/>
      <c r="BF174" s="586"/>
      <c r="BG174" s="586"/>
      <c r="BH174" s="586"/>
      <c r="BI174" s="590"/>
      <c r="BJ174" s="566" t="s">
        <v>230</v>
      </c>
      <c r="BK174" s="567"/>
      <c r="BL174" s="567"/>
      <c r="BM174" s="568"/>
    </row>
    <row r="175" spans="1:65" s="31" customFormat="1" ht="58.5" customHeight="1" thickBot="1" x14ac:dyDescent="0.3">
      <c r="A175" s="691" t="s">
        <v>288</v>
      </c>
      <c r="B175" s="692"/>
      <c r="C175" s="692"/>
      <c r="D175" s="693"/>
      <c r="E175" s="585" t="s">
        <v>404</v>
      </c>
      <c r="F175" s="586"/>
      <c r="G175" s="586"/>
      <c r="H175" s="586"/>
      <c r="I175" s="586"/>
      <c r="J175" s="586"/>
      <c r="K175" s="586"/>
      <c r="L175" s="586"/>
      <c r="M175" s="586"/>
      <c r="N175" s="586"/>
      <c r="O175" s="586"/>
      <c r="P175" s="586"/>
      <c r="Q175" s="586"/>
      <c r="R175" s="586"/>
      <c r="S175" s="586"/>
      <c r="T175" s="586"/>
      <c r="U175" s="586"/>
      <c r="V175" s="586"/>
      <c r="W175" s="586"/>
      <c r="X175" s="586"/>
      <c r="Y175" s="586"/>
      <c r="Z175" s="586"/>
      <c r="AA175" s="586"/>
      <c r="AB175" s="586"/>
      <c r="AC175" s="586"/>
      <c r="AD175" s="586"/>
      <c r="AE175" s="586"/>
      <c r="AF175" s="586"/>
      <c r="AG175" s="586"/>
      <c r="AH175" s="586"/>
      <c r="AI175" s="586"/>
      <c r="AJ175" s="586"/>
      <c r="AK175" s="586"/>
      <c r="AL175" s="586"/>
      <c r="AM175" s="586"/>
      <c r="AN175" s="586"/>
      <c r="AO175" s="586"/>
      <c r="AP175" s="586"/>
      <c r="AQ175" s="586"/>
      <c r="AR175" s="586"/>
      <c r="AS175" s="586"/>
      <c r="AT175" s="586"/>
      <c r="AU175" s="586"/>
      <c r="AV175" s="586"/>
      <c r="AW175" s="586"/>
      <c r="AX175" s="586"/>
      <c r="AY175" s="586"/>
      <c r="AZ175" s="586"/>
      <c r="BA175" s="586"/>
      <c r="BB175" s="586"/>
      <c r="BC175" s="586"/>
      <c r="BD175" s="586"/>
      <c r="BE175" s="586"/>
      <c r="BF175" s="586"/>
      <c r="BG175" s="586"/>
      <c r="BH175" s="586"/>
      <c r="BI175" s="590"/>
      <c r="BJ175" s="566" t="s">
        <v>232</v>
      </c>
      <c r="BK175" s="567"/>
      <c r="BL175" s="567"/>
      <c r="BM175" s="568"/>
    </row>
    <row r="176" spans="1:65" s="31" customFormat="1" ht="64.5" customHeight="1" thickBot="1" x14ac:dyDescent="0.3">
      <c r="A176" s="691" t="s">
        <v>291</v>
      </c>
      <c r="B176" s="692"/>
      <c r="C176" s="692"/>
      <c r="D176" s="693"/>
      <c r="E176" s="585" t="s">
        <v>292</v>
      </c>
      <c r="F176" s="586"/>
      <c r="G176" s="586"/>
      <c r="H176" s="586"/>
      <c r="I176" s="586"/>
      <c r="J176" s="586"/>
      <c r="K176" s="586"/>
      <c r="L176" s="586"/>
      <c r="M176" s="586"/>
      <c r="N176" s="586"/>
      <c r="O176" s="586"/>
      <c r="P176" s="586"/>
      <c r="Q176" s="586"/>
      <c r="R176" s="586"/>
      <c r="S176" s="586"/>
      <c r="T176" s="586"/>
      <c r="U176" s="586"/>
      <c r="V176" s="586"/>
      <c r="W176" s="586"/>
      <c r="X176" s="586"/>
      <c r="Y176" s="586"/>
      <c r="Z176" s="586"/>
      <c r="AA176" s="586"/>
      <c r="AB176" s="586"/>
      <c r="AC176" s="586"/>
      <c r="AD176" s="586"/>
      <c r="AE176" s="586"/>
      <c r="AF176" s="586"/>
      <c r="AG176" s="586"/>
      <c r="AH176" s="586"/>
      <c r="AI176" s="586"/>
      <c r="AJ176" s="586"/>
      <c r="AK176" s="586"/>
      <c r="AL176" s="586"/>
      <c r="AM176" s="586"/>
      <c r="AN176" s="586"/>
      <c r="AO176" s="586"/>
      <c r="AP176" s="586"/>
      <c r="AQ176" s="586"/>
      <c r="AR176" s="586"/>
      <c r="AS176" s="586"/>
      <c r="AT176" s="586"/>
      <c r="AU176" s="586"/>
      <c r="AV176" s="586"/>
      <c r="AW176" s="586"/>
      <c r="AX176" s="586"/>
      <c r="AY176" s="586"/>
      <c r="AZ176" s="586"/>
      <c r="BA176" s="586"/>
      <c r="BB176" s="586"/>
      <c r="BC176" s="586"/>
      <c r="BD176" s="586"/>
      <c r="BE176" s="586"/>
      <c r="BF176" s="586"/>
      <c r="BG176" s="586"/>
      <c r="BH176" s="586"/>
      <c r="BI176" s="590"/>
      <c r="BJ176" s="566" t="s">
        <v>233</v>
      </c>
      <c r="BK176" s="567"/>
      <c r="BL176" s="567"/>
      <c r="BM176" s="568"/>
    </row>
    <row r="177" spans="1:65" s="31" customFormat="1" ht="60" customHeight="1" thickBot="1" x14ac:dyDescent="0.3">
      <c r="A177" s="691" t="s">
        <v>373</v>
      </c>
      <c r="B177" s="692"/>
      <c r="C177" s="692"/>
      <c r="D177" s="693"/>
      <c r="E177" s="585" t="s">
        <v>298</v>
      </c>
      <c r="F177" s="586"/>
      <c r="G177" s="586"/>
      <c r="H177" s="586"/>
      <c r="I177" s="586"/>
      <c r="J177" s="586"/>
      <c r="K177" s="586"/>
      <c r="L177" s="586"/>
      <c r="M177" s="586"/>
      <c r="N177" s="586"/>
      <c r="O177" s="586"/>
      <c r="P177" s="586"/>
      <c r="Q177" s="586"/>
      <c r="R177" s="586"/>
      <c r="S177" s="586"/>
      <c r="T177" s="586"/>
      <c r="U177" s="586"/>
      <c r="V177" s="586"/>
      <c r="W177" s="586"/>
      <c r="X177" s="586"/>
      <c r="Y177" s="586"/>
      <c r="Z177" s="586"/>
      <c r="AA177" s="586"/>
      <c r="AB177" s="586"/>
      <c r="AC177" s="586"/>
      <c r="AD177" s="586"/>
      <c r="AE177" s="586"/>
      <c r="AF177" s="586"/>
      <c r="AG177" s="586"/>
      <c r="AH177" s="586"/>
      <c r="AI177" s="586"/>
      <c r="AJ177" s="586"/>
      <c r="AK177" s="586"/>
      <c r="AL177" s="586"/>
      <c r="AM177" s="586"/>
      <c r="AN177" s="586"/>
      <c r="AO177" s="586"/>
      <c r="AP177" s="586"/>
      <c r="AQ177" s="586"/>
      <c r="AR177" s="586"/>
      <c r="AS177" s="586"/>
      <c r="AT177" s="586"/>
      <c r="AU177" s="586"/>
      <c r="AV177" s="586"/>
      <c r="AW177" s="586"/>
      <c r="AX177" s="586"/>
      <c r="AY177" s="586"/>
      <c r="AZ177" s="586"/>
      <c r="BA177" s="586"/>
      <c r="BB177" s="586"/>
      <c r="BC177" s="586"/>
      <c r="BD177" s="586"/>
      <c r="BE177" s="586"/>
      <c r="BF177" s="586"/>
      <c r="BG177" s="586"/>
      <c r="BH177" s="586"/>
      <c r="BI177" s="590"/>
      <c r="BJ177" s="566" t="s">
        <v>234</v>
      </c>
      <c r="BK177" s="567"/>
      <c r="BL177" s="567"/>
      <c r="BM177" s="568"/>
    </row>
    <row r="178" spans="1:65" s="31" customFormat="1" ht="70.5" customHeight="1" thickBot="1" x14ac:dyDescent="0.3">
      <c r="A178" s="691" t="s">
        <v>379</v>
      </c>
      <c r="B178" s="692"/>
      <c r="C178" s="692"/>
      <c r="D178" s="693"/>
      <c r="E178" s="585" t="s">
        <v>376</v>
      </c>
      <c r="F178" s="586"/>
      <c r="G178" s="586"/>
      <c r="H178" s="586"/>
      <c r="I178" s="586"/>
      <c r="J178" s="586"/>
      <c r="K178" s="586"/>
      <c r="L178" s="586"/>
      <c r="M178" s="586"/>
      <c r="N178" s="586"/>
      <c r="O178" s="586"/>
      <c r="P178" s="586"/>
      <c r="Q178" s="586"/>
      <c r="R178" s="586"/>
      <c r="S178" s="586"/>
      <c r="T178" s="586"/>
      <c r="U178" s="586"/>
      <c r="V178" s="586"/>
      <c r="W178" s="586"/>
      <c r="X178" s="586"/>
      <c r="Y178" s="586"/>
      <c r="Z178" s="586"/>
      <c r="AA178" s="586"/>
      <c r="AB178" s="586"/>
      <c r="AC178" s="586"/>
      <c r="AD178" s="586"/>
      <c r="AE178" s="586"/>
      <c r="AF178" s="586"/>
      <c r="AG178" s="586"/>
      <c r="AH178" s="586"/>
      <c r="AI178" s="586"/>
      <c r="AJ178" s="586"/>
      <c r="AK178" s="586"/>
      <c r="AL178" s="586"/>
      <c r="AM178" s="586"/>
      <c r="AN178" s="586"/>
      <c r="AO178" s="586"/>
      <c r="AP178" s="586"/>
      <c r="AQ178" s="586"/>
      <c r="AR178" s="586"/>
      <c r="AS178" s="586"/>
      <c r="AT178" s="586"/>
      <c r="AU178" s="586"/>
      <c r="AV178" s="586"/>
      <c r="AW178" s="586"/>
      <c r="AX178" s="586"/>
      <c r="AY178" s="586"/>
      <c r="AZ178" s="586"/>
      <c r="BA178" s="586"/>
      <c r="BB178" s="586"/>
      <c r="BC178" s="586"/>
      <c r="BD178" s="586"/>
      <c r="BE178" s="586"/>
      <c r="BF178" s="586"/>
      <c r="BG178" s="586"/>
      <c r="BH178" s="586"/>
      <c r="BI178" s="590"/>
      <c r="BJ178" s="566" t="s">
        <v>381</v>
      </c>
      <c r="BK178" s="567"/>
      <c r="BL178" s="567"/>
      <c r="BM178" s="568"/>
    </row>
    <row r="179" spans="1:65" s="31" customFormat="1" ht="63.75" customHeight="1" thickBot="1" x14ac:dyDescent="0.3">
      <c r="A179" s="691" t="s">
        <v>272</v>
      </c>
      <c r="B179" s="692"/>
      <c r="C179" s="692"/>
      <c r="D179" s="693"/>
      <c r="E179" s="585" t="s">
        <v>300</v>
      </c>
      <c r="F179" s="586"/>
      <c r="G179" s="586"/>
      <c r="H179" s="586"/>
      <c r="I179" s="586"/>
      <c r="J179" s="586"/>
      <c r="K179" s="586"/>
      <c r="L179" s="586"/>
      <c r="M179" s="586"/>
      <c r="N179" s="586"/>
      <c r="O179" s="586"/>
      <c r="P179" s="586"/>
      <c r="Q179" s="586"/>
      <c r="R179" s="586"/>
      <c r="S179" s="586"/>
      <c r="T179" s="586"/>
      <c r="U179" s="586"/>
      <c r="V179" s="586"/>
      <c r="W179" s="586"/>
      <c r="X179" s="586"/>
      <c r="Y179" s="586"/>
      <c r="Z179" s="586"/>
      <c r="AA179" s="586"/>
      <c r="AB179" s="586"/>
      <c r="AC179" s="586"/>
      <c r="AD179" s="586"/>
      <c r="AE179" s="586"/>
      <c r="AF179" s="586"/>
      <c r="AG179" s="586"/>
      <c r="AH179" s="586"/>
      <c r="AI179" s="586"/>
      <c r="AJ179" s="586"/>
      <c r="AK179" s="586"/>
      <c r="AL179" s="586"/>
      <c r="AM179" s="586"/>
      <c r="AN179" s="586"/>
      <c r="AO179" s="586"/>
      <c r="AP179" s="586"/>
      <c r="AQ179" s="586"/>
      <c r="AR179" s="586"/>
      <c r="AS179" s="586"/>
      <c r="AT179" s="586"/>
      <c r="AU179" s="586"/>
      <c r="AV179" s="586"/>
      <c r="AW179" s="586"/>
      <c r="AX179" s="586"/>
      <c r="AY179" s="586"/>
      <c r="AZ179" s="586"/>
      <c r="BA179" s="586"/>
      <c r="BB179" s="586"/>
      <c r="BC179" s="586"/>
      <c r="BD179" s="586"/>
      <c r="BE179" s="586"/>
      <c r="BF179" s="586"/>
      <c r="BG179" s="586"/>
      <c r="BH179" s="586"/>
      <c r="BI179" s="590"/>
      <c r="BJ179" s="566" t="s">
        <v>382</v>
      </c>
      <c r="BK179" s="567"/>
      <c r="BL179" s="567"/>
      <c r="BM179" s="568"/>
    </row>
    <row r="180" spans="1:65" s="31" customFormat="1" ht="86.25" customHeight="1" thickBot="1" x14ac:dyDescent="0.3">
      <c r="A180" s="798" t="s">
        <v>273</v>
      </c>
      <c r="B180" s="799"/>
      <c r="C180" s="799"/>
      <c r="D180" s="800"/>
      <c r="E180" s="585" t="s">
        <v>297</v>
      </c>
      <c r="F180" s="586"/>
      <c r="G180" s="586"/>
      <c r="H180" s="586"/>
      <c r="I180" s="586"/>
      <c r="J180" s="586"/>
      <c r="K180" s="586"/>
      <c r="L180" s="586"/>
      <c r="M180" s="586"/>
      <c r="N180" s="586"/>
      <c r="O180" s="586"/>
      <c r="P180" s="586"/>
      <c r="Q180" s="586"/>
      <c r="R180" s="586"/>
      <c r="S180" s="586"/>
      <c r="T180" s="586"/>
      <c r="U180" s="586"/>
      <c r="V180" s="586"/>
      <c r="W180" s="586"/>
      <c r="X180" s="586"/>
      <c r="Y180" s="586"/>
      <c r="Z180" s="586"/>
      <c r="AA180" s="586"/>
      <c r="AB180" s="586"/>
      <c r="AC180" s="586"/>
      <c r="AD180" s="586"/>
      <c r="AE180" s="586"/>
      <c r="AF180" s="586"/>
      <c r="AG180" s="586"/>
      <c r="AH180" s="586"/>
      <c r="AI180" s="586"/>
      <c r="AJ180" s="586"/>
      <c r="AK180" s="586"/>
      <c r="AL180" s="586"/>
      <c r="AM180" s="586"/>
      <c r="AN180" s="586"/>
      <c r="AO180" s="586"/>
      <c r="AP180" s="586"/>
      <c r="AQ180" s="586"/>
      <c r="AR180" s="586"/>
      <c r="AS180" s="586"/>
      <c r="AT180" s="586"/>
      <c r="AU180" s="586"/>
      <c r="AV180" s="586"/>
      <c r="AW180" s="586"/>
      <c r="AX180" s="586"/>
      <c r="AY180" s="586"/>
      <c r="AZ180" s="586"/>
      <c r="BA180" s="586"/>
      <c r="BB180" s="586"/>
      <c r="BC180" s="586"/>
      <c r="BD180" s="586"/>
      <c r="BE180" s="586"/>
      <c r="BF180" s="586"/>
      <c r="BG180" s="586"/>
      <c r="BH180" s="586"/>
      <c r="BI180" s="590"/>
      <c r="BJ180" s="566" t="s">
        <v>383</v>
      </c>
      <c r="BK180" s="567"/>
      <c r="BL180" s="567"/>
      <c r="BM180" s="568"/>
    </row>
    <row r="181" spans="1:65" s="31" customFormat="1" ht="90.75" customHeight="1" thickBot="1" x14ac:dyDescent="0.3">
      <c r="A181" s="691" t="s">
        <v>274</v>
      </c>
      <c r="B181" s="692"/>
      <c r="C181" s="692"/>
      <c r="D181" s="693"/>
      <c r="E181" s="585" t="s">
        <v>385</v>
      </c>
      <c r="F181" s="586"/>
      <c r="G181" s="586"/>
      <c r="H181" s="586"/>
      <c r="I181" s="586"/>
      <c r="J181" s="586"/>
      <c r="K181" s="586"/>
      <c r="L181" s="586"/>
      <c r="M181" s="586"/>
      <c r="N181" s="586"/>
      <c r="O181" s="586"/>
      <c r="P181" s="586"/>
      <c r="Q181" s="586"/>
      <c r="R181" s="586"/>
      <c r="S181" s="586"/>
      <c r="T181" s="586"/>
      <c r="U181" s="586"/>
      <c r="V181" s="586"/>
      <c r="W181" s="586"/>
      <c r="X181" s="586"/>
      <c r="Y181" s="586"/>
      <c r="Z181" s="586"/>
      <c r="AA181" s="586"/>
      <c r="AB181" s="586"/>
      <c r="AC181" s="586"/>
      <c r="AD181" s="586"/>
      <c r="AE181" s="586"/>
      <c r="AF181" s="586"/>
      <c r="AG181" s="586"/>
      <c r="AH181" s="586"/>
      <c r="AI181" s="586"/>
      <c r="AJ181" s="586"/>
      <c r="AK181" s="586"/>
      <c r="AL181" s="586"/>
      <c r="AM181" s="586"/>
      <c r="AN181" s="586"/>
      <c r="AO181" s="586"/>
      <c r="AP181" s="586"/>
      <c r="AQ181" s="586"/>
      <c r="AR181" s="586"/>
      <c r="AS181" s="586"/>
      <c r="AT181" s="586"/>
      <c r="AU181" s="586"/>
      <c r="AV181" s="586"/>
      <c r="AW181" s="586"/>
      <c r="AX181" s="586"/>
      <c r="AY181" s="586"/>
      <c r="AZ181" s="586"/>
      <c r="BA181" s="586"/>
      <c r="BB181" s="586"/>
      <c r="BC181" s="586"/>
      <c r="BD181" s="586"/>
      <c r="BE181" s="586"/>
      <c r="BF181" s="586"/>
      <c r="BG181" s="586"/>
      <c r="BH181" s="586"/>
      <c r="BI181" s="590"/>
      <c r="BJ181" s="566" t="s">
        <v>302</v>
      </c>
      <c r="BK181" s="567"/>
      <c r="BL181" s="567"/>
      <c r="BM181" s="568"/>
    </row>
    <row r="182" spans="1:65" s="31" customFormat="1" ht="62.25" customHeight="1" thickBot="1" x14ac:dyDescent="0.3">
      <c r="A182" s="691" t="s">
        <v>275</v>
      </c>
      <c r="B182" s="692"/>
      <c r="C182" s="692"/>
      <c r="D182" s="693"/>
      <c r="E182" s="569" t="s">
        <v>306</v>
      </c>
      <c r="F182" s="570"/>
      <c r="G182" s="570"/>
      <c r="H182" s="570"/>
      <c r="I182" s="570"/>
      <c r="J182" s="570"/>
      <c r="K182" s="570"/>
      <c r="L182" s="570"/>
      <c r="M182" s="570"/>
      <c r="N182" s="570"/>
      <c r="O182" s="570"/>
      <c r="P182" s="570"/>
      <c r="Q182" s="570"/>
      <c r="R182" s="570"/>
      <c r="S182" s="570"/>
      <c r="T182" s="570"/>
      <c r="U182" s="570"/>
      <c r="V182" s="570"/>
      <c r="W182" s="570"/>
      <c r="X182" s="570"/>
      <c r="Y182" s="570"/>
      <c r="Z182" s="570"/>
      <c r="AA182" s="570"/>
      <c r="AB182" s="570"/>
      <c r="AC182" s="570"/>
      <c r="AD182" s="570"/>
      <c r="AE182" s="570"/>
      <c r="AF182" s="570"/>
      <c r="AG182" s="570"/>
      <c r="AH182" s="570"/>
      <c r="AI182" s="570"/>
      <c r="AJ182" s="570"/>
      <c r="AK182" s="570"/>
      <c r="AL182" s="570"/>
      <c r="AM182" s="570"/>
      <c r="AN182" s="570"/>
      <c r="AO182" s="570"/>
      <c r="AP182" s="570"/>
      <c r="AQ182" s="570"/>
      <c r="AR182" s="570"/>
      <c r="AS182" s="570"/>
      <c r="AT182" s="570"/>
      <c r="AU182" s="570"/>
      <c r="AV182" s="570"/>
      <c r="AW182" s="570"/>
      <c r="AX182" s="570"/>
      <c r="AY182" s="570"/>
      <c r="AZ182" s="570"/>
      <c r="BA182" s="570"/>
      <c r="BB182" s="570"/>
      <c r="BC182" s="570"/>
      <c r="BD182" s="570"/>
      <c r="BE182" s="570"/>
      <c r="BF182" s="570"/>
      <c r="BG182" s="570"/>
      <c r="BH182" s="570"/>
      <c r="BI182" s="1157"/>
      <c r="BJ182" s="566" t="s">
        <v>313</v>
      </c>
      <c r="BK182" s="567"/>
      <c r="BL182" s="567"/>
      <c r="BM182" s="568"/>
    </row>
    <row r="183" spans="1:65" s="31" customFormat="1" ht="59.25" customHeight="1" thickBot="1" x14ac:dyDescent="0.3">
      <c r="A183" s="691" t="s">
        <v>277</v>
      </c>
      <c r="B183" s="692"/>
      <c r="C183" s="692"/>
      <c r="D183" s="693"/>
      <c r="E183" s="569" t="s">
        <v>386</v>
      </c>
      <c r="F183" s="570"/>
      <c r="G183" s="570"/>
      <c r="H183" s="570"/>
      <c r="I183" s="570"/>
      <c r="J183" s="570"/>
      <c r="K183" s="570"/>
      <c r="L183" s="570"/>
      <c r="M183" s="570"/>
      <c r="N183" s="570"/>
      <c r="O183" s="570"/>
      <c r="P183" s="570"/>
      <c r="Q183" s="570"/>
      <c r="R183" s="570"/>
      <c r="S183" s="570"/>
      <c r="T183" s="570"/>
      <c r="U183" s="570"/>
      <c r="V183" s="570"/>
      <c r="W183" s="570"/>
      <c r="X183" s="570"/>
      <c r="Y183" s="570"/>
      <c r="Z183" s="570"/>
      <c r="AA183" s="570"/>
      <c r="AB183" s="570"/>
      <c r="AC183" s="570"/>
      <c r="AD183" s="570"/>
      <c r="AE183" s="570"/>
      <c r="AF183" s="570"/>
      <c r="AG183" s="570"/>
      <c r="AH183" s="570"/>
      <c r="AI183" s="570"/>
      <c r="AJ183" s="570"/>
      <c r="AK183" s="570"/>
      <c r="AL183" s="570"/>
      <c r="AM183" s="570"/>
      <c r="AN183" s="570"/>
      <c r="AO183" s="570"/>
      <c r="AP183" s="570"/>
      <c r="AQ183" s="570"/>
      <c r="AR183" s="570"/>
      <c r="AS183" s="570"/>
      <c r="AT183" s="570"/>
      <c r="AU183" s="570"/>
      <c r="AV183" s="570"/>
      <c r="AW183" s="570"/>
      <c r="AX183" s="570"/>
      <c r="AY183" s="570"/>
      <c r="AZ183" s="570"/>
      <c r="BA183" s="570"/>
      <c r="BB183" s="570"/>
      <c r="BC183" s="570"/>
      <c r="BD183" s="570"/>
      <c r="BE183" s="570"/>
      <c r="BF183" s="570"/>
      <c r="BG183" s="570"/>
      <c r="BH183" s="570"/>
      <c r="BI183" s="1157"/>
      <c r="BJ183" s="566" t="s">
        <v>387</v>
      </c>
      <c r="BK183" s="567"/>
      <c r="BL183" s="567"/>
      <c r="BM183" s="568"/>
    </row>
    <row r="184" spans="1:65" s="31" customFormat="1" ht="59.25" customHeight="1" thickBot="1" x14ac:dyDescent="0.3">
      <c r="A184" s="691" t="s">
        <v>278</v>
      </c>
      <c r="B184" s="692"/>
      <c r="C184" s="692"/>
      <c r="D184" s="693"/>
      <c r="E184" s="585" t="s">
        <v>315</v>
      </c>
      <c r="F184" s="586"/>
      <c r="G184" s="586"/>
      <c r="H184" s="586"/>
      <c r="I184" s="586"/>
      <c r="J184" s="586"/>
      <c r="K184" s="586"/>
      <c r="L184" s="586"/>
      <c r="M184" s="586"/>
      <c r="N184" s="586"/>
      <c r="O184" s="586"/>
      <c r="P184" s="586"/>
      <c r="Q184" s="586"/>
      <c r="R184" s="586"/>
      <c r="S184" s="586"/>
      <c r="T184" s="586"/>
      <c r="U184" s="586"/>
      <c r="V184" s="586"/>
      <c r="W184" s="586"/>
      <c r="X184" s="586"/>
      <c r="Y184" s="586"/>
      <c r="Z184" s="586"/>
      <c r="AA184" s="586"/>
      <c r="AB184" s="586"/>
      <c r="AC184" s="586"/>
      <c r="AD184" s="586"/>
      <c r="AE184" s="586"/>
      <c r="AF184" s="586"/>
      <c r="AG184" s="586"/>
      <c r="AH184" s="586"/>
      <c r="AI184" s="586"/>
      <c r="AJ184" s="586"/>
      <c r="AK184" s="586"/>
      <c r="AL184" s="586"/>
      <c r="AM184" s="586"/>
      <c r="AN184" s="586"/>
      <c r="AO184" s="586"/>
      <c r="AP184" s="586"/>
      <c r="AQ184" s="586"/>
      <c r="AR184" s="586"/>
      <c r="AS184" s="586"/>
      <c r="AT184" s="586"/>
      <c r="AU184" s="586"/>
      <c r="AV184" s="586"/>
      <c r="AW184" s="586"/>
      <c r="AX184" s="586"/>
      <c r="AY184" s="586"/>
      <c r="AZ184" s="586"/>
      <c r="BA184" s="586"/>
      <c r="BB184" s="586"/>
      <c r="BC184" s="586"/>
      <c r="BD184" s="586"/>
      <c r="BE184" s="586"/>
      <c r="BF184" s="586"/>
      <c r="BG184" s="586"/>
      <c r="BH184" s="586"/>
      <c r="BI184" s="590"/>
      <c r="BJ184" s="566" t="s">
        <v>308</v>
      </c>
      <c r="BK184" s="567"/>
      <c r="BL184" s="567"/>
      <c r="BM184" s="568"/>
    </row>
    <row r="185" spans="1:65" s="31" customFormat="1" ht="54" customHeight="1" thickBot="1" x14ac:dyDescent="0.3">
      <c r="A185" s="691" t="s">
        <v>279</v>
      </c>
      <c r="B185" s="692"/>
      <c r="C185" s="692"/>
      <c r="D185" s="693"/>
      <c r="E185" s="585" t="s">
        <v>305</v>
      </c>
      <c r="F185" s="586"/>
      <c r="G185" s="586"/>
      <c r="H185" s="586"/>
      <c r="I185" s="586"/>
      <c r="J185" s="586"/>
      <c r="K185" s="586"/>
      <c r="L185" s="586"/>
      <c r="M185" s="586"/>
      <c r="N185" s="586"/>
      <c r="O185" s="586"/>
      <c r="P185" s="586"/>
      <c r="Q185" s="586"/>
      <c r="R185" s="586"/>
      <c r="S185" s="586"/>
      <c r="T185" s="586"/>
      <c r="U185" s="586"/>
      <c r="V185" s="586"/>
      <c r="W185" s="586"/>
      <c r="X185" s="586"/>
      <c r="Y185" s="586"/>
      <c r="Z185" s="586"/>
      <c r="AA185" s="586"/>
      <c r="AB185" s="586"/>
      <c r="AC185" s="586"/>
      <c r="AD185" s="586"/>
      <c r="AE185" s="586"/>
      <c r="AF185" s="586"/>
      <c r="AG185" s="586"/>
      <c r="AH185" s="586"/>
      <c r="AI185" s="586"/>
      <c r="AJ185" s="586"/>
      <c r="AK185" s="586"/>
      <c r="AL185" s="586"/>
      <c r="AM185" s="586"/>
      <c r="AN185" s="586"/>
      <c r="AO185" s="586"/>
      <c r="AP185" s="586"/>
      <c r="AQ185" s="586"/>
      <c r="AR185" s="586"/>
      <c r="AS185" s="586"/>
      <c r="AT185" s="586"/>
      <c r="AU185" s="586"/>
      <c r="AV185" s="586"/>
      <c r="AW185" s="586"/>
      <c r="AX185" s="586"/>
      <c r="AY185" s="586"/>
      <c r="AZ185" s="586"/>
      <c r="BA185" s="586"/>
      <c r="BB185" s="586"/>
      <c r="BC185" s="586"/>
      <c r="BD185" s="586"/>
      <c r="BE185" s="586"/>
      <c r="BF185" s="586"/>
      <c r="BG185" s="586"/>
      <c r="BH185" s="586"/>
      <c r="BI185" s="590"/>
      <c r="BJ185" s="566" t="s">
        <v>309</v>
      </c>
      <c r="BK185" s="567"/>
      <c r="BL185" s="567"/>
      <c r="BM185" s="568"/>
    </row>
    <row r="186" spans="1:65" s="31" customFormat="1" ht="93" customHeight="1" thickBot="1" x14ac:dyDescent="0.3">
      <c r="A186" s="798" t="s">
        <v>280</v>
      </c>
      <c r="B186" s="799"/>
      <c r="C186" s="799"/>
      <c r="D186" s="800"/>
      <c r="E186" s="585" t="s">
        <v>323</v>
      </c>
      <c r="F186" s="586"/>
      <c r="G186" s="586"/>
      <c r="H186" s="586"/>
      <c r="I186" s="586"/>
      <c r="J186" s="586"/>
      <c r="K186" s="586"/>
      <c r="L186" s="586"/>
      <c r="M186" s="586"/>
      <c r="N186" s="586"/>
      <c r="O186" s="586"/>
      <c r="P186" s="586"/>
      <c r="Q186" s="586"/>
      <c r="R186" s="586"/>
      <c r="S186" s="586"/>
      <c r="T186" s="586"/>
      <c r="U186" s="586"/>
      <c r="V186" s="586"/>
      <c r="W186" s="586"/>
      <c r="X186" s="586"/>
      <c r="Y186" s="586"/>
      <c r="Z186" s="586"/>
      <c r="AA186" s="586"/>
      <c r="AB186" s="586"/>
      <c r="AC186" s="586"/>
      <c r="AD186" s="586"/>
      <c r="AE186" s="586"/>
      <c r="AF186" s="586"/>
      <c r="AG186" s="586"/>
      <c r="AH186" s="586"/>
      <c r="AI186" s="586"/>
      <c r="AJ186" s="586"/>
      <c r="AK186" s="586"/>
      <c r="AL186" s="586"/>
      <c r="AM186" s="586"/>
      <c r="AN186" s="586"/>
      <c r="AO186" s="586"/>
      <c r="AP186" s="586"/>
      <c r="AQ186" s="586"/>
      <c r="AR186" s="586"/>
      <c r="AS186" s="586"/>
      <c r="AT186" s="586"/>
      <c r="AU186" s="586"/>
      <c r="AV186" s="586"/>
      <c r="AW186" s="586"/>
      <c r="AX186" s="586"/>
      <c r="AY186" s="586"/>
      <c r="AZ186" s="586"/>
      <c r="BA186" s="586"/>
      <c r="BB186" s="586"/>
      <c r="BC186" s="586"/>
      <c r="BD186" s="586"/>
      <c r="BE186" s="586"/>
      <c r="BF186" s="586"/>
      <c r="BG186" s="586"/>
      <c r="BH186" s="586"/>
      <c r="BI186" s="590"/>
      <c r="BJ186" s="566" t="s">
        <v>389</v>
      </c>
      <c r="BK186" s="567"/>
      <c r="BL186" s="567"/>
      <c r="BM186" s="568"/>
    </row>
    <row r="187" spans="1:65" s="31" customFormat="1" ht="138.75" customHeight="1" thickBot="1" x14ac:dyDescent="0.3">
      <c r="A187" s="691" t="s">
        <v>303</v>
      </c>
      <c r="B187" s="692"/>
      <c r="C187" s="692"/>
      <c r="D187" s="693"/>
      <c r="E187" s="585" t="s">
        <v>325</v>
      </c>
      <c r="F187" s="586"/>
      <c r="G187" s="586"/>
      <c r="H187" s="586"/>
      <c r="I187" s="586"/>
      <c r="J187" s="586"/>
      <c r="K187" s="586"/>
      <c r="L187" s="586"/>
      <c r="M187" s="586"/>
      <c r="N187" s="586"/>
      <c r="O187" s="586"/>
      <c r="P187" s="586"/>
      <c r="Q187" s="586"/>
      <c r="R187" s="586"/>
      <c r="S187" s="586"/>
      <c r="T187" s="586"/>
      <c r="U187" s="586"/>
      <c r="V187" s="586"/>
      <c r="W187" s="586"/>
      <c r="X187" s="586"/>
      <c r="Y187" s="586"/>
      <c r="Z187" s="586"/>
      <c r="AA187" s="586"/>
      <c r="AB187" s="586"/>
      <c r="AC187" s="586"/>
      <c r="AD187" s="586"/>
      <c r="AE187" s="586"/>
      <c r="AF187" s="586"/>
      <c r="AG187" s="586"/>
      <c r="AH187" s="586"/>
      <c r="AI187" s="586"/>
      <c r="AJ187" s="586"/>
      <c r="AK187" s="586"/>
      <c r="AL187" s="586"/>
      <c r="AM187" s="586"/>
      <c r="AN187" s="586"/>
      <c r="AO187" s="586"/>
      <c r="AP187" s="586"/>
      <c r="AQ187" s="586"/>
      <c r="AR187" s="586"/>
      <c r="AS187" s="586"/>
      <c r="AT187" s="586"/>
      <c r="AU187" s="586"/>
      <c r="AV187" s="586"/>
      <c r="AW187" s="586"/>
      <c r="AX187" s="586"/>
      <c r="AY187" s="586"/>
      <c r="AZ187" s="586"/>
      <c r="BA187" s="586"/>
      <c r="BB187" s="586"/>
      <c r="BC187" s="586"/>
      <c r="BD187" s="586"/>
      <c r="BE187" s="586"/>
      <c r="BF187" s="586"/>
      <c r="BG187" s="586"/>
      <c r="BH187" s="586"/>
      <c r="BI187" s="590"/>
      <c r="BJ187" s="566" t="s">
        <v>362</v>
      </c>
      <c r="BK187" s="567"/>
      <c r="BL187" s="567"/>
      <c r="BM187" s="568"/>
    </row>
    <row r="188" spans="1:65" s="31" customFormat="1" ht="99" customHeight="1" thickBot="1" x14ac:dyDescent="0.3">
      <c r="A188" s="801" t="s">
        <v>304</v>
      </c>
      <c r="B188" s="802"/>
      <c r="C188" s="802"/>
      <c r="D188" s="803"/>
      <c r="E188" s="585" t="s">
        <v>390</v>
      </c>
      <c r="F188" s="586"/>
      <c r="G188" s="586"/>
      <c r="H188" s="586"/>
      <c r="I188" s="586"/>
      <c r="J188" s="586"/>
      <c r="K188" s="586"/>
      <c r="L188" s="586"/>
      <c r="M188" s="586"/>
      <c r="N188" s="586"/>
      <c r="O188" s="586"/>
      <c r="P188" s="586"/>
      <c r="Q188" s="586"/>
      <c r="R188" s="586"/>
      <c r="S188" s="586"/>
      <c r="T188" s="586"/>
      <c r="U188" s="586"/>
      <c r="V188" s="586"/>
      <c r="W188" s="586"/>
      <c r="X188" s="586"/>
      <c r="Y188" s="586"/>
      <c r="Z188" s="586"/>
      <c r="AA188" s="586"/>
      <c r="AB188" s="586"/>
      <c r="AC188" s="586"/>
      <c r="AD188" s="586"/>
      <c r="AE188" s="586"/>
      <c r="AF188" s="586"/>
      <c r="AG188" s="586"/>
      <c r="AH188" s="586"/>
      <c r="AI188" s="586"/>
      <c r="AJ188" s="586"/>
      <c r="AK188" s="586"/>
      <c r="AL188" s="586"/>
      <c r="AM188" s="586"/>
      <c r="AN188" s="586"/>
      <c r="AO188" s="586"/>
      <c r="AP188" s="586"/>
      <c r="AQ188" s="586"/>
      <c r="AR188" s="586"/>
      <c r="AS188" s="586"/>
      <c r="AT188" s="586"/>
      <c r="AU188" s="586"/>
      <c r="AV188" s="586"/>
      <c r="AW188" s="586"/>
      <c r="AX188" s="586"/>
      <c r="AY188" s="586"/>
      <c r="AZ188" s="586"/>
      <c r="BA188" s="586"/>
      <c r="BB188" s="586"/>
      <c r="BC188" s="586"/>
      <c r="BD188" s="586"/>
      <c r="BE188" s="586"/>
      <c r="BF188" s="586"/>
      <c r="BG188" s="586"/>
      <c r="BH188" s="586"/>
      <c r="BI188" s="590"/>
      <c r="BJ188" s="566" t="s">
        <v>363</v>
      </c>
      <c r="BK188" s="567"/>
      <c r="BL188" s="567"/>
      <c r="BM188" s="568"/>
    </row>
    <row r="189" spans="1:65" s="31" customFormat="1" ht="99" customHeight="1" thickTop="1" thickBot="1" x14ac:dyDescent="0.3">
      <c r="A189" s="691" t="s">
        <v>347</v>
      </c>
      <c r="B189" s="692"/>
      <c r="C189" s="692"/>
      <c r="D189" s="693"/>
      <c r="E189" s="585" t="s">
        <v>395</v>
      </c>
      <c r="F189" s="586"/>
      <c r="G189" s="586"/>
      <c r="H189" s="586"/>
      <c r="I189" s="586"/>
      <c r="J189" s="586"/>
      <c r="K189" s="586"/>
      <c r="L189" s="586"/>
      <c r="M189" s="586"/>
      <c r="N189" s="586"/>
      <c r="O189" s="586"/>
      <c r="P189" s="586"/>
      <c r="Q189" s="586"/>
      <c r="R189" s="586"/>
      <c r="S189" s="586"/>
      <c r="T189" s="586"/>
      <c r="U189" s="586"/>
      <c r="V189" s="586"/>
      <c r="W189" s="586"/>
      <c r="X189" s="586"/>
      <c r="Y189" s="586"/>
      <c r="Z189" s="586"/>
      <c r="AA189" s="586"/>
      <c r="AB189" s="586"/>
      <c r="AC189" s="586"/>
      <c r="AD189" s="586"/>
      <c r="AE189" s="586"/>
      <c r="AF189" s="586"/>
      <c r="AG189" s="586"/>
      <c r="AH189" s="586"/>
      <c r="AI189" s="586"/>
      <c r="AJ189" s="586"/>
      <c r="AK189" s="586"/>
      <c r="AL189" s="586"/>
      <c r="AM189" s="586"/>
      <c r="AN189" s="586"/>
      <c r="AO189" s="586"/>
      <c r="AP189" s="586"/>
      <c r="AQ189" s="586"/>
      <c r="AR189" s="586"/>
      <c r="AS189" s="586"/>
      <c r="AT189" s="586"/>
      <c r="AU189" s="586"/>
      <c r="AV189" s="586"/>
      <c r="AW189" s="586"/>
      <c r="AX189" s="586"/>
      <c r="AY189" s="586"/>
      <c r="AZ189" s="586"/>
      <c r="BA189" s="586"/>
      <c r="BB189" s="586"/>
      <c r="BC189" s="586"/>
      <c r="BD189" s="586"/>
      <c r="BE189" s="586"/>
      <c r="BF189" s="586"/>
      <c r="BG189" s="586"/>
      <c r="BH189" s="586"/>
      <c r="BI189" s="590"/>
      <c r="BJ189" s="566" t="s">
        <v>393</v>
      </c>
      <c r="BK189" s="567"/>
      <c r="BL189" s="567"/>
      <c r="BM189" s="568"/>
    </row>
    <row r="190" spans="1:65" ht="60.75" customHeight="1" x14ac:dyDescent="0.7">
      <c r="A190" s="795" t="s">
        <v>344</v>
      </c>
      <c r="B190" s="795"/>
      <c r="C190" s="795"/>
      <c r="D190" s="795"/>
      <c r="E190" s="795"/>
      <c r="F190" s="795"/>
      <c r="G190" s="795"/>
      <c r="H190" s="795"/>
      <c r="I190" s="795"/>
      <c r="J190" s="795"/>
      <c r="K190" s="795"/>
      <c r="L190" s="795"/>
      <c r="M190" s="795"/>
      <c r="N190" s="795"/>
      <c r="O190" s="795"/>
      <c r="P190" s="795"/>
      <c r="Q190" s="795"/>
      <c r="R190" s="795"/>
      <c r="S190" s="795"/>
      <c r="T190" s="795"/>
      <c r="U190" s="795"/>
      <c r="V190" s="795"/>
      <c r="W190" s="795"/>
      <c r="X190" s="795"/>
      <c r="Y190" s="795"/>
      <c r="Z190" s="795"/>
      <c r="AA190" s="795"/>
      <c r="AB190" s="795"/>
      <c r="AC190" s="795"/>
      <c r="AD190" s="795"/>
      <c r="AE190" s="795"/>
      <c r="AF190" s="795"/>
      <c r="AG190" s="795"/>
      <c r="AH190" s="795"/>
      <c r="AI190" s="795"/>
      <c r="AJ190" s="795"/>
      <c r="AK190" s="795"/>
      <c r="AL190" s="795"/>
      <c r="AM190" s="795"/>
      <c r="AN190" s="795"/>
      <c r="AO190" s="795"/>
      <c r="AP190" s="795"/>
      <c r="AQ190" s="795"/>
      <c r="AR190" s="795"/>
      <c r="AS190" s="795"/>
      <c r="AT190" s="795"/>
      <c r="AU190" s="795"/>
      <c r="AV190" s="795"/>
      <c r="AW190" s="795"/>
      <c r="AX190" s="795"/>
      <c r="AY190" s="795"/>
      <c r="AZ190" s="795"/>
      <c r="BA190" s="795"/>
      <c r="BB190" s="795"/>
      <c r="BC190" s="795"/>
      <c r="BD190" s="795"/>
      <c r="BE190" s="795"/>
      <c r="BF190" s="359"/>
      <c r="BG190" s="359"/>
      <c r="BH190" s="359"/>
      <c r="BI190" s="359"/>
      <c r="BJ190" s="359"/>
      <c r="BK190" s="359"/>
      <c r="BL190" s="359"/>
      <c r="BM190" s="359"/>
    </row>
    <row r="191" spans="1:65" ht="49.5" customHeight="1" x14ac:dyDescent="0.7">
      <c r="A191" s="360">
        <v>1</v>
      </c>
      <c r="B191" s="795" t="s">
        <v>371</v>
      </c>
      <c r="C191" s="795"/>
      <c r="D191" s="795"/>
      <c r="E191" s="795"/>
      <c r="F191" s="795"/>
      <c r="G191" s="795"/>
      <c r="H191" s="795"/>
      <c r="I191" s="795"/>
      <c r="J191" s="795"/>
      <c r="K191" s="795"/>
      <c r="L191" s="795"/>
      <c r="M191" s="795"/>
      <c r="N191" s="795"/>
      <c r="O191" s="795"/>
      <c r="P191" s="795"/>
      <c r="Q191" s="795"/>
      <c r="R191" s="795"/>
      <c r="S191" s="795"/>
      <c r="T191" s="795"/>
      <c r="U191" s="795"/>
      <c r="V191" s="795"/>
      <c r="W191" s="795"/>
      <c r="X191" s="795"/>
      <c r="Y191" s="795"/>
      <c r="Z191" s="795"/>
      <c r="AA191" s="795"/>
      <c r="AB191" s="795"/>
      <c r="AC191" s="795"/>
      <c r="AD191" s="795"/>
      <c r="AE191" s="795"/>
      <c r="AF191" s="795"/>
      <c r="AG191" s="795"/>
      <c r="AH191" s="795"/>
      <c r="AI191" s="795"/>
      <c r="AJ191" s="795"/>
      <c r="AK191" s="795"/>
      <c r="AL191" s="795"/>
      <c r="AM191" s="795"/>
      <c r="AN191" s="795"/>
      <c r="AO191" s="795"/>
      <c r="AP191" s="795"/>
      <c r="AQ191" s="795"/>
      <c r="AR191" s="795"/>
      <c r="AS191" s="795"/>
      <c r="AT191" s="795"/>
      <c r="AU191" s="795"/>
      <c r="AV191" s="795"/>
      <c r="AW191" s="795"/>
      <c r="AX191" s="795"/>
      <c r="AY191" s="795"/>
      <c r="AZ191" s="795"/>
      <c r="BA191" s="795"/>
      <c r="BB191" s="795"/>
      <c r="BC191" s="795"/>
      <c r="BD191" s="795"/>
      <c r="BE191" s="795"/>
      <c r="BF191" s="795"/>
      <c r="BG191" s="359"/>
      <c r="BH191" s="359"/>
      <c r="BI191" s="359"/>
      <c r="BJ191" s="359"/>
      <c r="BK191" s="359"/>
      <c r="BL191" s="359"/>
      <c r="BM191" s="359"/>
    </row>
    <row r="192" spans="1:65" ht="57" customHeight="1" x14ac:dyDescent="0.7">
      <c r="A192" s="360">
        <v>2</v>
      </c>
      <c r="B192" s="795" t="s">
        <v>372</v>
      </c>
      <c r="C192" s="795"/>
      <c r="D192" s="795"/>
      <c r="E192" s="795"/>
      <c r="F192" s="795"/>
      <c r="G192" s="795"/>
      <c r="H192" s="795"/>
      <c r="I192" s="795"/>
      <c r="J192" s="795"/>
      <c r="K192" s="795"/>
      <c r="L192" s="795"/>
      <c r="M192" s="795"/>
      <c r="N192" s="795"/>
      <c r="O192" s="795"/>
      <c r="P192" s="795"/>
      <c r="Q192" s="795"/>
      <c r="R192" s="795"/>
      <c r="S192" s="795"/>
      <c r="T192" s="795"/>
      <c r="U192" s="795"/>
      <c r="V192" s="795"/>
      <c r="W192" s="795"/>
      <c r="X192" s="361"/>
      <c r="Y192" s="361"/>
      <c r="Z192" s="361"/>
      <c r="AA192" s="361"/>
      <c r="AB192" s="361"/>
      <c r="AC192" s="361"/>
      <c r="AD192" s="361"/>
      <c r="AE192" s="361"/>
      <c r="AF192" s="361"/>
      <c r="AG192" s="361"/>
      <c r="AH192" s="361"/>
      <c r="AI192" s="361"/>
      <c r="AJ192" s="361"/>
      <c r="AK192" s="361"/>
      <c r="AL192" s="361"/>
      <c r="AM192" s="361"/>
      <c r="AN192" s="361"/>
      <c r="AO192" s="361"/>
      <c r="AP192" s="361"/>
      <c r="AQ192" s="361"/>
      <c r="AR192" s="361"/>
      <c r="AS192" s="361"/>
      <c r="AT192" s="361"/>
      <c r="AU192" s="361"/>
      <c r="AV192" s="361"/>
      <c r="AW192" s="361"/>
      <c r="AX192" s="361"/>
      <c r="AY192" s="361"/>
      <c r="AZ192" s="361"/>
      <c r="BA192" s="361"/>
      <c r="BB192" s="361"/>
      <c r="BC192" s="361"/>
      <c r="BD192" s="361"/>
      <c r="BE192" s="359"/>
      <c r="BF192" s="359"/>
      <c r="BG192" s="359"/>
      <c r="BH192" s="359"/>
      <c r="BI192" s="359"/>
      <c r="BJ192" s="359"/>
      <c r="BK192" s="359"/>
      <c r="BL192" s="359"/>
      <c r="BM192" s="359"/>
    </row>
    <row r="193" spans="1:65" ht="24.75" customHeight="1" x14ac:dyDescent="0.7">
      <c r="A193" s="360"/>
      <c r="B193" s="361"/>
      <c r="C193" s="361"/>
      <c r="D193" s="361"/>
      <c r="E193" s="361"/>
      <c r="F193" s="361"/>
      <c r="G193" s="361"/>
      <c r="H193" s="361"/>
      <c r="I193" s="361"/>
      <c r="J193" s="361"/>
      <c r="K193" s="361"/>
      <c r="L193" s="361"/>
      <c r="M193" s="361"/>
      <c r="N193" s="361"/>
      <c r="O193" s="361"/>
      <c r="P193" s="361"/>
      <c r="Q193" s="361"/>
      <c r="R193" s="361"/>
      <c r="S193" s="361"/>
      <c r="T193" s="361"/>
      <c r="U193" s="361"/>
      <c r="V193" s="361"/>
      <c r="W193" s="361"/>
      <c r="X193" s="361"/>
      <c r="Y193" s="361"/>
      <c r="Z193" s="361"/>
      <c r="AA193" s="361"/>
      <c r="AB193" s="361"/>
      <c r="AC193" s="361"/>
      <c r="AD193" s="361"/>
      <c r="AE193" s="361"/>
      <c r="AF193" s="361"/>
      <c r="AG193" s="361"/>
      <c r="AH193" s="361"/>
      <c r="AI193" s="361"/>
      <c r="AJ193" s="361"/>
      <c r="AK193" s="361"/>
      <c r="AL193" s="361"/>
      <c r="AM193" s="361"/>
      <c r="AN193" s="361"/>
      <c r="AO193" s="361"/>
      <c r="AP193" s="361"/>
      <c r="AQ193" s="361"/>
      <c r="AR193" s="361"/>
      <c r="AS193" s="361"/>
      <c r="AT193" s="361"/>
      <c r="AU193" s="361"/>
      <c r="AV193" s="361"/>
      <c r="AW193" s="361"/>
      <c r="AX193" s="361"/>
      <c r="AY193" s="361"/>
      <c r="AZ193" s="361"/>
      <c r="BA193" s="361"/>
      <c r="BB193" s="361"/>
      <c r="BC193" s="361"/>
      <c r="BD193" s="361"/>
      <c r="BE193" s="359"/>
      <c r="BF193" s="359"/>
      <c r="BG193" s="359"/>
      <c r="BH193" s="359"/>
      <c r="BI193" s="359"/>
      <c r="BJ193" s="359"/>
      <c r="BK193" s="359"/>
      <c r="BL193" s="359"/>
      <c r="BM193" s="359"/>
    </row>
    <row r="194" spans="1:65" ht="52.2" x14ac:dyDescent="0.85">
      <c r="A194" s="402" t="s">
        <v>97</v>
      </c>
      <c r="B194" s="403"/>
      <c r="C194" s="404"/>
      <c r="D194" s="404"/>
      <c r="E194" s="404"/>
      <c r="F194" s="404"/>
      <c r="G194" s="404"/>
      <c r="H194" s="404"/>
      <c r="I194" s="404"/>
      <c r="J194" s="404"/>
      <c r="K194" s="404"/>
      <c r="L194" s="404"/>
      <c r="M194" s="404"/>
      <c r="N194" s="404"/>
      <c r="O194" s="404"/>
      <c r="P194" s="404"/>
      <c r="Q194" s="404"/>
      <c r="R194" s="404"/>
      <c r="S194" s="404"/>
      <c r="T194" s="404"/>
      <c r="U194" s="405"/>
      <c r="V194" s="405"/>
      <c r="W194" s="405"/>
      <c r="X194" s="405"/>
      <c r="Y194" s="405"/>
      <c r="Z194" s="405"/>
      <c r="AA194" s="405"/>
      <c r="AB194" s="405"/>
      <c r="AC194" s="405"/>
      <c r="AD194" s="405"/>
      <c r="AE194" s="405"/>
      <c r="AF194" s="405"/>
      <c r="AG194" s="405"/>
      <c r="AH194" s="405"/>
      <c r="AI194" s="405"/>
      <c r="AJ194" s="405"/>
      <c r="AK194" s="405"/>
      <c r="AL194" s="405"/>
      <c r="AM194" s="405"/>
      <c r="AN194" s="405"/>
      <c r="AO194" s="405"/>
      <c r="AP194" s="405"/>
      <c r="AQ194" s="405"/>
      <c r="AR194" s="405"/>
      <c r="AS194" s="405"/>
      <c r="AT194" s="406" t="s">
        <v>98</v>
      </c>
      <c r="AU194" s="406"/>
      <c r="AV194" s="406"/>
      <c r="AW194" s="406"/>
      <c r="AX194" s="406"/>
      <c r="AY194" s="406"/>
      <c r="AZ194" s="406"/>
      <c r="BA194" s="405"/>
      <c r="BB194" s="405"/>
      <c r="BC194" s="405"/>
      <c r="BD194" s="405"/>
      <c r="BE194" s="405"/>
      <c r="BF194" s="405"/>
      <c r="BG194" s="405"/>
      <c r="BH194" s="363"/>
      <c r="BI194" s="363"/>
      <c r="BJ194" s="69"/>
      <c r="BK194" s="69"/>
      <c r="BL194" s="69"/>
      <c r="BM194" s="69"/>
    </row>
    <row r="195" spans="1:65" ht="12.75" customHeight="1" x14ac:dyDescent="0.85">
      <c r="A195" s="407"/>
      <c r="B195" s="408"/>
      <c r="C195" s="403"/>
      <c r="D195" s="404"/>
      <c r="E195" s="404"/>
      <c r="F195" s="404"/>
      <c r="G195" s="404"/>
      <c r="H195" s="404"/>
      <c r="I195" s="404"/>
      <c r="J195" s="404"/>
      <c r="K195" s="404"/>
      <c r="L195" s="404"/>
      <c r="M195" s="404"/>
      <c r="N195" s="404"/>
      <c r="O195" s="404"/>
      <c r="P195" s="404"/>
      <c r="Q195" s="404"/>
      <c r="R195" s="404"/>
      <c r="S195" s="404"/>
      <c r="T195" s="404"/>
      <c r="U195" s="405"/>
      <c r="V195" s="405"/>
      <c r="W195" s="405"/>
      <c r="X195" s="405"/>
      <c r="Y195" s="405"/>
      <c r="Z195" s="405"/>
      <c r="AA195" s="405"/>
      <c r="AB195" s="405"/>
      <c r="AC195" s="405"/>
      <c r="AD195" s="405"/>
      <c r="AE195" s="405"/>
      <c r="AF195" s="405"/>
      <c r="AG195" s="405"/>
      <c r="AH195" s="405"/>
      <c r="AI195" s="405"/>
      <c r="AJ195" s="405"/>
      <c r="AK195" s="405"/>
      <c r="AL195" s="405"/>
      <c r="AM195" s="405"/>
      <c r="AN195" s="405"/>
      <c r="AO195" s="405"/>
      <c r="AP195" s="405"/>
      <c r="AQ195" s="405"/>
      <c r="AR195" s="405"/>
      <c r="AS195" s="405"/>
      <c r="AT195" s="409"/>
      <c r="AU195" s="409"/>
      <c r="AV195" s="409"/>
      <c r="AW195" s="409"/>
      <c r="AX195" s="409"/>
      <c r="AY195" s="409"/>
      <c r="AZ195" s="409"/>
      <c r="BA195" s="409"/>
      <c r="BB195" s="409"/>
      <c r="BC195" s="409"/>
      <c r="BD195" s="409"/>
      <c r="BE195" s="409"/>
      <c r="BF195" s="409"/>
      <c r="BG195" s="409"/>
      <c r="BH195" s="363"/>
      <c r="BI195" s="363"/>
      <c r="BJ195" s="69"/>
      <c r="BK195" s="69"/>
      <c r="BL195" s="69"/>
      <c r="BM195" s="69"/>
    </row>
    <row r="196" spans="1:65" ht="13.5" customHeight="1" x14ac:dyDescent="0.85">
      <c r="A196" s="410"/>
      <c r="B196" s="404"/>
      <c r="C196" s="404"/>
      <c r="D196" s="404"/>
      <c r="E196" s="404"/>
      <c r="F196" s="404"/>
      <c r="G196" s="404"/>
      <c r="H196" s="404"/>
      <c r="I196" s="404"/>
      <c r="J196" s="404"/>
      <c r="K196" s="404"/>
      <c r="L196" s="404"/>
      <c r="M196" s="404"/>
      <c r="N196" s="404"/>
      <c r="O196" s="404"/>
      <c r="P196" s="404"/>
      <c r="Q196" s="404"/>
      <c r="R196" s="404"/>
      <c r="S196" s="404"/>
      <c r="T196" s="404"/>
      <c r="U196" s="405"/>
      <c r="V196" s="405"/>
      <c r="W196" s="405"/>
      <c r="X196" s="405"/>
      <c r="Y196" s="405"/>
      <c r="Z196" s="405"/>
      <c r="AA196" s="405"/>
      <c r="AB196" s="405"/>
      <c r="AC196" s="405"/>
      <c r="AD196" s="405"/>
      <c r="AE196" s="405"/>
      <c r="AF196" s="405"/>
      <c r="AG196" s="405"/>
      <c r="AH196" s="405"/>
      <c r="AI196" s="405"/>
      <c r="AJ196" s="405"/>
      <c r="AK196" s="405"/>
      <c r="AL196" s="405"/>
      <c r="AM196" s="405"/>
      <c r="AN196" s="405"/>
      <c r="AO196" s="405"/>
      <c r="AP196" s="405"/>
      <c r="AQ196" s="405"/>
      <c r="AR196" s="405"/>
      <c r="AS196" s="405"/>
      <c r="AT196" s="574" t="s">
        <v>418</v>
      </c>
      <c r="AU196" s="574"/>
      <c r="AV196" s="574"/>
      <c r="AW196" s="574"/>
      <c r="AX196" s="574"/>
      <c r="AY196" s="574"/>
      <c r="AZ196" s="574"/>
      <c r="BA196" s="574"/>
      <c r="BB196" s="574"/>
      <c r="BC196" s="574"/>
      <c r="BD196" s="574"/>
      <c r="BE196" s="574"/>
      <c r="BF196" s="574"/>
      <c r="BG196" s="574"/>
      <c r="BH196" s="574"/>
      <c r="BI196" s="574"/>
      <c r="BJ196" s="69"/>
      <c r="BK196" s="69"/>
      <c r="BL196" s="69"/>
      <c r="BM196" s="69"/>
    </row>
    <row r="197" spans="1:65" ht="52.2" x14ac:dyDescent="0.85">
      <c r="A197" s="404" t="s">
        <v>133</v>
      </c>
      <c r="B197" s="404"/>
      <c r="C197" s="404"/>
      <c r="D197" s="404"/>
      <c r="E197" s="404"/>
      <c r="F197" s="404"/>
      <c r="G197" s="404"/>
      <c r="H197" s="404"/>
      <c r="I197" s="404"/>
      <c r="J197" s="404"/>
      <c r="K197" s="404"/>
      <c r="L197" s="404"/>
      <c r="M197" s="404"/>
      <c r="N197" s="404"/>
      <c r="O197" s="404"/>
      <c r="P197" s="404"/>
      <c r="Q197" s="404"/>
      <c r="R197" s="404"/>
      <c r="S197" s="404"/>
      <c r="T197" s="404"/>
      <c r="U197" s="411"/>
      <c r="V197" s="405"/>
      <c r="W197" s="405"/>
      <c r="X197" s="405"/>
      <c r="Y197" s="405"/>
      <c r="Z197" s="405"/>
      <c r="AA197" s="405"/>
      <c r="AB197" s="405"/>
      <c r="AC197" s="405"/>
      <c r="AD197" s="405"/>
      <c r="AE197" s="405"/>
      <c r="AF197" s="405"/>
      <c r="AG197" s="405"/>
      <c r="AH197" s="405"/>
      <c r="AI197" s="405"/>
      <c r="AJ197" s="405"/>
      <c r="AK197" s="405"/>
      <c r="AL197" s="405"/>
      <c r="AM197" s="405"/>
      <c r="AN197" s="405"/>
      <c r="AO197" s="405"/>
      <c r="AP197" s="405"/>
      <c r="AQ197" s="405"/>
      <c r="AR197" s="405"/>
      <c r="AS197" s="405"/>
      <c r="AT197" s="574"/>
      <c r="AU197" s="574"/>
      <c r="AV197" s="574"/>
      <c r="AW197" s="574"/>
      <c r="AX197" s="574"/>
      <c r="AY197" s="574"/>
      <c r="AZ197" s="574"/>
      <c r="BA197" s="574"/>
      <c r="BB197" s="574"/>
      <c r="BC197" s="574"/>
      <c r="BD197" s="574"/>
      <c r="BE197" s="574"/>
      <c r="BF197" s="574"/>
      <c r="BG197" s="574"/>
      <c r="BH197" s="574"/>
      <c r="BI197" s="574"/>
      <c r="BJ197" s="69"/>
      <c r="BK197" s="69"/>
      <c r="BL197" s="69"/>
      <c r="BM197" s="69"/>
    </row>
    <row r="198" spans="1:65" ht="52.2" x14ac:dyDescent="0.85">
      <c r="A198" s="412" t="s">
        <v>124</v>
      </c>
      <c r="B198" s="412"/>
      <c r="C198" s="413"/>
      <c r="D198" s="412"/>
      <c r="E198" s="412"/>
      <c r="F198" s="412"/>
      <c r="G198" s="412"/>
      <c r="H198" s="412"/>
      <c r="I198" s="412"/>
      <c r="J198" s="412"/>
      <c r="K198" s="412"/>
      <c r="L198" s="404"/>
      <c r="M198" s="404"/>
      <c r="N198" s="404"/>
      <c r="O198" s="413"/>
      <c r="P198" s="413"/>
      <c r="Q198" s="413"/>
      <c r="R198" s="413"/>
      <c r="S198" s="413"/>
      <c r="T198" s="404"/>
      <c r="U198" s="411"/>
      <c r="V198" s="405"/>
      <c r="W198" s="405"/>
      <c r="X198" s="405"/>
      <c r="Y198" s="405"/>
      <c r="Z198" s="405"/>
      <c r="AA198" s="405"/>
      <c r="AB198" s="405"/>
      <c r="AC198" s="405"/>
      <c r="AD198" s="405"/>
      <c r="AE198" s="405"/>
      <c r="AF198" s="405"/>
      <c r="AG198" s="405"/>
      <c r="AH198" s="405"/>
      <c r="AI198" s="405"/>
      <c r="AJ198" s="405"/>
      <c r="AK198" s="405"/>
      <c r="AL198" s="405"/>
      <c r="AM198" s="405"/>
      <c r="AN198" s="405"/>
      <c r="AO198" s="405"/>
      <c r="AP198" s="405"/>
      <c r="AQ198" s="405"/>
      <c r="AR198" s="405"/>
      <c r="AS198" s="405"/>
      <c r="AT198" s="574"/>
      <c r="AU198" s="574"/>
      <c r="AV198" s="574"/>
      <c r="AW198" s="574"/>
      <c r="AX198" s="574"/>
      <c r="AY198" s="574"/>
      <c r="AZ198" s="574"/>
      <c r="BA198" s="574"/>
      <c r="BB198" s="574"/>
      <c r="BC198" s="574"/>
      <c r="BD198" s="574"/>
      <c r="BE198" s="574"/>
      <c r="BF198" s="574"/>
      <c r="BG198" s="574"/>
      <c r="BH198" s="574"/>
      <c r="BI198" s="574"/>
      <c r="BJ198" s="69"/>
      <c r="BK198" s="69"/>
      <c r="BL198" s="69"/>
      <c r="BM198" s="69"/>
    </row>
    <row r="199" spans="1:65" ht="52.2" x14ac:dyDescent="0.85">
      <c r="A199" s="410" t="s">
        <v>421</v>
      </c>
      <c r="B199" s="405"/>
      <c r="C199" s="405"/>
      <c r="D199" s="405"/>
      <c r="E199" s="405"/>
      <c r="F199" s="405"/>
      <c r="G199" s="405"/>
      <c r="H199" s="405"/>
      <c r="I199" s="405"/>
      <c r="J199" s="414"/>
      <c r="L199" s="405"/>
      <c r="M199" s="417" t="s">
        <v>202</v>
      </c>
      <c r="N199" s="405"/>
      <c r="O199" s="405"/>
      <c r="P199" s="405"/>
      <c r="Q199" s="405"/>
      <c r="R199" s="405"/>
      <c r="S199" s="405"/>
      <c r="T199" s="405"/>
      <c r="U199" s="411"/>
      <c r="V199" s="405"/>
      <c r="W199" s="405"/>
      <c r="X199" s="405"/>
      <c r="Y199" s="405"/>
      <c r="Z199" s="405"/>
      <c r="AA199" s="405"/>
      <c r="AB199" s="405"/>
      <c r="AC199" s="405"/>
      <c r="AD199" s="405"/>
      <c r="AE199" s="405"/>
      <c r="AF199" s="405"/>
      <c r="AG199" s="405"/>
      <c r="AH199" s="405"/>
      <c r="AI199" s="405"/>
      <c r="AJ199" s="405"/>
      <c r="AK199" s="405"/>
      <c r="AL199" s="405"/>
      <c r="AM199" s="405"/>
      <c r="AN199" s="405"/>
      <c r="AO199" s="405"/>
      <c r="AP199" s="405"/>
      <c r="AQ199" s="405"/>
      <c r="AR199" s="405"/>
      <c r="AS199" s="405"/>
      <c r="AT199" s="574"/>
      <c r="AU199" s="574"/>
      <c r="AV199" s="574"/>
      <c r="AW199" s="574"/>
      <c r="AX199" s="574"/>
      <c r="AY199" s="574"/>
      <c r="AZ199" s="574"/>
      <c r="BA199" s="574"/>
      <c r="BB199" s="574"/>
      <c r="BC199" s="574"/>
      <c r="BD199" s="574"/>
      <c r="BE199" s="574"/>
      <c r="BF199" s="574"/>
      <c r="BG199" s="574"/>
      <c r="BH199" s="574"/>
      <c r="BI199" s="574"/>
      <c r="BJ199" s="69"/>
      <c r="BK199" s="69"/>
      <c r="BL199" s="69"/>
      <c r="BM199" s="69"/>
    </row>
    <row r="200" spans="1:65" ht="58.5" customHeight="1" x14ac:dyDescent="0.85">
      <c r="A200" s="415" t="s">
        <v>200</v>
      </c>
      <c r="B200" s="405"/>
      <c r="C200" s="405"/>
      <c r="D200" s="405"/>
      <c r="E200" s="405"/>
      <c r="F200" s="405"/>
      <c r="G200" s="405"/>
      <c r="H200" s="405"/>
      <c r="I200" s="405"/>
      <c r="J200" s="405"/>
      <c r="K200" s="59"/>
      <c r="L200" s="405"/>
      <c r="M200" s="405"/>
      <c r="N200" s="405"/>
      <c r="O200" s="405"/>
      <c r="P200" s="405"/>
      <c r="Q200" s="405"/>
      <c r="R200" s="405"/>
      <c r="S200" s="405"/>
      <c r="T200" s="405"/>
      <c r="U200" s="411"/>
      <c r="V200" s="405"/>
      <c r="W200" s="405"/>
      <c r="X200" s="405"/>
      <c r="Y200" s="405"/>
      <c r="Z200" s="405"/>
      <c r="AA200" s="405"/>
      <c r="AB200" s="405"/>
      <c r="AC200" s="405"/>
      <c r="AD200" s="405"/>
      <c r="AE200" s="405"/>
      <c r="AF200" s="405"/>
      <c r="AG200" s="405"/>
      <c r="AH200" s="405"/>
      <c r="AI200" s="405"/>
      <c r="AJ200" s="405"/>
      <c r="AK200" s="405"/>
      <c r="AL200" s="405"/>
      <c r="AM200" s="405"/>
      <c r="AN200" s="405"/>
      <c r="AO200" s="405"/>
      <c r="AP200" s="405"/>
      <c r="AQ200" s="405"/>
      <c r="AR200" s="405"/>
      <c r="AS200" s="405"/>
      <c r="AT200" s="410" t="s">
        <v>198</v>
      </c>
      <c r="AU200" s="406"/>
      <c r="AV200" s="406"/>
      <c r="AW200" s="416"/>
      <c r="AX200" s="405"/>
      <c r="AY200" s="405"/>
      <c r="AZ200" s="405"/>
      <c r="BA200" s="412"/>
      <c r="BB200" s="417" t="s">
        <v>201</v>
      </c>
      <c r="BC200" s="405"/>
      <c r="BD200" s="405"/>
      <c r="BE200" s="405"/>
      <c r="BF200" s="405"/>
      <c r="BG200" s="405"/>
      <c r="BH200" s="359"/>
      <c r="BI200" s="359"/>
      <c r="BJ200" s="69"/>
      <c r="BK200" s="69"/>
      <c r="BL200" s="69"/>
      <c r="BM200" s="69"/>
    </row>
    <row r="201" spans="1:65" ht="52.2" x14ac:dyDescent="0.85">
      <c r="A201" s="418"/>
      <c r="B201" s="405"/>
      <c r="C201" s="405"/>
      <c r="D201" s="405"/>
      <c r="E201" s="405"/>
      <c r="F201" s="405"/>
      <c r="G201" s="405"/>
      <c r="H201" s="405"/>
      <c r="I201" s="405"/>
      <c r="J201" s="405"/>
      <c r="K201" s="59"/>
      <c r="L201" s="405"/>
      <c r="M201" s="405"/>
      <c r="N201" s="405"/>
      <c r="O201" s="405"/>
      <c r="P201" s="405"/>
      <c r="Q201" s="405"/>
      <c r="R201" s="405"/>
      <c r="S201" s="405"/>
      <c r="T201" s="405"/>
      <c r="U201" s="411"/>
      <c r="V201" s="405"/>
      <c r="W201" s="405"/>
      <c r="X201" s="405"/>
      <c r="Y201" s="405"/>
      <c r="Z201" s="405"/>
      <c r="AA201" s="405"/>
      <c r="AB201" s="405"/>
      <c r="AC201" s="405"/>
      <c r="AD201" s="405"/>
      <c r="AE201" s="405"/>
      <c r="AF201" s="405"/>
      <c r="AG201" s="405"/>
      <c r="AH201" s="405"/>
      <c r="AI201" s="405"/>
      <c r="AJ201" s="405"/>
      <c r="AK201" s="405"/>
      <c r="AL201" s="405"/>
      <c r="AM201" s="405"/>
      <c r="AN201" s="405"/>
      <c r="AO201" s="405"/>
      <c r="AP201" s="405"/>
      <c r="AQ201" s="405"/>
      <c r="AR201" s="405"/>
      <c r="AS201" s="405"/>
      <c r="AT201" s="415" t="s">
        <v>200</v>
      </c>
      <c r="AU201" s="406"/>
      <c r="AV201" s="406"/>
      <c r="AW201" s="416"/>
      <c r="AX201" s="405"/>
      <c r="AY201" s="405"/>
      <c r="AZ201" s="405"/>
      <c r="BA201" s="405"/>
      <c r="BB201" s="414"/>
      <c r="BC201" s="405"/>
      <c r="BD201" s="405"/>
      <c r="BE201" s="405"/>
      <c r="BF201" s="405"/>
      <c r="BG201" s="405"/>
      <c r="BH201" s="359"/>
      <c r="BI201" s="359"/>
      <c r="BJ201" s="69"/>
      <c r="BK201" s="69"/>
      <c r="BL201" s="69"/>
      <c r="BM201" s="69"/>
    </row>
    <row r="202" spans="1:65" ht="45.75" customHeight="1" x14ac:dyDescent="0.85">
      <c r="A202" s="1193" t="s">
        <v>412</v>
      </c>
      <c r="B202" s="1193"/>
      <c r="C202" s="1193"/>
      <c r="D202" s="1193"/>
      <c r="E202" s="1193"/>
      <c r="F202" s="1193"/>
      <c r="G202" s="1193"/>
      <c r="H202" s="1193"/>
      <c r="I202" s="1193"/>
      <c r="J202" s="1193"/>
      <c r="K202" s="1193"/>
      <c r="L202" s="1193"/>
      <c r="M202" s="1193"/>
      <c r="N202" s="1193"/>
      <c r="O202" s="1193"/>
      <c r="P202" s="1193"/>
      <c r="Q202" s="1193"/>
      <c r="R202" s="1193"/>
      <c r="S202" s="1193"/>
      <c r="T202" s="1193"/>
      <c r="U202" s="1193"/>
      <c r="V202" s="1193"/>
      <c r="W202" s="1193"/>
      <c r="X202" s="1193"/>
      <c r="Y202" s="1193"/>
      <c r="Z202" s="1193"/>
      <c r="AA202" s="405"/>
      <c r="AB202" s="405"/>
      <c r="AC202" s="405"/>
      <c r="AD202" s="405"/>
      <c r="AE202" s="405"/>
      <c r="AF202" s="405"/>
      <c r="AG202" s="405"/>
      <c r="AH202" s="405"/>
      <c r="AI202" s="405"/>
      <c r="AJ202" s="405"/>
      <c r="AK202" s="405"/>
      <c r="AL202" s="405"/>
      <c r="AM202" s="405"/>
      <c r="AN202" s="405"/>
      <c r="AO202" s="405"/>
      <c r="AP202" s="405"/>
      <c r="AQ202" s="405"/>
      <c r="AR202" s="405"/>
      <c r="AS202" s="405"/>
      <c r="AU202" s="406"/>
      <c r="AV202" s="406"/>
      <c r="AW202" s="416"/>
      <c r="AX202" s="405"/>
      <c r="AY202" s="405"/>
      <c r="AZ202" s="405"/>
      <c r="BA202" s="405"/>
      <c r="BB202" s="405"/>
      <c r="BC202" s="405"/>
      <c r="BD202" s="405"/>
      <c r="BE202" s="405"/>
      <c r="BF202" s="405"/>
      <c r="BG202" s="405"/>
      <c r="BH202" s="359"/>
      <c r="BI202" s="359"/>
      <c r="BJ202" s="69"/>
      <c r="BK202" s="69"/>
      <c r="BL202" s="69"/>
      <c r="BM202" s="69"/>
    </row>
    <row r="203" spans="1:65" ht="45.75" customHeight="1" x14ac:dyDescent="0.85">
      <c r="A203" s="1193"/>
      <c r="B203" s="1193"/>
      <c r="C203" s="1193"/>
      <c r="D203" s="1193"/>
      <c r="E203" s="1193"/>
      <c r="F203" s="1193"/>
      <c r="G203" s="1193"/>
      <c r="H203" s="1193"/>
      <c r="I203" s="1193"/>
      <c r="J203" s="1193"/>
      <c r="K203" s="1193"/>
      <c r="L203" s="1193"/>
      <c r="M203" s="1193"/>
      <c r="N203" s="1193"/>
      <c r="O203" s="1193"/>
      <c r="P203" s="1193"/>
      <c r="Q203" s="1193"/>
      <c r="R203" s="1193"/>
      <c r="S203" s="1193"/>
      <c r="T203" s="1193"/>
      <c r="U203" s="1193"/>
      <c r="V203" s="1193"/>
      <c r="W203" s="1193"/>
      <c r="X203" s="1193"/>
      <c r="Y203" s="1193"/>
      <c r="Z203" s="1193"/>
      <c r="AA203" s="405"/>
      <c r="AB203" s="405"/>
      <c r="AC203" s="405"/>
      <c r="AD203" s="405"/>
      <c r="AE203" s="405"/>
      <c r="AF203" s="405"/>
      <c r="AG203" s="405"/>
      <c r="AH203" s="405"/>
      <c r="AI203" s="405"/>
      <c r="AJ203" s="405"/>
      <c r="AK203" s="405"/>
      <c r="AL203" s="405"/>
      <c r="AM203" s="405"/>
      <c r="AN203" s="405"/>
      <c r="AO203" s="405"/>
      <c r="AP203" s="405"/>
      <c r="AQ203" s="405"/>
      <c r="AR203" s="405"/>
      <c r="AS203" s="405"/>
      <c r="AT203" s="415"/>
      <c r="AU203" s="406"/>
      <c r="AV203" s="406"/>
      <c r="AW203" s="416"/>
      <c r="AX203" s="405"/>
      <c r="AY203" s="405"/>
      <c r="AZ203" s="405"/>
      <c r="BA203" s="405"/>
      <c r="BB203" s="405"/>
      <c r="BC203" s="405"/>
      <c r="BD203" s="405"/>
      <c r="BE203" s="405"/>
      <c r="BF203" s="405"/>
      <c r="BG203" s="405"/>
      <c r="BH203" s="359"/>
      <c r="BI203" s="359"/>
      <c r="BJ203" s="69"/>
      <c r="BK203" s="69"/>
      <c r="BL203" s="69"/>
      <c r="BM203" s="69"/>
    </row>
    <row r="204" spans="1:65" ht="52.2" x14ac:dyDescent="0.85">
      <c r="A204" s="1193"/>
      <c r="B204" s="1193"/>
      <c r="C204" s="1193"/>
      <c r="D204" s="1193"/>
      <c r="E204" s="1193"/>
      <c r="F204" s="1193"/>
      <c r="G204" s="1193"/>
      <c r="H204" s="1193"/>
      <c r="I204" s="1193"/>
      <c r="J204" s="1193"/>
      <c r="K204" s="1193"/>
      <c r="L204" s="1193"/>
      <c r="M204" s="1193"/>
      <c r="N204" s="1193"/>
      <c r="O204" s="1193"/>
      <c r="P204" s="1193"/>
      <c r="Q204" s="1193"/>
      <c r="R204" s="1193"/>
      <c r="S204" s="1193"/>
      <c r="T204" s="1193"/>
      <c r="U204" s="1193"/>
      <c r="V204" s="1193"/>
      <c r="W204" s="1193"/>
      <c r="X204" s="1193"/>
      <c r="Y204" s="1193"/>
      <c r="Z204" s="1193"/>
      <c r="AA204" s="405"/>
      <c r="AB204" s="405"/>
      <c r="AC204" s="405"/>
      <c r="AD204" s="405"/>
      <c r="AE204" s="405"/>
      <c r="AF204" s="405"/>
      <c r="AG204" s="405"/>
      <c r="AH204" s="405"/>
      <c r="AI204" s="405"/>
      <c r="AJ204" s="405"/>
      <c r="AK204" s="405"/>
      <c r="AL204" s="405"/>
      <c r="AM204" s="405"/>
      <c r="AN204" s="405"/>
      <c r="AO204" s="405"/>
      <c r="AP204" s="405"/>
      <c r="AQ204" s="405"/>
      <c r="AR204" s="405"/>
      <c r="AS204" s="405"/>
      <c r="AT204" s="796" t="s">
        <v>204</v>
      </c>
      <c r="AU204" s="796"/>
      <c r="AV204" s="796"/>
      <c r="AW204" s="796"/>
      <c r="AX204" s="796"/>
      <c r="AY204" s="796"/>
      <c r="AZ204" s="796"/>
      <c r="BA204" s="796"/>
      <c r="BB204" s="796"/>
      <c r="BC204" s="796"/>
      <c r="BD204" s="796"/>
      <c r="BE204" s="796"/>
      <c r="BF204" s="796"/>
      <c r="BG204" s="796"/>
      <c r="BH204" s="359"/>
      <c r="BI204" s="359"/>
      <c r="BJ204" s="69"/>
      <c r="BK204" s="69"/>
      <c r="BL204" s="69"/>
      <c r="BM204" s="69"/>
    </row>
    <row r="205" spans="1:65" ht="52.2" x14ac:dyDescent="0.85">
      <c r="A205" s="1193"/>
      <c r="B205" s="1193"/>
      <c r="C205" s="1193"/>
      <c r="D205" s="1193"/>
      <c r="E205" s="1193"/>
      <c r="F205" s="1193"/>
      <c r="G205" s="1193"/>
      <c r="H205" s="1193"/>
      <c r="I205" s="1193"/>
      <c r="J205" s="1193"/>
      <c r="K205" s="1193"/>
      <c r="L205" s="1193"/>
      <c r="M205" s="1193"/>
      <c r="N205" s="1193"/>
      <c r="O205" s="1193"/>
      <c r="P205" s="1193"/>
      <c r="Q205" s="1193"/>
      <c r="R205" s="1193"/>
      <c r="S205" s="1193"/>
      <c r="T205" s="1193"/>
      <c r="U205" s="1193"/>
      <c r="V205" s="1193"/>
      <c r="W205" s="1193"/>
      <c r="X205" s="1193"/>
      <c r="Y205" s="1193"/>
      <c r="Z205" s="1193"/>
      <c r="AA205" s="405"/>
      <c r="AB205" s="405"/>
      <c r="AC205" s="405"/>
      <c r="AD205" s="405"/>
      <c r="AE205" s="405"/>
      <c r="AF205" s="405"/>
      <c r="AG205" s="405"/>
      <c r="AH205" s="405"/>
      <c r="AI205" s="405"/>
      <c r="AJ205" s="405"/>
      <c r="AK205" s="405"/>
      <c r="AL205" s="405"/>
      <c r="AM205" s="405"/>
      <c r="AN205" s="405"/>
      <c r="AO205" s="405"/>
      <c r="AP205" s="405"/>
      <c r="AQ205" s="405"/>
      <c r="AR205" s="405"/>
      <c r="AS205" s="405"/>
      <c r="AT205" s="796"/>
      <c r="AU205" s="796"/>
      <c r="AV205" s="796"/>
      <c r="AW205" s="796"/>
      <c r="AX205" s="796"/>
      <c r="AY205" s="796"/>
      <c r="AZ205" s="796"/>
      <c r="BA205" s="796"/>
      <c r="BB205" s="796"/>
      <c r="BC205" s="796"/>
      <c r="BD205" s="796"/>
      <c r="BE205" s="796"/>
      <c r="BF205" s="796"/>
      <c r="BG205" s="796"/>
      <c r="BH205" s="359"/>
      <c r="BI205" s="359"/>
      <c r="BJ205" s="69"/>
      <c r="BK205" s="69"/>
      <c r="BL205" s="69"/>
      <c r="BM205" s="69"/>
    </row>
    <row r="206" spans="1:65" ht="52.2" x14ac:dyDescent="0.85">
      <c r="A206" s="1193"/>
      <c r="B206" s="1193"/>
      <c r="C206" s="1193"/>
      <c r="D206" s="1193"/>
      <c r="E206" s="1193"/>
      <c r="F206" s="1193"/>
      <c r="G206" s="1193"/>
      <c r="H206" s="1193"/>
      <c r="I206" s="1193"/>
      <c r="J206" s="1193"/>
      <c r="K206" s="1193"/>
      <c r="L206" s="1193"/>
      <c r="M206" s="1193"/>
      <c r="N206" s="1193"/>
      <c r="O206" s="1193"/>
      <c r="P206" s="1193"/>
      <c r="Q206" s="1193"/>
      <c r="R206" s="1193"/>
      <c r="S206" s="1193"/>
      <c r="T206" s="1193"/>
      <c r="U206" s="1193"/>
      <c r="V206" s="1193"/>
      <c r="W206" s="1193"/>
      <c r="X206" s="1193"/>
      <c r="Y206" s="1193"/>
      <c r="Z206" s="1193"/>
      <c r="AA206" s="405"/>
      <c r="AB206" s="405"/>
      <c r="AC206" s="405"/>
      <c r="AD206" s="405"/>
      <c r="AE206" s="405"/>
      <c r="AF206" s="405"/>
      <c r="AG206" s="405"/>
      <c r="AH206" s="405"/>
      <c r="AI206" s="405"/>
      <c r="AJ206" s="405"/>
      <c r="AK206" s="405"/>
      <c r="AL206" s="405"/>
      <c r="AM206" s="405"/>
      <c r="AN206" s="405"/>
      <c r="AO206" s="405"/>
      <c r="AP206" s="405"/>
      <c r="AQ206" s="405"/>
      <c r="AR206" s="405"/>
      <c r="AS206" s="405"/>
      <c r="AT206" s="796"/>
      <c r="AU206" s="796"/>
      <c r="AV206" s="796"/>
      <c r="AW206" s="796"/>
      <c r="AX206" s="796"/>
      <c r="AY206" s="796"/>
      <c r="AZ206" s="796"/>
      <c r="BA206" s="796"/>
      <c r="BB206" s="796"/>
      <c r="BC206" s="796"/>
      <c r="BD206" s="796"/>
      <c r="BE206" s="796"/>
      <c r="BF206" s="796"/>
      <c r="BG206" s="796"/>
      <c r="BH206" s="359"/>
      <c r="BI206" s="359"/>
      <c r="BJ206" s="69"/>
      <c r="BK206" s="69"/>
      <c r="BL206" s="69"/>
      <c r="BM206" s="69"/>
    </row>
    <row r="207" spans="1:65" ht="60.75" customHeight="1" x14ac:dyDescent="0.85">
      <c r="A207" s="410" t="s">
        <v>200</v>
      </c>
      <c r="B207" s="405"/>
      <c r="C207" s="405"/>
      <c r="D207" s="405"/>
      <c r="E207" s="405"/>
      <c r="F207" s="405"/>
      <c r="G207" s="405"/>
      <c r="H207" s="405"/>
      <c r="I207" s="405"/>
      <c r="J207" s="405"/>
      <c r="K207" s="59"/>
      <c r="L207" s="417" t="s">
        <v>419</v>
      </c>
      <c r="M207" s="405"/>
      <c r="N207" s="405"/>
      <c r="O207" s="405"/>
      <c r="P207" s="405"/>
      <c r="Q207" s="405"/>
      <c r="R207" s="405"/>
      <c r="S207" s="405"/>
      <c r="T207" s="405"/>
      <c r="U207" s="411"/>
      <c r="V207" s="405"/>
      <c r="W207" s="405"/>
      <c r="X207" s="405"/>
      <c r="Y207" s="405"/>
      <c r="Z207" s="405"/>
      <c r="AA207" s="405"/>
      <c r="AB207" s="405"/>
      <c r="AC207" s="405"/>
      <c r="AD207" s="405"/>
      <c r="AE207" s="405"/>
      <c r="AF207" s="405"/>
      <c r="AG207" s="405"/>
      <c r="AH207" s="405"/>
      <c r="AI207" s="405"/>
      <c r="AJ207" s="405"/>
      <c r="AK207" s="405"/>
      <c r="AL207" s="405"/>
      <c r="AM207" s="405"/>
      <c r="AN207" s="405"/>
      <c r="AO207" s="405"/>
      <c r="AP207" s="405"/>
      <c r="AQ207" s="405"/>
      <c r="AR207" s="405"/>
      <c r="AS207" s="405"/>
      <c r="AT207" s="410" t="s">
        <v>198</v>
      </c>
      <c r="AU207" s="406"/>
      <c r="AV207" s="406"/>
      <c r="AW207" s="416"/>
      <c r="AX207" s="405"/>
      <c r="AY207" s="405"/>
      <c r="AZ207" s="405"/>
      <c r="BA207" s="405"/>
      <c r="BB207" s="797" t="s">
        <v>203</v>
      </c>
      <c r="BC207" s="797"/>
      <c r="BD207" s="797"/>
      <c r="BE207" s="797"/>
      <c r="BF207" s="797"/>
      <c r="BG207" s="405"/>
      <c r="BH207" s="359"/>
      <c r="BI207" s="359"/>
      <c r="BJ207" s="69"/>
      <c r="BK207" s="69"/>
      <c r="BL207" s="69"/>
      <c r="BM207" s="69"/>
    </row>
    <row r="208" spans="1:65" ht="60" customHeight="1" x14ac:dyDescent="0.85">
      <c r="A208" s="415" t="s">
        <v>200</v>
      </c>
      <c r="B208" s="405"/>
      <c r="C208" s="405"/>
      <c r="D208" s="405"/>
      <c r="E208" s="405"/>
      <c r="F208" s="405"/>
      <c r="G208" s="405"/>
      <c r="H208" s="405"/>
      <c r="I208" s="405"/>
      <c r="J208" s="405"/>
      <c r="K208" s="405"/>
      <c r="L208" s="405"/>
      <c r="M208" s="405"/>
      <c r="N208" s="405"/>
      <c r="O208" s="405"/>
      <c r="P208" s="405"/>
      <c r="Q208" s="405"/>
      <c r="R208" s="405"/>
      <c r="S208" s="405"/>
      <c r="T208" s="405"/>
      <c r="U208" s="405"/>
      <c r="V208" s="405"/>
      <c r="W208" s="405"/>
      <c r="X208" s="405"/>
      <c r="Y208" s="405"/>
      <c r="Z208" s="405"/>
      <c r="AA208" s="405"/>
      <c r="AB208" s="405"/>
      <c r="AC208" s="405"/>
      <c r="AD208" s="405"/>
      <c r="AE208" s="405"/>
      <c r="AF208" s="405"/>
      <c r="AG208" s="405"/>
      <c r="AH208" s="405"/>
      <c r="AI208" s="405"/>
      <c r="AJ208" s="405"/>
      <c r="AK208" s="405"/>
      <c r="AL208" s="405"/>
      <c r="AM208" s="405"/>
      <c r="AN208" s="405"/>
      <c r="AO208" s="405"/>
      <c r="AP208" s="405"/>
      <c r="AQ208" s="405"/>
      <c r="AR208" s="405"/>
      <c r="AS208" s="405"/>
      <c r="AT208" s="415" t="s">
        <v>200</v>
      </c>
      <c r="AU208" s="406"/>
      <c r="AV208" s="406"/>
      <c r="AW208" s="419"/>
      <c r="AX208" s="405"/>
      <c r="AY208" s="405"/>
      <c r="AZ208" s="405"/>
      <c r="BA208" s="405"/>
      <c r="BB208" s="405"/>
      <c r="BC208" s="405"/>
      <c r="BD208" s="405"/>
      <c r="BE208" s="405"/>
      <c r="BF208" s="405"/>
      <c r="BG208" s="405"/>
      <c r="BH208" s="359"/>
      <c r="BI208" s="359"/>
      <c r="BJ208" s="69"/>
      <c r="BK208" s="69"/>
      <c r="BL208" s="69"/>
      <c r="BM208" s="69"/>
    </row>
    <row r="209" spans="1:65" ht="17.25" customHeight="1" x14ac:dyDescent="1">
      <c r="A209" s="418"/>
      <c r="B209" s="405"/>
      <c r="C209" s="405"/>
      <c r="D209" s="405"/>
      <c r="E209" s="405"/>
      <c r="F209" s="405"/>
      <c r="G209" s="405"/>
      <c r="H209" s="405"/>
      <c r="I209" s="405"/>
      <c r="J209" s="405"/>
      <c r="K209" s="405"/>
      <c r="L209" s="405"/>
      <c r="M209" s="405"/>
      <c r="N209" s="405"/>
      <c r="O209" s="405"/>
      <c r="P209" s="405"/>
      <c r="Q209" s="405"/>
      <c r="R209" s="405"/>
      <c r="S209" s="405"/>
      <c r="T209" s="405"/>
      <c r="U209" s="405"/>
      <c r="V209" s="405"/>
      <c r="W209" s="405"/>
      <c r="X209" s="405"/>
      <c r="Y209" s="405"/>
      <c r="Z209" s="405"/>
      <c r="AA209" s="405"/>
      <c r="AB209" s="405"/>
      <c r="AC209" s="405"/>
      <c r="AD209" s="405"/>
      <c r="AE209" s="405"/>
      <c r="AF209" s="405"/>
      <c r="AG209" s="405"/>
      <c r="AH209" s="405"/>
      <c r="AI209" s="405"/>
      <c r="AJ209" s="405"/>
      <c r="AK209" s="405"/>
      <c r="AL209" s="405"/>
      <c r="AM209" s="405"/>
      <c r="AN209" s="405"/>
      <c r="AO209" s="405"/>
      <c r="AP209" s="405"/>
      <c r="AQ209" s="405"/>
      <c r="AR209" s="405"/>
      <c r="AS209" s="405"/>
      <c r="AT209" s="420"/>
      <c r="AU209" s="420"/>
      <c r="AV209" s="420"/>
      <c r="AW209" s="420"/>
      <c r="AX209" s="420"/>
      <c r="AY209" s="420"/>
      <c r="AZ209" s="420"/>
      <c r="BA209" s="420"/>
      <c r="BB209" s="420"/>
      <c r="BC209" s="420"/>
      <c r="BD209" s="420"/>
      <c r="BE209" s="420"/>
      <c r="BF209" s="420"/>
      <c r="BG209" s="420"/>
      <c r="BH209" s="365"/>
      <c r="BI209" s="365"/>
      <c r="BJ209" s="69"/>
      <c r="BK209" s="69"/>
      <c r="BL209" s="69"/>
      <c r="BM209" s="69"/>
    </row>
    <row r="210" spans="1:65" ht="21" customHeight="1" x14ac:dyDescent="1">
      <c r="A210" s="420"/>
      <c r="B210" s="420"/>
      <c r="C210" s="420"/>
      <c r="D210" s="420"/>
      <c r="E210" s="420"/>
      <c r="F210" s="420"/>
      <c r="G210" s="420"/>
      <c r="H210" s="420"/>
      <c r="I210" s="420"/>
      <c r="J210" s="420"/>
      <c r="K210" s="420"/>
      <c r="L210" s="420"/>
      <c r="M210" s="420"/>
      <c r="N210" s="420"/>
      <c r="O210" s="420"/>
      <c r="P210" s="420"/>
      <c r="Q210" s="420"/>
      <c r="R210" s="420"/>
      <c r="S210" s="420"/>
      <c r="T210" s="405"/>
      <c r="U210" s="405"/>
      <c r="V210" s="405"/>
      <c r="W210" s="405"/>
      <c r="X210" s="405"/>
      <c r="Y210" s="405"/>
      <c r="Z210" s="405"/>
      <c r="AA210" s="405"/>
      <c r="AB210" s="405"/>
      <c r="AC210" s="405"/>
      <c r="AD210" s="405"/>
      <c r="AE210" s="405"/>
      <c r="AF210" s="405"/>
      <c r="AG210" s="405"/>
      <c r="AH210" s="405"/>
      <c r="AI210" s="405"/>
      <c r="AJ210" s="405"/>
      <c r="AK210" s="405"/>
      <c r="AL210" s="405"/>
      <c r="AM210" s="405"/>
      <c r="AN210" s="405"/>
      <c r="AO210" s="405"/>
      <c r="AP210" s="405"/>
      <c r="AQ210" s="405"/>
      <c r="AR210" s="405"/>
      <c r="AS210" s="405"/>
      <c r="AT210" s="420"/>
      <c r="AU210" s="420"/>
      <c r="AV210" s="420"/>
      <c r="AW210" s="420"/>
      <c r="AX210" s="420"/>
      <c r="AY210" s="420"/>
      <c r="AZ210" s="420"/>
      <c r="BA210" s="420"/>
      <c r="BB210" s="420"/>
      <c r="BC210" s="420"/>
      <c r="BD210" s="420"/>
      <c r="BE210" s="420"/>
      <c r="BF210" s="420"/>
      <c r="BG210" s="420"/>
      <c r="BH210" s="365"/>
      <c r="BI210" s="365"/>
      <c r="BJ210" s="69"/>
      <c r="BK210" s="69"/>
      <c r="BL210" s="69"/>
      <c r="BM210" s="69"/>
    </row>
    <row r="211" spans="1:65" ht="26.25" customHeight="1" x14ac:dyDescent="1">
      <c r="A211" s="420"/>
      <c r="B211" s="420"/>
      <c r="C211" s="420"/>
      <c r="D211" s="420"/>
      <c r="E211" s="420"/>
      <c r="F211" s="420"/>
      <c r="G211" s="420"/>
      <c r="H211" s="420"/>
      <c r="I211" s="420"/>
      <c r="J211" s="420"/>
      <c r="K211" s="420"/>
      <c r="L211" s="420"/>
      <c r="M211" s="420"/>
      <c r="N211" s="420"/>
      <c r="O211" s="420"/>
      <c r="P211" s="420"/>
      <c r="Q211" s="420"/>
      <c r="R211" s="420"/>
      <c r="S211" s="420"/>
      <c r="T211" s="408"/>
      <c r="U211" s="408"/>
      <c r="V211" s="408"/>
      <c r="W211" s="405"/>
      <c r="X211" s="405"/>
      <c r="Y211" s="405"/>
      <c r="Z211" s="405"/>
      <c r="AA211" s="405"/>
      <c r="AB211" s="405"/>
      <c r="AC211" s="405"/>
      <c r="AD211" s="405"/>
      <c r="AE211" s="405"/>
      <c r="AF211" s="405"/>
      <c r="AG211" s="405"/>
      <c r="AH211" s="405"/>
      <c r="AI211" s="405"/>
      <c r="AJ211" s="405"/>
      <c r="AK211" s="405"/>
      <c r="AL211" s="405"/>
      <c r="AM211" s="405"/>
      <c r="AN211" s="405"/>
      <c r="AO211" s="405"/>
      <c r="AP211" s="405"/>
      <c r="AQ211" s="405"/>
      <c r="AR211" s="405"/>
      <c r="AS211" s="405"/>
      <c r="AT211" s="420"/>
      <c r="AU211" s="420"/>
      <c r="AV211" s="420"/>
      <c r="AW211" s="420"/>
      <c r="AX211" s="420"/>
      <c r="AY211" s="420"/>
      <c r="AZ211" s="420"/>
      <c r="BA211" s="420"/>
      <c r="BB211" s="420"/>
      <c r="BC211" s="420"/>
      <c r="BD211" s="420"/>
      <c r="BE211" s="420"/>
      <c r="BF211" s="420"/>
      <c r="BG211" s="420"/>
      <c r="BH211" s="365"/>
      <c r="BI211" s="365"/>
      <c r="BJ211" s="69"/>
      <c r="BK211" s="69"/>
      <c r="BL211" s="69"/>
      <c r="BM211" s="69"/>
    </row>
    <row r="212" spans="1:65" ht="43.5" customHeight="1" x14ac:dyDescent="1">
      <c r="A212" s="1192" t="s">
        <v>420</v>
      </c>
      <c r="B212" s="1192"/>
      <c r="C212" s="1192"/>
      <c r="D212" s="1192"/>
      <c r="E212" s="1192"/>
      <c r="F212" s="1192"/>
      <c r="G212" s="1192"/>
      <c r="H212" s="1192"/>
      <c r="I212" s="1192"/>
      <c r="J212" s="1192"/>
      <c r="K212" s="1192"/>
      <c r="L212" s="1192"/>
      <c r="M212" s="1192"/>
      <c r="N212" s="1192"/>
      <c r="O212" s="1192"/>
      <c r="P212" s="1192"/>
      <c r="Q212" s="1192"/>
      <c r="R212" s="1192"/>
      <c r="S212" s="1192"/>
      <c r="T212" s="1192"/>
      <c r="U212" s="1192"/>
      <c r="V212" s="1192"/>
      <c r="W212" s="1192"/>
      <c r="X212" s="1192"/>
      <c r="Y212" s="1192"/>
      <c r="Z212" s="1192"/>
      <c r="AA212" s="1192"/>
      <c r="AB212" s="405"/>
      <c r="AC212" s="405"/>
      <c r="AD212" s="405"/>
      <c r="AE212" s="405"/>
      <c r="AF212" s="405"/>
      <c r="AG212" s="405"/>
      <c r="AH212" s="405"/>
      <c r="AI212" s="405"/>
      <c r="AJ212" s="405"/>
      <c r="AK212" s="405"/>
      <c r="AL212" s="405"/>
      <c r="AM212" s="405"/>
      <c r="AN212" s="405"/>
      <c r="AO212" s="405"/>
      <c r="AP212" s="405"/>
      <c r="AQ212" s="405"/>
      <c r="AR212" s="405"/>
      <c r="AS212" s="405"/>
      <c r="AT212" s="416" t="s">
        <v>99</v>
      </c>
      <c r="AU212" s="409"/>
      <c r="AV212" s="409"/>
      <c r="AW212" s="409"/>
      <c r="AX212" s="409"/>
      <c r="AY212" s="409"/>
      <c r="AZ212" s="409"/>
      <c r="BA212" s="413"/>
      <c r="BB212" s="420"/>
      <c r="BC212" s="420"/>
      <c r="BD212" s="420"/>
      <c r="BE212" s="420"/>
      <c r="BF212" s="420"/>
      <c r="BG212" s="409"/>
      <c r="BH212" s="364"/>
      <c r="BI212" s="364"/>
      <c r="BJ212" s="69"/>
      <c r="BK212" s="69"/>
      <c r="BL212" s="69"/>
      <c r="BM212" s="69"/>
    </row>
    <row r="213" spans="1:65" ht="25.5" customHeight="1" x14ac:dyDescent="0.85">
      <c r="A213" s="1192"/>
      <c r="B213" s="1192"/>
      <c r="C213" s="1192"/>
      <c r="D213" s="1192"/>
      <c r="E213" s="1192"/>
      <c r="F213" s="1192"/>
      <c r="G213" s="1192"/>
      <c r="H213" s="1192"/>
      <c r="I213" s="1192"/>
      <c r="J213" s="1192"/>
      <c r="K213" s="1192"/>
      <c r="L213" s="1192"/>
      <c r="M213" s="1192"/>
      <c r="N213" s="1192"/>
      <c r="O213" s="1192"/>
      <c r="P213" s="1192"/>
      <c r="Q213" s="1192"/>
      <c r="R213" s="1192"/>
      <c r="S213" s="1192"/>
      <c r="T213" s="1192"/>
      <c r="U213" s="1192"/>
      <c r="V213" s="1192"/>
      <c r="W213" s="1192"/>
      <c r="X213" s="1192"/>
      <c r="Y213" s="1192"/>
      <c r="Z213" s="1192"/>
      <c r="AA213" s="1192"/>
      <c r="AB213" s="405"/>
      <c r="AC213" s="405"/>
      <c r="AD213" s="405"/>
      <c r="AE213" s="405"/>
      <c r="AF213" s="405"/>
      <c r="AG213" s="405"/>
      <c r="AH213" s="405"/>
      <c r="AI213" s="405"/>
      <c r="AJ213" s="405"/>
      <c r="AK213" s="405"/>
      <c r="AL213" s="405"/>
      <c r="AM213" s="405"/>
      <c r="AN213" s="405"/>
      <c r="AO213" s="405"/>
      <c r="AP213" s="405"/>
      <c r="AQ213" s="405"/>
      <c r="AR213" s="405"/>
      <c r="AS213" s="405"/>
      <c r="AT213" s="418"/>
      <c r="AU213" s="421"/>
      <c r="AV213" s="421"/>
      <c r="AW213" s="421"/>
      <c r="AX213" s="421"/>
      <c r="AY213" s="421"/>
      <c r="AZ213" s="421"/>
      <c r="BA213" s="421"/>
      <c r="BB213" s="414"/>
      <c r="BC213" s="421"/>
      <c r="BD213" s="421"/>
      <c r="BE213" s="421"/>
      <c r="BF213" s="421"/>
      <c r="BG213" s="421"/>
      <c r="BH213" s="365"/>
      <c r="BI213" s="365"/>
      <c r="BJ213" s="69"/>
      <c r="BK213" s="69"/>
      <c r="BL213" s="69"/>
      <c r="BM213" s="69"/>
    </row>
    <row r="214" spans="1:65" s="13" customFormat="1" ht="42.75" customHeight="1" x14ac:dyDescent="0.85">
      <c r="A214" s="1192"/>
      <c r="B214" s="1192"/>
      <c r="C214" s="1192"/>
      <c r="D214" s="1192"/>
      <c r="E214" s="1192"/>
      <c r="F214" s="1192"/>
      <c r="G214" s="1192"/>
      <c r="H214" s="1192"/>
      <c r="I214" s="1192"/>
      <c r="J214" s="1192"/>
      <c r="K214" s="1192"/>
      <c r="L214" s="1192"/>
      <c r="M214" s="1192"/>
      <c r="N214" s="1192"/>
      <c r="O214" s="1192"/>
      <c r="P214" s="1192"/>
      <c r="Q214" s="1192"/>
      <c r="R214" s="1192"/>
      <c r="S214" s="1192"/>
      <c r="T214" s="1192"/>
      <c r="U214" s="1192"/>
      <c r="V214" s="1192"/>
      <c r="W214" s="1192"/>
      <c r="X214" s="1192"/>
      <c r="Y214" s="1192"/>
      <c r="Z214" s="1192"/>
      <c r="AA214" s="1192"/>
      <c r="AB214" s="405"/>
      <c r="AC214" s="405"/>
      <c r="AD214" s="405"/>
      <c r="AE214" s="405"/>
      <c r="AF214" s="405"/>
      <c r="AG214" s="405"/>
      <c r="AH214" s="405"/>
      <c r="AI214" s="405"/>
      <c r="AJ214" s="405"/>
      <c r="AK214" s="405"/>
      <c r="AL214" s="405"/>
      <c r="AM214" s="405"/>
      <c r="AN214" s="405"/>
      <c r="AO214" s="405"/>
      <c r="AP214" s="405"/>
      <c r="AQ214" s="405"/>
      <c r="AR214" s="405"/>
      <c r="AS214" s="405"/>
      <c r="AT214" s="410" t="s">
        <v>409</v>
      </c>
      <c r="AU214" s="406"/>
      <c r="AV214" s="422"/>
      <c r="AW214" s="423"/>
      <c r="AX214" s="423"/>
      <c r="AY214" s="423"/>
      <c r="AZ214" s="423"/>
      <c r="BA214" s="413" t="s">
        <v>199</v>
      </c>
      <c r="BB214" s="424"/>
      <c r="BC214" s="424"/>
      <c r="BD214" s="424"/>
      <c r="BE214" s="424"/>
      <c r="BF214" s="424"/>
      <c r="BG214" s="424"/>
      <c r="BH214" s="372"/>
      <c r="BI214" s="359"/>
      <c r="BJ214" s="373"/>
      <c r="BK214" s="373"/>
      <c r="BL214" s="373"/>
      <c r="BM214" s="373"/>
    </row>
    <row r="215" spans="1:65" s="13" customFormat="1" ht="52.5" customHeight="1" x14ac:dyDescent="0.85">
      <c r="A215" s="1192"/>
      <c r="B215" s="1192"/>
      <c r="C215" s="1192"/>
      <c r="D215" s="1192"/>
      <c r="E215" s="1192"/>
      <c r="F215" s="1192"/>
      <c r="G215" s="1192"/>
      <c r="H215" s="1192"/>
      <c r="I215" s="1192"/>
      <c r="J215" s="1192"/>
      <c r="K215" s="1192"/>
      <c r="L215" s="1192"/>
      <c r="M215" s="1192"/>
      <c r="N215" s="1192"/>
      <c r="O215" s="1192"/>
      <c r="P215" s="1192"/>
      <c r="Q215" s="1192"/>
      <c r="R215" s="1192"/>
      <c r="S215" s="1192"/>
      <c r="T215" s="1192"/>
      <c r="U215" s="1192"/>
      <c r="V215" s="1192"/>
      <c r="W215" s="1192"/>
      <c r="X215" s="1192"/>
      <c r="Y215" s="1192"/>
      <c r="Z215" s="1192"/>
      <c r="AA215" s="1192"/>
      <c r="AB215" s="405"/>
      <c r="AC215" s="405"/>
      <c r="AD215" s="405"/>
      <c r="AE215" s="405"/>
      <c r="AF215" s="405"/>
      <c r="AG215" s="405"/>
      <c r="AH215" s="405"/>
      <c r="AI215" s="405"/>
      <c r="AJ215" s="405"/>
      <c r="AK215" s="405"/>
      <c r="AL215" s="405"/>
      <c r="AM215" s="405"/>
      <c r="AN215" s="405"/>
      <c r="AO215" s="405"/>
      <c r="AP215" s="405"/>
      <c r="AQ215" s="405"/>
      <c r="AR215" s="405"/>
      <c r="AS215" s="405"/>
      <c r="AT215" s="415" t="s">
        <v>200</v>
      </c>
      <c r="AU215" s="406"/>
      <c r="AV215" s="422"/>
      <c r="AW215" s="423"/>
      <c r="AX215" s="423"/>
      <c r="AY215" s="423"/>
      <c r="AZ215" s="423"/>
      <c r="BA215" s="423"/>
      <c r="BB215" s="424"/>
      <c r="BC215" s="424"/>
      <c r="BD215" s="424"/>
      <c r="BE215" s="424"/>
      <c r="BF215" s="424"/>
      <c r="BG215" s="424"/>
      <c r="BH215" s="372"/>
      <c r="BI215" s="359"/>
      <c r="BJ215" s="373"/>
      <c r="BK215" s="373"/>
      <c r="BL215" s="373"/>
      <c r="BM215" s="373"/>
    </row>
    <row r="216" spans="1:65" s="13" customFormat="1" ht="42.75" customHeight="1" x14ac:dyDescent="0.85">
      <c r="A216" s="1192"/>
      <c r="B216" s="1192"/>
      <c r="C216" s="1192"/>
      <c r="D216" s="1192"/>
      <c r="E216" s="1192"/>
      <c r="F216" s="1192"/>
      <c r="G216" s="1192"/>
      <c r="H216" s="1192"/>
      <c r="I216" s="1192"/>
      <c r="J216" s="1192"/>
      <c r="K216" s="1192"/>
      <c r="L216" s="1192"/>
      <c r="M216" s="1192"/>
      <c r="N216" s="1192"/>
      <c r="O216" s="1192"/>
      <c r="P216" s="1192"/>
      <c r="Q216" s="1192"/>
      <c r="R216" s="1192"/>
      <c r="S216" s="1192"/>
      <c r="T216" s="1192"/>
      <c r="U216" s="1192"/>
      <c r="V216" s="1192"/>
      <c r="W216" s="1192"/>
      <c r="X216" s="1192"/>
      <c r="Y216" s="1192"/>
      <c r="Z216" s="1192"/>
      <c r="AA216" s="1192"/>
      <c r="AB216" s="405"/>
      <c r="AC216" s="405"/>
      <c r="AD216" s="405"/>
      <c r="AE216" s="405"/>
      <c r="AF216" s="405"/>
      <c r="AG216" s="405"/>
      <c r="AH216" s="405"/>
      <c r="AI216" s="405"/>
      <c r="AJ216" s="405"/>
      <c r="AK216" s="405"/>
      <c r="AL216" s="405"/>
      <c r="AM216" s="405"/>
      <c r="AN216" s="405"/>
      <c r="AO216" s="405"/>
      <c r="AP216" s="405"/>
      <c r="AQ216" s="405"/>
      <c r="AR216" s="405"/>
      <c r="AS216" s="405"/>
      <c r="AT216" s="415"/>
      <c r="AU216" s="406"/>
      <c r="AV216" s="422"/>
      <c r="AW216" s="423"/>
      <c r="AX216" s="423"/>
      <c r="AY216" s="423"/>
      <c r="AZ216" s="423"/>
      <c r="BA216" s="423"/>
      <c r="BB216" s="424"/>
      <c r="BC216" s="424"/>
      <c r="BD216" s="424"/>
      <c r="BE216" s="424"/>
      <c r="BF216" s="424"/>
      <c r="BG216" s="424"/>
      <c r="BH216" s="372"/>
      <c r="BI216" s="359"/>
      <c r="BJ216" s="373"/>
      <c r="BK216" s="373"/>
      <c r="BL216" s="373"/>
      <c r="BM216" s="373"/>
    </row>
    <row r="217" spans="1:65" s="13" customFormat="1" ht="72.75" customHeight="1" x14ac:dyDescent="1">
      <c r="A217" s="1192"/>
      <c r="B217" s="1192"/>
      <c r="C217" s="1192"/>
      <c r="D217" s="1192"/>
      <c r="E217" s="1192"/>
      <c r="F217" s="1192"/>
      <c r="G217" s="1192"/>
      <c r="H217" s="1192"/>
      <c r="I217" s="1192"/>
      <c r="J217" s="1192"/>
      <c r="K217" s="1192"/>
      <c r="L217" s="1192"/>
      <c r="M217" s="1192"/>
      <c r="N217" s="1192"/>
      <c r="O217" s="1192"/>
      <c r="P217" s="1192"/>
      <c r="Q217" s="1192"/>
      <c r="R217" s="1192"/>
      <c r="S217" s="1192"/>
      <c r="T217" s="1192"/>
      <c r="U217" s="1192"/>
      <c r="V217" s="1192"/>
      <c r="W217" s="1192"/>
      <c r="X217" s="1192"/>
      <c r="Y217" s="1192"/>
      <c r="Z217" s="1192"/>
      <c r="AA217" s="1192"/>
      <c r="AB217" s="405"/>
      <c r="AC217" s="405"/>
      <c r="AD217" s="405"/>
      <c r="AE217" s="405"/>
      <c r="AF217" s="405"/>
      <c r="AG217" s="405"/>
      <c r="AH217" s="405"/>
      <c r="AI217" s="405"/>
      <c r="AJ217" s="405"/>
      <c r="AK217" s="405"/>
      <c r="AL217" s="405"/>
      <c r="AM217" s="405"/>
      <c r="AN217" s="405"/>
      <c r="AO217" s="405"/>
      <c r="AP217" s="405"/>
      <c r="AQ217" s="405"/>
      <c r="AR217" s="405"/>
      <c r="AS217" s="405"/>
      <c r="AT217" s="425"/>
      <c r="AU217" s="406"/>
      <c r="AV217" s="422"/>
      <c r="AW217" s="423"/>
      <c r="AX217" s="423"/>
      <c r="AY217" s="423"/>
      <c r="AZ217" s="423"/>
      <c r="BA217" s="423"/>
      <c r="BB217" s="424"/>
      <c r="BC217" s="424"/>
      <c r="BD217" s="424"/>
      <c r="BE217" s="424"/>
      <c r="BF217" s="424"/>
      <c r="BG217" s="424"/>
      <c r="BH217" s="372"/>
      <c r="BI217" s="359"/>
      <c r="BJ217" s="373"/>
      <c r="BK217" s="373"/>
      <c r="BL217" s="373"/>
      <c r="BM217" s="373"/>
    </row>
    <row r="218" spans="1:65" s="13" customFormat="1" ht="30" customHeight="1" x14ac:dyDescent="0.7">
      <c r="T218" s="369"/>
      <c r="U218" s="369"/>
      <c r="V218" s="369"/>
      <c r="W218" s="366"/>
      <c r="X218" s="359"/>
      <c r="Y218" s="359"/>
      <c r="Z218" s="359"/>
      <c r="AA218" s="359"/>
      <c r="AB218" s="359"/>
      <c r="AC218" s="359"/>
      <c r="AD218" s="359"/>
      <c r="AE218" s="359"/>
      <c r="AF218" s="359"/>
      <c r="AG218" s="359"/>
      <c r="AH218" s="359"/>
      <c r="AI218" s="359"/>
      <c r="AJ218" s="359"/>
      <c r="AK218" s="359"/>
      <c r="AL218" s="359"/>
      <c r="AM218" s="359"/>
      <c r="AN218" s="359"/>
      <c r="AO218" s="359"/>
      <c r="AP218" s="359"/>
      <c r="AQ218" s="359"/>
      <c r="AR218" s="359"/>
      <c r="AS218" s="359"/>
      <c r="AU218" s="362"/>
      <c r="AV218" s="370"/>
      <c r="AW218" s="371"/>
      <c r="AX218" s="371"/>
      <c r="AY218" s="371"/>
      <c r="AZ218" s="371"/>
      <c r="BB218" s="372"/>
      <c r="BC218" s="372"/>
      <c r="BD218" s="372"/>
      <c r="BE218" s="372"/>
      <c r="BF218" s="372"/>
      <c r="BG218" s="372"/>
      <c r="BH218" s="372"/>
      <c r="BI218" s="359"/>
      <c r="BJ218" s="373"/>
      <c r="BK218" s="373"/>
      <c r="BL218" s="373"/>
      <c r="BM218" s="373"/>
    </row>
    <row r="219" spans="1:65" s="13" customFormat="1" ht="30" customHeight="1" x14ac:dyDescent="0.7">
      <c r="T219" s="369"/>
      <c r="U219" s="369"/>
      <c r="V219" s="369"/>
      <c r="W219" s="366"/>
      <c r="X219" s="359"/>
      <c r="Y219" s="359"/>
      <c r="Z219" s="359"/>
      <c r="AA219" s="359"/>
      <c r="AB219" s="359"/>
      <c r="AC219" s="359"/>
      <c r="AD219" s="359"/>
      <c r="AE219" s="359"/>
      <c r="AF219" s="359"/>
      <c r="AG219" s="359"/>
      <c r="AH219" s="359"/>
      <c r="AI219" s="359"/>
      <c r="AJ219" s="359"/>
      <c r="AK219" s="359"/>
      <c r="AL219" s="359"/>
      <c r="AM219" s="359"/>
      <c r="AN219" s="359"/>
      <c r="AO219" s="359"/>
      <c r="AP219" s="359"/>
      <c r="AQ219" s="359"/>
      <c r="AR219" s="359"/>
      <c r="AS219" s="359"/>
      <c r="AT219" s="367"/>
      <c r="AU219" s="362"/>
      <c r="AV219" s="370"/>
      <c r="AW219" s="371"/>
      <c r="AX219" s="371"/>
      <c r="AY219" s="371"/>
      <c r="AZ219" s="371"/>
      <c r="BA219" s="371"/>
      <c r="BB219" s="368"/>
      <c r="BC219" s="372"/>
      <c r="BD219" s="372"/>
      <c r="BE219" s="372"/>
      <c r="BF219" s="372"/>
      <c r="BG219" s="372"/>
      <c r="BH219" s="372"/>
      <c r="BI219" s="359"/>
      <c r="BJ219" s="373"/>
      <c r="BK219" s="373"/>
      <c r="BL219" s="373"/>
      <c r="BM219" s="373"/>
    </row>
  </sheetData>
  <mergeCells count="1168">
    <mergeCell ref="BJ169:BM169"/>
    <mergeCell ref="BJ172:BM172"/>
    <mergeCell ref="BJ173:BM173"/>
    <mergeCell ref="AH41:AI41"/>
    <mergeCell ref="Z41:AA41"/>
    <mergeCell ref="X43:Y43"/>
    <mergeCell ref="V41:W41"/>
    <mergeCell ref="AR96:AT97"/>
    <mergeCell ref="AU96:AW97"/>
    <mergeCell ref="AX96:AZ97"/>
    <mergeCell ref="BA96:BC97"/>
    <mergeCell ref="BD96:BF97"/>
    <mergeCell ref="BG96:BI97"/>
    <mergeCell ref="A99:B99"/>
    <mergeCell ref="C99:U99"/>
    <mergeCell ref="V99:W99"/>
    <mergeCell ref="X99:Y99"/>
    <mergeCell ref="Z99:AA99"/>
    <mergeCell ref="AB99:AC99"/>
    <mergeCell ref="AD99:AE99"/>
    <mergeCell ref="AF99:AG99"/>
    <mergeCell ref="AH99:AI99"/>
    <mergeCell ref="AJ99:AK99"/>
    <mergeCell ref="AD51:AE51"/>
    <mergeCell ref="A58:B58"/>
    <mergeCell ref="C58:U58"/>
    <mergeCell ref="V58:W58"/>
    <mergeCell ref="Z86:AA86"/>
    <mergeCell ref="AB86:AC86"/>
    <mergeCell ref="AF57:AG57"/>
    <mergeCell ref="AB87:AC87"/>
    <mergeCell ref="Z87:AA87"/>
    <mergeCell ref="AB51:AC51"/>
    <mergeCell ref="A93:B98"/>
    <mergeCell ref="AL93:BI94"/>
    <mergeCell ref="BJ185:BM185"/>
    <mergeCell ref="B191:BF191"/>
    <mergeCell ref="A212:AA217"/>
    <mergeCell ref="A202:Z206"/>
    <mergeCell ref="BJ186:BM186"/>
    <mergeCell ref="BJ187:BM187"/>
    <mergeCell ref="BJ188:BM188"/>
    <mergeCell ref="BJ189:BM189"/>
    <mergeCell ref="E164:J164"/>
    <mergeCell ref="AK164:AP164"/>
    <mergeCell ref="B165:AP165"/>
    <mergeCell ref="B166:AJ166"/>
    <mergeCell ref="E177:BI177"/>
    <mergeCell ref="E175:BI175"/>
    <mergeCell ref="E176:BI176"/>
    <mergeCell ref="E178:BI178"/>
    <mergeCell ref="E179:BI179"/>
    <mergeCell ref="E180:BI180"/>
    <mergeCell ref="E182:BI182"/>
    <mergeCell ref="E181:BI181"/>
    <mergeCell ref="E183:BI183"/>
    <mergeCell ref="E184:BI184"/>
    <mergeCell ref="E185:BI185"/>
    <mergeCell ref="E186:BI186"/>
    <mergeCell ref="E187:BI187"/>
    <mergeCell ref="E188:BI188"/>
    <mergeCell ref="E189:BI189"/>
    <mergeCell ref="BJ167:BM167"/>
    <mergeCell ref="BJ168:BM168"/>
    <mergeCell ref="A145:D145"/>
    <mergeCell ref="D160:X161"/>
    <mergeCell ref="AK160:BH161"/>
    <mergeCell ref="AQ162:AV162"/>
    <mergeCell ref="E163:J163"/>
    <mergeCell ref="AK163:AP163"/>
    <mergeCell ref="L162:T162"/>
    <mergeCell ref="AH127:AI127"/>
    <mergeCell ref="AF127:AG127"/>
    <mergeCell ref="AD127:AE127"/>
    <mergeCell ref="Z122:AA122"/>
    <mergeCell ref="AB110:AC110"/>
    <mergeCell ref="AB124:AC124"/>
    <mergeCell ref="A123:B123"/>
    <mergeCell ref="AF109:AG109"/>
    <mergeCell ref="X125:Y125"/>
    <mergeCell ref="A148:D148"/>
    <mergeCell ref="AF125:AG125"/>
    <mergeCell ref="AH125:AI125"/>
    <mergeCell ref="BJ174:BM174"/>
    <mergeCell ref="BJ175:BM175"/>
    <mergeCell ref="BJ176:BM176"/>
    <mergeCell ref="BJ177:BM177"/>
    <mergeCell ref="BJ178:BM178"/>
    <mergeCell ref="BJ179:BM179"/>
    <mergeCell ref="BJ180:BM180"/>
    <mergeCell ref="BJ181:BM181"/>
    <mergeCell ref="BJ182:BM182"/>
    <mergeCell ref="BJ183:BM183"/>
    <mergeCell ref="BJ184:BM184"/>
    <mergeCell ref="BK128:BM128"/>
    <mergeCell ref="A167:D167"/>
    <mergeCell ref="BJ155:BM155"/>
    <mergeCell ref="E156:BI156"/>
    <mergeCell ref="BJ156:BM156"/>
    <mergeCell ref="E157:BI157"/>
    <mergeCell ref="BJ157:BM157"/>
    <mergeCell ref="E158:BI158"/>
    <mergeCell ref="BJ158:BM158"/>
    <mergeCell ref="E167:BI167"/>
    <mergeCell ref="E168:BI168"/>
    <mergeCell ref="E169:BI169"/>
    <mergeCell ref="E170:BI170"/>
    <mergeCell ref="E171:BI171"/>
    <mergeCell ref="E172:BI172"/>
    <mergeCell ref="E173:BI173"/>
    <mergeCell ref="E174:BI174"/>
    <mergeCell ref="A155:D155"/>
    <mergeCell ref="O140:P142"/>
    <mergeCell ref="L140:N142"/>
    <mergeCell ref="A140:K142"/>
    <mergeCell ref="A150:D150"/>
    <mergeCell ref="A156:D156"/>
    <mergeCell ref="AP133:AQ133"/>
    <mergeCell ref="AS133:AT133"/>
    <mergeCell ref="AV133:AW133"/>
    <mergeCell ref="Z133:AA133"/>
    <mergeCell ref="L139:N139"/>
    <mergeCell ref="O139:P139"/>
    <mergeCell ref="A174:D174"/>
    <mergeCell ref="A190:BE190"/>
    <mergeCell ref="BK127:BM127"/>
    <mergeCell ref="BK129:BM129"/>
    <mergeCell ref="BK130:BM130"/>
    <mergeCell ref="A168:D168"/>
    <mergeCell ref="A175:D175"/>
    <mergeCell ref="A176:D176"/>
    <mergeCell ref="A189:D189"/>
    <mergeCell ref="A158:D158"/>
    <mergeCell ref="AB129:AC129"/>
    <mergeCell ref="AD129:AE129"/>
    <mergeCell ref="A157:D157"/>
    <mergeCell ref="AD133:AE133"/>
    <mergeCell ref="AH133:AI133"/>
    <mergeCell ref="A180:D180"/>
    <mergeCell ref="AV138:AW139"/>
    <mergeCell ref="AL138:AU139"/>
    <mergeCell ref="BJ170:BM170"/>
    <mergeCell ref="BJ171:BM171"/>
    <mergeCell ref="A181:D181"/>
    <mergeCell ref="A183:D183"/>
    <mergeCell ref="A184:D184"/>
    <mergeCell ref="A185:D185"/>
    <mergeCell ref="V54:W54"/>
    <mergeCell ref="X54:Y54"/>
    <mergeCell ref="C54:U54"/>
    <mergeCell ref="A51:B51"/>
    <mergeCell ref="C51:U51"/>
    <mergeCell ref="Z51:AA51"/>
    <mergeCell ref="A152:D152"/>
    <mergeCell ref="BK86:BM86"/>
    <mergeCell ref="BK87:BM87"/>
    <mergeCell ref="BK85:BM85"/>
    <mergeCell ref="A153:D153"/>
    <mergeCell ref="AE142:AF142"/>
    <mergeCell ref="AI142:AK142"/>
    <mergeCell ref="AG142:AH142"/>
    <mergeCell ref="AL140:AU142"/>
    <mergeCell ref="AV140:AW142"/>
    <mergeCell ref="AX140:AZ142"/>
    <mergeCell ref="BA141:BM142"/>
    <mergeCell ref="Q140:S142"/>
    <mergeCell ref="BE133:BF133"/>
    <mergeCell ref="A138:S138"/>
    <mergeCell ref="AF128:AG128"/>
    <mergeCell ref="T138:AK138"/>
    <mergeCell ref="AJ109:AK109"/>
    <mergeCell ref="A129:B129"/>
    <mergeCell ref="C129:U129"/>
    <mergeCell ref="BD134:BF134"/>
    <mergeCell ref="BA135:BC135"/>
    <mergeCell ref="BA134:BC134"/>
    <mergeCell ref="V124:W124"/>
    <mergeCell ref="Z129:AA129"/>
    <mergeCell ref="BG136:BI136"/>
    <mergeCell ref="A179:D179"/>
    <mergeCell ref="A171:D171"/>
    <mergeCell ref="A172:D172"/>
    <mergeCell ref="A173:D173"/>
    <mergeCell ref="A170:D170"/>
    <mergeCell ref="AM133:AN133"/>
    <mergeCell ref="A149:D149"/>
    <mergeCell ref="A143:BM143"/>
    <mergeCell ref="AJ130:AK130"/>
    <mergeCell ref="V125:W125"/>
    <mergeCell ref="BK134:BM134"/>
    <mergeCell ref="A134:Y134"/>
    <mergeCell ref="BA140:BM140"/>
    <mergeCell ref="BD135:BF135"/>
    <mergeCell ref="BG134:BI134"/>
    <mergeCell ref="AH129:AI129"/>
    <mergeCell ref="AJ133:AK133"/>
    <mergeCell ref="A139:K139"/>
    <mergeCell ref="T139:AD139"/>
    <mergeCell ref="T140:AD140"/>
    <mergeCell ref="AY133:AZ133"/>
    <mergeCell ref="T141:AD141"/>
    <mergeCell ref="T142:AD142"/>
    <mergeCell ref="BG133:BI133"/>
    <mergeCell ref="A130:B130"/>
    <mergeCell ref="C130:U130"/>
    <mergeCell ref="V130:W130"/>
    <mergeCell ref="BK132:BM132"/>
    <mergeCell ref="BK135:BM135"/>
    <mergeCell ref="BK136:BM136"/>
    <mergeCell ref="BK137:BM137"/>
    <mergeCell ref="BG137:BI137"/>
    <mergeCell ref="BK59:BM59"/>
    <mergeCell ref="BK58:BM58"/>
    <mergeCell ref="BK60:BM61"/>
    <mergeCell ref="BK66:BM66"/>
    <mergeCell ref="BK63:BM63"/>
    <mergeCell ref="BK62:BM62"/>
    <mergeCell ref="BK64:BM65"/>
    <mergeCell ref="BK69:BM70"/>
    <mergeCell ref="BK113:BM115"/>
    <mergeCell ref="AD125:AE125"/>
    <mergeCell ref="BK88:BM88"/>
    <mergeCell ref="BK100:BM100"/>
    <mergeCell ref="BK101:BM102"/>
    <mergeCell ref="AJ101:AK101"/>
    <mergeCell ref="AH111:AI111"/>
    <mergeCell ref="AH103:AI103"/>
    <mergeCell ref="AJ103:AK103"/>
    <mergeCell ref="AJ85:AK85"/>
    <mergeCell ref="AH78:AI78"/>
    <mergeCell ref="AF78:AG78"/>
    <mergeCell ref="AF69:AG69"/>
    <mergeCell ref="AH77:AI77"/>
    <mergeCell ref="AJ77:AK77"/>
    <mergeCell ref="BK67:BM68"/>
    <mergeCell ref="AL96:AN97"/>
    <mergeCell ref="AO96:AQ97"/>
    <mergeCell ref="BK89:BM90"/>
    <mergeCell ref="AD110:AE110"/>
    <mergeCell ref="AH109:AI109"/>
    <mergeCell ref="AD84:AE84"/>
    <mergeCell ref="A135:Y135"/>
    <mergeCell ref="AI139:AK139"/>
    <mergeCell ref="AI140:AK140"/>
    <mergeCell ref="BG135:BI135"/>
    <mergeCell ref="AX135:AZ135"/>
    <mergeCell ref="AB134:AC134"/>
    <mergeCell ref="BB133:BC133"/>
    <mergeCell ref="AF129:AG129"/>
    <mergeCell ref="AL134:AN134"/>
    <mergeCell ref="AO134:AQ134"/>
    <mergeCell ref="BA138:BM139"/>
    <mergeCell ref="BK108:BM108"/>
    <mergeCell ref="AD124:AE124"/>
    <mergeCell ref="AD86:AE86"/>
    <mergeCell ref="AH87:AI87"/>
    <mergeCell ref="AJ87:AK87"/>
    <mergeCell ref="AH74:AI74"/>
    <mergeCell ref="Z93:AK94"/>
    <mergeCell ref="Z95:AA98"/>
    <mergeCell ref="AB95:AC98"/>
    <mergeCell ref="AD95:AK95"/>
    <mergeCell ref="AD96:AE98"/>
    <mergeCell ref="AF96:AG98"/>
    <mergeCell ref="AJ96:AK98"/>
    <mergeCell ref="AD100:AE100"/>
    <mergeCell ref="AJ122:AK122"/>
    <mergeCell ref="AF113:AG113"/>
    <mergeCell ref="Z105:AA105"/>
    <mergeCell ref="A124:B124"/>
    <mergeCell ref="C124:U124"/>
    <mergeCell ref="AF124:AG124"/>
    <mergeCell ref="AB103:AC103"/>
    <mergeCell ref="V109:W109"/>
    <mergeCell ref="X109:Y109"/>
    <mergeCell ref="Z109:AA109"/>
    <mergeCell ref="AB109:AC109"/>
    <mergeCell ref="AD109:AE109"/>
    <mergeCell ref="BK103:BM104"/>
    <mergeCell ref="BK107:BM107"/>
    <mergeCell ref="AJ107:AK107"/>
    <mergeCell ref="AJ89:AK89"/>
    <mergeCell ref="C93:U98"/>
    <mergeCell ref="V93:W98"/>
    <mergeCell ref="X93:Y98"/>
    <mergeCell ref="AH96:AI98"/>
    <mergeCell ref="BK119:BM119"/>
    <mergeCell ref="BK99:BM99"/>
    <mergeCell ref="BJ93:BJ98"/>
    <mergeCell ref="BK93:BM98"/>
    <mergeCell ref="AL95:AQ95"/>
    <mergeCell ref="AR95:AW95"/>
    <mergeCell ref="AX95:BC95"/>
    <mergeCell ref="BD95:BI95"/>
    <mergeCell ref="AB100:AC100"/>
    <mergeCell ref="AH89:AI89"/>
    <mergeCell ref="C100:U100"/>
    <mergeCell ref="A90:B90"/>
    <mergeCell ref="C90:U90"/>
    <mergeCell ref="X89:Y89"/>
    <mergeCell ref="Z89:AA89"/>
    <mergeCell ref="A128:B128"/>
    <mergeCell ref="C128:U128"/>
    <mergeCell ref="A109:B109"/>
    <mergeCell ref="C109:U109"/>
    <mergeCell ref="C111:U111"/>
    <mergeCell ref="AH101:AI101"/>
    <mergeCell ref="AD103:AE103"/>
    <mergeCell ref="AF103:AG103"/>
    <mergeCell ref="AD107:AE107"/>
    <mergeCell ref="AF107:AG107"/>
    <mergeCell ref="AH107:AI107"/>
    <mergeCell ref="Z101:AA101"/>
    <mergeCell ref="AB101:AC101"/>
    <mergeCell ref="AD101:AE101"/>
    <mergeCell ref="AF101:AG101"/>
    <mergeCell ref="A125:B125"/>
    <mergeCell ref="A110:B110"/>
    <mergeCell ref="C110:U110"/>
    <mergeCell ref="C112:U112"/>
    <mergeCell ref="AB108:AC108"/>
    <mergeCell ref="AD108:AE108"/>
    <mergeCell ref="AF108:AG108"/>
    <mergeCell ref="AH108:AI108"/>
    <mergeCell ref="X105:Y105"/>
    <mergeCell ref="X110:Y110"/>
    <mergeCell ref="AB113:AC113"/>
    <mergeCell ref="AD113:AE113"/>
    <mergeCell ref="AB111:AC111"/>
    <mergeCell ref="AD111:AE111"/>
    <mergeCell ref="A108:B108"/>
    <mergeCell ref="C101:U101"/>
    <mergeCell ref="A102:B102"/>
    <mergeCell ref="BK39:BM39"/>
    <mergeCell ref="BK43:BM43"/>
    <mergeCell ref="BK40:BM40"/>
    <mergeCell ref="BL20:BM20"/>
    <mergeCell ref="BK55:BM55"/>
    <mergeCell ref="BK57:BM57"/>
    <mergeCell ref="AJ49:AK49"/>
    <mergeCell ref="BJ31:BJ36"/>
    <mergeCell ref="BB21:BC21"/>
    <mergeCell ref="BK48:BM49"/>
    <mergeCell ref="AJ37:AK37"/>
    <mergeCell ref="AJ52:AK52"/>
    <mergeCell ref="AJ50:AK50"/>
    <mergeCell ref="BB22:BC22"/>
    <mergeCell ref="BB23:BC23"/>
    <mergeCell ref="AJ42:AK42"/>
    <mergeCell ref="AJ47:AK47"/>
    <mergeCell ref="AJ53:AK53"/>
    <mergeCell ref="BK52:BM52"/>
    <mergeCell ref="BK53:BM53"/>
    <mergeCell ref="AJ48:AK48"/>
    <mergeCell ref="AJ54:AK54"/>
    <mergeCell ref="BK42:BM42"/>
    <mergeCell ref="BK50:BM51"/>
    <mergeCell ref="AJ34:AK36"/>
    <mergeCell ref="AJ39:AK39"/>
    <mergeCell ref="AR34:AT35"/>
    <mergeCell ref="AL34:AN35"/>
    <mergeCell ref="AO34:AQ35"/>
    <mergeCell ref="AU34:AW35"/>
    <mergeCell ref="AJ41:AK41"/>
    <mergeCell ref="BK56:BM56"/>
    <mergeCell ref="BK133:BM133"/>
    <mergeCell ref="AJ132:AK132"/>
    <mergeCell ref="Z132:AA132"/>
    <mergeCell ref="BK116:BM118"/>
    <mergeCell ref="BK122:BM122"/>
    <mergeCell ref="BK123:BM123"/>
    <mergeCell ref="BK124:BM124"/>
    <mergeCell ref="BK125:BM125"/>
    <mergeCell ref="BK126:BM126"/>
    <mergeCell ref="A126:B126"/>
    <mergeCell ref="C126:U126"/>
    <mergeCell ref="AH128:AI128"/>
    <mergeCell ref="A127:B127"/>
    <mergeCell ref="X123:Y123"/>
    <mergeCell ref="AD126:AE126"/>
    <mergeCell ref="AF126:AG126"/>
    <mergeCell ref="AH126:AI126"/>
    <mergeCell ref="AJ126:AK126"/>
    <mergeCell ref="X124:Y124"/>
    <mergeCell ref="AH124:AI124"/>
    <mergeCell ref="AJ124:AK124"/>
    <mergeCell ref="X116:Y116"/>
    <mergeCell ref="Z116:AA116"/>
    <mergeCell ref="A117:B117"/>
    <mergeCell ref="C117:U117"/>
    <mergeCell ref="V129:W129"/>
    <mergeCell ref="V128:W128"/>
    <mergeCell ref="X128:Y128"/>
    <mergeCell ref="Z128:AA128"/>
    <mergeCell ref="C123:U123"/>
    <mergeCell ref="Z124:AA124"/>
    <mergeCell ref="Z127:AA127"/>
    <mergeCell ref="AH55:AI55"/>
    <mergeCell ref="AJ55:AK55"/>
    <mergeCell ref="BK71:BM72"/>
    <mergeCell ref="AF63:AG63"/>
    <mergeCell ref="AH63:AI63"/>
    <mergeCell ref="AJ63:AK63"/>
    <mergeCell ref="Z76:AA76"/>
    <mergeCell ref="AJ62:AK62"/>
    <mergeCell ref="AJ71:AK71"/>
    <mergeCell ref="BK80:BM80"/>
    <mergeCell ref="AF55:AG55"/>
    <mergeCell ref="AD79:AE79"/>
    <mergeCell ref="AH58:AI58"/>
    <mergeCell ref="AJ58:AK58"/>
    <mergeCell ref="Z58:AA58"/>
    <mergeCell ref="AF77:AG77"/>
    <mergeCell ref="AD76:AE76"/>
    <mergeCell ref="BK77:BM77"/>
    <mergeCell ref="BK78:BM78"/>
    <mergeCell ref="BK73:BM73"/>
    <mergeCell ref="AB78:AC78"/>
    <mergeCell ref="AF75:AG75"/>
    <mergeCell ref="Z73:AA73"/>
    <mergeCell ref="AJ69:AK69"/>
    <mergeCell ref="AJ75:AK75"/>
    <mergeCell ref="AJ78:AK78"/>
    <mergeCell ref="AJ73:AK73"/>
    <mergeCell ref="AH69:AI69"/>
    <mergeCell ref="AD78:AE78"/>
    <mergeCell ref="BK76:BM76"/>
    <mergeCell ref="BK74:BM75"/>
    <mergeCell ref="BK79:BM79"/>
    <mergeCell ref="AF51:AG51"/>
    <mergeCell ref="AJ43:AK43"/>
    <mergeCell ref="Z45:AA45"/>
    <mergeCell ref="Z47:AA47"/>
    <mergeCell ref="AD50:AE50"/>
    <mergeCell ref="AD49:AE49"/>
    <mergeCell ref="A31:B36"/>
    <mergeCell ref="X42:Y42"/>
    <mergeCell ref="C42:U42"/>
    <mergeCell ref="C45:U45"/>
    <mergeCell ref="AJ45:AK45"/>
    <mergeCell ref="AF45:AG45"/>
    <mergeCell ref="AD45:AE45"/>
    <mergeCell ref="AD46:AE46"/>
    <mergeCell ref="A38:B38"/>
    <mergeCell ref="AB38:AC38"/>
    <mergeCell ref="AF38:AG38"/>
    <mergeCell ref="AJ40:AK40"/>
    <mergeCell ref="AH38:AI38"/>
    <mergeCell ref="A43:B43"/>
    <mergeCell ref="X51:Y51"/>
    <mergeCell ref="C44:U44"/>
    <mergeCell ref="A46:B46"/>
    <mergeCell ref="A42:B42"/>
    <mergeCell ref="A45:B45"/>
    <mergeCell ref="A44:B44"/>
    <mergeCell ref="C46:U46"/>
    <mergeCell ref="A40:B40"/>
    <mergeCell ref="C40:U40"/>
    <mergeCell ref="A39:B39"/>
    <mergeCell ref="C39:U39"/>
    <mergeCell ref="A48:B48"/>
    <mergeCell ref="AF49:AG49"/>
    <mergeCell ref="A49:B49"/>
    <mergeCell ref="C49:U49"/>
    <mergeCell ref="V49:W49"/>
    <mergeCell ref="X49:Y49"/>
    <mergeCell ref="Z49:AA49"/>
    <mergeCell ref="AB49:AC49"/>
    <mergeCell ref="AD43:AE43"/>
    <mergeCell ref="Z44:AA44"/>
    <mergeCell ref="AB44:AC44"/>
    <mergeCell ref="AB47:AC47"/>
    <mergeCell ref="A47:B47"/>
    <mergeCell ref="V42:W42"/>
    <mergeCell ref="Z50:AA50"/>
    <mergeCell ref="AJ46:AK46"/>
    <mergeCell ref="AF50:AG50"/>
    <mergeCell ref="AH50:AI50"/>
    <mergeCell ref="Z48:AA48"/>
    <mergeCell ref="AB48:AC48"/>
    <mergeCell ref="AD48:AE48"/>
    <mergeCell ref="AF48:AG48"/>
    <mergeCell ref="AH48:AI48"/>
    <mergeCell ref="C48:U48"/>
    <mergeCell ref="AJ44:AK44"/>
    <mergeCell ref="AF44:AG44"/>
    <mergeCell ref="AH44:AI44"/>
    <mergeCell ref="AF43:AG43"/>
    <mergeCell ref="A50:B50"/>
    <mergeCell ref="C50:U50"/>
    <mergeCell ref="A41:B41"/>
    <mergeCell ref="C41:U41"/>
    <mergeCell ref="AD41:AE41"/>
    <mergeCell ref="AB41:AC41"/>
    <mergeCell ref="AF41:AG41"/>
    <mergeCell ref="Z54:AA54"/>
    <mergeCell ref="AD37:AE37"/>
    <mergeCell ref="Z33:AA36"/>
    <mergeCell ref="AB43:AC43"/>
    <mergeCell ref="AH49:AI49"/>
    <mergeCell ref="Z61:AA61"/>
    <mergeCell ref="AD77:AE77"/>
    <mergeCell ref="AH51:AI51"/>
    <mergeCell ref="Z55:AA55"/>
    <mergeCell ref="AD39:AE39"/>
    <mergeCell ref="AF39:AG39"/>
    <mergeCell ref="AH39:AI39"/>
    <mergeCell ref="AH43:AI43"/>
    <mergeCell ref="AH42:AI42"/>
    <mergeCell ref="X37:Y37"/>
    <mergeCell ref="AH37:AI37"/>
    <mergeCell ref="AH40:AI40"/>
    <mergeCell ref="Z40:AA40"/>
    <mergeCell ref="AB40:AC40"/>
    <mergeCell ref="AD40:AE40"/>
    <mergeCell ref="AF40:AG40"/>
    <mergeCell ref="Z39:AA39"/>
    <mergeCell ref="AB39:AC39"/>
    <mergeCell ref="AB54:AC54"/>
    <mergeCell ref="AD54:AE54"/>
    <mergeCell ref="AF54:AG54"/>
    <mergeCell ref="AH54:AI54"/>
    <mergeCell ref="P3:AH3"/>
    <mergeCell ref="BL21:BM21"/>
    <mergeCell ref="BL23:BM23"/>
    <mergeCell ref="AX24:BA24"/>
    <mergeCell ref="AL31:BI32"/>
    <mergeCell ref="AR33:AW33"/>
    <mergeCell ref="BK31:BM36"/>
    <mergeCell ref="BL22:BM22"/>
    <mergeCell ref="BL24:BM24"/>
    <mergeCell ref="AX33:BC33"/>
    <mergeCell ref="BD34:BF35"/>
    <mergeCell ref="BD33:BI33"/>
    <mergeCell ref="BB20:BC20"/>
    <mergeCell ref="BG34:BI35"/>
    <mergeCell ref="AX34:AZ35"/>
    <mergeCell ref="BB24:BC24"/>
    <mergeCell ref="AL33:AQ33"/>
    <mergeCell ref="BH21:BI21"/>
    <mergeCell ref="BH22:BI22"/>
    <mergeCell ref="BH23:BI23"/>
    <mergeCell ref="BH24:BI24"/>
    <mergeCell ref="BF14:BG19"/>
    <mergeCell ref="BF20:BG20"/>
    <mergeCell ref="BF21:BG21"/>
    <mergeCell ref="BF22:BG22"/>
    <mergeCell ref="BF23:BG23"/>
    <mergeCell ref="BF24:BG24"/>
    <mergeCell ref="AJ51:AK51"/>
    <mergeCell ref="G14:I14"/>
    <mergeCell ref="K14:N14"/>
    <mergeCell ref="O14:R14"/>
    <mergeCell ref="A14:A19"/>
    <mergeCell ref="B14:E14"/>
    <mergeCell ref="AG14:AI14"/>
    <mergeCell ref="AT14:AV14"/>
    <mergeCell ref="AX14:BA14"/>
    <mergeCell ref="T14:V14"/>
    <mergeCell ref="X14:Z14"/>
    <mergeCell ref="AO14:AR14"/>
    <mergeCell ref="AB14:AE14"/>
    <mergeCell ref="BL14:BM19"/>
    <mergeCell ref="AK14:AN14"/>
    <mergeCell ref="BK14:BK19"/>
    <mergeCell ref="BB14:BC19"/>
    <mergeCell ref="BD14:BD19"/>
    <mergeCell ref="BE14:BE19"/>
    <mergeCell ref="BJ14:BJ19"/>
    <mergeCell ref="BH14:BI19"/>
    <mergeCell ref="C37:U37"/>
    <mergeCell ref="X38:Y38"/>
    <mergeCell ref="V38:W38"/>
    <mergeCell ref="Z37:AA37"/>
    <mergeCell ref="AH34:AI36"/>
    <mergeCell ref="AD34:AE36"/>
    <mergeCell ref="Z31:AK32"/>
    <mergeCell ref="BK37:BM37"/>
    <mergeCell ref="AB33:AC36"/>
    <mergeCell ref="AD33:AK33"/>
    <mergeCell ref="C38:U38"/>
    <mergeCell ref="AJ38:AK38"/>
    <mergeCell ref="AF37:AG37"/>
    <mergeCell ref="A37:B37"/>
    <mergeCell ref="AB37:AC37"/>
    <mergeCell ref="V37:W37"/>
    <mergeCell ref="AF34:AG36"/>
    <mergeCell ref="BA34:BC35"/>
    <mergeCell ref="C31:U36"/>
    <mergeCell ref="V31:W36"/>
    <mergeCell ref="X31:Y36"/>
    <mergeCell ref="Z38:AA38"/>
    <mergeCell ref="V40:W40"/>
    <mergeCell ref="AD38:AE38"/>
    <mergeCell ref="V43:W43"/>
    <mergeCell ref="Z43:AA43"/>
    <mergeCell ref="C43:U43"/>
    <mergeCell ref="C47:U47"/>
    <mergeCell ref="AB45:AC45"/>
    <mergeCell ref="Z42:AA42"/>
    <mergeCell ref="Z46:AA46"/>
    <mergeCell ref="AB46:AC46"/>
    <mergeCell ref="AB42:AC42"/>
    <mergeCell ref="AH45:AI45"/>
    <mergeCell ref="AD42:AE42"/>
    <mergeCell ref="AF42:AG42"/>
    <mergeCell ref="AH46:AI46"/>
    <mergeCell ref="AF46:AG46"/>
    <mergeCell ref="AH47:AI47"/>
    <mergeCell ref="AD47:AE47"/>
    <mergeCell ref="AF47:AG47"/>
    <mergeCell ref="AD44:AE44"/>
    <mergeCell ref="X40:Y40"/>
    <mergeCell ref="Z85:AA85"/>
    <mergeCell ref="AB85:AC85"/>
    <mergeCell ref="AH86:AI86"/>
    <mergeCell ref="AD87:AE87"/>
    <mergeCell ref="AF87:AG87"/>
    <mergeCell ref="AH79:AI79"/>
    <mergeCell ref="AJ66:AK66"/>
    <mergeCell ref="AF66:AG66"/>
    <mergeCell ref="AH66:AI66"/>
    <mergeCell ref="AD71:AE71"/>
    <mergeCell ref="AD73:AE73"/>
    <mergeCell ref="AH73:AI73"/>
    <mergeCell ref="AD67:AE67"/>
    <mergeCell ref="AD85:AE85"/>
    <mergeCell ref="AF85:AG85"/>
    <mergeCell ref="AH85:AI85"/>
    <mergeCell ref="AF86:AG86"/>
    <mergeCell ref="AJ67:AK67"/>
    <mergeCell ref="AH67:AI67"/>
    <mergeCell ref="AF67:AG67"/>
    <mergeCell ref="AJ86:AK86"/>
    <mergeCell ref="AF79:AG79"/>
    <mergeCell ref="AF74:AG74"/>
    <mergeCell ref="AD74:AE74"/>
    <mergeCell ref="AJ74:AK74"/>
    <mergeCell ref="AJ84:AK84"/>
    <mergeCell ref="AH84:AI84"/>
    <mergeCell ref="AD66:AE66"/>
    <mergeCell ref="AB66:AC66"/>
    <mergeCell ref="AD63:AE63"/>
    <mergeCell ref="AD75:AE75"/>
    <mergeCell ref="AH75:AI75"/>
    <mergeCell ref="AH60:AI60"/>
    <mergeCell ref="AJ60:AK60"/>
    <mergeCell ref="AB59:AC59"/>
    <mergeCell ref="AD59:AE59"/>
    <mergeCell ref="AF59:AG59"/>
    <mergeCell ref="AH59:AI59"/>
    <mergeCell ref="AJ59:AK59"/>
    <mergeCell ref="AD58:AE58"/>
    <mergeCell ref="V110:W110"/>
    <mergeCell ref="AB123:AC123"/>
    <mergeCell ref="AD123:AE123"/>
    <mergeCell ref="AF123:AG123"/>
    <mergeCell ref="AH123:AI123"/>
    <mergeCell ref="AJ123:AK123"/>
    <mergeCell ref="X100:Y100"/>
    <mergeCell ref="V100:W100"/>
    <mergeCell ref="AJ100:AK100"/>
    <mergeCell ref="Z100:AA100"/>
    <mergeCell ref="V73:W73"/>
    <mergeCell ref="V101:W101"/>
    <mergeCell ref="AF58:AG58"/>
    <mergeCell ref="X58:Y58"/>
    <mergeCell ref="AD91:AE91"/>
    <mergeCell ref="AF91:AG91"/>
    <mergeCell ref="AH91:AI91"/>
    <mergeCell ref="Z107:AA107"/>
    <mergeCell ref="AB107:AC107"/>
    <mergeCell ref="AB89:AC89"/>
    <mergeCell ref="AD89:AE89"/>
    <mergeCell ref="AB128:AC128"/>
    <mergeCell ref="AD128:AE128"/>
    <mergeCell ref="AD132:AE132"/>
    <mergeCell ref="AB132:AC132"/>
    <mergeCell ref="V123:W123"/>
    <mergeCell ref="V111:W111"/>
    <mergeCell ref="V105:W105"/>
    <mergeCell ref="Z123:AA123"/>
    <mergeCell ref="C125:U125"/>
    <mergeCell ref="Z125:AA125"/>
    <mergeCell ref="AB125:AC125"/>
    <mergeCell ref="C127:U127"/>
    <mergeCell ref="V127:W127"/>
    <mergeCell ref="X130:Y130"/>
    <mergeCell ref="AH119:AI119"/>
    <mergeCell ref="AJ119:AK119"/>
    <mergeCell ref="AJ118:AK118"/>
    <mergeCell ref="AJ108:AK108"/>
    <mergeCell ref="AJ110:AK110"/>
    <mergeCell ref="AH110:AI110"/>
    <mergeCell ref="X111:Y111"/>
    <mergeCell ref="C108:U108"/>
    <mergeCell ref="V108:W108"/>
    <mergeCell ref="X108:Y108"/>
    <mergeCell ref="Z108:AA108"/>
    <mergeCell ref="AB105:AC105"/>
    <mergeCell ref="AD105:AE105"/>
    <mergeCell ref="AF105:AG105"/>
    <mergeCell ref="E152:BI152"/>
    <mergeCell ref="AG139:AH139"/>
    <mergeCell ref="AG140:AH140"/>
    <mergeCell ref="AG141:AH141"/>
    <mergeCell ref="AB136:AC136"/>
    <mergeCell ref="AB137:AC137"/>
    <mergeCell ref="Z137:AA137"/>
    <mergeCell ref="AX137:AZ137"/>
    <mergeCell ref="AX136:AZ136"/>
    <mergeCell ref="AO137:AQ137"/>
    <mergeCell ref="AI141:AK141"/>
    <mergeCell ref="X129:Y129"/>
    <mergeCell ref="AX138:AZ139"/>
    <mergeCell ref="AU136:AW136"/>
    <mergeCell ref="AE139:AF139"/>
    <mergeCell ref="Z134:AA134"/>
    <mergeCell ref="AH113:AI113"/>
    <mergeCell ref="AJ113:AK113"/>
    <mergeCell ref="AJ116:AK116"/>
    <mergeCell ref="AB126:AC126"/>
    <mergeCell ref="AB116:AC116"/>
    <mergeCell ref="AR135:AT135"/>
    <mergeCell ref="AR134:AT134"/>
    <mergeCell ref="AJ128:AK128"/>
    <mergeCell ref="AB127:AC127"/>
    <mergeCell ref="AF132:AG132"/>
    <mergeCell ref="Z135:AA135"/>
    <mergeCell ref="AJ125:AK125"/>
    <mergeCell ref="AJ129:AK129"/>
    <mergeCell ref="AD130:AE130"/>
    <mergeCell ref="AF130:AG130"/>
    <mergeCell ref="AJ127:AK127"/>
    <mergeCell ref="AF52:AG52"/>
    <mergeCell ref="Z77:AA77"/>
    <mergeCell ref="AB77:AC77"/>
    <mergeCell ref="AD122:AE122"/>
    <mergeCell ref="A187:D187"/>
    <mergeCell ref="A151:D151"/>
    <mergeCell ref="A169:D169"/>
    <mergeCell ref="A147:D147"/>
    <mergeCell ref="AF122:AG122"/>
    <mergeCell ref="AB122:AC122"/>
    <mergeCell ref="AB133:AC133"/>
    <mergeCell ref="AH132:AI132"/>
    <mergeCell ref="AH130:AI130"/>
    <mergeCell ref="AH122:AI122"/>
    <mergeCell ref="Z131:AA131"/>
    <mergeCell ref="C113:U113"/>
    <mergeCell ref="V113:W113"/>
    <mergeCell ref="X113:Y113"/>
    <mergeCell ref="Z113:AA113"/>
    <mergeCell ref="AD116:AE116"/>
    <mergeCell ref="AF116:AG116"/>
    <mergeCell ref="AH116:AI116"/>
    <mergeCell ref="A115:B115"/>
    <mergeCell ref="C115:U115"/>
    <mergeCell ref="A182:D182"/>
    <mergeCell ref="A119:B119"/>
    <mergeCell ref="C119:U119"/>
    <mergeCell ref="A136:Y136"/>
    <mergeCell ref="Z136:AA136"/>
    <mergeCell ref="A137:Y137"/>
    <mergeCell ref="A177:D177"/>
    <mergeCell ref="A178:D178"/>
    <mergeCell ref="A60:B60"/>
    <mergeCell ref="C60:U60"/>
    <mergeCell ref="V60:W60"/>
    <mergeCell ref="AB74:AC74"/>
    <mergeCell ref="B192:W192"/>
    <mergeCell ref="E155:BI155"/>
    <mergeCell ref="AT204:BG206"/>
    <mergeCell ref="BB207:BF207"/>
    <mergeCell ref="A186:D186"/>
    <mergeCell ref="A188:D188"/>
    <mergeCell ref="AD57:AE57"/>
    <mergeCell ref="A62:B62"/>
    <mergeCell ref="C69:U69"/>
    <mergeCell ref="A52:B52"/>
    <mergeCell ref="Z70:AA70"/>
    <mergeCell ref="AD69:AE69"/>
    <mergeCell ref="AU135:AW135"/>
    <mergeCell ref="C52:U52"/>
    <mergeCell ref="C122:U122"/>
    <mergeCell ref="X127:Y127"/>
    <mergeCell ref="X122:Y122"/>
    <mergeCell ref="A111:B111"/>
    <mergeCell ref="X73:Y73"/>
    <mergeCell ref="AF73:AG73"/>
    <mergeCell ref="AF118:AG118"/>
    <mergeCell ref="AH118:AI118"/>
    <mergeCell ref="AX134:AZ134"/>
    <mergeCell ref="AU134:AW134"/>
    <mergeCell ref="AO135:AQ135"/>
    <mergeCell ref="AL135:AN135"/>
    <mergeCell ref="AJ111:AK111"/>
    <mergeCell ref="C62:U62"/>
    <mergeCell ref="V66:W66"/>
    <mergeCell ref="Z66:AA66"/>
    <mergeCell ref="X66:Y66"/>
    <mergeCell ref="A76:B76"/>
    <mergeCell ref="C76:U76"/>
    <mergeCell ref="V76:W76"/>
    <mergeCell ref="C61:U61"/>
    <mergeCell ref="A61:B61"/>
    <mergeCell ref="A63:B63"/>
    <mergeCell ref="C63:U63"/>
    <mergeCell ref="V63:W63"/>
    <mergeCell ref="X63:Y63"/>
    <mergeCell ref="Z63:AA63"/>
    <mergeCell ref="AB63:AC63"/>
    <mergeCell ref="A65:B65"/>
    <mergeCell ref="C65:U65"/>
    <mergeCell ref="Z75:AA75"/>
    <mergeCell ref="AB75:AC75"/>
    <mergeCell ref="AB119:AC119"/>
    <mergeCell ref="AD119:AE119"/>
    <mergeCell ref="AF119:AG119"/>
    <mergeCell ref="X86:Y86"/>
    <mergeCell ref="AD52:AE52"/>
    <mergeCell ref="AF53:AG53"/>
    <mergeCell ref="C55:U55"/>
    <mergeCell ref="V55:W55"/>
    <mergeCell ref="Z53:AA53"/>
    <mergeCell ref="Z52:AA52"/>
    <mergeCell ref="AH53:AI53"/>
    <mergeCell ref="AB50:AC50"/>
    <mergeCell ref="AB55:AC55"/>
    <mergeCell ref="AD55:AE55"/>
    <mergeCell ref="AH57:AI57"/>
    <mergeCell ref="A55:B55"/>
    <mergeCell ref="X55:Y55"/>
    <mergeCell ref="A57:B57"/>
    <mergeCell ref="C57:U57"/>
    <mergeCell ref="V57:W57"/>
    <mergeCell ref="Z57:AA57"/>
    <mergeCell ref="AB57:AC57"/>
    <mergeCell ref="A53:B53"/>
    <mergeCell ref="C53:U53"/>
    <mergeCell ref="AB53:AC53"/>
    <mergeCell ref="AD53:AE53"/>
    <mergeCell ref="AD62:AE62"/>
    <mergeCell ref="AF62:AG62"/>
    <mergeCell ref="AH62:AI62"/>
    <mergeCell ref="AF71:AG71"/>
    <mergeCell ref="AH71:AI71"/>
    <mergeCell ref="C66:U66"/>
    <mergeCell ref="AB56:AC56"/>
    <mergeCell ref="AD56:AE56"/>
    <mergeCell ref="AF56:AG56"/>
    <mergeCell ref="AH56:AI56"/>
    <mergeCell ref="A59:B59"/>
    <mergeCell ref="C59:U59"/>
    <mergeCell ref="V59:W59"/>
    <mergeCell ref="X59:Y59"/>
    <mergeCell ref="Z59:AA59"/>
    <mergeCell ref="V126:W126"/>
    <mergeCell ref="X126:Y126"/>
    <mergeCell ref="Z126:AA126"/>
    <mergeCell ref="V115:W115"/>
    <mergeCell ref="V122:W122"/>
    <mergeCell ref="AD118:AE118"/>
    <mergeCell ref="AF110:AG110"/>
    <mergeCell ref="X84:Y84"/>
    <mergeCell ref="AB88:AC88"/>
    <mergeCell ref="AD88:AE88"/>
    <mergeCell ref="AF88:AG88"/>
    <mergeCell ref="V86:W86"/>
    <mergeCell ref="C74:U74"/>
    <mergeCell ref="C103:U103"/>
    <mergeCell ref="X60:Y60"/>
    <mergeCell ref="Z60:AA60"/>
    <mergeCell ref="AB60:AC60"/>
    <mergeCell ref="AD60:AE60"/>
    <mergeCell ref="AF60:AG60"/>
    <mergeCell ref="C73:U73"/>
    <mergeCell ref="AB82:AC82"/>
    <mergeCell ref="Z103:AA103"/>
    <mergeCell ref="Z119:AA119"/>
    <mergeCell ref="X82:Y82"/>
    <mergeCell ref="X78:Y78"/>
    <mergeCell ref="X115:Y115"/>
    <mergeCell ref="Z115:AA115"/>
    <mergeCell ref="AJ57:AK57"/>
    <mergeCell ref="A74:B74"/>
    <mergeCell ref="A100:B100"/>
    <mergeCell ref="AB84:AC84"/>
    <mergeCell ref="V84:W84"/>
    <mergeCell ref="A54:B54"/>
    <mergeCell ref="BK54:BM54"/>
    <mergeCell ref="AH52:AI52"/>
    <mergeCell ref="AB52:AC52"/>
    <mergeCell ref="AB58:AC58"/>
    <mergeCell ref="A64:B64"/>
    <mergeCell ref="C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V62:W62"/>
    <mergeCell ref="X62:Y62"/>
    <mergeCell ref="Z62:AA62"/>
    <mergeCell ref="AB62:AC62"/>
    <mergeCell ref="A56:B56"/>
    <mergeCell ref="C56:U56"/>
    <mergeCell ref="X56:Y56"/>
    <mergeCell ref="Z56:AA56"/>
    <mergeCell ref="A67:B67"/>
    <mergeCell ref="C67:U67"/>
    <mergeCell ref="A80:B80"/>
    <mergeCell ref="Z82:AA82"/>
    <mergeCell ref="AJ56:AK56"/>
    <mergeCell ref="V67:W67"/>
    <mergeCell ref="X67:Y67"/>
    <mergeCell ref="Z67:AA67"/>
    <mergeCell ref="AB67:AC67"/>
    <mergeCell ref="X65:Y65"/>
    <mergeCell ref="Z65:AA65"/>
    <mergeCell ref="AB65:AC65"/>
    <mergeCell ref="AD65:AE65"/>
    <mergeCell ref="AF65:AG65"/>
    <mergeCell ref="AH65:AI65"/>
    <mergeCell ref="AJ65:AK65"/>
    <mergeCell ref="AF115:AG115"/>
    <mergeCell ref="AJ115:AK115"/>
    <mergeCell ref="Z74:AA74"/>
    <mergeCell ref="X75:Y75"/>
    <mergeCell ref="AJ79:AK79"/>
    <mergeCell ref="V103:W103"/>
    <mergeCell ref="X103:Y103"/>
    <mergeCell ref="V77:W77"/>
    <mergeCell ref="X77:Y77"/>
    <mergeCell ref="X76:Y76"/>
    <mergeCell ref="AB76:AC76"/>
    <mergeCell ref="AF76:AG76"/>
    <mergeCell ref="AH76:AI76"/>
    <mergeCell ref="AJ76:AK76"/>
    <mergeCell ref="V75:W75"/>
    <mergeCell ref="V65:W65"/>
    <mergeCell ref="Z78:AA78"/>
    <mergeCell ref="C82:U82"/>
    <mergeCell ref="Z84:AA84"/>
    <mergeCell ref="AF84:AG84"/>
    <mergeCell ref="A87:B87"/>
    <mergeCell ref="AD82:AE82"/>
    <mergeCell ref="AF82:AG82"/>
    <mergeCell ref="AH82:AI82"/>
    <mergeCell ref="AJ82:AK82"/>
    <mergeCell ref="A66:B66"/>
    <mergeCell ref="A69:B69"/>
    <mergeCell ref="V69:W69"/>
    <mergeCell ref="X69:Y69"/>
    <mergeCell ref="Z69:AA69"/>
    <mergeCell ref="AB69:AC69"/>
    <mergeCell ref="A70:B70"/>
    <mergeCell ref="C70:U70"/>
    <mergeCell ref="C72:U72"/>
    <mergeCell ref="Z72:AA72"/>
    <mergeCell ref="X74:Y74"/>
    <mergeCell ref="A75:B75"/>
    <mergeCell ref="C75:U75"/>
    <mergeCell ref="A72:B72"/>
    <mergeCell ref="A71:B71"/>
    <mergeCell ref="C71:U71"/>
    <mergeCell ref="V71:W71"/>
    <mergeCell ref="X71:Y71"/>
    <mergeCell ref="Z71:AA71"/>
    <mergeCell ref="AB71:AC71"/>
    <mergeCell ref="V74:W74"/>
    <mergeCell ref="AB73:AC73"/>
    <mergeCell ref="A73:B73"/>
    <mergeCell ref="AH105:AI105"/>
    <mergeCell ref="X101:Y101"/>
    <mergeCell ref="A88:B88"/>
    <mergeCell ref="C88:U88"/>
    <mergeCell ref="A81:B81"/>
    <mergeCell ref="C81:U81"/>
    <mergeCell ref="V81:W81"/>
    <mergeCell ref="X81:Y81"/>
    <mergeCell ref="Z81:AA81"/>
    <mergeCell ref="AB81:AC81"/>
    <mergeCell ref="AD81:AE81"/>
    <mergeCell ref="AF81:AG81"/>
    <mergeCell ref="A77:B77"/>
    <mergeCell ref="C77:U77"/>
    <mergeCell ref="AJ80:AK80"/>
    <mergeCell ref="X79:Y79"/>
    <mergeCell ref="A84:B84"/>
    <mergeCell ref="C84:U84"/>
    <mergeCell ref="A79:B79"/>
    <mergeCell ref="Z79:AA79"/>
    <mergeCell ref="V79:W79"/>
    <mergeCell ref="C79:U79"/>
    <mergeCell ref="AB79:AC79"/>
    <mergeCell ref="A78:B78"/>
    <mergeCell ref="V78:W78"/>
    <mergeCell ref="C78:U78"/>
    <mergeCell ref="C80:U80"/>
    <mergeCell ref="Z80:AA80"/>
    <mergeCell ref="AB80:AC80"/>
    <mergeCell ref="AD80:AE80"/>
    <mergeCell ref="AF80:AG80"/>
    <mergeCell ref="AH80:AI80"/>
    <mergeCell ref="BK109:BM112"/>
    <mergeCell ref="A154:D154"/>
    <mergeCell ref="Z112:AA112"/>
    <mergeCell ref="Q139:S139"/>
    <mergeCell ref="AD117:AE117"/>
    <mergeCell ref="AF117:AG117"/>
    <mergeCell ref="AH117:AI117"/>
    <mergeCell ref="AJ117:AK117"/>
    <mergeCell ref="AE140:AF140"/>
    <mergeCell ref="AE141:AF141"/>
    <mergeCell ref="A118:B118"/>
    <mergeCell ref="C118:U118"/>
    <mergeCell ref="X118:Y118"/>
    <mergeCell ref="Z118:AA118"/>
    <mergeCell ref="AB118:AC118"/>
    <mergeCell ref="AB115:AC115"/>
    <mergeCell ref="AD115:AE115"/>
    <mergeCell ref="AL136:AN136"/>
    <mergeCell ref="AO136:AQ136"/>
    <mergeCell ref="AR136:AT136"/>
    <mergeCell ref="AR137:AT137"/>
    <mergeCell ref="AL137:AN137"/>
    <mergeCell ref="A122:B122"/>
    <mergeCell ref="AB135:AC135"/>
    <mergeCell ref="BA136:BC136"/>
    <mergeCell ref="BD136:BF136"/>
    <mergeCell ref="BA137:BC137"/>
    <mergeCell ref="AU137:AW137"/>
    <mergeCell ref="BD137:BF137"/>
    <mergeCell ref="BJ154:BM154"/>
    <mergeCell ref="A144:D144"/>
    <mergeCell ref="A146:D146"/>
    <mergeCell ref="A68:B68"/>
    <mergeCell ref="C68:U68"/>
    <mergeCell ref="Z68:AA68"/>
    <mergeCell ref="A89:B89"/>
    <mergeCell ref="C89:U89"/>
    <mergeCell ref="V89:W89"/>
    <mergeCell ref="A82:B82"/>
    <mergeCell ref="BK105:BM106"/>
    <mergeCell ref="A106:B106"/>
    <mergeCell ref="C106:U106"/>
    <mergeCell ref="Z106:AA106"/>
    <mergeCell ref="A114:B114"/>
    <mergeCell ref="C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J105:AK105"/>
    <mergeCell ref="A104:B104"/>
    <mergeCell ref="V82:W82"/>
    <mergeCell ref="V88:W88"/>
    <mergeCell ref="X88:Y88"/>
    <mergeCell ref="Z88:AA88"/>
    <mergeCell ref="A85:B85"/>
    <mergeCell ref="C85:U85"/>
    <mergeCell ref="A86:B86"/>
    <mergeCell ref="C86:U86"/>
    <mergeCell ref="C87:U87"/>
    <mergeCell ref="A92:B92"/>
    <mergeCell ref="C92:U92"/>
    <mergeCell ref="AB117:AC117"/>
    <mergeCell ref="A107:B107"/>
    <mergeCell ref="C107:U107"/>
    <mergeCell ref="V107:W107"/>
    <mergeCell ref="X107:Y107"/>
    <mergeCell ref="Z90:AA90"/>
    <mergeCell ref="A91:B91"/>
    <mergeCell ref="C91:U91"/>
    <mergeCell ref="AJ88:AK88"/>
    <mergeCell ref="A103:B103"/>
    <mergeCell ref="A112:B112"/>
    <mergeCell ref="A113:B113"/>
    <mergeCell ref="AH88:AI88"/>
    <mergeCell ref="A116:B116"/>
    <mergeCell ref="C116:U116"/>
    <mergeCell ref="V116:W116"/>
    <mergeCell ref="Z92:AA92"/>
    <mergeCell ref="C104:U104"/>
    <mergeCell ref="Z104:AA104"/>
    <mergeCell ref="C102:U102"/>
    <mergeCell ref="Z102:AA102"/>
    <mergeCell ref="A105:B105"/>
    <mergeCell ref="C105:U105"/>
    <mergeCell ref="AF89:AG89"/>
    <mergeCell ref="AF100:AG100"/>
    <mergeCell ref="A101:B101"/>
    <mergeCell ref="Z110:AA110"/>
    <mergeCell ref="Z111:AA111"/>
    <mergeCell ref="AF111:AG111"/>
    <mergeCell ref="AH115:AI115"/>
    <mergeCell ref="BK82:BM83"/>
    <mergeCell ref="A83:B83"/>
    <mergeCell ref="C83:U83"/>
    <mergeCell ref="Z83:AA83"/>
    <mergeCell ref="A121:B121"/>
    <mergeCell ref="C121:U121"/>
    <mergeCell ref="X121:Y121"/>
    <mergeCell ref="Z121:AA121"/>
    <mergeCell ref="AB121:AC121"/>
    <mergeCell ref="AD121:AE121"/>
    <mergeCell ref="AF121:AG121"/>
    <mergeCell ref="AH121:AI121"/>
    <mergeCell ref="AJ121:AK121"/>
    <mergeCell ref="BK121:BM121"/>
    <mergeCell ref="A120:B120"/>
    <mergeCell ref="C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B91:AC91"/>
    <mergeCell ref="V117:W117"/>
    <mergeCell ref="Z117:AA117"/>
    <mergeCell ref="V87:W87"/>
    <mergeCell ref="X87:Y87"/>
    <mergeCell ref="AH100:AI100"/>
    <mergeCell ref="AJ91:AK91"/>
    <mergeCell ref="BK91:BM92"/>
    <mergeCell ref="BJ152:BM152"/>
    <mergeCell ref="E153:BI153"/>
    <mergeCell ref="BJ153:BM153"/>
    <mergeCell ref="E154:BI154"/>
    <mergeCell ref="BK41:BM41"/>
    <mergeCell ref="AT196:BI199"/>
    <mergeCell ref="R4:AU6"/>
    <mergeCell ref="X2:AQ2"/>
    <mergeCell ref="U1:AV1"/>
    <mergeCell ref="E144:BI144"/>
    <mergeCell ref="BJ144:BM144"/>
    <mergeCell ref="E146:BI146"/>
    <mergeCell ref="E145:BI145"/>
    <mergeCell ref="BJ145:BM145"/>
    <mergeCell ref="BJ146:BM146"/>
    <mergeCell ref="E147:BI147"/>
    <mergeCell ref="BJ147:BM147"/>
    <mergeCell ref="E148:BI148"/>
    <mergeCell ref="BJ148:BM148"/>
    <mergeCell ref="E149:BI149"/>
    <mergeCell ref="BJ149:BM149"/>
    <mergeCell ref="E150:BI150"/>
    <mergeCell ref="BJ150:BM150"/>
    <mergeCell ref="E151:BI151"/>
    <mergeCell ref="BJ151:BM151"/>
    <mergeCell ref="AH81:AI81"/>
    <mergeCell ref="AJ81:AK81"/>
    <mergeCell ref="BK81:BM81"/>
    <mergeCell ref="BK120:BM120"/>
    <mergeCell ref="V91:W91"/>
    <mergeCell ref="X91:Y91"/>
    <mergeCell ref="Z91:AA91"/>
  </mergeCells>
  <phoneticPr fontId="0" type="noConversion"/>
  <printOptions horizontalCentered="1"/>
  <pageMargins left="7.874015748031496E-2" right="7.874015748031496E-2" top="0.19685039370078741" bottom="0.19685039370078741" header="0" footer="0"/>
  <pageSetup paperSize="9" scale="18" orientation="portrait" horizontalDpi="300" r:id="rId1"/>
  <rowBreaks count="2" manualBreakCount="2">
    <brk id="92" max="16383" man="1"/>
    <brk id="164" max="16383" man="1"/>
  </rowBreaks>
  <ignoredErrors>
    <ignoredError sqref="B43 A40 D43:U43 AE43:AI43 AK43 AA43:AC4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6002 02 -1102`13НЧАЛЬН ИСПРАВЛ </vt:lpstr>
    </vt:vector>
  </TitlesOfParts>
  <Company>DG Win&amp;Soft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TuscaN</dc:creator>
  <cp:lastModifiedBy>Байдун Мария Михайловна</cp:lastModifiedBy>
  <cp:lastPrinted>2018-05-31T07:22:23Z</cp:lastPrinted>
  <dcterms:created xsi:type="dcterms:W3CDTF">2013-02-10T10:50:39Z</dcterms:created>
  <dcterms:modified xsi:type="dcterms:W3CDTF">2018-06-20T09:52:26Z</dcterms:modified>
</cp:coreProperties>
</file>