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Учебные планы бакалавриата\Учебные планы дневные+иностранцы, заочные\2024-2025 бак\ПУП 2024-2025 бак 4 года\"/>
    </mc:Choice>
  </mc:AlternateContent>
  <bookViews>
    <workbookView xWindow="0" yWindow="0" windowWidth="28800" windowHeight="12300" tabRatio="834" activeTab="1"/>
  </bookViews>
  <sheets>
    <sheet name="ПУП ЦМ 2023(4.1)" sheetId="47" r:id="rId1"/>
    <sheet name="ПУП ЦМ 2023(5.1)" sheetId="48" r:id="rId2"/>
  </sheets>
  <calcPr calcId="162913" refMode="R1C1"/>
</workbook>
</file>

<file path=xl/calcChain.xml><?xml version="1.0" encoding="utf-8"?>
<calcChain xmlns="http://schemas.openxmlformats.org/spreadsheetml/2006/main">
  <c r="BJ143" i="48" l="1"/>
  <c r="BJ176" i="48" l="1"/>
  <c r="BJ175" i="48"/>
  <c r="BJ174" i="48"/>
  <c r="BJ173" i="48"/>
  <c r="BJ172" i="48"/>
  <c r="BJ171" i="48"/>
  <c r="BJ170" i="48"/>
  <c r="BJ169" i="48"/>
  <c r="BJ168" i="48"/>
  <c r="AP154" i="48"/>
  <c r="AC154" i="48"/>
  <c r="N154" i="48"/>
  <c r="AX150" i="48"/>
  <c r="AU150" i="48"/>
  <c r="AR150" i="48"/>
  <c r="AO150" i="48"/>
  <c r="AL150" i="48"/>
  <c r="AI150" i="48"/>
  <c r="AF150" i="48"/>
  <c r="BJ149" i="48"/>
  <c r="AX149" i="48"/>
  <c r="AU149" i="48"/>
  <c r="AR149" i="48"/>
  <c r="AO149" i="48"/>
  <c r="AL149" i="48"/>
  <c r="AI149" i="48"/>
  <c r="AF149" i="48"/>
  <c r="BJ148" i="48"/>
  <c r="T148" i="48"/>
  <c r="BJ147" i="48"/>
  <c r="T147" i="48"/>
  <c r="BJ146" i="48"/>
  <c r="BJ144" i="48"/>
  <c r="BJ142" i="48"/>
  <c r="BJ141" i="48"/>
  <c r="BD141" i="48"/>
  <c r="BJ140" i="48"/>
  <c r="BD140" i="48"/>
  <c r="BJ139" i="48"/>
  <c r="BD139" i="48"/>
  <c r="BJ138" i="48"/>
  <c r="V138" i="48"/>
  <c r="T138" i="48"/>
  <c r="BJ137" i="48"/>
  <c r="BJ136" i="48"/>
  <c r="BJ135" i="48"/>
  <c r="BJ134" i="48"/>
  <c r="BJ133" i="48"/>
  <c r="BJ132" i="48"/>
  <c r="BJ131" i="48"/>
  <c r="V131" i="48"/>
  <c r="T131" i="48"/>
  <c r="BJ130" i="48"/>
  <c r="V130" i="48"/>
  <c r="T130" i="48"/>
  <c r="BJ129" i="48"/>
  <c r="V129" i="48"/>
  <c r="T129" i="48"/>
  <c r="BJ128" i="48"/>
  <c r="V128" i="48"/>
  <c r="T128" i="48"/>
  <c r="BJ127" i="48"/>
  <c r="BD127" i="48"/>
  <c r="V127" i="48"/>
  <c r="T127" i="48"/>
  <c r="BJ126" i="48"/>
  <c r="V126" i="48"/>
  <c r="T126" i="48"/>
  <c r="BJ125" i="48"/>
  <c r="V125" i="48"/>
  <c r="T125" i="48"/>
  <c r="BJ124" i="48"/>
  <c r="V124" i="48"/>
  <c r="T124" i="48"/>
  <c r="BJ123" i="48"/>
  <c r="V123" i="48"/>
  <c r="T123" i="48"/>
  <c r="BJ122" i="48"/>
  <c r="BD122" i="48"/>
  <c r="BJ121" i="48"/>
  <c r="V121" i="48"/>
  <c r="T121" i="48"/>
  <c r="BJ120" i="48"/>
  <c r="V120" i="48"/>
  <c r="T120" i="48"/>
  <c r="BJ119" i="48"/>
  <c r="BJ118" i="48"/>
  <c r="V118" i="48"/>
  <c r="T118" i="48"/>
  <c r="BJ117" i="48"/>
  <c r="V117" i="48"/>
  <c r="T117" i="48"/>
  <c r="BJ116" i="48"/>
  <c r="V116" i="48"/>
  <c r="T116" i="48"/>
  <c r="BJ115" i="48"/>
  <c r="BD115" i="48"/>
  <c r="BJ114" i="48"/>
  <c r="V114" i="48"/>
  <c r="T114" i="48"/>
  <c r="BJ113" i="48"/>
  <c r="V113" i="48"/>
  <c r="T113" i="48"/>
  <c r="BJ112" i="48"/>
  <c r="V112" i="48"/>
  <c r="T112" i="48"/>
  <c r="BJ111" i="48"/>
  <c r="V111" i="48"/>
  <c r="T111" i="48"/>
  <c r="BJ110" i="48"/>
  <c r="BD110" i="48"/>
  <c r="BJ109" i="48"/>
  <c r="V109" i="48"/>
  <c r="T109" i="48"/>
  <c r="BJ108" i="48"/>
  <c r="V108" i="48"/>
  <c r="T108" i="48"/>
  <c r="BJ107" i="48"/>
  <c r="V107" i="48"/>
  <c r="T107" i="48"/>
  <c r="BJ106" i="48"/>
  <c r="V106" i="48"/>
  <c r="T106" i="48"/>
  <c r="BJ105" i="48"/>
  <c r="BD105" i="48"/>
  <c r="BJ104" i="48"/>
  <c r="V104" i="48"/>
  <c r="T104" i="48"/>
  <c r="BJ103" i="48"/>
  <c r="V103" i="48"/>
  <c r="T103" i="48"/>
  <c r="BJ102" i="48"/>
  <c r="V102" i="48"/>
  <c r="T102" i="48"/>
  <c r="BJ101" i="48"/>
  <c r="V101" i="48"/>
  <c r="T101" i="48"/>
  <c r="BJ100" i="48"/>
  <c r="BD100" i="48"/>
  <c r="BJ99" i="48"/>
  <c r="V99" i="48"/>
  <c r="T99" i="48"/>
  <c r="BJ98" i="48"/>
  <c r="BJ97" i="48"/>
  <c r="BJ96" i="48"/>
  <c r="BJ95" i="48"/>
  <c r="BJ94" i="48"/>
  <c r="BJ93" i="48"/>
  <c r="BJ92" i="48"/>
  <c r="BJ91" i="48"/>
  <c r="BJ90" i="48"/>
  <c r="BJ89" i="48"/>
  <c r="BJ88" i="48"/>
  <c r="BJ87" i="48"/>
  <c r="BJ86" i="48"/>
  <c r="BJ85" i="48"/>
  <c r="T85" i="48"/>
  <c r="BJ84" i="48"/>
  <c r="V84" i="48"/>
  <c r="T84" i="48"/>
  <c r="BJ83" i="48"/>
  <c r="V83" i="48"/>
  <c r="T83" i="48"/>
  <c r="BJ82" i="48"/>
  <c r="BD82" i="48"/>
  <c r="BJ81" i="48"/>
  <c r="V81" i="48"/>
  <c r="T81" i="48"/>
  <c r="BJ80" i="48"/>
  <c r="V80" i="48"/>
  <c r="T80" i="48"/>
  <c r="BJ79" i="48"/>
  <c r="V79" i="48"/>
  <c r="T79" i="48"/>
  <c r="BJ78" i="48"/>
  <c r="BD78" i="48"/>
  <c r="BC77" i="48"/>
  <c r="BB77" i="48"/>
  <c r="BB145" i="48" s="1"/>
  <c r="BA77" i="48"/>
  <c r="AZ77" i="48"/>
  <c r="AY77" i="48"/>
  <c r="AX77" i="48"/>
  <c r="AW77" i="48"/>
  <c r="AV77" i="48"/>
  <c r="AU77" i="48"/>
  <c r="AT77" i="48"/>
  <c r="AT145" i="48" s="1"/>
  <c r="AS77" i="48"/>
  <c r="AR77" i="48"/>
  <c r="AQ77" i="48"/>
  <c r="AP77" i="48"/>
  <c r="AP145" i="48" s="1"/>
  <c r="AO146" i="48" s="1"/>
  <c r="AO77" i="48"/>
  <c r="AN77" i="48"/>
  <c r="AM77" i="48"/>
  <c r="AL77" i="48"/>
  <c r="AL145" i="48" s="1"/>
  <c r="AK77" i="48"/>
  <c r="AJ77" i="48"/>
  <c r="AI77" i="48"/>
  <c r="AH77" i="48"/>
  <c r="BM77" i="48" s="1"/>
  <c r="AG77" i="48"/>
  <c r="AF77" i="48"/>
  <c r="AD77" i="48"/>
  <c r="AB77" i="48"/>
  <c r="Z77" i="48"/>
  <c r="X77" i="48"/>
  <c r="BJ76" i="48"/>
  <c r="V76" i="48"/>
  <c r="T76" i="48"/>
  <c r="BJ75" i="48"/>
  <c r="V75" i="48"/>
  <c r="T75" i="48"/>
  <c r="BJ74" i="48"/>
  <c r="V74" i="48"/>
  <c r="T74" i="48"/>
  <c r="BJ73" i="48"/>
  <c r="V73" i="48"/>
  <c r="T73" i="48"/>
  <c r="BJ72" i="48"/>
  <c r="V72" i="48"/>
  <c r="T72" i="48"/>
  <c r="BJ71" i="48"/>
  <c r="BD71" i="48"/>
  <c r="BJ70" i="48"/>
  <c r="V70" i="48"/>
  <c r="T70" i="48"/>
  <c r="BJ69" i="48"/>
  <c r="V69" i="48"/>
  <c r="T69" i="48"/>
  <c r="BJ68" i="48"/>
  <c r="V68" i="48"/>
  <c r="T68" i="48"/>
  <c r="BJ67" i="48"/>
  <c r="V67" i="48"/>
  <c r="T67" i="48"/>
  <c r="BJ66" i="48"/>
  <c r="V66" i="48"/>
  <c r="T66" i="48"/>
  <c r="BJ65" i="48"/>
  <c r="BD65" i="48"/>
  <c r="BJ64" i="48"/>
  <c r="V64" i="48"/>
  <c r="T64" i="48"/>
  <c r="BJ63" i="48"/>
  <c r="V63" i="48"/>
  <c r="T63" i="48"/>
  <c r="BJ62" i="48"/>
  <c r="V62" i="48"/>
  <c r="T62" i="48"/>
  <c r="BJ61" i="48"/>
  <c r="V61" i="48"/>
  <c r="T61" i="48"/>
  <c r="BJ60" i="48"/>
  <c r="BJ59" i="48"/>
  <c r="V59" i="48"/>
  <c r="T59" i="48"/>
  <c r="BJ58" i="48"/>
  <c r="V58" i="48"/>
  <c r="T58" i="48"/>
  <c r="BJ57" i="48"/>
  <c r="V57" i="48"/>
  <c r="T57" i="48"/>
  <c r="BJ56" i="48"/>
  <c r="V56" i="48"/>
  <c r="T56" i="48"/>
  <c r="BJ55" i="48"/>
  <c r="BD55" i="48"/>
  <c r="BJ54" i="48"/>
  <c r="V54" i="48"/>
  <c r="T54" i="48"/>
  <c r="BJ53" i="48"/>
  <c r="BJ52" i="48"/>
  <c r="BJ51" i="48"/>
  <c r="BJ50" i="48"/>
  <c r="BJ49" i="48"/>
  <c r="BJ48" i="48"/>
  <c r="BJ47" i="48"/>
  <c r="V47" i="48"/>
  <c r="T47" i="48"/>
  <c r="BJ46" i="48"/>
  <c r="V46" i="48"/>
  <c r="T46" i="48"/>
  <c r="BJ45" i="48"/>
  <c r="V45" i="48"/>
  <c r="T45" i="48"/>
  <c r="BJ44" i="48"/>
  <c r="XFB44" i="48" s="1"/>
  <c r="BJ43" i="48"/>
  <c r="V43" i="48"/>
  <c r="T43" i="48"/>
  <c r="BJ42" i="48"/>
  <c r="V42" i="48"/>
  <c r="T42" i="48"/>
  <c r="BJ41" i="48"/>
  <c r="BJ40" i="48"/>
  <c r="V40" i="48"/>
  <c r="T40" i="48"/>
  <c r="BJ39" i="48"/>
  <c r="V39" i="48"/>
  <c r="T39" i="48"/>
  <c r="BJ38" i="48"/>
  <c r="BD38" i="48"/>
  <c r="T38" i="48"/>
  <c r="BJ37" i="48"/>
  <c r="V37" i="48"/>
  <c r="T37" i="48"/>
  <c r="BJ36" i="48"/>
  <c r="V36" i="48"/>
  <c r="T36" i="48"/>
  <c r="BJ35" i="48"/>
  <c r="V35" i="48"/>
  <c r="T35" i="48"/>
  <c r="BJ34" i="48"/>
  <c r="BC33" i="48"/>
  <c r="BB33" i="48"/>
  <c r="BA33" i="48"/>
  <c r="AZ33" i="48"/>
  <c r="AY33" i="48"/>
  <c r="AX33" i="48"/>
  <c r="AW33" i="48"/>
  <c r="AV33" i="48"/>
  <c r="AU33" i="48"/>
  <c r="AT33" i="48"/>
  <c r="AS33" i="48"/>
  <c r="AR33" i="48"/>
  <c r="AQ33" i="48"/>
  <c r="AP33" i="48"/>
  <c r="AO33" i="48"/>
  <c r="AN33" i="48"/>
  <c r="BM33" i="48" s="1"/>
  <c r="AM33" i="48"/>
  <c r="AL33" i="48"/>
  <c r="AK33" i="48"/>
  <c r="AJ33" i="48"/>
  <c r="AI33" i="48"/>
  <c r="AH33" i="48"/>
  <c r="AG33" i="48"/>
  <c r="AF33" i="48"/>
  <c r="AD33" i="48"/>
  <c r="AB33" i="48"/>
  <c r="AB145" i="48" s="1"/>
  <c r="Z33" i="48"/>
  <c r="Z145" i="48" s="1"/>
  <c r="X33" i="48"/>
  <c r="X145" i="48" s="1"/>
  <c r="BH21" i="48"/>
  <c r="BG21" i="48"/>
  <c r="BF21" i="48"/>
  <c r="BE21" i="48"/>
  <c r="BD21" i="48"/>
  <c r="BC21" i="48"/>
  <c r="BB20" i="48"/>
  <c r="BI20" i="48" s="1"/>
  <c r="BB19" i="48"/>
  <c r="BI19" i="48" s="1"/>
  <c r="BB18" i="48"/>
  <c r="BI18" i="48" s="1"/>
  <c r="BB17" i="48"/>
  <c r="T127" i="47"/>
  <c r="V127" i="47"/>
  <c r="BB21" i="48" l="1"/>
  <c r="V33" i="48"/>
  <c r="AJ145" i="48"/>
  <c r="AI146" i="48" s="1"/>
  <c r="AN145" i="48"/>
  <c r="AV145" i="48"/>
  <c r="AU146" i="48" s="1"/>
  <c r="AD145" i="48"/>
  <c r="AI145" i="48"/>
  <c r="AM145" i="48"/>
  <c r="AL146" i="48" s="1"/>
  <c r="AU145" i="48"/>
  <c r="AY145" i="48"/>
  <c r="AX146" i="48" s="1"/>
  <c r="BC145" i="48"/>
  <c r="AK145" i="48"/>
  <c r="AO145" i="48"/>
  <c r="AS145" i="48"/>
  <c r="AR146" i="48" s="1"/>
  <c r="AW145" i="48"/>
  <c r="BA145" i="48"/>
  <c r="AH145" i="48"/>
  <c r="T150" i="48"/>
  <c r="T149" i="48"/>
  <c r="AF145" i="48"/>
  <c r="AR145" i="48"/>
  <c r="AQ145" i="48"/>
  <c r="BL77" i="48"/>
  <c r="V77" i="48"/>
  <c r="V145" i="48" s="1"/>
  <c r="BJ77" i="48"/>
  <c r="BK77" i="48"/>
  <c r="T77" i="48"/>
  <c r="AX145" i="48"/>
  <c r="BK145" i="48" s="1"/>
  <c r="AZ145" i="48"/>
  <c r="T33" i="48"/>
  <c r="BK33" i="48"/>
  <c r="BJ145" i="48"/>
  <c r="BL33" i="48"/>
  <c r="BI17" i="48"/>
  <c r="BI21" i="48" s="1"/>
  <c r="AG145" i="48"/>
  <c r="BJ33" i="48"/>
  <c r="BJ175" i="47"/>
  <c r="BJ174" i="47"/>
  <c r="BJ173" i="47"/>
  <c r="BJ172" i="47"/>
  <c r="BJ171" i="47"/>
  <c r="BJ170" i="47"/>
  <c r="BJ169" i="47"/>
  <c r="BJ168" i="47"/>
  <c r="BJ167" i="47"/>
  <c r="AP153" i="47"/>
  <c r="AC153" i="47"/>
  <c r="N153" i="47"/>
  <c r="AX149" i="47"/>
  <c r="AU149" i="47"/>
  <c r="AR149" i="47"/>
  <c r="AO149" i="47"/>
  <c r="AL149" i="47"/>
  <c r="AI149" i="47"/>
  <c r="AF149" i="47"/>
  <c r="BJ148" i="47"/>
  <c r="AX148" i="47"/>
  <c r="AU148" i="47"/>
  <c r="AR148" i="47"/>
  <c r="AO148" i="47"/>
  <c r="AL148" i="47"/>
  <c r="AI148" i="47"/>
  <c r="AF148" i="47"/>
  <c r="BJ147" i="47"/>
  <c r="T147" i="47"/>
  <c r="BJ146" i="47"/>
  <c r="T146" i="47"/>
  <c r="BJ145" i="47"/>
  <c r="BJ143" i="47"/>
  <c r="BJ142" i="47"/>
  <c r="BJ141" i="47"/>
  <c r="BD141" i="47"/>
  <c r="BJ140" i="47"/>
  <c r="BD140" i="47"/>
  <c r="BJ139" i="47"/>
  <c r="BD139" i="47"/>
  <c r="BJ138" i="47"/>
  <c r="V138" i="47"/>
  <c r="T138" i="47"/>
  <c r="BJ137" i="47"/>
  <c r="BJ136" i="47"/>
  <c r="BJ135" i="47"/>
  <c r="BJ134" i="47"/>
  <c r="BJ133" i="47"/>
  <c r="BJ132" i="47"/>
  <c r="BJ131" i="47"/>
  <c r="V131" i="47"/>
  <c r="T131" i="47"/>
  <c r="BJ130" i="47"/>
  <c r="V130" i="47"/>
  <c r="T130" i="47"/>
  <c r="BJ129" i="47"/>
  <c r="V129" i="47"/>
  <c r="T129" i="47"/>
  <c r="BJ128" i="47"/>
  <c r="V128" i="47"/>
  <c r="T128" i="47"/>
  <c r="BJ127" i="47"/>
  <c r="BD127" i="47"/>
  <c r="BJ126" i="47"/>
  <c r="V126" i="47"/>
  <c r="T126" i="47"/>
  <c r="BJ125" i="47"/>
  <c r="V125" i="47"/>
  <c r="T125" i="47"/>
  <c r="BJ124" i="47"/>
  <c r="V124" i="47"/>
  <c r="T124" i="47"/>
  <c r="BJ123" i="47"/>
  <c r="V123" i="47"/>
  <c r="T123" i="47"/>
  <c r="BJ122" i="47"/>
  <c r="BD122" i="47"/>
  <c r="BJ121" i="47"/>
  <c r="V121" i="47"/>
  <c r="T121" i="47"/>
  <c r="BJ120" i="47"/>
  <c r="V120" i="47"/>
  <c r="T120" i="47"/>
  <c r="BJ119" i="47"/>
  <c r="BJ118" i="47"/>
  <c r="V118" i="47"/>
  <c r="T118" i="47"/>
  <c r="BJ117" i="47"/>
  <c r="V117" i="47"/>
  <c r="T117" i="47"/>
  <c r="BJ116" i="47"/>
  <c r="V116" i="47"/>
  <c r="T116" i="47"/>
  <c r="BJ115" i="47"/>
  <c r="BD115" i="47"/>
  <c r="BJ114" i="47"/>
  <c r="V114" i="47"/>
  <c r="T114" i="47"/>
  <c r="BJ112" i="47"/>
  <c r="V112" i="47"/>
  <c r="T112" i="47"/>
  <c r="BJ113" i="47"/>
  <c r="V113" i="47"/>
  <c r="T113" i="47"/>
  <c r="BJ111" i="47"/>
  <c r="V111" i="47"/>
  <c r="T111" i="47"/>
  <c r="BJ110" i="47"/>
  <c r="BD110" i="47"/>
  <c r="BJ109" i="47"/>
  <c r="V109" i="47"/>
  <c r="T109" i="47"/>
  <c r="BJ108" i="47"/>
  <c r="V108" i="47"/>
  <c r="T108" i="47"/>
  <c r="BJ107" i="47"/>
  <c r="V107" i="47"/>
  <c r="T107" i="47"/>
  <c r="BJ106" i="47"/>
  <c r="V106" i="47"/>
  <c r="T106" i="47"/>
  <c r="BJ105" i="47"/>
  <c r="BD105" i="47"/>
  <c r="BJ104" i="47"/>
  <c r="V104" i="47"/>
  <c r="T104" i="47"/>
  <c r="BJ103" i="47"/>
  <c r="V103" i="47"/>
  <c r="T103" i="47"/>
  <c r="BJ102" i="47"/>
  <c r="V102" i="47"/>
  <c r="T102" i="47"/>
  <c r="BJ101" i="47"/>
  <c r="V101" i="47"/>
  <c r="T101" i="47"/>
  <c r="BJ100" i="47"/>
  <c r="BD100" i="47"/>
  <c r="BJ99" i="47"/>
  <c r="V99" i="47"/>
  <c r="T99" i="47"/>
  <c r="BJ98" i="47"/>
  <c r="BJ97" i="47"/>
  <c r="BJ96" i="47"/>
  <c r="BJ95" i="47"/>
  <c r="BJ94" i="47"/>
  <c r="BJ93" i="47"/>
  <c r="BJ92" i="47"/>
  <c r="BJ91" i="47"/>
  <c r="BJ90" i="47"/>
  <c r="BJ89" i="47"/>
  <c r="BJ88" i="47"/>
  <c r="BJ87" i="47"/>
  <c r="BJ86" i="47"/>
  <c r="BJ85" i="47"/>
  <c r="T85" i="47"/>
  <c r="BJ84" i="47"/>
  <c r="V84" i="47"/>
  <c r="T84" i="47"/>
  <c r="BJ83" i="47"/>
  <c r="V83" i="47"/>
  <c r="T83" i="47"/>
  <c r="BJ82" i="47"/>
  <c r="BD82" i="47"/>
  <c r="BJ81" i="47"/>
  <c r="V81" i="47"/>
  <c r="T81" i="47"/>
  <c r="BJ80" i="47"/>
  <c r="V80" i="47"/>
  <c r="T80" i="47"/>
  <c r="BJ79" i="47"/>
  <c r="V79" i="47"/>
  <c r="T79" i="47"/>
  <c r="BJ78" i="47"/>
  <c r="BD78" i="47"/>
  <c r="BC77" i="47"/>
  <c r="BB77" i="47"/>
  <c r="BA77" i="47"/>
  <c r="AZ77" i="47"/>
  <c r="AY77" i="47"/>
  <c r="AX77" i="47"/>
  <c r="AW77" i="47"/>
  <c r="AV77" i="47"/>
  <c r="AU77" i="47"/>
  <c r="AT77" i="47"/>
  <c r="AS77" i="47"/>
  <c r="AR77" i="47"/>
  <c r="AQ77" i="47"/>
  <c r="AP77" i="47"/>
  <c r="AO77" i="47"/>
  <c r="AN77" i="47"/>
  <c r="AM77" i="47"/>
  <c r="AL77" i="47"/>
  <c r="AK77" i="47"/>
  <c r="AJ77" i="47"/>
  <c r="AI77" i="47"/>
  <c r="AH77" i="47"/>
  <c r="AG77" i="47"/>
  <c r="AF77" i="47"/>
  <c r="AD77" i="47"/>
  <c r="AB77" i="47"/>
  <c r="Z77" i="47"/>
  <c r="X77" i="47"/>
  <c r="BJ76" i="47"/>
  <c r="V76" i="47"/>
  <c r="T76" i="47"/>
  <c r="BJ75" i="47"/>
  <c r="V75" i="47"/>
  <c r="T75" i="47"/>
  <c r="BJ74" i="47"/>
  <c r="V74" i="47"/>
  <c r="T74" i="47"/>
  <c r="BJ73" i="47"/>
  <c r="V73" i="47"/>
  <c r="T73" i="47"/>
  <c r="BJ72" i="47"/>
  <c r="V72" i="47"/>
  <c r="T72" i="47"/>
  <c r="BJ71" i="47"/>
  <c r="BD71" i="47"/>
  <c r="BJ70" i="47"/>
  <c r="V70" i="47"/>
  <c r="T70" i="47"/>
  <c r="BJ67" i="47"/>
  <c r="V67" i="47"/>
  <c r="T67" i="47"/>
  <c r="BJ66" i="47"/>
  <c r="V66" i="47"/>
  <c r="T66" i="47"/>
  <c r="BJ69" i="47"/>
  <c r="V69" i="47"/>
  <c r="T69" i="47"/>
  <c r="BJ68" i="47"/>
  <c r="V68" i="47"/>
  <c r="T68" i="47"/>
  <c r="BJ65" i="47"/>
  <c r="BD65" i="47"/>
  <c r="BJ64" i="47"/>
  <c r="V64" i="47"/>
  <c r="T64" i="47"/>
  <c r="BJ63" i="47"/>
  <c r="V63" i="47"/>
  <c r="T63" i="47"/>
  <c r="BJ62" i="47"/>
  <c r="V62" i="47"/>
  <c r="T62" i="47"/>
  <c r="BJ61" i="47"/>
  <c r="V61" i="47"/>
  <c r="T61" i="47"/>
  <c r="BJ60" i="47"/>
  <c r="BJ59" i="47"/>
  <c r="V59" i="47"/>
  <c r="T59" i="47"/>
  <c r="BJ58" i="47"/>
  <c r="V58" i="47"/>
  <c r="T58" i="47"/>
  <c r="BJ57" i="47"/>
  <c r="V57" i="47"/>
  <c r="T57" i="47"/>
  <c r="BJ56" i="47"/>
  <c r="V56" i="47"/>
  <c r="T56" i="47"/>
  <c r="BJ55" i="47"/>
  <c r="BD55" i="47"/>
  <c r="BJ54" i="47"/>
  <c r="V54" i="47"/>
  <c r="T54" i="47"/>
  <c r="BJ53" i="47"/>
  <c r="BJ52" i="47"/>
  <c r="BJ51" i="47"/>
  <c r="BJ50" i="47"/>
  <c r="BJ49" i="47"/>
  <c r="BJ48" i="47"/>
  <c r="BJ47" i="47"/>
  <c r="V47" i="47"/>
  <c r="T47" i="47"/>
  <c r="BJ46" i="47"/>
  <c r="V46" i="47"/>
  <c r="T46" i="47"/>
  <c r="BJ45" i="47"/>
  <c r="V45" i="47"/>
  <c r="T45" i="47"/>
  <c r="XFB44" i="47"/>
  <c r="BJ44" i="47"/>
  <c r="BJ43" i="47"/>
  <c r="V43" i="47"/>
  <c r="T43" i="47"/>
  <c r="BJ42" i="47"/>
  <c r="V42" i="47"/>
  <c r="T42" i="47"/>
  <c r="BJ41" i="47"/>
  <c r="BJ40" i="47"/>
  <c r="V40" i="47"/>
  <c r="T40" i="47"/>
  <c r="BJ39" i="47"/>
  <c r="V39" i="47"/>
  <c r="T39" i="47"/>
  <c r="BJ38" i="47"/>
  <c r="BD38" i="47"/>
  <c r="T38" i="47"/>
  <c r="BJ37" i="47"/>
  <c r="V37" i="47"/>
  <c r="T37" i="47"/>
  <c r="BJ36" i="47"/>
  <c r="V36" i="47"/>
  <c r="T36" i="47"/>
  <c r="BJ35" i="47"/>
  <c r="V35" i="47"/>
  <c r="T35" i="47"/>
  <c r="BJ34" i="47"/>
  <c r="BC33" i="47"/>
  <c r="BB33" i="47"/>
  <c r="BA33" i="47"/>
  <c r="AZ33" i="47"/>
  <c r="AY33" i="47"/>
  <c r="AX33" i="47"/>
  <c r="AW33" i="47"/>
  <c r="AV33" i="47"/>
  <c r="AU33" i="47"/>
  <c r="AT33" i="47"/>
  <c r="AS33" i="47"/>
  <c r="AR33" i="47"/>
  <c r="AQ33" i="47"/>
  <c r="AP33" i="47"/>
  <c r="AO33" i="47"/>
  <c r="AN33" i="47"/>
  <c r="AM33" i="47"/>
  <c r="AL33" i="47"/>
  <c r="AK33" i="47"/>
  <c r="AJ33" i="47"/>
  <c r="AI33" i="47"/>
  <c r="AH33" i="47"/>
  <c r="AG33" i="47"/>
  <c r="AF33" i="47"/>
  <c r="AD33" i="47"/>
  <c r="AD144" i="47" s="1"/>
  <c r="AB33" i="47"/>
  <c r="Z33" i="47"/>
  <c r="X33" i="47"/>
  <c r="BH21" i="47"/>
  <c r="BG21" i="47"/>
  <c r="BF21" i="47"/>
  <c r="BE21" i="47"/>
  <c r="BD21" i="47"/>
  <c r="BC21" i="47"/>
  <c r="BB20" i="47"/>
  <c r="BI20" i="47" s="1"/>
  <c r="BB19" i="47"/>
  <c r="BI19" i="47" s="1"/>
  <c r="BB18" i="47"/>
  <c r="BI18" i="47" s="1"/>
  <c r="BB17" i="47"/>
  <c r="BI17" i="47" s="1"/>
  <c r="BM145" i="48" l="1"/>
  <c r="T145" i="48"/>
  <c r="BD77" i="48" s="1"/>
  <c r="BD33" i="48"/>
  <c r="BK22" i="48" s="1"/>
  <c r="AF146" i="48"/>
  <c r="BL145" i="48"/>
  <c r="AP144" i="47"/>
  <c r="AO145" i="47" s="1"/>
  <c r="AT144" i="47"/>
  <c r="AX144" i="47"/>
  <c r="BB144" i="47"/>
  <c r="T149" i="47"/>
  <c r="BM33" i="47"/>
  <c r="T33" i="47"/>
  <c r="Z144" i="47"/>
  <c r="AG144" i="47"/>
  <c r="AF145" i="47" s="1"/>
  <c r="AK144" i="47"/>
  <c r="AW144" i="47"/>
  <c r="BA144" i="47"/>
  <c r="BL33" i="47"/>
  <c r="V33" i="47"/>
  <c r="AI144" i="47"/>
  <c r="AM144" i="47"/>
  <c r="AL145" i="47" s="1"/>
  <c r="AU144" i="47"/>
  <c r="AY144" i="47"/>
  <c r="AX145" i="47" s="1"/>
  <c r="BC144" i="47"/>
  <c r="BI21" i="47"/>
  <c r="AF144" i="47"/>
  <c r="AJ144" i="47"/>
  <c r="AI145" i="47" s="1"/>
  <c r="AN144" i="47"/>
  <c r="AV144" i="47"/>
  <c r="AU145" i="47" s="1"/>
  <c r="AZ144" i="47"/>
  <c r="AB144" i="47"/>
  <c r="BJ77" i="47"/>
  <c r="X144" i="47"/>
  <c r="AQ144" i="47"/>
  <c r="BK33" i="47"/>
  <c r="AO144" i="47"/>
  <c r="AR144" i="47"/>
  <c r="AS144" i="47"/>
  <c r="AR145" i="47" s="1"/>
  <c r="T77" i="47"/>
  <c r="BM77" i="47"/>
  <c r="T148" i="47"/>
  <c r="BK77" i="47"/>
  <c r="V77" i="47"/>
  <c r="V144" i="47" s="1"/>
  <c r="BB21" i="47"/>
  <c r="BJ33" i="47"/>
  <c r="BL77" i="47"/>
  <c r="AH144" i="47"/>
  <c r="AL144" i="47"/>
  <c r="T144" i="47" l="1"/>
  <c r="BD33" i="47" s="1"/>
  <c r="BJ144" i="47"/>
  <c r="BL144" i="47"/>
  <c r="BM144" i="47"/>
  <c r="BK144" i="47"/>
  <c r="BD77" i="47" l="1"/>
  <c r="BK22" i="47" s="1"/>
</calcChain>
</file>

<file path=xl/sharedStrings.xml><?xml version="1.0" encoding="utf-8"?>
<sst xmlns="http://schemas.openxmlformats.org/spreadsheetml/2006/main" count="2106" uniqueCount="542">
  <si>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</si>
  <si>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</si>
  <si>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</si>
  <si>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</si>
  <si>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</si>
  <si>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</si>
  <si>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</si>
  <si>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</si>
  <si>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</si>
  <si>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</si>
  <si>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</si>
  <si>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</si>
  <si>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</si>
  <si>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</si>
  <si>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</si>
  <si>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</si>
  <si>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</si>
  <si>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</si>
  <si>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</si>
  <si>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</si>
  <si>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</si>
  <si>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</si>
  <si>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</si>
  <si>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</si>
  <si>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</si>
  <si>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</si>
  <si>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</si>
  <si>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</si>
  <si>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</si>
  <si>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</si>
  <si>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</si>
  <si>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</si>
  <si>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</si>
  <si>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</si>
  <si>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</si>
  <si>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</si>
  <si>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</si>
  <si>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</si>
  <si>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</si>
  <si>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</si>
  <si>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</si>
  <si>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</si>
  <si>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</si>
  <si>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</si>
  <si>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</si>
  <si>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</si>
  <si>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</si>
  <si>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</si>
  <si>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</si>
  <si>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</si>
  <si>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</si>
  <si>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</si>
  <si>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</si>
  <si>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</si>
  <si>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</si>
  <si>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</si>
  <si>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</si>
  <si>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</si>
  <si>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</si>
  <si>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</si>
  <si>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</si>
  <si>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</si>
  <si>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</si>
  <si>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</si>
  <si>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</si>
  <si>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</si>
  <si>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</si>
  <si>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VII. Итоговая аттестация</t>
  </si>
  <si>
    <t>VI. Дипломное проектирование</t>
  </si>
  <si>
    <t>IV. Учебные практики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</si>
  <si>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</si>
  <si>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</si>
  <si>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</si>
  <si>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</si>
  <si>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</si>
  <si>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</si>
  <si>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</si>
  <si>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</si>
  <si>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</si>
  <si>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</si>
  <si>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</si>
  <si>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</si>
  <si>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</si>
  <si>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</si>
  <si>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</si>
  <si>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</si>
  <si>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</si>
  <si>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</si>
  <si>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</si>
  <si>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</si>
  <si>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</si>
  <si>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</si>
  <si>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</si>
  <si>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</si>
  <si>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</si>
  <si>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</si>
  <si>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</si>
  <si>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</si>
  <si>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</si>
  <si>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</si>
  <si>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</si>
  <si>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</si>
  <si>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</si>
  <si>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</si>
  <si>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</si>
  <si>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</si>
  <si>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</si>
  <si>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</si>
  <si>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_______________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</si>
  <si>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</si>
  <si>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</si>
  <si>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</si>
  <si>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</si>
  <si>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</si>
  <si>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</si>
  <si>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</si>
  <si>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</si>
  <si>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</si>
  <si>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</si>
  <si>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</si>
  <si>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</si>
  <si>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</si>
  <si>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</si>
  <si>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</si>
  <si>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</si>
  <si>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</si>
  <si>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</si>
  <si>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</si>
  <si>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</si>
  <si>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1.4.2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</si>
  <si>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</si>
  <si>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</si>
  <si>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</si>
  <si>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</si>
  <si>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</si>
  <si>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</si>
  <si>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</si>
  <si>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</si>
  <si>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</si>
  <si>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</si>
  <si>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</si>
  <si>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</si>
  <si>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</si>
  <si>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</si>
  <si>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</si>
  <si>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Дискретная математика</t>
  </si>
  <si>
    <t>1.4.3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</si>
  <si>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</si>
  <si>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</si>
  <si>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</si>
  <si>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</si>
  <si>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</si>
  <si>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</si>
  <si>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</si>
  <si>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</si>
  <si>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</si>
  <si>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</si>
  <si>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Срок обучения: 4 года</t>
  </si>
  <si>
    <t>МИНИСТЕРСТВО ОБРАЗОВАНИЯ РЕСПУБЛИКИ БЕЛАРУСЬ</t>
  </si>
  <si>
    <t>М.П.</t>
  </si>
  <si>
    <t>Председатель УМО по образованию в области информатики и радиоэлектроники</t>
  </si>
  <si>
    <t>В.А.Богуш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</si>
  <si>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</si>
  <si>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</si>
  <si>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</si>
  <si>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</si>
  <si>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</si>
  <si>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</si>
  <si>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1.7</t>
  </si>
  <si>
    <t>3 семестр,
17 недель</t>
  </si>
  <si>
    <t>4 семестр,
17 недель</t>
  </si>
  <si>
    <t>2.2.2</t>
  </si>
  <si>
    <t>2.2.1</t>
  </si>
  <si>
    <t>2.2.3</t>
  </si>
  <si>
    <t>Технологическая</t>
  </si>
  <si>
    <t>Преддипломная</t>
  </si>
  <si>
    <t>/32</t>
  </si>
  <si>
    <t>7 семестр,
17 недель</t>
  </si>
  <si>
    <t>Квалификация:</t>
  </si>
  <si>
    <t>Основы информационной безопасности</t>
  </si>
  <si>
    <t>Логика</t>
  </si>
  <si>
    <t>Модуль «Математика»</t>
  </si>
  <si>
    <t>1.3.1</t>
  </si>
  <si>
    <t>Линейная алгебра и аналитическая геометрия</t>
  </si>
  <si>
    <t>1.3.2</t>
  </si>
  <si>
    <t>Математический анализ</t>
  </si>
  <si>
    <t>Белорусский язык (профессиональная лексика)</t>
  </si>
  <si>
    <t>УК-7</t>
  </si>
  <si>
    <t>УК-8</t>
  </si>
  <si>
    <t>УК-9</t>
  </si>
  <si>
    <t>УК-10</t>
  </si>
  <si>
    <t>УК-11</t>
  </si>
  <si>
    <t>Философия</t>
  </si>
  <si>
    <t>Великая Отечественная война советского народа (в контексте Второй мировой войны)</t>
  </si>
  <si>
    <t xml:space="preserve">Логика </t>
  </si>
  <si>
    <t>Политические  институты и процессы в информационном обществе</t>
  </si>
  <si>
    <t>Безопасность жизнедеятельности человека</t>
  </si>
  <si>
    <t>Метрология, стандартизация и сертификация (в информационных технологиях)</t>
  </si>
  <si>
    <t xml:space="preserve">            </t>
  </si>
  <si>
    <t xml:space="preserve">              М.П.                   </t>
  </si>
  <si>
    <t xml:space="preserve">8 семестр
</t>
  </si>
  <si>
    <t>2.1.3</t>
  </si>
  <si>
    <t>УК-12</t>
  </si>
  <si>
    <t>УК-13</t>
  </si>
  <si>
    <t>Модуль «Дополнительные главы математики»</t>
  </si>
  <si>
    <t>Основы управления интеллектуальной собственностью</t>
  </si>
  <si>
    <t>УК-14</t>
  </si>
  <si>
    <t>Коррупция и ее общественная опасность</t>
  </si>
  <si>
    <t>/1-6</t>
  </si>
  <si>
    <t>Работать в команде, толерантно воспринимать социальные, этнические, конфессиональные, культурные и иные различия</t>
  </si>
  <si>
    <t>Основы машинного обучения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</si>
  <si>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</si>
  <si>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</si>
  <si>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Все курсачи</t>
  </si>
  <si>
    <t>Проявлять инициативу и адаптироваться к изменениям в профессиональной деятельности</t>
  </si>
  <si>
    <t>Обеспечивать безопасность информации с учетом способов ее представления и модели нарушителя</t>
  </si>
  <si>
    <t>Оформлять объекты интеллектуальной собственности, вводить их в гражданский оборот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</si>
  <si>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</si>
  <si>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Ознакомительная</t>
  </si>
  <si>
    <t>1.8</t>
  </si>
  <si>
    <t>БПК-3</t>
  </si>
  <si>
    <t>БПК-4</t>
  </si>
  <si>
    <t>Использовать формы, приемы, методы и законы интеллектуальной познавательной деятельности в профессиональной сфере</t>
  </si>
  <si>
    <t>УК-15</t>
  </si>
  <si>
    <t>М.Математика, М.Доп главы мат</t>
  </si>
  <si>
    <t>БПК-5</t>
  </si>
  <si>
    <t>БПК-9</t>
  </si>
  <si>
    <t>БПК-8</t>
  </si>
  <si>
    <t>БПК-7</t>
  </si>
  <si>
    <t>БПК-6</t>
  </si>
  <si>
    <t>1.8.1</t>
  </si>
  <si>
    <t>1.8.2</t>
  </si>
  <si>
    <t>1.9</t>
  </si>
  <si>
    <t>1.9.1</t>
  </si>
  <si>
    <t>1.9.2</t>
  </si>
  <si>
    <t>2.3</t>
  </si>
  <si>
    <t>2.4</t>
  </si>
  <si>
    <t>2.5</t>
  </si>
  <si>
    <t>2.5.1</t>
  </si>
  <si>
    <t>2.5.2</t>
  </si>
  <si>
    <t>2.6</t>
  </si>
  <si>
    <t>2.6.1</t>
  </si>
  <si>
    <t>2.6.2</t>
  </si>
  <si>
    <t>2.7</t>
  </si>
  <si>
    <t>2.7.1</t>
  </si>
  <si>
    <t>2.7.2</t>
  </si>
  <si>
    <t>2.8</t>
  </si>
  <si>
    <t>2.9</t>
  </si>
  <si>
    <t>2.9.1</t>
  </si>
  <si>
    <t>2.9.2</t>
  </si>
  <si>
    <t>БПК-10</t>
  </si>
  <si>
    <t>БПК-11</t>
  </si>
  <si>
    <t>БПК-12</t>
  </si>
  <si>
    <t>БПК-13</t>
  </si>
  <si>
    <t>БПК-14</t>
  </si>
  <si>
    <t>О.И.Лаврова</t>
  </si>
  <si>
    <t>БПК-15</t>
  </si>
  <si>
    <t>БПК-16</t>
  </si>
  <si>
    <t>БПК-17</t>
  </si>
  <si>
    <t>БПК-18</t>
  </si>
  <si>
    <t>БПК-19</t>
  </si>
  <si>
    <t>БПК-20</t>
  </si>
  <si>
    <t>СК-7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</si>
  <si>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</si>
  <si>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</si>
  <si>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</si>
  <si>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</si>
  <si>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</si>
  <si>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</si>
  <si>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</si>
  <si>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</si>
  <si>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t>СК-16</t>
  </si>
  <si>
    <t>СК-17</t>
  </si>
  <si>
    <t>СК-18</t>
  </si>
  <si>
    <t>СК-19</t>
  </si>
  <si>
    <t>СК-20</t>
  </si>
  <si>
    <t>СК-21</t>
  </si>
  <si>
    <t>СК-22</t>
  </si>
  <si>
    <t>СК-23</t>
  </si>
  <si>
    <t>СК-24</t>
  </si>
  <si>
    <t>СК-25</t>
  </si>
  <si>
    <t>СК-26</t>
  </si>
  <si>
    <t>СК-27</t>
  </si>
  <si>
    <t>СК-28</t>
  </si>
  <si>
    <t>СК-29</t>
  </si>
  <si>
    <t>Председатель НМС по прикладным информационным системам и технологиям</t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</si>
  <si>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09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10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</si>
  <si>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10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11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</si>
  <si>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12
</t>
    </r>
    <r>
      <rPr>
        <u/>
        <sz val="24"/>
        <rFont val="Times New Roman"/>
        <family val="1"/>
        <charset val="204"/>
      </rPr>
      <t>04</t>
    </r>
    <r>
      <rPr>
        <sz val="24"/>
        <rFont val="Times New Roman"/>
        <family val="1"/>
        <charset val="204"/>
      </rPr>
      <t xml:space="preserve">
01</t>
    </r>
  </si>
  <si>
    <r>
      <rPr>
        <u/>
        <sz val="24"/>
        <rFont val="Times New Roman"/>
        <family val="1"/>
        <charset val="204"/>
      </rPr>
      <t>26</t>
    </r>
    <r>
      <rPr>
        <sz val="24"/>
        <rFont val="Times New Roman"/>
        <family val="1"/>
        <charset val="204"/>
      </rPr>
      <t xml:space="preserve">
01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02</t>
    </r>
  </si>
  <si>
    <r>
      <rPr>
        <u/>
        <sz val="24"/>
        <rFont val="Times New Roman"/>
        <family val="1"/>
        <charset val="204"/>
      </rPr>
      <t>23</t>
    </r>
    <r>
      <rPr>
        <sz val="24"/>
        <rFont val="Times New Roman"/>
        <family val="1"/>
        <charset val="204"/>
      </rPr>
      <t xml:space="preserve">
02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03</t>
    </r>
  </si>
  <si>
    <r>
      <rPr>
        <u/>
        <sz val="24"/>
        <rFont val="Times New Roman"/>
        <family val="1"/>
        <charset val="204"/>
      </rPr>
      <t>30</t>
    </r>
    <r>
      <rPr>
        <sz val="24"/>
        <rFont val="Times New Roman"/>
        <family val="1"/>
        <charset val="204"/>
      </rPr>
      <t xml:space="preserve">
03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04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</si>
  <si>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04
</t>
    </r>
    <r>
      <rPr>
        <u/>
        <sz val="24"/>
        <rFont val="Times New Roman"/>
        <family val="1"/>
        <charset val="204"/>
      </rPr>
      <t>03</t>
    </r>
    <r>
      <rPr>
        <sz val="24"/>
        <rFont val="Times New Roman"/>
        <family val="1"/>
        <charset val="204"/>
      </rPr>
      <t xml:space="preserve">
05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</si>
  <si>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06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07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</si>
  <si>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07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08</t>
    </r>
  </si>
  <si>
    <t>УК-1,5,6</t>
  </si>
  <si>
    <t>/54</t>
  </si>
  <si>
    <t>Использовать современные методологии, программные средства для построения и анализа моделей процессов, данных, объектов</t>
  </si>
  <si>
    <t>Обладать навыками творческого аналитического мышления</t>
  </si>
  <si>
    <t>Защита дипломного проекта (дипломной работы) в ГЭК</t>
  </si>
  <si>
    <t>Название модуля,
учебной дисциплины,
курсового проекта
(курсовой работы)</t>
  </si>
  <si>
    <t>Получать, хранить и обрабатывать графическую информацию с помощью программных средств компьютерной графики, ориентированных на современные информационные технологии</t>
  </si>
  <si>
    <t>Применять методы и способы контроля параметров, стандартизации и сертификации программных средств и компьютерных систем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</si>
  <si>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</si>
  <si>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</si>
  <si>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Экономическая социология</t>
  </si>
  <si>
    <t>Применять концептуальный аппарат экономической социологии для анализа социально-экономических процессов в обществе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</si>
  <si>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</si>
  <si>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Начальник Главного управления профессионального образования 
Министерства образования Республики Беларусь</t>
  </si>
  <si>
    <t>Проректор по научно-методической работе Государственного учреждения образования 
«Республиканский институт высшей школы»</t>
  </si>
  <si>
    <t>Формализовать и решать прикладные задачи в сфере инфокоммуникационных технологий с помощью методов дискретной математики</t>
  </si>
  <si>
    <t>Анализировать современные политические процессы, определять уровень и степень интеграции политических институтов в жизнь информационного общества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</si>
  <si>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предупреждению </t>
  </si>
  <si>
    <t>2 семестр,
17 недель</t>
  </si>
  <si>
    <t>История белорусской государственности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</si>
  <si>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</si>
  <si>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</si>
  <si>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Современная политэкономия</t>
  </si>
  <si>
    <t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современных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</si>
  <si>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ПРИМЕРНЫЙ УЧЕБНЫЙ  ПЛАН</t>
  </si>
  <si>
    <t>Степень:</t>
  </si>
  <si>
    <t>/7</t>
  </si>
  <si>
    <t>Бакалавр</t>
  </si>
  <si>
    <t>Компонент учреждения образования</t>
  </si>
  <si>
    <t>Модуль «Социально-гуманитарные 
дисциплины 1»</t>
  </si>
  <si>
    <t>/336</t>
  </si>
  <si>
    <t>2.5.3</t>
  </si>
  <si>
    <t>2.12.1</t>
  </si>
  <si>
    <t>Осуществлять коммуникации на иностранном языке для решения задач межличностного и межкультурного взаимодействия</t>
  </si>
  <si>
    <t>Быть способным к саморазвитию и совершенствованию в профессиональной деятельности</t>
  </si>
  <si>
    <t>М.«СГД 1»</t>
  </si>
  <si>
    <t>1.3, 1.4</t>
  </si>
  <si>
    <t>1.7.1</t>
  </si>
  <si>
    <t>1.7.2</t>
  </si>
  <si>
    <t>1.7.3</t>
  </si>
  <si>
    <t>СК-27 / СК-28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</si>
  <si>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</si>
  <si>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СК-1 / УК-15</t>
  </si>
  <si>
    <t>Первый заместитель Министра промышленности Республики Беларусь</t>
  </si>
  <si>
    <t>Использовать основные понятия и термины специальной лексики белорусского языка в профессиональной деятельности</t>
  </si>
  <si>
    <t>К
У
Р
С
Ы</t>
  </si>
  <si>
    <t>Использовать средства физической культуры и спорта для сохранения и укрепления здоровья, профилактики заболеваний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</si>
  <si>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>Интегрированная учебная дисциплина «Безопасность жизнедеятельности человека» включает вопросы защиты населения и объектов от чрезвычайных ситуаций, радиационной безопасности, основ экологии, основ энергосбережения, охраны труда.</t>
    </r>
    <r>
      <rPr>
        <b/>
        <sz val="28"/>
        <rFont val="Times New Roman"/>
        <family val="1"/>
        <charset val="204"/>
      </rPr>
      <t xml:space="preserve">
</t>
    </r>
    <r>
      <rPr>
        <vertAlign val="superscript"/>
        <sz val="28"/>
        <rFont val="Times New Roman"/>
        <family val="1"/>
        <charset val="204"/>
      </rPr>
      <t>2</t>
    </r>
    <r>
      <rPr>
        <sz val="28"/>
        <rFont val="Times New Roman"/>
        <family val="1"/>
        <charset val="204"/>
      </rPr>
      <t xml:space="preserve">Формой промежуточной аттестации по учебным дисциплинам вариативной части (компонент учреждения образования) модуля социально-гуманитарных дисциплин является дифференцированный зачет.
</t>
    </r>
    <r>
      <rPr>
        <vertAlign val="superscript"/>
        <sz val="28"/>
        <rFont val="Times New Roman"/>
        <family val="1"/>
        <charset val="204"/>
      </rPr>
      <t>3</t>
    </r>
    <r>
      <rPr>
        <sz val="28"/>
        <rFont val="Times New Roman"/>
        <family val="1"/>
        <charset val="204"/>
      </rPr>
      <t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образования или дисциплины по выбору.</t>
    </r>
  </si>
  <si>
    <t>Программист. Маркетолог</t>
  </si>
  <si>
    <t>6-05-0611-07 Цифровой маркетинг</t>
  </si>
  <si>
    <t>Протокол № ___ от _____________2023</t>
  </si>
  <si>
    <t>2023</t>
  </si>
  <si>
    <t>Продолжение примерного учебного плана по специальности 6-05-0611-07 «Цифровой маркетинг», регистрационный № _____________</t>
  </si>
  <si>
    <t>Модуль «Введение в маркетинг»</t>
  </si>
  <si>
    <t>1.6.1</t>
  </si>
  <si>
    <t>Информационные технологии в маркетинге</t>
  </si>
  <si>
    <t>1.6.3</t>
  </si>
  <si>
    <t>Основы маркетинга</t>
  </si>
  <si>
    <t>Курсовой проект по учебной дисциплине «Основы маркетинга»</t>
  </si>
  <si>
    <t>Основы коммуникативного дизайна</t>
  </si>
  <si>
    <t>Модуль «Введение в программирование»</t>
  </si>
  <si>
    <t>Основы объектно-ориентированного программирования</t>
  </si>
  <si>
    <t xml:space="preserve">Базы данных </t>
  </si>
  <si>
    <t>1.7.4</t>
  </si>
  <si>
    <t>Бизнес-анализ и прототипирование программных продуктов</t>
  </si>
  <si>
    <t>Модуль «Основы цифрового маркетинга»</t>
  </si>
  <si>
    <t>Цифровой маркетинг и электронная коммерция</t>
  </si>
  <si>
    <t>Курсовой проект по учебной дисциплине «Цифровой маркетинг и электронная коммерция»</t>
  </si>
  <si>
    <t>Веб-аналитика</t>
  </si>
  <si>
    <t>Модуль «Маркетинговый анализ и стратегия»</t>
  </si>
  <si>
    <t>Прикладной статистический анализ</t>
  </si>
  <si>
    <t>Маркетинговые исследования</t>
  </si>
  <si>
    <t>Курсовая работа по учебной дисциплине «Маркетинговые исследования»</t>
  </si>
  <si>
    <t>1.9.3</t>
  </si>
  <si>
    <t>Ценовая политика</t>
  </si>
  <si>
    <t>1.9.4</t>
  </si>
  <si>
    <t>Стратегический маркетинговый анализ</t>
  </si>
  <si>
    <t xml:space="preserve">Поведение потребителей оффлайн и онлайн </t>
  </si>
  <si>
    <t>Основы компьютерной графики</t>
  </si>
  <si>
    <t>2.2.4</t>
  </si>
  <si>
    <t>Модуль «Экономическая подготовка»</t>
  </si>
  <si>
    <t>2.3.1</t>
  </si>
  <si>
    <t>Микроэкономика</t>
  </si>
  <si>
    <t>2.3.2</t>
  </si>
  <si>
    <t>Макроэкономика</t>
  </si>
  <si>
    <t>2.3.3</t>
  </si>
  <si>
    <t>Основы экономики</t>
  </si>
  <si>
    <t>2.3.4</t>
  </si>
  <si>
    <t>Экономика организации</t>
  </si>
  <si>
    <t>Модуль «Инструменты комплекса маркетинга»</t>
  </si>
  <si>
    <t>2.4.1</t>
  </si>
  <si>
    <t>Товарная политика и бренд-менеджмент</t>
  </si>
  <si>
    <t>Курсовой проект по учебной дисциплине «Товарная политика и бренд-менеджмент»</t>
  </si>
  <si>
    <t>2.4.2</t>
  </si>
  <si>
    <t>Маркетинговые коммуникации</t>
  </si>
  <si>
    <t>Курсовой проект по учебной дисциплине «Маркетинговые коммуникации»</t>
  </si>
  <si>
    <t>Модуль «Технологическое обеспечение цифрового маркетинга»</t>
  </si>
  <si>
    <t>Компьютерные сети и веб-технологии</t>
  </si>
  <si>
    <t>Проектирование информационных систем</t>
  </si>
  <si>
    <t>Распределенные системы обработки информации</t>
  </si>
  <si>
    <t>Курсовой проект по учебной дисциплине «Распределенные системы обработки информации»</t>
  </si>
  <si>
    <t>2.5.4</t>
  </si>
  <si>
    <t xml:space="preserve">Технологии и системы анализа данных </t>
  </si>
  <si>
    <t>Модуль «Моделирование, учет и финансы»</t>
  </si>
  <si>
    <t>Управленческий учет и контроллинг</t>
  </si>
  <si>
    <t>Математические методы и модели принятия маркетинговых решений</t>
  </si>
  <si>
    <t>2.6.3</t>
  </si>
  <si>
    <t>Финансовая математика и финансовый менеджмент</t>
  </si>
  <si>
    <t>Модуль «Логистика и продажи»</t>
  </si>
  <si>
    <t>Каналы дистрибуции и маркетинговая логистика / Управление проектами</t>
  </si>
  <si>
    <t>СК-18 / СК-19</t>
  </si>
  <si>
    <t>Технологии управления продажами</t>
  </si>
  <si>
    <t>Модуль «Специфические виды маркетинга»</t>
  </si>
  <si>
    <t>2.8.1</t>
  </si>
  <si>
    <t>Маркетинг программных продуктов и ИТ-услуг / SMM-маркетинг и интернет-реклама</t>
  </si>
  <si>
    <t>СК-21 / СК-22</t>
  </si>
  <si>
    <t>2.8.2</t>
  </si>
  <si>
    <t>Отраслевой маркетинг / Копирайтинг и контент-маркетинг</t>
  </si>
  <si>
    <t>СК-23 / СК-24</t>
  </si>
  <si>
    <t>2.8.3</t>
  </si>
  <si>
    <t>Глобальный маркетинг / Проектирование веб-магазинов</t>
  </si>
  <si>
    <t>СК-25 / СК-26</t>
  </si>
  <si>
    <t>2.8.4</t>
  </si>
  <si>
    <t>Основы алгоритмического маркетинга / Мобильные приложения в маркетинге</t>
  </si>
  <si>
    <t>Модуль «Управленческие, правовые и предпринимательские компетенции»</t>
  </si>
  <si>
    <t>Предпринимательство и инновационный менеджмент</t>
  </si>
  <si>
    <t>Социальное предпринимательство / Поисковое продвижение</t>
  </si>
  <si>
    <t>СК-30 / СК-31</t>
  </si>
  <si>
    <t>2.9.3</t>
  </si>
  <si>
    <t>Цифровая трансформация бизнеса / Основы нейроэкономики и нейромаркетинга</t>
  </si>
  <si>
    <t>СК-32 / СК-33</t>
  </si>
  <si>
    <t>2.9.4</t>
  </si>
  <si>
    <t>Управление организацией</t>
  </si>
  <si>
    <t>СК-34</t>
  </si>
  <si>
    <t>2.9.5</t>
  </si>
  <si>
    <t>Правовое регулирование маркетинговой деятельности</t>
  </si>
  <si>
    <t>СК-35</t>
  </si>
  <si>
    <t>Решать практические задачи в маркетинге с применением современных офисных прикладных компьютерных программ</t>
  </si>
  <si>
    <t>Анализировать экономические явления и процессы с учетом положений экономической теории</t>
  </si>
  <si>
    <t>Применять в практической деятельности основные концепции, методы и инструменты маркетинга для повышения эффективности деятельности организации</t>
  </si>
  <si>
    <t>Разрабатывать визуальные решения для осуществления маркетинговых коммуникаций с целевым рынком</t>
  </si>
  <si>
    <t>Разрабатывать компьютерные программы на объектно-ориентированном языке</t>
  </si>
  <si>
    <t>Проектировать, создавать и администрировать информационные базы данных для информационного обеспечения программных комплексов и систем</t>
  </si>
  <si>
    <t>Осуществлять бизнес-анализ предметной области и разрабатывать прототипы информационных систем</t>
  </si>
  <si>
    <t>Осуществлять прикладной статистический анализ на макро- и микроуровне экономических процессов и явлений</t>
  </si>
  <si>
    <t>Проводить комплекс маркетинговых исследований с целью информационного обеспечения принимаемых маркетинговых решений стратегического и тактического характера</t>
  </si>
  <si>
    <t>Разрабатывать эффективную ценовую политику для достижения коммерческих и иных целей организации</t>
  </si>
  <si>
    <t>Осуществлять глубокий анализ текущей и прогнозной маркетинговой ситуации с целью обоснования принимаемых управленческих решений</t>
  </si>
  <si>
    <t>Использовать основные концепции и модели микро- и макроэкономики для анализа экономических процессов и явлений</t>
  </si>
  <si>
    <t>Микроэкономика, Макроэкономика</t>
  </si>
  <si>
    <t>Разрабатывать товарную политику и осуществлять эффективный бренд-менеджмент для достижения стратегических и тактических целей организации</t>
  </si>
  <si>
    <t>Разрабатывать эффективные стратегии и планы маркетинговых коммуникаций для достижения стратегических и тактических целей организации</t>
  </si>
  <si>
    <t>Использовать компьютерные сети и технологии при решении профессиональных задач</t>
  </si>
  <si>
    <t>Проектировать информационные системы прикладного характера</t>
  </si>
  <si>
    <t>Разрабатывать распределенные информационные системы</t>
  </si>
  <si>
    <t>Применять общие принципы учета и контроллинга, анализировать эффективность бизнес-процессов организации</t>
  </si>
  <si>
    <t>Осуществлять моделирование маркетинговых ситуаций для принятия обоснованных управленческих решений</t>
  </si>
  <si>
    <t>Осуществлять анализ и разрабатывать стратегии управления финансовым состоянием организации</t>
  </si>
  <si>
    <t>Проектировать каналы доставки товаров и услуг до целевых клиентов</t>
  </si>
  <si>
    <t xml:space="preserve">Каналы дистрибуции и маркетинговая логистика </t>
  </si>
  <si>
    <t>Управлять командами разработчиков для реализации целей проекта</t>
  </si>
  <si>
    <t>Управление проектами</t>
  </si>
  <si>
    <t>Осуществлять эффективные продажи, деловые переговоры и презентации</t>
  </si>
  <si>
    <t>Осуществлять маркетинг на рынке программных продуктов и ИТ-услуг</t>
  </si>
  <si>
    <t>Маркетинг программных продуктов и ИТ-услуг</t>
  </si>
  <si>
    <t>Осуществлять продвижение организации в социальных сетях, использовать контекстную и таргетированную рекламу</t>
  </si>
  <si>
    <t>SMM-маркетинг и интернет-реклама</t>
  </si>
  <si>
    <t>Осуществлять маркетинг в промышленности, торговле и сфере услуг с учетом специфики этих секторов экономики</t>
  </si>
  <si>
    <t>Отраслевой маркетинг</t>
  </si>
  <si>
    <t>Создавать тексты продающей направленности для использования в продвижении организации, бренда, товаров и услуг</t>
  </si>
  <si>
    <t>Копирайтинг и контент-маркетинг</t>
  </si>
  <si>
    <t>Осуществлять маркетинговую деятельность, нацеленную на формирование и укрепление конкурентной позиции организации/товара на мировых рынках</t>
  </si>
  <si>
    <t>Глобальный маркетинг</t>
  </si>
  <si>
    <t>Проектировать и создавать интернет-магазины</t>
  </si>
  <si>
    <t>Проектирование веб-магазинов</t>
  </si>
  <si>
    <t>Разрабатывать программные решения для задач алгоритмического маркетинга</t>
  </si>
  <si>
    <t>Основы алгоритмического маркетинга</t>
  </si>
  <si>
    <t>Разрабатывать стратегии вовлечения и удержания потребителей с использованием мобильных приложений</t>
  </si>
  <si>
    <t>Мобильные приложения в маркетинге</t>
  </si>
  <si>
    <t>Разрабатывать стратегии коммерциализации инновационной продукции</t>
  </si>
  <si>
    <t>СК-30</t>
  </si>
  <si>
    <t>Создавать концепцию и бизнес-модели проектов в сфере социального предпринимательства</t>
  </si>
  <si>
    <t>Социальное предпринимательство</t>
  </si>
  <si>
    <t>СК-31</t>
  </si>
  <si>
    <t>СК-32</t>
  </si>
  <si>
    <t>Разрабатывать стратегии цифровой трансформации бизнеса и оценивать цифровую зрелость организации</t>
  </si>
  <si>
    <t>Цифровая трансформация бизнеса</t>
  </si>
  <si>
    <t>СК-33</t>
  </si>
  <si>
    <t>Использовать основные понятия и положения концепции нейроэкономики и нейромаркетинга, их прикладной инструментарий в практической деятельности маркетолога</t>
  </si>
  <si>
    <t>Основы нейроэкономики и нейромаркетинга</t>
  </si>
  <si>
    <t>Планировать, организовывать, мотивировать и контролировать работу организации, команды или проектную деятельность</t>
  </si>
  <si>
    <t>Использовать в профессиональной деятельности правовые нормы</t>
  </si>
  <si>
    <t>Разработан в качестве примера реализации образовательного стандарта по специальности 6-05-0611-07 «Цифровой маркетинг».</t>
  </si>
  <si>
    <t>/390</t>
  </si>
  <si>
    <t>/368</t>
  </si>
  <si>
    <t>1.6.2</t>
  </si>
  <si>
    <t>Экономическая социология / Политические институты и процессы в информационном обществе</t>
  </si>
  <si>
    <t>1.8.3</t>
  </si>
  <si>
    <t>Базы данных</t>
  </si>
  <si>
    <t>2.10</t>
  </si>
  <si>
    <t>2.10.1</t>
  </si>
  <si>
    <t>2.11.1</t>
  </si>
  <si>
    <t>2.11.2</t>
  </si>
  <si>
    <t>Применять основные методы алгоритмизации, способы и средства получения, хранения, обработки информации при решении профессиональных задач</t>
  </si>
  <si>
    <t>Проводить анализ и интерпретировать данные экономических и социально-экономических показателей деятельности предприятия, финансовую, бухгалтерскую и иную информацию отчетности для использования в экономических расчетах и принятии управленческих решений</t>
  </si>
  <si>
    <t>С.Н.Пищов</t>
  </si>
  <si>
    <t>УК-2, БПК-10</t>
  </si>
  <si>
    <t>2.3.2, 2.3.3</t>
  </si>
  <si>
    <t>1.6.2, 1.8.1, 1.8.2, 1.9.3, 2.4.1, 2.4.2</t>
  </si>
  <si>
    <t>Поисковое продвижение</t>
  </si>
  <si>
    <t>СК-36</t>
  </si>
  <si>
    <t>2.11.</t>
  </si>
  <si>
    <t>_______________    А.Г.Баханович</t>
  </si>
  <si>
    <r>
      <t>Безопасность жизнедеятельности человека</t>
    </r>
    <r>
      <rPr>
        <b/>
        <vertAlign val="superscript"/>
        <sz val="24"/>
        <rFont val="Times New Roman"/>
        <family val="1"/>
        <charset val="204"/>
      </rPr>
      <t>1</t>
    </r>
  </si>
  <si>
    <r>
      <t>Модуль «Социально-гуманитарные дисциплины 2»</t>
    </r>
    <r>
      <rPr>
        <b/>
        <vertAlign val="superscript"/>
        <sz val="24"/>
        <rFont val="Times New Roman"/>
        <family val="1"/>
        <charset val="204"/>
      </rPr>
      <t>2</t>
    </r>
  </si>
  <si>
    <r>
      <t>Основы управления интеллектуальной собственностью</t>
    </r>
    <r>
      <rPr>
        <vertAlign val="superscript"/>
        <sz val="24"/>
        <rFont val="Times New Roman"/>
        <family val="1"/>
        <charset val="204"/>
      </rPr>
      <t>3</t>
    </r>
  </si>
  <si>
    <t>Технологии и системы анализа данных</t>
  </si>
  <si>
    <t>Использовать инструментарий цифрового маркетинга для достижения стратегических целей организации</t>
  </si>
  <si>
    <t>Анализировать онлайн-поведение целевой аудитории средствами веб-аналитики</t>
  </si>
  <si>
    <t>Использовать компьютерные системы и технологии для анализа данных в предметной области экономики и бизнеса</t>
  </si>
  <si>
    <t>Анализировать офлайн- и онлайн-поведение потребителей и разрабатывать адекватные и эффективные маркетинговые стратегии</t>
  </si>
  <si>
    <t>Разрабатывать и осуществлять стратегии поискового продвижения онлайн-ресурсов</t>
  </si>
  <si>
    <t>Поведение потребителей оффлайн и онлайн</t>
  </si>
  <si>
    <t>3сем 108/60(28/32/0)/3 экз +компетенция в ИСИТах ИЭФ</t>
  </si>
  <si>
    <t>5сем 100/52(26/0/26)/3 зач + компетенция в ИСИТах ИЭФ</t>
  </si>
  <si>
    <t>в ИСиТ(ЦМ) 108/42(8/0/34)зач, так нужно? + в 2021 был экз.</t>
  </si>
  <si>
    <t>в ИСиТ(ЦМ) 100/42(18/24/0)7 сем.экз+КР, так нужно?  в 2022 было как здесь.</t>
  </si>
  <si>
    <t>Государственный экзамен по специальности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</si>
  <si>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</si>
  <si>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профессиональной деятельности, самостоятельно усваивать философские знания и выстраивать на их основании мировоззренческую позицию</t>
  </si>
  <si>
    <t>Применять методы защиты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</si>
  <si>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Использовать занятия физической культурой и спортом, физкультурно-оздоровительные и спортивно-массовые мероприятия для сохранения и укрепления здоровья, профилактики заболеваний</t>
  </si>
  <si>
    <t>/76</t>
  </si>
  <si>
    <t>/50</t>
  </si>
  <si>
    <t>/16</t>
  </si>
  <si>
    <t>/34</t>
  </si>
  <si>
    <t>/2</t>
  </si>
  <si>
    <t>2.11.3</t>
  </si>
  <si>
    <t>Начальная военная подготовка</t>
  </si>
  <si>
    <t>/118</t>
  </si>
  <si>
    <t>/144</t>
  </si>
  <si>
    <t>/370</t>
  </si>
  <si>
    <t>/48</t>
  </si>
  <si>
    <t>/418</t>
  </si>
  <si>
    <t>/466</t>
  </si>
  <si>
    <t>Протокол № 2 от 30.11.2023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</si>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</sst>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5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theme="0"/>
      <name val="Arial Cyr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b/>
      <sz val="28"/>
      <name val="Times New Roman"/>
      <family val="1"/>
      <charset val="204"/>
    </font>
    <font>
      <u/>
      <sz val="24"/>
      <name val="Times New Roman"/>
      <family val="1"/>
      <charset val="204"/>
    </font>
    <font>
      <u/>
      <sz val="28"/>
      <name val="Arial Cyr"/>
      <charset val="204"/>
    </font>
    <font>
      <vertAlign val="superscript"/>
      <sz val="28"/>
      <name val="Times New Roman"/>
      <family val="1"/>
      <charset val="204"/>
    </font>
    <font>
      <b/>
      <sz val="28"/>
      <name val="Arial Cyr"/>
      <charset val="204"/>
    </font>
    <font>
      <sz val="28"/>
      <color theme="0"/>
      <name val="Arial Cyr"/>
      <charset val="204"/>
    </font>
    <font>
      <b/>
      <sz val="24"/>
      <color rgb="FF0000FF"/>
      <name val="Times New Roman"/>
      <family val="1"/>
      <charset val="204"/>
    </font>
    <font>
      <b/>
      <sz val="24"/>
      <color rgb="FF006600"/>
      <name val="Times New Roman"/>
      <family val="1"/>
      <charset val="204"/>
    </font>
    <font>
      <sz val="16"/>
      <color rgb="FF0000FF"/>
      <name val="Times New Roman"/>
      <family val="1"/>
      <charset val="204"/>
    </font>
    <font>
      <sz val="16"/>
      <color theme="0"/>
      <name val="Arial Cyr"/>
      <charset val="204"/>
    </font>
    <font>
      <sz val="22"/>
      <name val="Arial Cyr"/>
      <charset val="204"/>
    </font>
    <font>
      <sz val="10"/>
      <color theme="1"/>
      <name val="Times New Roman"/>
      <family val="1"/>
      <charset val="204"/>
    </font>
    <font>
      <sz val="19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sz val="24"/>
      <color rgb="FFC00000"/>
      <name val="Times New Roman"/>
      <family val="1"/>
      <charset val="204"/>
    </font>
    <font>
      <sz val="28"/>
      <color rgb="FF0000FF"/>
      <name val="Times New Roman"/>
      <family val="1"/>
      <charset val="204"/>
    </font>
    <font>
      <b/>
      <sz val="24"/>
      <color rgb="FFC00000"/>
      <name val="Times New Roman"/>
      <family val="1"/>
      <charset val="204"/>
    </font>
    <font>
      <sz val="24"/>
      <color rgb="FFC00000"/>
      <name val="Arial Cyr"/>
      <charset val="204"/>
    </font>
    <font>
      <sz val="20"/>
      <color rgb="FFC00000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vertAlign val="superscript"/>
      <sz val="24"/>
      <name val="Times New Roman"/>
      <family val="1"/>
      <charset val="204"/>
    </font>
    <font>
      <sz val="8"/>
      <name val="Arial"/>
    </font>
    <font>
      <b/>
      <sz val="24"/>
      <color theme="0"/>
      <name val="Times New Roman"/>
      <family val="1"/>
      <charset val="204"/>
    </font>
    <font>
      <b/>
      <vertAlign val="superscript"/>
      <sz val="24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 applyNumberFormat="0" applyFill="0" applyBorder="0" applyProtection="0"/>
    <xf numFmtId="0" fontId="13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0" fontId="40" fillId="0" borderId="0"/>
    <xf numFmtId="0" fontId="44" fillId="0" borderId="0"/>
  </cellStyleXfs>
  <cellXfs count="689">
    <xf numFmtId="0" fontId="0" fillId="0" borderId="0" xfId="0"/>
    <xf numFmtId="0" fontId="5" fillId="0" borderId="0" xfId="0" applyFont="1" applyFill="1"/>
    <xf numFmtId="0" fontId="6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vertical="top"/>
    </xf>
    <xf numFmtId="0" fontId="9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8" fillId="0" borderId="0" xfId="0" applyFont="1" applyFill="1"/>
    <xf numFmtId="0" fontId="9" fillId="0" borderId="0" xfId="0" applyFont="1" applyFill="1" applyBorder="1"/>
    <xf numFmtId="0" fontId="9" fillId="0" borderId="0" xfId="0" applyFont="1" applyFill="1" applyBorder="1" applyAlignment="1"/>
    <xf numFmtId="0" fontId="7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1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0" fillId="0" borderId="0" xfId="1" applyFont="1" applyFill="1" applyBorder="1"/>
    <xf numFmtId="0" fontId="10" fillId="0" borderId="0" xfId="0" applyFont="1" applyFill="1"/>
    <xf numFmtId="0" fontId="4" fillId="0" borderId="0" xfId="0" applyFont="1" applyFill="1" applyBorder="1" applyAlignment="1">
      <alignment horizontal="center"/>
    </xf>
    <xf numFmtId="0" fontId="7" fillId="0" borderId="0" xfId="0" applyFont="1" applyFill="1"/>
    <xf numFmtId="0" fontId="10" fillId="0" borderId="0" xfId="0" applyFont="1" applyFill="1" applyAlignment="1">
      <alignment vertical="center"/>
    </xf>
    <xf numFmtId="0" fontId="2" fillId="0" borderId="34" xfId="0" applyFont="1" applyFill="1" applyBorder="1" applyAlignment="1">
      <alignment horizontal="center" vertical="center" wrapText="1"/>
    </xf>
    <xf numFmtId="0" fontId="2" fillId="0" borderId="62" xfId="0" applyFont="1" applyFill="1" applyBorder="1" applyAlignment="1">
      <alignment horizontal="center" vertical="top"/>
    </xf>
    <xf numFmtId="0" fontId="2" fillId="0" borderId="18" xfId="0" applyFont="1" applyFill="1" applyBorder="1"/>
    <xf numFmtId="0" fontId="2" fillId="0" borderId="15" xfId="0" applyFont="1" applyFill="1" applyBorder="1"/>
    <xf numFmtId="0" fontId="2" fillId="0" borderId="15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/>
    </xf>
    <xf numFmtId="0" fontId="2" fillId="0" borderId="63" xfId="0" applyFont="1" applyFill="1" applyBorder="1" applyAlignment="1">
      <alignment horizontal="center" vertical="top"/>
    </xf>
    <xf numFmtId="0" fontId="2" fillId="0" borderId="17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64" xfId="0" applyFont="1" applyFill="1" applyBorder="1" applyAlignment="1">
      <alignment horizontal="center" vertical="top"/>
    </xf>
    <xf numFmtId="0" fontId="2" fillId="0" borderId="39" xfId="0" applyFont="1" applyFill="1" applyBorder="1"/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10" fillId="0" borderId="0" xfId="0" applyNumberFormat="1" applyFont="1" applyFill="1"/>
    <xf numFmtId="49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67" xfId="0" applyFont="1" applyFill="1" applyBorder="1" applyAlignment="1">
      <alignment horizontal="center" vertical="center"/>
    </xf>
    <xf numFmtId="0" fontId="10" fillId="0" borderId="68" xfId="0" applyFont="1" applyFill="1" applyBorder="1" applyAlignment="1">
      <alignment horizontal="center" vertical="center"/>
    </xf>
    <xf numFmtId="0" fontId="10" fillId="0" borderId="69" xfId="0" applyFont="1" applyFill="1" applyBorder="1" applyAlignment="1">
      <alignment horizontal="center" vertical="center"/>
    </xf>
    <xf numFmtId="0" fontId="10" fillId="0" borderId="0" xfId="0" applyFont="1" applyFill="1" applyBorder="1"/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5" xfId="0" applyFont="1" applyFill="1" applyBorder="1" applyAlignment="1">
      <alignment horizontal="center" vertical="center" textRotation="90"/>
    </xf>
    <xf numFmtId="0" fontId="2" fillId="0" borderId="31" xfId="0" applyFont="1" applyFill="1" applyBorder="1" applyAlignment="1">
      <alignment horizontal="center" vertical="center" textRotation="90"/>
    </xf>
    <xf numFmtId="0" fontId="2" fillId="0" borderId="30" xfId="0" applyFont="1" applyFill="1" applyBorder="1" applyAlignment="1">
      <alignment horizontal="center" vertical="center" textRotation="90"/>
    </xf>
    <xf numFmtId="0" fontId="10" fillId="0" borderId="58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49" fontId="2" fillId="0" borderId="63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9" fontId="10" fillId="0" borderId="58" xfId="0" applyNumberFormat="1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2" xfId="0" applyFont="1" applyFill="1" applyBorder="1"/>
    <xf numFmtId="0" fontId="21" fillId="0" borderId="0" xfId="2" applyFont="1" applyFill="1"/>
    <xf numFmtId="0" fontId="7" fillId="0" borderId="0" xfId="0" applyFont="1" applyFill="1" applyBorder="1"/>
    <xf numFmtId="0" fontId="7" fillId="0" borderId="0" xfId="0" applyFont="1" applyFill="1" applyAlignment="1"/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vertical="center"/>
    </xf>
    <xf numFmtId="0" fontId="19" fillId="0" borderId="0" xfId="0" applyFont="1" applyFill="1" applyAlignment="1">
      <alignment vertical="top"/>
    </xf>
    <xf numFmtId="0" fontId="19" fillId="0" borderId="0" xfId="0" applyFont="1" applyFill="1" applyAlignment="1"/>
    <xf numFmtId="0" fontId="19" fillId="0" borderId="0" xfId="0" applyFont="1" applyFill="1" applyAlignment="1">
      <alignment horizontal="right"/>
    </xf>
    <xf numFmtId="49" fontId="7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horizontal="left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/>
    </xf>
    <xf numFmtId="0" fontId="23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wrapText="1"/>
    </xf>
    <xf numFmtId="49" fontId="7" fillId="0" borderId="0" xfId="0" applyNumberFormat="1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19" fillId="0" borderId="0" xfId="0" applyFont="1" applyFill="1"/>
    <xf numFmtId="0" fontId="24" fillId="0" borderId="0" xfId="0" applyFont="1" applyFill="1"/>
    <xf numFmtId="49" fontId="7" fillId="0" borderId="0" xfId="0" applyNumberFormat="1" applyFont="1" applyFill="1" applyAlignment="1"/>
    <xf numFmtId="0" fontId="3" fillId="0" borderId="0" xfId="0" applyFont="1" applyFill="1" applyBorder="1" applyAlignment="1">
      <alignment horizontal="center" vertical="top" wrapText="1"/>
    </xf>
    <xf numFmtId="0" fontId="0" fillId="0" borderId="0" xfId="0" applyFont="1" applyFill="1"/>
    <xf numFmtId="0" fontId="3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Alignment="1">
      <alignment horizontal="left" vertical="top"/>
    </xf>
    <xf numFmtId="49" fontId="10" fillId="0" borderId="15" xfId="0" applyNumberFormat="1" applyFont="1" applyFill="1" applyBorder="1" applyAlignment="1">
      <alignment horizontal="center"/>
    </xf>
    <xf numFmtId="49" fontId="2" fillId="0" borderId="62" xfId="0" applyNumberFormat="1" applyFont="1" applyFill="1" applyBorder="1" applyAlignment="1">
      <alignment horizontal="left" vertical="center"/>
    </xf>
    <xf numFmtId="49" fontId="10" fillId="0" borderId="62" xfId="0" applyNumberFormat="1" applyFont="1" applyFill="1" applyBorder="1" applyAlignment="1">
      <alignment horizontal="left" vertical="center"/>
    </xf>
    <xf numFmtId="0" fontId="2" fillId="0" borderId="69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49" fontId="26" fillId="0" borderId="0" xfId="0" applyNumberFormat="1" applyFont="1" applyFill="1" applyBorder="1" applyAlignment="1">
      <alignment horizontal="left" vertical="center"/>
    </xf>
    <xf numFmtId="49" fontId="2" fillId="0" borderId="63" xfId="0" applyNumberFormat="1" applyFont="1" applyFill="1" applyBorder="1" applyAlignment="1">
      <alignment horizontal="left" vertical="top"/>
    </xf>
    <xf numFmtId="0" fontId="0" fillId="0" borderId="0" xfId="0" applyFill="1"/>
    <xf numFmtId="0" fontId="27" fillId="0" borderId="0" xfId="0" applyFont="1" applyFill="1"/>
    <xf numFmtId="0" fontId="28" fillId="0" borderId="0" xfId="0" applyFont="1" applyFill="1" applyAlignment="1">
      <alignment horizontal="left"/>
    </xf>
    <xf numFmtId="0" fontId="2" fillId="0" borderId="27" xfId="0" applyFont="1" applyFill="1" applyBorder="1" applyAlignment="1">
      <alignment horizontal="center" vertical="center" textRotation="90"/>
    </xf>
    <xf numFmtId="0" fontId="2" fillId="0" borderId="6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left" vertical="center"/>
    </xf>
    <xf numFmtId="0" fontId="29" fillId="0" borderId="0" xfId="0" applyFont="1" applyFill="1" applyAlignment="1">
      <alignment horizontal="left"/>
    </xf>
    <xf numFmtId="0" fontId="30" fillId="0" borderId="0" xfId="0" applyFont="1" applyFill="1"/>
    <xf numFmtId="0" fontId="31" fillId="0" borderId="0" xfId="0" applyFont="1" applyFill="1"/>
    <xf numFmtId="0" fontId="32" fillId="2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17" fillId="2" borderId="0" xfId="0" applyFont="1" applyFill="1" applyAlignment="1">
      <alignment horizontal="left"/>
    </xf>
    <xf numFmtId="0" fontId="10" fillId="2" borderId="0" xfId="0" applyFont="1" applyFill="1"/>
    <xf numFmtId="49" fontId="25" fillId="2" borderId="0" xfId="0" applyNumberFormat="1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3" fillId="0" borderId="0" xfId="0" applyFont="1" applyFill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49" fontId="10" fillId="0" borderId="22" xfId="0" applyNumberFormat="1" applyFont="1" applyFill="1" applyBorder="1" applyAlignment="1">
      <alignment horizontal="left" vertical="center"/>
    </xf>
    <xf numFmtId="49" fontId="2" fillId="0" borderId="22" xfId="0" applyNumberFormat="1" applyFont="1" applyFill="1" applyBorder="1" applyAlignment="1">
      <alignment horizontal="left" vertical="center"/>
    </xf>
    <xf numFmtId="49" fontId="2" fillId="0" borderId="64" xfId="0" applyNumberFormat="1" applyFont="1" applyFill="1" applyBorder="1" applyAlignment="1">
      <alignment horizontal="left" vertical="top"/>
    </xf>
    <xf numFmtId="49" fontId="10" fillId="0" borderId="22" xfId="0" applyNumberFormat="1" applyFont="1" applyFill="1" applyBorder="1" applyAlignment="1">
      <alignment horizontal="left" vertical="top"/>
    </xf>
    <xf numFmtId="49" fontId="2" fillId="0" borderId="22" xfId="0" applyNumberFormat="1" applyFont="1" applyFill="1" applyBorder="1" applyAlignment="1">
      <alignment horizontal="left" vertical="top"/>
    </xf>
    <xf numFmtId="0" fontId="18" fillId="0" borderId="0" xfId="0" applyFont="1"/>
    <xf numFmtId="0" fontId="18" fillId="5" borderId="0" xfId="0" applyFont="1" applyFill="1"/>
    <xf numFmtId="0" fontId="18" fillId="4" borderId="0" xfId="0" applyFont="1" applyFill="1"/>
    <xf numFmtId="0" fontId="2" fillId="4" borderId="0" xfId="0" applyFont="1" applyFill="1"/>
    <xf numFmtId="0" fontId="33" fillId="0" borderId="0" xfId="0" applyFont="1" applyFill="1" applyBorder="1" applyAlignment="1">
      <alignment horizontal="left" vertical="center"/>
    </xf>
    <xf numFmtId="0" fontId="33" fillId="0" borderId="0" xfId="0" applyFont="1" applyFill="1" applyAlignment="1">
      <alignment horizontal="left" vertical="center"/>
    </xf>
    <xf numFmtId="0" fontId="33" fillId="0" borderId="0" xfId="0" applyFont="1" applyFill="1" applyBorder="1" applyAlignment="1">
      <alignment vertical="center"/>
    </xf>
    <xf numFmtId="0" fontId="35" fillId="0" borderId="0" xfId="0" applyFont="1" applyFill="1" applyAlignment="1">
      <alignment horizontal="left" vertical="center"/>
    </xf>
    <xf numFmtId="0" fontId="35" fillId="0" borderId="0" xfId="0" applyFont="1" applyFill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Alignment="1">
      <alignment horizontal="left"/>
    </xf>
    <xf numFmtId="0" fontId="35" fillId="0" borderId="0" xfId="0" applyFont="1" applyFill="1"/>
    <xf numFmtId="49" fontId="35" fillId="0" borderId="13" xfId="0" applyNumberFormat="1" applyFont="1" applyFill="1" applyBorder="1" applyAlignment="1">
      <alignment horizontal="left" vertical="center"/>
    </xf>
    <xf numFmtId="43" fontId="35" fillId="0" borderId="13" xfId="3" applyFont="1" applyFill="1" applyBorder="1" applyAlignment="1">
      <alignment horizontal="left"/>
    </xf>
    <xf numFmtId="43" fontId="35" fillId="0" borderId="13" xfId="3" applyFont="1" applyFill="1" applyBorder="1"/>
    <xf numFmtId="49" fontId="35" fillId="0" borderId="0" xfId="0" applyNumberFormat="1" applyFont="1" applyFill="1" applyBorder="1" applyAlignment="1">
      <alignment horizontal="left" vertical="center"/>
    </xf>
    <xf numFmtId="49" fontId="35" fillId="3" borderId="0" xfId="0" applyNumberFormat="1" applyFont="1" applyFill="1" applyBorder="1" applyAlignment="1">
      <alignment horizontal="left" vertical="center"/>
    </xf>
    <xf numFmtId="0" fontId="35" fillId="3" borderId="0" xfId="0" applyFont="1" applyFill="1" applyBorder="1" applyAlignment="1">
      <alignment horizontal="left" vertical="center"/>
    </xf>
    <xf numFmtId="0" fontId="35" fillId="0" borderId="0" xfId="0" applyFont="1" applyFill="1" applyBorder="1"/>
    <xf numFmtId="0" fontId="35" fillId="2" borderId="0" xfId="0" applyFont="1" applyFill="1" applyBorder="1" applyAlignment="1">
      <alignment horizontal="left" vertical="center"/>
    </xf>
    <xf numFmtId="0" fontId="35" fillId="3" borderId="0" xfId="0" applyFont="1" applyFill="1" applyAlignment="1">
      <alignment horizontal="left"/>
    </xf>
    <xf numFmtId="0" fontId="36" fillId="0" borderId="0" xfId="0" applyFont="1" applyFill="1"/>
    <xf numFmtId="49" fontId="33" fillId="0" borderId="0" xfId="0" applyNumberFormat="1" applyFont="1" applyFill="1" applyBorder="1" applyAlignment="1">
      <alignment horizontal="left" vertical="center"/>
    </xf>
    <xf numFmtId="0" fontId="37" fillId="0" borderId="0" xfId="0" applyFont="1" applyFill="1" applyAlignment="1">
      <alignment horizontal="left" vertical="center"/>
    </xf>
    <xf numFmtId="0" fontId="33" fillId="0" borderId="0" xfId="0" applyFont="1" applyFill="1" applyAlignment="1">
      <alignment horizontal="left"/>
    </xf>
    <xf numFmtId="0" fontId="37" fillId="0" borderId="0" xfId="0" applyFont="1" applyFill="1" applyAlignment="1">
      <alignment horizontal="left"/>
    </xf>
    <xf numFmtId="0" fontId="33" fillId="0" borderId="0" xfId="0" applyFont="1" applyFill="1"/>
    <xf numFmtId="0" fontId="37" fillId="0" borderId="0" xfId="0" applyFont="1" applyFill="1"/>
    <xf numFmtId="0" fontId="38" fillId="0" borderId="0" xfId="0" applyFont="1" applyFill="1"/>
    <xf numFmtId="0" fontId="18" fillId="0" borderId="0" xfId="0" applyFont="1" applyFill="1"/>
    <xf numFmtId="0" fontId="16" fillId="0" borderId="0" xfId="0" applyFont="1" applyFill="1" applyAlignment="1">
      <alignment horizontal="left"/>
    </xf>
    <xf numFmtId="0" fontId="16" fillId="0" borderId="0" xfId="0" applyFont="1" applyFill="1"/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left" vertical="center"/>
    </xf>
    <xf numFmtId="49" fontId="10" fillId="0" borderId="14" xfId="0" applyNumberFormat="1" applyFont="1" applyFill="1" applyBorder="1" applyAlignment="1">
      <alignment horizontal="left" vertical="center"/>
    </xf>
    <xf numFmtId="49" fontId="2" fillId="0" borderId="37" xfId="0" applyNumberFormat="1" applyFont="1" applyFill="1" applyBorder="1" applyAlignment="1">
      <alignment horizontal="left" vertical="center"/>
    </xf>
    <xf numFmtId="49" fontId="10" fillId="0" borderId="66" xfId="0" applyNumberFormat="1" applyFont="1" applyFill="1" applyBorder="1" applyAlignment="1">
      <alignment horizontal="left" vertical="top"/>
    </xf>
    <xf numFmtId="49" fontId="10" fillId="0" borderId="63" xfId="0" applyNumberFormat="1" applyFont="1" applyFill="1" applyBorder="1" applyAlignment="1">
      <alignment horizontal="left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49" fontId="2" fillId="0" borderId="64" xfId="0" applyNumberFormat="1" applyFont="1" applyFill="1" applyBorder="1" applyAlignment="1">
      <alignment horizontal="left" vertical="center"/>
    </xf>
    <xf numFmtId="49" fontId="10" fillId="0" borderId="58" xfId="0" applyNumberFormat="1" applyFont="1" applyFill="1" applyBorder="1" applyAlignment="1">
      <alignment vertical="center"/>
    </xf>
    <xf numFmtId="49" fontId="2" fillId="0" borderId="62" xfId="0" applyNumberFormat="1" applyFont="1" applyFill="1" applyBorder="1" applyAlignment="1">
      <alignment vertical="center"/>
    </xf>
    <xf numFmtId="0" fontId="43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textRotation="90"/>
    </xf>
    <xf numFmtId="0" fontId="10" fillId="0" borderId="31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10" fillId="0" borderId="29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center" wrapText="1"/>
    </xf>
    <xf numFmtId="0" fontId="7" fillId="0" borderId="25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/>
    </xf>
    <xf numFmtId="0" fontId="7" fillId="0" borderId="25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76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2" fillId="0" borderId="62" xfId="0" applyNumberFormat="1" applyFont="1" applyFill="1" applyBorder="1" applyAlignment="1">
      <alignment horizontal="left" vertical="top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49" fontId="2" fillId="0" borderId="66" xfId="0" applyNumberFormat="1" applyFont="1" applyFill="1" applyBorder="1" applyAlignment="1">
      <alignment horizontal="left" vertical="top"/>
    </xf>
    <xf numFmtId="49" fontId="2" fillId="0" borderId="66" xfId="0" applyNumberFormat="1" applyFont="1" applyFill="1" applyBorder="1" applyAlignment="1">
      <alignment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2" fillId="0" borderId="45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10" fillId="0" borderId="31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49" fontId="2" fillId="0" borderId="62" xfId="0" applyNumberFormat="1" applyFont="1" applyFill="1" applyBorder="1" applyAlignment="1">
      <alignment horizontal="left" vertical="top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center" wrapText="1"/>
    </xf>
    <xf numFmtId="0" fontId="2" fillId="0" borderId="77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76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/>
    </xf>
    <xf numFmtId="0" fontId="7" fillId="0" borderId="25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/>
    </xf>
    <xf numFmtId="0" fontId="9" fillId="0" borderId="24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24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/>
    </xf>
    <xf numFmtId="0" fontId="7" fillId="0" borderId="25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wrapText="1"/>
    </xf>
    <xf numFmtId="0" fontId="3" fillId="0" borderId="24" xfId="0" applyFont="1" applyFill="1" applyBorder="1" applyAlignment="1">
      <alignment horizontal="center" vertical="top"/>
    </xf>
    <xf numFmtId="0" fontId="3" fillId="0" borderId="24" xfId="0" applyFont="1" applyFill="1" applyBorder="1" applyAlignment="1">
      <alignment horizontal="center" vertical="top" wrapText="1"/>
    </xf>
    <xf numFmtId="0" fontId="7" fillId="0" borderId="24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/>
    </xf>
    <xf numFmtId="0" fontId="34" fillId="0" borderId="0" xfId="0" applyFont="1" applyFill="1" applyBorder="1" applyAlignment="1">
      <alignment horizontal="left" wrapText="1"/>
    </xf>
    <xf numFmtId="0" fontId="7" fillId="0" borderId="25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49" fontId="2" fillId="0" borderId="57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left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49" fontId="2" fillId="0" borderId="56" xfId="0" applyNumberFormat="1" applyFont="1" applyFill="1" applyBorder="1" applyAlignment="1">
      <alignment horizontal="center" vertical="center" wrapText="1"/>
    </xf>
    <xf numFmtId="49" fontId="2" fillId="0" borderId="48" xfId="0" applyNumberFormat="1" applyFont="1" applyFill="1" applyBorder="1" applyAlignment="1">
      <alignment horizontal="center" vertical="center" wrapText="1"/>
    </xf>
    <xf numFmtId="49" fontId="2" fillId="0" borderId="49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49" fontId="2" fillId="0" borderId="44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left" wrapText="1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40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65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1" fontId="2" fillId="0" borderId="51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2" fillId="0" borderId="43" xfId="0" applyNumberFormat="1" applyFont="1" applyFill="1" applyBorder="1" applyAlignment="1">
      <alignment horizontal="center" vertical="center"/>
    </xf>
    <xf numFmtId="1" fontId="2" fillId="0" borderId="52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36" xfId="0" applyNumberFormat="1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/>
    </xf>
    <xf numFmtId="1" fontId="2" fillId="0" borderId="25" xfId="0" applyNumberFormat="1" applyFont="1" applyFill="1" applyBorder="1" applyAlignment="1">
      <alignment horizontal="center" vertical="center"/>
    </xf>
    <xf numFmtId="1" fontId="2" fillId="0" borderId="26" xfId="0" applyNumberFormat="1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0" fontId="10" fillId="0" borderId="39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16" fontId="2" fillId="0" borderId="47" xfId="0" applyNumberFormat="1" applyFont="1" applyFill="1" applyBorder="1" applyAlignment="1">
      <alignment horizontal="center" vertical="center" wrapText="1"/>
    </xf>
    <xf numFmtId="16" fontId="2" fillId="0" borderId="33" xfId="0" applyNumberFormat="1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 wrapText="1"/>
    </xf>
    <xf numFmtId="0" fontId="2" fillId="0" borderId="68" xfId="0" applyFont="1" applyFill="1" applyBorder="1" applyAlignment="1">
      <alignment horizontal="center" vertical="center" wrapText="1"/>
    </xf>
    <xf numFmtId="0" fontId="2" fillId="0" borderId="6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6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0" fillId="0" borderId="59" xfId="0" applyFont="1" applyFill="1" applyBorder="1" applyAlignment="1">
      <alignment horizontal="center" vertical="center" wrapText="1"/>
    </xf>
    <xf numFmtId="0" fontId="10" fillId="0" borderId="60" xfId="0" applyFont="1" applyFill="1" applyBorder="1" applyAlignment="1">
      <alignment horizontal="center" vertical="center"/>
    </xf>
    <xf numFmtId="0" fontId="10" fillId="0" borderId="61" xfId="0" applyFont="1" applyFill="1" applyBorder="1" applyAlignment="1">
      <alignment horizontal="center" vertical="center"/>
    </xf>
    <xf numFmtId="0" fontId="10" fillId="0" borderId="56" xfId="0" applyFont="1" applyFill="1" applyBorder="1" applyAlignment="1">
      <alignment horizontal="center"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 wrapText="1"/>
    </xf>
    <xf numFmtId="0" fontId="10" fillId="0" borderId="5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textRotation="90"/>
    </xf>
    <xf numFmtId="0" fontId="2" fillId="0" borderId="53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54" xfId="0" applyFont="1" applyFill="1" applyBorder="1" applyAlignment="1">
      <alignment horizontal="center" vertical="center" textRotation="90"/>
    </xf>
    <xf numFmtId="0" fontId="2" fillId="0" borderId="12" xfId="0" applyFont="1" applyFill="1" applyBorder="1" applyAlignment="1">
      <alignment horizontal="center" vertical="center" textRotation="90"/>
    </xf>
    <xf numFmtId="0" fontId="2" fillId="0" borderId="55" xfId="0" applyFont="1" applyFill="1" applyBorder="1" applyAlignment="1">
      <alignment horizontal="center" vertical="center" textRotation="90"/>
    </xf>
    <xf numFmtId="0" fontId="2" fillId="0" borderId="50" xfId="0" applyFont="1" applyFill="1" applyBorder="1" applyAlignment="1">
      <alignment horizontal="center" vertical="center" textRotation="90"/>
    </xf>
    <xf numFmtId="0" fontId="2" fillId="0" borderId="51" xfId="0" applyFont="1" applyFill="1" applyBorder="1" applyAlignment="1">
      <alignment horizontal="center" vertical="center" textRotation="90"/>
    </xf>
    <xf numFmtId="0" fontId="2" fillId="0" borderId="52" xfId="0" applyFont="1" applyFill="1" applyBorder="1" applyAlignment="1">
      <alignment horizontal="center" vertical="center" textRotation="90"/>
    </xf>
    <xf numFmtId="0" fontId="10" fillId="0" borderId="56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textRotation="90"/>
    </xf>
    <xf numFmtId="0" fontId="2" fillId="0" borderId="57" xfId="0" applyFont="1" applyFill="1" applyBorder="1" applyAlignment="1">
      <alignment horizontal="center" vertical="center" textRotation="90"/>
    </xf>
    <xf numFmtId="0" fontId="2" fillId="0" borderId="65" xfId="0" applyFont="1" applyFill="1" applyBorder="1" applyAlignment="1">
      <alignment horizontal="center" vertical="center" textRotation="90"/>
    </xf>
    <xf numFmtId="0" fontId="2" fillId="0" borderId="9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49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10" fillId="0" borderId="56" xfId="0" applyFont="1" applyFill="1" applyBorder="1" applyAlignment="1">
      <alignment horizontal="center" vertical="center" textRotation="90"/>
    </xf>
    <xf numFmtId="0" fontId="10" fillId="0" borderId="48" xfId="0" applyFont="1" applyFill="1" applyBorder="1" applyAlignment="1">
      <alignment horizontal="center" vertical="center" textRotation="90"/>
    </xf>
    <xf numFmtId="0" fontId="10" fillId="0" borderId="49" xfId="0" applyFont="1" applyFill="1" applyBorder="1" applyAlignment="1">
      <alignment horizontal="center" vertical="center" textRotation="90"/>
    </xf>
    <xf numFmtId="0" fontId="10" fillId="0" borderId="42" xfId="0" applyFont="1" applyFill="1" applyBorder="1" applyAlignment="1">
      <alignment horizontal="center" vertical="center" textRotation="90"/>
    </xf>
    <xf numFmtId="0" fontId="10" fillId="0" borderId="0" xfId="0" applyFont="1" applyFill="1" applyBorder="1" applyAlignment="1">
      <alignment horizontal="center" vertical="center" textRotation="90"/>
    </xf>
    <xf numFmtId="0" fontId="10" fillId="0" borderId="43" xfId="0" applyFont="1" applyFill="1" applyBorder="1" applyAlignment="1">
      <alignment horizontal="center" vertical="center" textRotation="90"/>
    </xf>
    <xf numFmtId="0" fontId="10" fillId="0" borderId="57" xfId="0" applyFont="1" applyFill="1" applyBorder="1" applyAlignment="1">
      <alignment horizontal="center" vertical="center" textRotation="90"/>
    </xf>
    <xf numFmtId="0" fontId="10" fillId="0" borderId="12" xfId="0" applyFont="1" applyFill="1" applyBorder="1" applyAlignment="1">
      <alignment horizontal="center" vertical="center" textRotation="90"/>
    </xf>
    <xf numFmtId="0" fontId="10" fillId="0" borderId="36" xfId="0" applyFont="1" applyFill="1" applyBorder="1" applyAlignment="1">
      <alignment horizontal="center" vertical="center" textRotation="90"/>
    </xf>
    <xf numFmtId="0" fontId="2" fillId="0" borderId="42" xfId="0" applyFont="1" applyFill="1" applyBorder="1" applyAlignment="1">
      <alignment horizontal="center" vertical="center" textRotation="90"/>
    </xf>
    <xf numFmtId="0" fontId="2" fillId="0" borderId="22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8" fillId="0" borderId="1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49" fontId="2" fillId="0" borderId="70" xfId="0" applyNumberFormat="1" applyFont="1" applyFill="1" applyBorder="1" applyAlignment="1">
      <alignment horizontal="left" vertical="top"/>
    </xf>
    <xf numFmtId="49" fontId="2" fillId="0" borderId="62" xfId="0" applyNumberFormat="1" applyFont="1" applyFill="1" applyBorder="1" applyAlignment="1">
      <alignment horizontal="left" vertical="top"/>
    </xf>
    <xf numFmtId="0" fontId="2" fillId="0" borderId="74" xfId="0" applyFont="1" applyFill="1" applyBorder="1" applyAlignment="1">
      <alignment horizontal="left" vertical="center" wrapText="1"/>
    </xf>
    <xf numFmtId="0" fontId="2" fillId="0" borderId="75" xfId="0" applyFont="1" applyFill="1" applyBorder="1" applyAlignment="1">
      <alignment horizontal="left" vertical="center" wrapText="1"/>
    </xf>
    <xf numFmtId="0" fontId="2" fillId="0" borderId="76" xfId="0" applyFont="1" applyFill="1" applyBorder="1" applyAlignment="1">
      <alignment horizontal="left" vertical="center" wrapText="1"/>
    </xf>
    <xf numFmtId="0" fontId="2" fillId="0" borderId="77" xfId="0" applyFont="1" applyFill="1" applyBorder="1" applyAlignment="1">
      <alignment horizontal="center" vertical="center"/>
    </xf>
    <xf numFmtId="0" fontId="2" fillId="0" borderId="76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41" fillId="0" borderId="3" xfId="0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 vertical="top" wrapText="1"/>
    </xf>
    <xf numFmtId="0" fontId="10" fillId="0" borderId="65" xfId="0" applyFont="1" applyFill="1" applyBorder="1" applyAlignment="1">
      <alignment horizontal="left" vertical="top" wrapText="1"/>
    </xf>
    <xf numFmtId="0" fontId="10" fillId="0" borderId="21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56" xfId="0" applyFont="1" applyFill="1" applyBorder="1" applyAlignment="1">
      <alignment horizontal="center" vertical="center" textRotation="90"/>
    </xf>
    <xf numFmtId="0" fontId="10" fillId="0" borderId="17" xfId="0" applyFont="1" applyFill="1" applyBorder="1" applyAlignment="1">
      <alignment horizontal="left" vertical="center" wrapText="1"/>
    </xf>
    <xf numFmtId="0" fontId="10" fillId="0" borderId="60" xfId="0" applyFont="1" applyFill="1" applyBorder="1" applyAlignment="1">
      <alignment horizontal="center" vertical="center" wrapText="1"/>
    </xf>
    <xf numFmtId="0" fontId="10" fillId="0" borderId="61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textRotation="90"/>
    </xf>
    <xf numFmtId="0" fontId="2" fillId="0" borderId="3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center" vertical="center" textRotation="90"/>
    </xf>
    <xf numFmtId="0" fontId="10" fillId="0" borderId="65" xfId="0" applyFont="1" applyFill="1" applyBorder="1" applyAlignment="1">
      <alignment horizontal="center" vertical="center" textRotation="90"/>
    </xf>
    <xf numFmtId="0" fontId="10" fillId="0" borderId="21" xfId="0" applyFont="1" applyFill="1" applyBorder="1" applyAlignment="1">
      <alignment horizontal="center" vertical="center" textRotation="90"/>
    </xf>
    <xf numFmtId="0" fontId="10" fillId="0" borderId="7" xfId="0" applyFont="1" applyFill="1" applyBorder="1" applyAlignment="1">
      <alignment horizontal="center" vertical="center" textRotation="90"/>
    </xf>
    <xf numFmtId="0" fontId="10" fillId="0" borderId="1" xfId="0" applyFont="1" applyFill="1" applyBorder="1" applyAlignment="1">
      <alignment horizontal="center" vertical="center" textRotation="90"/>
    </xf>
    <xf numFmtId="0" fontId="10" fillId="0" borderId="8" xfId="0" applyFont="1" applyFill="1" applyBorder="1" applyAlignment="1">
      <alignment horizontal="center" vertical="center" textRotation="90"/>
    </xf>
    <xf numFmtId="0" fontId="10" fillId="0" borderId="9" xfId="0" applyFont="1" applyFill="1" applyBorder="1" applyAlignment="1">
      <alignment horizontal="center" vertical="center" textRotation="90"/>
    </xf>
    <xf numFmtId="0" fontId="10" fillId="0" borderId="11" xfId="0" applyFont="1" applyFill="1" applyBorder="1" applyAlignment="1">
      <alignment horizontal="center" vertical="center" textRotation="90"/>
    </xf>
    <xf numFmtId="0" fontId="10" fillId="0" borderId="10" xfId="0" applyFont="1" applyFill="1" applyBorder="1" applyAlignment="1">
      <alignment horizontal="center" vertical="center" textRotation="90"/>
    </xf>
    <xf numFmtId="0" fontId="10" fillId="0" borderId="20" xfId="0" applyFont="1" applyFill="1" applyBorder="1" applyAlignment="1">
      <alignment horizontal="center" vertical="center"/>
    </xf>
    <xf numFmtId="0" fontId="10" fillId="0" borderId="65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/>
    </xf>
    <xf numFmtId="0" fontId="41" fillId="0" borderId="4" xfId="0" applyFont="1" applyFill="1" applyBorder="1" applyAlignment="1">
      <alignment horizontal="center" vertical="center"/>
    </xf>
    <xf numFmtId="0" fontId="41" fillId="0" borderId="5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left" vertical="center" wrapText="1"/>
    </xf>
    <xf numFmtId="0" fontId="10" fillId="0" borderId="65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/>
    </xf>
    <xf numFmtId="0" fontId="10" fillId="0" borderId="3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2" fillId="0" borderId="66" xfId="0" applyFont="1" applyFill="1" applyBorder="1" applyAlignment="1">
      <alignment horizontal="center" vertical="center" wrapText="1"/>
    </xf>
    <xf numFmtId="0" fontId="2" fillId="0" borderId="6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textRotation="90"/>
    </xf>
    <xf numFmtId="0" fontId="2" fillId="0" borderId="21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4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43" xfId="0" applyFont="1" applyFill="1" applyBorder="1" applyAlignment="1">
      <alignment horizontal="left" vertical="center" wrapText="1"/>
    </xf>
    <xf numFmtId="49" fontId="2" fillId="0" borderId="63" xfId="0" applyNumberFormat="1" applyFont="1" applyFill="1" applyBorder="1" applyAlignment="1">
      <alignment vertical="center"/>
    </xf>
    <xf numFmtId="0" fontId="5" fillId="0" borderId="44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49" fontId="25" fillId="0" borderId="0" xfId="0" applyNumberFormat="1" applyFont="1" applyFill="1" applyBorder="1" applyAlignment="1">
      <alignment horizontal="left" vertical="center"/>
    </xf>
    <xf numFmtId="0" fontId="32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/>
    </xf>
    <xf numFmtId="0" fontId="35" fillId="0" borderId="0" xfId="0" applyFont="1" applyFill="1" applyBorder="1" applyAlignment="1">
      <alignment horizontal="left" vertical="center"/>
    </xf>
  </cellXfs>
  <cellStyles count="6">
    <cellStyle name="Гиперссылка" xfId="2" builtinId="8"/>
    <cellStyle name="мой стиль" xfId="1"/>
    <cellStyle name="Обычный" xfId="0" builtinId="0"/>
    <cellStyle name="Обычный 2" xfId="4"/>
    <cellStyle name="Обычный 3" xfId="5"/>
    <cellStyle name="Финансовый" xfId="3" builtinId="3"/>
  </cellStyles>
  <dxfs count="0"/>
  <tableStyles count="0" defaultTableStyle="TableStyleMedium9" defaultPivotStyle="PivotStyleLight16"/>
  <colors>
    <mruColors>
      <color rgb="FFCCFF99"/>
      <color rgb="FF0000FF"/>
      <color rgb="FF005400"/>
      <color rgb="FF006600"/>
      <color rgb="FF004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73"/>
  <sheetViews>
    <sheetView showZeros="0" view="pageLayout" topLeftCell="A119" zoomScale="43" zoomScaleNormal="32" zoomScalePageLayoutView="43" workbookViewId="0">
      <selection activeCell="AS81" sqref="AS81"/>
    </sheetView>
  </sheetViews>
  <sheetFormatPr defaultColWidth="0" defaultRowHeight="12.75" x14ac:dyDescent="0.2"/>
  <cols>
    <col min="1" max="1" width="13" customWidth="1"/>
    <col min="2" max="31" width="6.85546875" customWidth="1"/>
    <col min="32" max="32" width="13.28515625" customWidth="1"/>
    <col min="33" max="33" width="9.28515625" customWidth="1"/>
    <col min="34" max="34" width="8.7109375" customWidth="1"/>
    <col min="35" max="35" width="12.85546875" customWidth="1"/>
    <col min="36" max="36" width="9.28515625" customWidth="1"/>
    <col min="37" max="37" width="8.7109375" customWidth="1"/>
    <col min="38" max="38" width="12.42578125" customWidth="1"/>
    <col min="39" max="39" width="9.28515625" customWidth="1"/>
    <col min="40" max="40" width="9.7109375" customWidth="1"/>
    <col min="41" max="41" width="13.28515625" customWidth="1"/>
    <col min="42" max="42" width="9.28515625" customWidth="1"/>
    <col min="43" max="43" width="8.7109375" customWidth="1"/>
    <col min="44" max="44" width="11.7109375" customWidth="1"/>
    <col min="45" max="45" width="9.28515625" customWidth="1"/>
    <col min="46" max="46" width="8.7109375" customWidth="1"/>
    <col min="47" max="47" width="12.28515625" customWidth="1"/>
    <col min="48" max="48" width="9.28515625" customWidth="1"/>
    <col min="49" max="49" width="8" customWidth="1"/>
    <col min="50" max="50" width="13.28515625" customWidth="1"/>
    <col min="51" max="51" width="9.28515625" customWidth="1"/>
    <col min="52" max="52" width="9.7109375" customWidth="1"/>
    <col min="53" max="53" width="6.7109375" customWidth="1"/>
    <col min="54" max="54" width="9.7109375" customWidth="1"/>
    <col min="55" max="60" width="6.7109375" customWidth="1"/>
    <col min="61" max="61" width="9.85546875" customWidth="1"/>
    <col min="62" max="62" width="11.85546875" customWidth="1"/>
    <col min="63" max="65" width="12.85546875" customWidth="1"/>
    <col min="66" max="68" width="7.5703125" customWidth="1"/>
    <col min="69" max="69" width="7.5703125" style="113" customWidth="1"/>
    <col min="70" max="3720" width="7.5703125" customWidth="1"/>
  </cols>
  <sheetData>
    <row r="1" spans="1:70" s="21" customFormat="1" ht="22.5" customHeight="1" x14ac:dyDescent="0.5">
      <c r="C1" s="74"/>
      <c r="R1" s="228"/>
      <c r="S1" s="228"/>
      <c r="BF1" s="212"/>
      <c r="BG1" s="212"/>
      <c r="BH1" s="212"/>
      <c r="BI1" s="212"/>
      <c r="BJ1" s="212"/>
      <c r="BK1" s="212"/>
      <c r="BL1" s="212"/>
      <c r="BM1" s="212"/>
      <c r="BP1" s="75"/>
      <c r="BQ1" s="75"/>
      <c r="BR1" s="75"/>
    </row>
    <row r="2" spans="1:70" s="21" customFormat="1" ht="36.75" customHeight="1" x14ac:dyDescent="0.5">
      <c r="B2" s="21" t="s">
        <v>91</v>
      </c>
      <c r="R2" s="228"/>
      <c r="S2" s="228"/>
      <c r="X2" s="76" t="s">
        <v>158</v>
      </c>
      <c r="BC2" s="670"/>
      <c r="BD2" s="670"/>
      <c r="BE2" s="670"/>
      <c r="BF2" s="670"/>
      <c r="BG2" s="670"/>
      <c r="BH2" s="670"/>
      <c r="BI2" s="670"/>
      <c r="BJ2" s="187"/>
      <c r="BK2" s="212"/>
      <c r="BL2" s="212"/>
      <c r="BM2" s="212"/>
      <c r="BP2" s="75"/>
      <c r="BQ2" s="75"/>
      <c r="BR2" s="75"/>
    </row>
    <row r="3" spans="1:70" s="21" customFormat="1" ht="36.75" customHeight="1" x14ac:dyDescent="0.5">
      <c r="B3" s="21" t="s">
        <v>92</v>
      </c>
      <c r="R3" s="228"/>
      <c r="S3" s="228"/>
      <c r="AY3" s="21" t="s">
        <v>178</v>
      </c>
      <c r="AZ3" s="212"/>
      <c r="BF3" s="77"/>
      <c r="BG3" s="212"/>
      <c r="BH3" s="212"/>
      <c r="BI3" s="212"/>
      <c r="BJ3" s="212"/>
      <c r="BK3" s="212"/>
      <c r="BL3" s="212"/>
      <c r="BM3" s="212"/>
      <c r="BP3" s="75"/>
      <c r="BQ3" s="75"/>
      <c r="BR3" s="75"/>
    </row>
    <row r="4" spans="1:70" s="21" customFormat="1" ht="36.75" customHeight="1" x14ac:dyDescent="0.5">
      <c r="B4" s="21" t="s">
        <v>93</v>
      </c>
      <c r="R4" s="228"/>
      <c r="S4" s="228"/>
      <c r="AC4" s="16" t="s">
        <v>319</v>
      </c>
      <c r="AY4" s="77" t="s">
        <v>343</v>
      </c>
      <c r="AZ4" s="77"/>
      <c r="BA4" s="77"/>
      <c r="BB4" s="77"/>
      <c r="BC4" s="77"/>
      <c r="BD4" s="77"/>
      <c r="BE4" s="77"/>
      <c r="BF4" s="77"/>
      <c r="BG4" s="212"/>
      <c r="BH4" s="212"/>
      <c r="BI4" s="212"/>
      <c r="BJ4" s="212"/>
      <c r="BK4" s="212"/>
      <c r="BL4" s="212"/>
      <c r="BM4" s="212"/>
      <c r="BP4" s="75"/>
      <c r="BQ4" s="75"/>
      <c r="BR4" s="75"/>
    </row>
    <row r="5" spans="1:70" s="21" customFormat="1" ht="36.75" customHeight="1" x14ac:dyDescent="0.5">
      <c r="B5" s="21" t="s">
        <v>94</v>
      </c>
      <c r="R5" s="228"/>
      <c r="S5" s="228"/>
      <c r="T5" s="76"/>
      <c r="U5" s="76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BK5" s="212"/>
      <c r="BL5" s="212"/>
      <c r="BM5" s="212"/>
      <c r="BP5" s="75"/>
      <c r="BQ5" s="75"/>
      <c r="BR5" s="75"/>
    </row>
    <row r="6" spans="1:70" s="21" customFormat="1" ht="36.75" customHeight="1" x14ac:dyDescent="0.5">
      <c r="B6" s="21" t="s">
        <v>507</v>
      </c>
      <c r="Q6" s="77"/>
      <c r="S6" s="76"/>
      <c r="T6" s="76"/>
      <c r="U6" s="76"/>
      <c r="V6" s="76"/>
      <c r="W6" s="76" t="s">
        <v>164</v>
      </c>
      <c r="X6" s="76"/>
      <c r="Y6" s="76"/>
      <c r="Z6" s="76"/>
      <c r="AA6" s="76"/>
      <c r="AB6" s="79"/>
      <c r="AC6" s="79" t="s">
        <v>344</v>
      </c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7"/>
      <c r="BH6" s="212"/>
      <c r="BI6" s="212"/>
      <c r="BJ6" s="212"/>
      <c r="BK6" s="212"/>
      <c r="BL6" s="212"/>
      <c r="BM6" s="212"/>
      <c r="BP6" s="75"/>
      <c r="BQ6" s="75"/>
      <c r="BR6" s="75"/>
    </row>
    <row r="7" spans="1:70" s="21" customFormat="1" ht="36.75" customHeight="1" x14ac:dyDescent="0.5">
      <c r="B7" s="4" t="s">
        <v>199</v>
      </c>
      <c r="C7" s="77"/>
      <c r="D7" s="77"/>
      <c r="E7" s="77"/>
      <c r="F7" s="77"/>
      <c r="G7" s="77"/>
      <c r="H7" s="77"/>
      <c r="S7" s="78"/>
      <c r="T7" s="78"/>
      <c r="U7" s="78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7"/>
      <c r="AY7" s="21" t="s">
        <v>320</v>
      </c>
      <c r="BB7" s="21" t="s">
        <v>322</v>
      </c>
      <c r="BG7" s="77"/>
      <c r="BH7" s="212"/>
      <c r="BI7" s="212"/>
      <c r="BJ7" s="212"/>
      <c r="BK7" s="226"/>
      <c r="BL7" s="226"/>
      <c r="BM7" s="212"/>
      <c r="BP7" s="75"/>
      <c r="BQ7" s="75"/>
      <c r="BR7" s="75"/>
    </row>
    <row r="8" spans="1:70" s="21" customFormat="1" ht="36.75" customHeight="1" x14ac:dyDescent="0.5">
      <c r="B8" s="21" t="s">
        <v>108</v>
      </c>
      <c r="Q8" s="76"/>
      <c r="R8" s="76"/>
      <c r="S8" s="76"/>
      <c r="T8" s="76"/>
      <c r="U8" s="76"/>
      <c r="V8" s="76"/>
      <c r="W8" s="671"/>
      <c r="X8" s="671"/>
      <c r="Y8" s="671"/>
      <c r="Z8" s="671"/>
      <c r="AA8" s="671"/>
      <c r="AB8" s="671"/>
      <c r="AC8" s="671"/>
      <c r="AD8" s="671"/>
      <c r="AE8" s="671"/>
      <c r="AF8" s="671"/>
      <c r="AG8" s="671"/>
      <c r="AH8" s="671"/>
      <c r="AI8" s="671"/>
      <c r="AJ8" s="671"/>
      <c r="AK8" s="671"/>
      <c r="AL8" s="671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77"/>
      <c r="BG8" s="77"/>
      <c r="BH8" s="212"/>
      <c r="BI8" s="212"/>
      <c r="BJ8" s="212"/>
      <c r="BK8" s="226"/>
      <c r="BL8" s="226"/>
      <c r="BM8" s="212"/>
      <c r="BP8" s="75"/>
      <c r="BQ8" s="75"/>
      <c r="BR8" s="75"/>
    </row>
    <row r="9" spans="1:70" s="21" customFormat="1" ht="28.35" customHeight="1" x14ac:dyDescent="0.5">
      <c r="B9" s="21" t="s">
        <v>198</v>
      </c>
      <c r="Q9" s="212"/>
      <c r="R9" s="228"/>
      <c r="S9" s="228"/>
      <c r="Y9" s="81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BF9" s="212"/>
      <c r="BG9" s="212"/>
      <c r="BH9" s="212"/>
      <c r="BI9" s="212"/>
      <c r="BJ9" s="212"/>
      <c r="BK9" s="212"/>
      <c r="BL9" s="212"/>
      <c r="BM9" s="212"/>
      <c r="BP9" s="75"/>
      <c r="BQ9" s="75"/>
      <c r="BR9" s="75"/>
    </row>
    <row r="10" spans="1:70" s="21" customFormat="1" ht="35.25" customHeight="1" x14ac:dyDescent="0.5">
      <c r="R10" s="228"/>
      <c r="S10" s="228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Y10" s="21" t="s">
        <v>157</v>
      </c>
      <c r="BK10" s="212"/>
      <c r="BL10" s="212"/>
      <c r="BM10" s="212"/>
      <c r="BP10" s="75"/>
      <c r="BQ10" s="75"/>
      <c r="BR10" s="75"/>
    </row>
    <row r="11" spans="1:70" s="21" customFormat="1" ht="35.25" customHeight="1" x14ac:dyDescent="0.5">
      <c r="B11" s="21" t="s">
        <v>101</v>
      </c>
      <c r="R11" s="228"/>
      <c r="S11" s="228"/>
      <c r="BF11" s="212"/>
      <c r="BG11" s="212"/>
      <c r="BH11" s="212"/>
      <c r="BI11" s="212"/>
      <c r="BJ11" s="212"/>
      <c r="BK11" s="212"/>
      <c r="BL11" s="212"/>
      <c r="BM11" s="212"/>
      <c r="BP11" s="75"/>
      <c r="BQ11" s="75"/>
      <c r="BR11" s="75"/>
    </row>
    <row r="12" spans="1:70" s="3" customFormat="1" ht="31.35" customHeight="1" x14ac:dyDescent="0.45">
      <c r="R12" s="232"/>
      <c r="S12" s="232"/>
      <c r="BF12" s="230"/>
      <c r="BG12" s="230"/>
      <c r="BH12" s="230"/>
      <c r="BI12" s="230"/>
      <c r="BJ12" s="230"/>
      <c r="BK12" s="230"/>
      <c r="BL12" s="230"/>
      <c r="BM12" s="230"/>
      <c r="BP12" s="15"/>
      <c r="BQ12" s="15"/>
      <c r="BR12" s="15"/>
    </row>
    <row r="13" spans="1:70" s="3" customFormat="1" ht="31.35" customHeight="1" x14ac:dyDescent="0.45">
      <c r="B13" s="18" t="s">
        <v>135</v>
      </c>
      <c r="R13" s="232"/>
      <c r="S13" s="232"/>
      <c r="AM13" s="19"/>
      <c r="AO13" s="19" t="s">
        <v>6</v>
      </c>
      <c r="BF13" s="230"/>
      <c r="BG13" s="230"/>
      <c r="BH13" s="230"/>
      <c r="BI13" s="230"/>
      <c r="BJ13" s="230"/>
      <c r="BK13" s="230"/>
      <c r="BL13" s="230"/>
      <c r="BM13" s="230"/>
      <c r="BP13" s="15"/>
      <c r="BQ13" s="15"/>
      <c r="BR13" s="15"/>
    </row>
    <row r="14" spans="1:70" s="3" customFormat="1" ht="22.5" customHeight="1" thickBot="1" x14ac:dyDescent="0.5">
      <c r="R14" s="232"/>
      <c r="S14" s="232"/>
      <c r="BF14" s="230"/>
      <c r="BG14" s="230"/>
      <c r="BH14" s="230"/>
      <c r="BI14" s="230"/>
      <c r="BJ14" s="230"/>
      <c r="BK14" s="230"/>
      <c r="BL14" s="230"/>
      <c r="BM14" s="230"/>
      <c r="BP14" s="15"/>
      <c r="BQ14" s="15"/>
      <c r="BR14" s="15"/>
    </row>
    <row r="15" spans="1:70" s="3" customFormat="1" ht="31.35" customHeight="1" x14ac:dyDescent="0.45">
      <c r="A15" s="672" t="s">
        <v>340</v>
      </c>
      <c r="B15" s="536" t="s">
        <v>86</v>
      </c>
      <c r="C15" s="451"/>
      <c r="D15" s="451"/>
      <c r="E15" s="451"/>
      <c r="F15" s="549" t="s">
        <v>286</v>
      </c>
      <c r="G15" s="451" t="s">
        <v>85</v>
      </c>
      <c r="H15" s="451"/>
      <c r="I15" s="451"/>
      <c r="J15" s="549" t="s">
        <v>287</v>
      </c>
      <c r="K15" s="451" t="s">
        <v>84</v>
      </c>
      <c r="L15" s="451"/>
      <c r="M15" s="451"/>
      <c r="N15" s="451"/>
      <c r="O15" s="451" t="s">
        <v>83</v>
      </c>
      <c r="P15" s="451"/>
      <c r="Q15" s="451"/>
      <c r="R15" s="451"/>
      <c r="S15" s="549" t="s">
        <v>288</v>
      </c>
      <c r="T15" s="451" t="s">
        <v>82</v>
      </c>
      <c r="U15" s="451"/>
      <c r="V15" s="451"/>
      <c r="W15" s="549" t="s">
        <v>289</v>
      </c>
      <c r="X15" s="451" t="s">
        <v>81</v>
      </c>
      <c r="Y15" s="451"/>
      <c r="Z15" s="451"/>
      <c r="AA15" s="549" t="s">
        <v>290</v>
      </c>
      <c r="AB15" s="451" t="s">
        <v>80</v>
      </c>
      <c r="AC15" s="451"/>
      <c r="AD15" s="451"/>
      <c r="AE15" s="451"/>
      <c r="AF15" s="549" t="s">
        <v>291</v>
      </c>
      <c r="AG15" s="451" t="s">
        <v>79</v>
      </c>
      <c r="AH15" s="451"/>
      <c r="AI15" s="451"/>
      <c r="AJ15" s="549" t="s">
        <v>292</v>
      </c>
      <c r="AK15" s="451" t="s">
        <v>78</v>
      </c>
      <c r="AL15" s="451"/>
      <c r="AM15" s="451"/>
      <c r="AN15" s="451"/>
      <c r="AO15" s="451" t="s">
        <v>77</v>
      </c>
      <c r="AP15" s="451"/>
      <c r="AQ15" s="451"/>
      <c r="AR15" s="451"/>
      <c r="AS15" s="549" t="s">
        <v>293</v>
      </c>
      <c r="AT15" s="451" t="s">
        <v>76</v>
      </c>
      <c r="AU15" s="451"/>
      <c r="AV15" s="451"/>
      <c r="AW15" s="549" t="s">
        <v>294</v>
      </c>
      <c r="AX15" s="451" t="s">
        <v>75</v>
      </c>
      <c r="AY15" s="451"/>
      <c r="AZ15" s="451"/>
      <c r="BA15" s="539"/>
      <c r="BB15" s="578" t="s">
        <v>32</v>
      </c>
      <c r="BC15" s="580" t="s">
        <v>27</v>
      </c>
      <c r="BD15" s="580" t="s">
        <v>28</v>
      </c>
      <c r="BE15" s="580" t="s">
        <v>72</v>
      </c>
      <c r="BF15" s="580" t="s">
        <v>71</v>
      </c>
      <c r="BG15" s="580" t="s">
        <v>73</v>
      </c>
      <c r="BH15" s="580" t="s">
        <v>74</v>
      </c>
      <c r="BI15" s="675" t="s">
        <v>5</v>
      </c>
      <c r="BJ15" s="189"/>
      <c r="BK15" s="230"/>
      <c r="BL15" s="230"/>
      <c r="BM15" s="230"/>
      <c r="BP15" s="15"/>
      <c r="BQ15" s="15"/>
      <c r="BR15" s="15"/>
    </row>
    <row r="16" spans="1:70" s="3" customFormat="1" ht="311.85000000000002" customHeight="1" thickBot="1" x14ac:dyDescent="0.5">
      <c r="A16" s="673"/>
      <c r="B16" s="204" t="s">
        <v>87</v>
      </c>
      <c r="C16" s="205" t="s">
        <v>37</v>
      </c>
      <c r="D16" s="205" t="s">
        <v>38</v>
      </c>
      <c r="E16" s="205" t="s">
        <v>39</v>
      </c>
      <c r="F16" s="520"/>
      <c r="G16" s="205" t="s">
        <v>40</v>
      </c>
      <c r="H16" s="205" t="s">
        <v>41</v>
      </c>
      <c r="I16" s="205" t="s">
        <v>42</v>
      </c>
      <c r="J16" s="520"/>
      <c r="K16" s="205" t="s">
        <v>43</v>
      </c>
      <c r="L16" s="205" t="s">
        <v>44</v>
      </c>
      <c r="M16" s="205" t="s">
        <v>45</v>
      </c>
      <c r="N16" s="205" t="s">
        <v>46</v>
      </c>
      <c r="O16" s="205" t="s">
        <v>36</v>
      </c>
      <c r="P16" s="205" t="s">
        <v>37</v>
      </c>
      <c r="Q16" s="205" t="s">
        <v>38</v>
      </c>
      <c r="R16" s="205" t="s">
        <v>39</v>
      </c>
      <c r="S16" s="520"/>
      <c r="T16" s="205" t="s">
        <v>47</v>
      </c>
      <c r="U16" s="205" t="s">
        <v>48</v>
      </c>
      <c r="V16" s="205" t="s">
        <v>49</v>
      </c>
      <c r="W16" s="520"/>
      <c r="X16" s="205" t="s">
        <v>50</v>
      </c>
      <c r="Y16" s="205" t="s">
        <v>51</v>
      </c>
      <c r="Z16" s="205" t="s">
        <v>52</v>
      </c>
      <c r="AA16" s="520"/>
      <c r="AB16" s="205" t="s">
        <v>50</v>
      </c>
      <c r="AC16" s="205" t="s">
        <v>51</v>
      </c>
      <c r="AD16" s="205" t="s">
        <v>52</v>
      </c>
      <c r="AE16" s="205" t="s">
        <v>53</v>
      </c>
      <c r="AF16" s="520"/>
      <c r="AG16" s="205" t="s">
        <v>40</v>
      </c>
      <c r="AH16" s="205" t="s">
        <v>41</v>
      </c>
      <c r="AI16" s="205" t="s">
        <v>42</v>
      </c>
      <c r="AJ16" s="520"/>
      <c r="AK16" s="205" t="s">
        <v>54</v>
      </c>
      <c r="AL16" s="205" t="s">
        <v>55</v>
      </c>
      <c r="AM16" s="205" t="s">
        <v>56</v>
      </c>
      <c r="AN16" s="205" t="s">
        <v>57</v>
      </c>
      <c r="AO16" s="205" t="s">
        <v>36</v>
      </c>
      <c r="AP16" s="205" t="s">
        <v>37</v>
      </c>
      <c r="AQ16" s="205" t="s">
        <v>38</v>
      </c>
      <c r="AR16" s="205" t="s">
        <v>39</v>
      </c>
      <c r="AS16" s="520"/>
      <c r="AT16" s="205" t="s">
        <v>40</v>
      </c>
      <c r="AU16" s="205" t="s">
        <v>41</v>
      </c>
      <c r="AV16" s="205" t="s">
        <v>42</v>
      </c>
      <c r="AW16" s="520"/>
      <c r="AX16" s="205" t="s">
        <v>43</v>
      </c>
      <c r="AY16" s="205" t="s">
        <v>44</v>
      </c>
      <c r="AZ16" s="205" t="s">
        <v>45</v>
      </c>
      <c r="BA16" s="23" t="s">
        <v>58</v>
      </c>
      <c r="BB16" s="677"/>
      <c r="BC16" s="674"/>
      <c r="BD16" s="674"/>
      <c r="BE16" s="674"/>
      <c r="BF16" s="674"/>
      <c r="BG16" s="674"/>
      <c r="BH16" s="674"/>
      <c r="BI16" s="676"/>
      <c r="BJ16" s="189"/>
      <c r="BK16" s="230"/>
      <c r="BL16" s="230"/>
      <c r="BM16" s="230"/>
      <c r="BP16" s="15"/>
      <c r="BQ16" s="15"/>
      <c r="BR16" s="15"/>
    </row>
    <row r="17" spans="1:70" s="3" customFormat="1" ht="31.35" customHeight="1" x14ac:dyDescent="0.45">
      <c r="A17" s="24" t="s">
        <v>24</v>
      </c>
      <c r="B17" s="25"/>
      <c r="C17" s="26"/>
      <c r="D17" s="26"/>
      <c r="E17" s="26"/>
      <c r="F17" s="26"/>
      <c r="G17" s="26"/>
      <c r="H17" s="26"/>
      <c r="I17" s="26"/>
      <c r="J17" s="27">
        <v>17</v>
      </c>
      <c r="K17" s="26"/>
      <c r="L17" s="26"/>
      <c r="M17" s="26"/>
      <c r="N17" s="26"/>
      <c r="O17" s="218"/>
      <c r="P17" s="218"/>
      <c r="Q17" s="218"/>
      <c r="R17" s="218"/>
      <c r="S17" s="28" t="s">
        <v>0</v>
      </c>
      <c r="T17" s="28" t="s">
        <v>0</v>
      </c>
      <c r="U17" s="28" t="s">
        <v>0</v>
      </c>
      <c r="V17" s="105" t="s">
        <v>0</v>
      </c>
      <c r="W17" s="29" t="s">
        <v>60</v>
      </c>
      <c r="X17" s="29" t="s">
        <v>60</v>
      </c>
      <c r="Y17" s="218"/>
      <c r="Z17" s="218"/>
      <c r="AA17" s="218"/>
      <c r="AB17" s="218"/>
      <c r="AC17" s="218"/>
      <c r="AD17" s="218">
        <v>17</v>
      </c>
      <c r="AE17" s="218"/>
      <c r="AF17" s="218"/>
      <c r="AG17" s="218"/>
      <c r="AH17" s="218"/>
      <c r="AI17" s="218"/>
      <c r="AJ17" s="218"/>
      <c r="AK17" s="218"/>
      <c r="AL17" s="218"/>
      <c r="AM17" s="218"/>
      <c r="AN17" s="218"/>
      <c r="AO17" s="28"/>
      <c r="AP17" s="28" t="s">
        <v>0</v>
      </c>
      <c r="AQ17" s="28" t="s">
        <v>0</v>
      </c>
      <c r="AR17" s="28" t="s">
        <v>0</v>
      </c>
      <c r="AS17" s="30" t="s">
        <v>1</v>
      </c>
      <c r="AT17" s="30" t="s">
        <v>1</v>
      </c>
      <c r="AU17" s="29" t="s">
        <v>60</v>
      </c>
      <c r="AV17" s="29" t="s">
        <v>60</v>
      </c>
      <c r="AW17" s="29" t="s">
        <v>60</v>
      </c>
      <c r="AX17" s="29" t="s">
        <v>60</v>
      </c>
      <c r="AY17" s="29" t="s">
        <v>60</v>
      </c>
      <c r="AZ17" s="29" t="s">
        <v>60</v>
      </c>
      <c r="BA17" s="31" t="s">
        <v>60</v>
      </c>
      <c r="BB17" s="119">
        <f>SUM(J17,AD17)</f>
        <v>34</v>
      </c>
      <c r="BC17" s="218">
        <v>7</v>
      </c>
      <c r="BD17" s="218">
        <v>2</v>
      </c>
      <c r="BE17" s="218"/>
      <c r="BF17" s="218"/>
      <c r="BG17" s="218"/>
      <c r="BH17" s="218">
        <v>9</v>
      </c>
      <c r="BI17" s="219">
        <f>SUM(BB17:BH17)</f>
        <v>52</v>
      </c>
      <c r="BJ17" s="227"/>
      <c r="BK17" s="230"/>
      <c r="BL17" s="230"/>
      <c r="BM17" s="230"/>
      <c r="BP17" s="15"/>
      <c r="BQ17" s="15"/>
      <c r="BR17" s="15"/>
    </row>
    <row r="18" spans="1:70" s="3" customFormat="1" ht="31.35" customHeight="1" x14ac:dyDescent="0.45">
      <c r="A18" s="32" t="s">
        <v>25</v>
      </c>
      <c r="B18" s="33"/>
      <c r="C18" s="34"/>
      <c r="D18" s="34"/>
      <c r="E18" s="34"/>
      <c r="F18" s="34"/>
      <c r="G18" s="34"/>
      <c r="H18" s="34"/>
      <c r="I18" s="34"/>
      <c r="J18" s="35">
        <v>17</v>
      </c>
      <c r="K18" s="34"/>
      <c r="L18" s="34"/>
      <c r="M18" s="34"/>
      <c r="N18" s="34"/>
      <c r="O18" s="206"/>
      <c r="P18" s="206"/>
      <c r="Q18" s="206"/>
      <c r="R18" s="206"/>
      <c r="S18" s="217" t="s">
        <v>0</v>
      </c>
      <c r="T18" s="217" t="s">
        <v>0</v>
      </c>
      <c r="U18" s="217" t="s">
        <v>0</v>
      </c>
      <c r="V18" s="217" t="s">
        <v>0</v>
      </c>
      <c r="W18" s="36" t="s">
        <v>60</v>
      </c>
      <c r="X18" s="36" t="s">
        <v>60</v>
      </c>
      <c r="Y18" s="206"/>
      <c r="Z18" s="206"/>
      <c r="AA18" s="206"/>
      <c r="AB18" s="206"/>
      <c r="AC18" s="206"/>
      <c r="AD18" s="206">
        <v>17</v>
      </c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17"/>
      <c r="AP18" s="217" t="s">
        <v>0</v>
      </c>
      <c r="AQ18" s="217" t="s">
        <v>0</v>
      </c>
      <c r="AR18" s="217" t="s">
        <v>0</v>
      </c>
      <c r="AS18" s="217" t="s">
        <v>0</v>
      </c>
      <c r="AT18" s="36" t="s">
        <v>60</v>
      </c>
      <c r="AU18" s="36" t="s">
        <v>60</v>
      </c>
      <c r="AV18" s="36" t="s">
        <v>60</v>
      </c>
      <c r="AW18" s="36" t="s">
        <v>60</v>
      </c>
      <c r="AX18" s="36" t="s">
        <v>60</v>
      </c>
      <c r="AY18" s="36" t="s">
        <v>60</v>
      </c>
      <c r="AZ18" s="36" t="s">
        <v>60</v>
      </c>
      <c r="BA18" s="37" t="s">
        <v>60</v>
      </c>
      <c r="BB18" s="208">
        <f>SUM(J18,AD18)</f>
        <v>34</v>
      </c>
      <c r="BC18" s="206">
        <v>8</v>
      </c>
      <c r="BD18" s="206"/>
      <c r="BE18" s="206"/>
      <c r="BF18" s="206"/>
      <c r="BG18" s="206"/>
      <c r="BH18" s="206">
        <v>10</v>
      </c>
      <c r="BI18" s="207">
        <f t="shared" ref="BI18:BI20" si="0">SUM(BB18:BH18)</f>
        <v>52</v>
      </c>
      <c r="BJ18" s="227"/>
      <c r="BK18" s="230"/>
      <c r="BL18" s="230"/>
      <c r="BM18" s="230"/>
      <c r="BP18" s="15"/>
      <c r="BQ18" s="15"/>
      <c r="BR18" s="15"/>
    </row>
    <row r="19" spans="1:70" s="3" customFormat="1" ht="31.35" customHeight="1" x14ac:dyDescent="0.45">
      <c r="A19" s="32" t="s">
        <v>26</v>
      </c>
      <c r="B19" s="33"/>
      <c r="C19" s="34"/>
      <c r="D19" s="34"/>
      <c r="E19" s="34"/>
      <c r="F19" s="34"/>
      <c r="G19" s="34"/>
      <c r="H19" s="34"/>
      <c r="I19" s="34"/>
      <c r="J19" s="35">
        <v>16</v>
      </c>
      <c r="K19" s="34"/>
      <c r="L19" s="34"/>
      <c r="M19" s="34"/>
      <c r="N19" s="34"/>
      <c r="O19" s="206"/>
      <c r="P19" s="206"/>
      <c r="Q19" s="206"/>
      <c r="R19" s="217" t="s">
        <v>0</v>
      </c>
      <c r="S19" s="217" t="s">
        <v>0</v>
      </c>
      <c r="T19" s="217" t="s">
        <v>0</v>
      </c>
      <c r="U19" s="36" t="s">
        <v>60</v>
      </c>
      <c r="V19" s="36" t="s">
        <v>60</v>
      </c>
      <c r="W19" s="206"/>
      <c r="X19" s="206"/>
      <c r="Y19" s="206"/>
      <c r="Z19" s="206"/>
      <c r="AA19" s="206"/>
      <c r="AB19" s="206"/>
      <c r="AC19" s="206"/>
      <c r="AD19" s="206">
        <v>16</v>
      </c>
      <c r="AE19" s="206"/>
      <c r="AF19" s="206"/>
      <c r="AG19" s="206"/>
      <c r="AH19" s="206"/>
      <c r="AI19" s="206"/>
      <c r="AJ19" s="206"/>
      <c r="AK19" s="206"/>
      <c r="AL19" s="206"/>
      <c r="AM19" s="217" t="s">
        <v>0</v>
      </c>
      <c r="AN19" s="217" t="s">
        <v>0</v>
      </c>
      <c r="AO19" s="217" t="s">
        <v>0</v>
      </c>
      <c r="AP19" s="206" t="s">
        <v>62</v>
      </c>
      <c r="AQ19" s="206" t="s">
        <v>62</v>
      </c>
      <c r="AR19" s="206" t="s">
        <v>62</v>
      </c>
      <c r="AS19" s="206" t="s">
        <v>62</v>
      </c>
      <c r="AT19" s="36" t="s">
        <v>60</v>
      </c>
      <c r="AU19" s="36" t="s">
        <v>60</v>
      </c>
      <c r="AV19" s="36" t="s">
        <v>60</v>
      </c>
      <c r="AW19" s="36" t="s">
        <v>60</v>
      </c>
      <c r="AX19" s="36" t="s">
        <v>60</v>
      </c>
      <c r="AY19" s="36" t="s">
        <v>60</v>
      </c>
      <c r="AZ19" s="36" t="s">
        <v>60</v>
      </c>
      <c r="BA19" s="37" t="s">
        <v>60</v>
      </c>
      <c r="BB19" s="208">
        <f>SUM(J19,AD19)</f>
        <v>32</v>
      </c>
      <c r="BC19" s="206">
        <v>6</v>
      </c>
      <c r="BD19" s="206"/>
      <c r="BE19" s="206">
        <v>4</v>
      </c>
      <c r="BF19" s="206"/>
      <c r="BG19" s="206"/>
      <c r="BH19" s="206">
        <v>10</v>
      </c>
      <c r="BI19" s="207">
        <f t="shared" si="0"/>
        <v>52</v>
      </c>
      <c r="BJ19" s="227"/>
      <c r="BK19" s="230"/>
      <c r="BL19" s="230"/>
      <c r="BM19" s="230"/>
      <c r="BP19" s="15"/>
      <c r="BQ19" s="15"/>
      <c r="BR19" s="15"/>
    </row>
    <row r="20" spans="1:70" s="3" customFormat="1" ht="31.35" customHeight="1" thickBot="1" x14ac:dyDescent="0.5">
      <c r="A20" s="38" t="s">
        <v>156</v>
      </c>
      <c r="B20" s="39"/>
      <c r="C20" s="40"/>
      <c r="D20" s="40"/>
      <c r="E20" s="40"/>
      <c r="F20" s="40"/>
      <c r="G20" s="40"/>
      <c r="H20" s="40"/>
      <c r="I20" s="40"/>
      <c r="J20" s="41">
        <v>17</v>
      </c>
      <c r="K20" s="40"/>
      <c r="L20" s="40"/>
      <c r="M20" s="40"/>
      <c r="N20" s="40"/>
      <c r="O20" s="188"/>
      <c r="P20" s="188"/>
      <c r="Q20" s="188"/>
      <c r="R20" s="188"/>
      <c r="S20" s="221" t="s">
        <v>0</v>
      </c>
      <c r="T20" s="221" t="s">
        <v>0</v>
      </c>
      <c r="U20" s="221" t="s">
        <v>0</v>
      </c>
      <c r="V20" s="221" t="s">
        <v>0</v>
      </c>
      <c r="W20" s="42" t="s">
        <v>60</v>
      </c>
      <c r="X20" s="42" t="s">
        <v>60</v>
      </c>
      <c r="Y20" s="188" t="s">
        <v>62</v>
      </c>
      <c r="Z20" s="188" t="s">
        <v>62</v>
      </c>
      <c r="AA20" s="188" t="s">
        <v>62</v>
      </c>
      <c r="AB20" s="188" t="s">
        <v>62</v>
      </c>
      <c r="AC20" s="188" t="s">
        <v>62</v>
      </c>
      <c r="AD20" s="188" t="s">
        <v>62</v>
      </c>
      <c r="AE20" s="221" t="s">
        <v>89</v>
      </c>
      <c r="AF20" s="221" t="s">
        <v>89</v>
      </c>
      <c r="AG20" s="221" t="s">
        <v>89</v>
      </c>
      <c r="AH20" s="221" t="s">
        <v>89</v>
      </c>
      <c r="AI20" s="221" t="s">
        <v>89</v>
      </c>
      <c r="AJ20" s="221" t="s">
        <v>89</v>
      </c>
      <c r="AK20" s="221" t="s">
        <v>89</v>
      </c>
      <c r="AL20" s="221" t="s">
        <v>89</v>
      </c>
      <c r="AM20" s="221" t="s">
        <v>89</v>
      </c>
      <c r="AN20" s="221" t="s">
        <v>89</v>
      </c>
      <c r="AO20" s="221" t="s">
        <v>89</v>
      </c>
      <c r="AP20" s="221" t="s">
        <v>89</v>
      </c>
      <c r="AQ20" s="221" t="s">
        <v>64</v>
      </c>
      <c r="AR20" s="221" t="s">
        <v>64</v>
      </c>
      <c r="AS20" s="188"/>
      <c r="AT20" s="188"/>
      <c r="AU20" s="188"/>
      <c r="AV20" s="188"/>
      <c r="AW20" s="188"/>
      <c r="AX20" s="188"/>
      <c r="AY20" s="188"/>
      <c r="AZ20" s="188"/>
      <c r="BA20" s="23"/>
      <c r="BB20" s="202">
        <f>SUM(J20,AD20)</f>
        <v>17</v>
      </c>
      <c r="BC20" s="188">
        <v>4</v>
      </c>
      <c r="BD20" s="188"/>
      <c r="BE20" s="188">
        <v>6</v>
      </c>
      <c r="BF20" s="290">
        <v>12</v>
      </c>
      <c r="BG20" s="290">
        <v>2</v>
      </c>
      <c r="BH20" s="188">
        <v>2</v>
      </c>
      <c r="BI20" s="203">
        <f t="shared" si="0"/>
        <v>43</v>
      </c>
      <c r="BJ20" s="227"/>
      <c r="BK20" s="230"/>
      <c r="BL20" s="230"/>
      <c r="BM20" s="230"/>
      <c r="BP20" s="15"/>
      <c r="BQ20" s="15"/>
      <c r="BR20" s="15"/>
    </row>
    <row r="21" spans="1:70" s="19" customFormat="1" ht="28.35" customHeight="1" thickBot="1" x14ac:dyDescent="0.4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6">
        <f>SUM(BB17:BB20)</f>
        <v>117</v>
      </c>
      <c r="BC21" s="47">
        <f t="shared" ref="BC21:BI21" si="1">SUM(BC17:BC20)</f>
        <v>25</v>
      </c>
      <c r="BD21" s="47">
        <f t="shared" si="1"/>
        <v>2</v>
      </c>
      <c r="BE21" s="47">
        <f t="shared" si="1"/>
        <v>10</v>
      </c>
      <c r="BF21" s="47">
        <f t="shared" si="1"/>
        <v>12</v>
      </c>
      <c r="BG21" s="47">
        <f t="shared" si="1"/>
        <v>2</v>
      </c>
      <c r="BH21" s="47">
        <f t="shared" si="1"/>
        <v>31</v>
      </c>
      <c r="BI21" s="48">
        <f t="shared" si="1"/>
        <v>199</v>
      </c>
      <c r="BJ21" s="227"/>
      <c r="BK21" s="233"/>
      <c r="BL21" s="233"/>
      <c r="BM21" s="233"/>
      <c r="BP21" s="49"/>
      <c r="BQ21" s="49"/>
      <c r="BR21" s="49"/>
    </row>
    <row r="22" spans="1:70" s="3" customFormat="1" ht="28.35" customHeight="1" x14ac:dyDescent="0.45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1"/>
      <c r="S22" s="51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BF22" s="230"/>
      <c r="BG22" s="230"/>
      <c r="BH22" s="230"/>
      <c r="BI22" s="230"/>
      <c r="BJ22" s="230"/>
      <c r="BK22" s="233">
        <f>SUM(BD33,BD77)</f>
        <v>100</v>
      </c>
      <c r="BL22" s="230"/>
      <c r="BM22" s="230"/>
      <c r="BP22" s="15"/>
      <c r="BQ22" s="15"/>
      <c r="BR22" s="15"/>
    </row>
    <row r="23" spans="1:70" s="3" customFormat="1" ht="31.35" customHeight="1" x14ac:dyDescent="0.45">
      <c r="A23" s="50"/>
      <c r="B23" s="50"/>
      <c r="C23" s="50" t="s">
        <v>7</v>
      </c>
      <c r="D23" s="50"/>
      <c r="E23" s="50"/>
      <c r="F23" s="50"/>
      <c r="H23" s="52"/>
      <c r="I23" s="53" t="s">
        <v>90</v>
      </c>
      <c r="J23" s="50" t="s">
        <v>4</v>
      </c>
      <c r="N23" s="50"/>
      <c r="O23" s="50"/>
      <c r="P23" s="50"/>
      <c r="Q23" s="50"/>
      <c r="R23" s="51"/>
      <c r="S23" s="54" t="s">
        <v>1</v>
      </c>
      <c r="T23" s="53" t="s">
        <v>90</v>
      </c>
      <c r="U23" s="50" t="s">
        <v>59</v>
      </c>
      <c r="W23" s="50"/>
      <c r="X23" s="50"/>
      <c r="Y23" s="50"/>
      <c r="Z23" s="50"/>
      <c r="AA23" s="50"/>
      <c r="AB23" s="50"/>
      <c r="AC23" s="50"/>
      <c r="AE23" s="36" t="s">
        <v>89</v>
      </c>
      <c r="AF23" s="53" t="s">
        <v>90</v>
      </c>
      <c r="AG23" s="50" t="s">
        <v>88</v>
      </c>
      <c r="AH23" s="50"/>
      <c r="AI23" s="50"/>
      <c r="AN23" s="36" t="s">
        <v>60</v>
      </c>
      <c r="AO23" s="53" t="s">
        <v>90</v>
      </c>
      <c r="AP23" s="50" t="s">
        <v>61</v>
      </c>
      <c r="BF23" s="230"/>
      <c r="BG23" s="230"/>
      <c r="BH23" s="230"/>
      <c r="BI23" s="230"/>
      <c r="BJ23" s="230"/>
      <c r="BK23" s="230"/>
      <c r="BL23" s="230"/>
      <c r="BM23" s="230"/>
      <c r="BP23" s="15"/>
      <c r="BQ23" s="15"/>
      <c r="BR23" s="15"/>
    </row>
    <row r="24" spans="1:70" s="3" customFormat="1" ht="22.5" customHeight="1" x14ac:dyDescent="0.45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1"/>
      <c r="S24" s="51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BF24" s="230"/>
      <c r="BG24" s="230"/>
      <c r="BH24" s="230"/>
      <c r="BI24" s="230"/>
      <c r="BJ24" s="230"/>
      <c r="BK24" s="230"/>
      <c r="BL24" s="230"/>
      <c r="BM24" s="230"/>
      <c r="BP24" s="15"/>
      <c r="BQ24" s="15"/>
      <c r="BR24" s="15"/>
    </row>
    <row r="25" spans="1:70" s="3" customFormat="1" ht="31.35" customHeight="1" x14ac:dyDescent="0.45">
      <c r="A25" s="50"/>
      <c r="B25" s="50"/>
      <c r="C25" s="50"/>
      <c r="D25" s="50"/>
      <c r="E25" s="50"/>
      <c r="F25" s="50"/>
      <c r="G25" s="50"/>
      <c r="H25" s="55" t="s">
        <v>0</v>
      </c>
      <c r="I25" s="53" t="s">
        <v>90</v>
      </c>
      <c r="J25" s="50" t="s">
        <v>65</v>
      </c>
      <c r="N25" s="50"/>
      <c r="O25" s="50"/>
      <c r="P25" s="50"/>
      <c r="Q25" s="50"/>
      <c r="R25" s="51"/>
      <c r="S25" s="36" t="s">
        <v>62</v>
      </c>
      <c r="T25" s="53" t="s">
        <v>90</v>
      </c>
      <c r="U25" s="50" t="s">
        <v>66</v>
      </c>
      <c r="W25" s="50"/>
      <c r="X25" s="50"/>
      <c r="Y25" s="50"/>
      <c r="Z25" s="50"/>
      <c r="AA25" s="50"/>
      <c r="AB25" s="50"/>
      <c r="AC25" s="50"/>
      <c r="AE25" s="36" t="s">
        <v>64</v>
      </c>
      <c r="AF25" s="53" t="s">
        <v>90</v>
      </c>
      <c r="AG25" s="50" t="s">
        <v>63</v>
      </c>
      <c r="AH25" s="50"/>
      <c r="AI25" s="50"/>
      <c r="BF25" s="230"/>
      <c r="BG25" s="230"/>
      <c r="BH25" s="230"/>
      <c r="BI25" s="230"/>
      <c r="BJ25" s="230"/>
      <c r="BK25" s="230"/>
      <c r="BL25" s="230"/>
      <c r="BM25" s="230"/>
      <c r="BP25" s="15"/>
      <c r="BQ25" s="15"/>
      <c r="BR25" s="15"/>
    </row>
    <row r="26" spans="1:70" s="3" customFormat="1" ht="18.75" customHeight="1" x14ac:dyDescent="0.45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1"/>
      <c r="S26" s="51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BF26" s="230"/>
      <c r="BG26" s="230"/>
      <c r="BH26" s="230"/>
      <c r="BI26" s="230"/>
      <c r="BJ26" s="230"/>
      <c r="BK26" s="230"/>
      <c r="BL26" s="230"/>
      <c r="BM26" s="230"/>
      <c r="BP26" s="15"/>
      <c r="BQ26" s="15"/>
      <c r="BR26" s="15"/>
    </row>
    <row r="27" spans="1:70" s="3" customFormat="1" ht="31.35" customHeight="1" x14ac:dyDescent="0.4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1"/>
      <c r="S27" s="51"/>
      <c r="T27" s="50"/>
      <c r="U27" s="50"/>
      <c r="V27" s="50"/>
      <c r="W27" s="50"/>
      <c r="X27" s="50"/>
      <c r="Y27" s="50"/>
      <c r="Z27" s="50"/>
      <c r="AA27" s="18" t="s">
        <v>35</v>
      </c>
      <c r="AB27" s="50"/>
      <c r="AC27" s="50"/>
      <c r="AD27" s="50"/>
      <c r="AE27" s="50"/>
      <c r="AF27" s="50"/>
      <c r="AG27" s="50"/>
      <c r="AH27" s="50"/>
      <c r="AI27" s="50"/>
      <c r="BF27" s="230"/>
      <c r="BG27" s="230"/>
      <c r="BH27" s="230"/>
      <c r="BI27" s="56"/>
      <c r="BJ27" s="232"/>
      <c r="BK27" s="233"/>
      <c r="BL27" s="230"/>
      <c r="BM27" s="230"/>
      <c r="BP27" s="15"/>
      <c r="BQ27" s="15"/>
      <c r="BR27" s="15"/>
    </row>
    <row r="28" spans="1:70" s="3" customFormat="1" ht="22.5" customHeight="1" thickBot="1" x14ac:dyDescent="0.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1"/>
      <c r="S28" s="51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BF28" s="230"/>
      <c r="BG28" s="230"/>
      <c r="BH28" s="230"/>
      <c r="BI28" s="230"/>
      <c r="BJ28" s="230"/>
      <c r="BK28" s="230"/>
      <c r="BL28" s="230"/>
      <c r="BM28" s="230"/>
      <c r="BP28" s="15"/>
      <c r="BQ28" s="15"/>
      <c r="BR28" s="15"/>
    </row>
    <row r="29" spans="1:70" s="3" customFormat="1" ht="36.75" customHeight="1" thickBot="1" x14ac:dyDescent="0.5">
      <c r="A29" s="555" t="s">
        <v>95</v>
      </c>
      <c r="B29" s="558" t="s">
        <v>300</v>
      </c>
      <c r="C29" s="559"/>
      <c r="D29" s="559"/>
      <c r="E29" s="559"/>
      <c r="F29" s="559"/>
      <c r="G29" s="559"/>
      <c r="H29" s="559"/>
      <c r="I29" s="559"/>
      <c r="J29" s="559"/>
      <c r="K29" s="559"/>
      <c r="L29" s="559"/>
      <c r="M29" s="559"/>
      <c r="N29" s="559"/>
      <c r="O29" s="560"/>
      <c r="P29" s="567" t="s">
        <v>8</v>
      </c>
      <c r="Q29" s="568"/>
      <c r="R29" s="573" t="s">
        <v>9</v>
      </c>
      <c r="S29" s="567"/>
      <c r="T29" s="420" t="s">
        <v>10</v>
      </c>
      <c r="U29" s="421"/>
      <c r="V29" s="421"/>
      <c r="W29" s="421"/>
      <c r="X29" s="421"/>
      <c r="Y29" s="421"/>
      <c r="Z29" s="421"/>
      <c r="AA29" s="421"/>
      <c r="AB29" s="421"/>
      <c r="AC29" s="421"/>
      <c r="AD29" s="421"/>
      <c r="AE29" s="422"/>
      <c r="AF29" s="576" t="s">
        <v>34</v>
      </c>
      <c r="AG29" s="577"/>
      <c r="AH29" s="577"/>
      <c r="AI29" s="577"/>
      <c r="AJ29" s="577"/>
      <c r="AK29" s="577"/>
      <c r="AL29" s="577"/>
      <c r="AM29" s="577"/>
      <c r="AN29" s="577"/>
      <c r="AO29" s="577"/>
      <c r="AP29" s="577"/>
      <c r="AQ29" s="577"/>
      <c r="AR29" s="577"/>
      <c r="AS29" s="577"/>
      <c r="AT29" s="577"/>
      <c r="AU29" s="577"/>
      <c r="AV29" s="577"/>
      <c r="AW29" s="577"/>
      <c r="AX29" s="577"/>
      <c r="AY29" s="577"/>
      <c r="AZ29" s="577"/>
      <c r="BA29" s="577"/>
      <c r="BB29" s="577"/>
      <c r="BC29" s="577"/>
      <c r="BD29" s="650" t="s">
        <v>96</v>
      </c>
      <c r="BE29" s="651"/>
      <c r="BF29" s="651"/>
      <c r="BG29" s="651"/>
      <c r="BH29" s="651"/>
      <c r="BI29" s="652"/>
      <c r="BJ29" s="230"/>
      <c r="BK29" s="230"/>
      <c r="BN29" s="15"/>
      <c r="BO29" s="15"/>
      <c r="BP29" s="15"/>
    </row>
    <row r="30" spans="1:70" s="3" customFormat="1" ht="36.75" customHeight="1" thickBot="1" x14ac:dyDescent="0.5">
      <c r="A30" s="556"/>
      <c r="B30" s="561"/>
      <c r="C30" s="562"/>
      <c r="D30" s="562"/>
      <c r="E30" s="562"/>
      <c r="F30" s="562"/>
      <c r="G30" s="562"/>
      <c r="H30" s="562"/>
      <c r="I30" s="562"/>
      <c r="J30" s="562"/>
      <c r="K30" s="562"/>
      <c r="L30" s="562"/>
      <c r="M30" s="562"/>
      <c r="N30" s="562"/>
      <c r="O30" s="563"/>
      <c r="P30" s="569"/>
      <c r="Q30" s="570"/>
      <c r="R30" s="574"/>
      <c r="S30" s="569"/>
      <c r="T30" s="595" t="s">
        <v>5</v>
      </c>
      <c r="U30" s="569"/>
      <c r="V30" s="573" t="s">
        <v>11</v>
      </c>
      <c r="W30" s="584"/>
      <c r="X30" s="493" t="s">
        <v>12</v>
      </c>
      <c r="Y30" s="494"/>
      <c r="Z30" s="494"/>
      <c r="AA30" s="494"/>
      <c r="AB30" s="494"/>
      <c r="AC30" s="494"/>
      <c r="AD30" s="494"/>
      <c r="AE30" s="498"/>
      <c r="AF30" s="535" t="s">
        <v>14</v>
      </c>
      <c r="AG30" s="490"/>
      <c r="AH30" s="490"/>
      <c r="AI30" s="490"/>
      <c r="AJ30" s="490"/>
      <c r="AK30" s="492"/>
      <c r="AL30" s="535" t="s">
        <v>15</v>
      </c>
      <c r="AM30" s="490"/>
      <c r="AN30" s="490"/>
      <c r="AO30" s="490"/>
      <c r="AP30" s="490"/>
      <c r="AQ30" s="492"/>
      <c r="AR30" s="535" t="s">
        <v>16</v>
      </c>
      <c r="AS30" s="490"/>
      <c r="AT30" s="490"/>
      <c r="AU30" s="490"/>
      <c r="AV30" s="490"/>
      <c r="AW30" s="492"/>
      <c r="AX30" s="535" t="s">
        <v>152</v>
      </c>
      <c r="AY30" s="490"/>
      <c r="AZ30" s="490"/>
      <c r="BA30" s="490"/>
      <c r="BB30" s="490"/>
      <c r="BC30" s="496"/>
      <c r="BD30" s="653"/>
      <c r="BE30" s="654"/>
      <c r="BF30" s="654"/>
      <c r="BG30" s="654"/>
      <c r="BH30" s="654"/>
      <c r="BI30" s="655"/>
      <c r="BJ30" s="230"/>
      <c r="BK30" s="230"/>
      <c r="BN30" s="15"/>
      <c r="BO30" s="15"/>
      <c r="BP30" s="15"/>
    </row>
    <row r="31" spans="1:70" s="3" customFormat="1" ht="62.25" customHeight="1" thickBot="1" x14ac:dyDescent="0.5">
      <c r="A31" s="556"/>
      <c r="B31" s="561"/>
      <c r="C31" s="562"/>
      <c r="D31" s="562"/>
      <c r="E31" s="562"/>
      <c r="F31" s="562"/>
      <c r="G31" s="562"/>
      <c r="H31" s="562"/>
      <c r="I31" s="562"/>
      <c r="J31" s="562"/>
      <c r="K31" s="562"/>
      <c r="L31" s="562"/>
      <c r="M31" s="562"/>
      <c r="N31" s="562"/>
      <c r="O31" s="563"/>
      <c r="P31" s="569"/>
      <c r="Q31" s="570"/>
      <c r="R31" s="574"/>
      <c r="S31" s="569"/>
      <c r="T31" s="595"/>
      <c r="U31" s="569"/>
      <c r="V31" s="574"/>
      <c r="W31" s="569"/>
      <c r="X31" s="578" t="s">
        <v>13</v>
      </c>
      <c r="Y31" s="568"/>
      <c r="Z31" s="580" t="s">
        <v>97</v>
      </c>
      <c r="AA31" s="568"/>
      <c r="AB31" s="580" t="s">
        <v>98</v>
      </c>
      <c r="AC31" s="568"/>
      <c r="AD31" s="567" t="s">
        <v>70</v>
      </c>
      <c r="AE31" s="584"/>
      <c r="AF31" s="554" t="s">
        <v>148</v>
      </c>
      <c r="AG31" s="490"/>
      <c r="AH31" s="492"/>
      <c r="AI31" s="554" t="s">
        <v>313</v>
      </c>
      <c r="AJ31" s="490"/>
      <c r="AK31" s="492"/>
      <c r="AL31" s="554" t="s">
        <v>169</v>
      </c>
      <c r="AM31" s="490"/>
      <c r="AN31" s="492"/>
      <c r="AO31" s="554" t="s">
        <v>170</v>
      </c>
      <c r="AP31" s="490"/>
      <c r="AQ31" s="492"/>
      <c r="AR31" s="554" t="s">
        <v>149</v>
      </c>
      <c r="AS31" s="490"/>
      <c r="AT31" s="492"/>
      <c r="AU31" s="554" t="s">
        <v>150</v>
      </c>
      <c r="AV31" s="490"/>
      <c r="AW31" s="492"/>
      <c r="AX31" s="554" t="s">
        <v>177</v>
      </c>
      <c r="AY31" s="490"/>
      <c r="AZ31" s="492"/>
      <c r="BA31" s="554" t="s">
        <v>200</v>
      </c>
      <c r="BB31" s="490"/>
      <c r="BC31" s="496"/>
      <c r="BD31" s="653"/>
      <c r="BE31" s="654"/>
      <c r="BF31" s="654"/>
      <c r="BG31" s="654"/>
      <c r="BH31" s="654"/>
      <c r="BI31" s="655"/>
      <c r="BJ31" s="230"/>
      <c r="BK31" s="230"/>
      <c r="BN31" s="15"/>
      <c r="BO31" s="15"/>
      <c r="BP31" s="15"/>
    </row>
    <row r="32" spans="1:70" s="3" customFormat="1" ht="141.6" customHeight="1" thickBot="1" x14ac:dyDescent="0.5">
      <c r="A32" s="557"/>
      <c r="B32" s="564"/>
      <c r="C32" s="565"/>
      <c r="D32" s="565"/>
      <c r="E32" s="565"/>
      <c r="F32" s="565"/>
      <c r="G32" s="565"/>
      <c r="H32" s="565"/>
      <c r="I32" s="565"/>
      <c r="J32" s="565"/>
      <c r="K32" s="565"/>
      <c r="L32" s="565"/>
      <c r="M32" s="565"/>
      <c r="N32" s="565"/>
      <c r="O32" s="566"/>
      <c r="P32" s="571"/>
      <c r="Q32" s="572"/>
      <c r="R32" s="575"/>
      <c r="S32" s="571"/>
      <c r="T32" s="579"/>
      <c r="U32" s="571"/>
      <c r="V32" s="575"/>
      <c r="W32" s="571"/>
      <c r="X32" s="579"/>
      <c r="Y32" s="572"/>
      <c r="Z32" s="575"/>
      <c r="AA32" s="572"/>
      <c r="AB32" s="575"/>
      <c r="AC32" s="572"/>
      <c r="AD32" s="571"/>
      <c r="AE32" s="585"/>
      <c r="AF32" s="57" t="s">
        <v>3</v>
      </c>
      <c r="AG32" s="58" t="s">
        <v>17</v>
      </c>
      <c r="AH32" s="59" t="s">
        <v>18</v>
      </c>
      <c r="AI32" s="57" t="s">
        <v>3</v>
      </c>
      <c r="AJ32" s="58" t="s">
        <v>17</v>
      </c>
      <c r="AK32" s="59" t="s">
        <v>18</v>
      </c>
      <c r="AL32" s="57" t="s">
        <v>3</v>
      </c>
      <c r="AM32" s="58" t="s">
        <v>17</v>
      </c>
      <c r="AN32" s="59" t="s">
        <v>18</v>
      </c>
      <c r="AO32" s="57" t="s">
        <v>3</v>
      </c>
      <c r="AP32" s="58" t="s">
        <v>17</v>
      </c>
      <c r="AQ32" s="59" t="s">
        <v>18</v>
      </c>
      <c r="AR32" s="60" t="s">
        <v>3</v>
      </c>
      <c r="AS32" s="58" t="s">
        <v>17</v>
      </c>
      <c r="AT32" s="61" t="s">
        <v>18</v>
      </c>
      <c r="AU32" s="192" t="s">
        <v>3</v>
      </c>
      <c r="AV32" s="58" t="s">
        <v>17</v>
      </c>
      <c r="AW32" s="193" t="s">
        <v>18</v>
      </c>
      <c r="AX32" s="60" t="s">
        <v>3</v>
      </c>
      <c r="AY32" s="58" t="s">
        <v>17</v>
      </c>
      <c r="AZ32" s="61" t="s">
        <v>18</v>
      </c>
      <c r="BA32" s="60" t="s">
        <v>3</v>
      </c>
      <c r="BB32" s="58" t="s">
        <v>17</v>
      </c>
      <c r="BC32" s="116" t="s">
        <v>18</v>
      </c>
      <c r="BD32" s="656"/>
      <c r="BE32" s="657"/>
      <c r="BF32" s="657"/>
      <c r="BG32" s="657"/>
      <c r="BH32" s="657"/>
      <c r="BI32" s="658"/>
      <c r="BJ32" s="72"/>
      <c r="BK32" s="230"/>
      <c r="BN32" s="15"/>
      <c r="BO32" s="15"/>
      <c r="BP32" s="15"/>
    </row>
    <row r="33" spans="1:70 16382:16382" s="17" customFormat="1" ht="36.75" customHeight="1" thickBot="1" x14ac:dyDescent="0.25">
      <c r="A33" s="62" t="s">
        <v>19</v>
      </c>
      <c r="B33" s="551" t="s">
        <v>109</v>
      </c>
      <c r="C33" s="668"/>
      <c r="D33" s="668"/>
      <c r="E33" s="668"/>
      <c r="F33" s="668"/>
      <c r="G33" s="668"/>
      <c r="H33" s="668"/>
      <c r="I33" s="668"/>
      <c r="J33" s="668"/>
      <c r="K33" s="668"/>
      <c r="L33" s="668"/>
      <c r="M33" s="668"/>
      <c r="N33" s="668"/>
      <c r="O33" s="669"/>
      <c r="P33" s="494"/>
      <c r="Q33" s="495"/>
      <c r="R33" s="496"/>
      <c r="S33" s="494"/>
      <c r="T33" s="420">
        <f>SUM(T34:U76)</f>
        <v>3960</v>
      </c>
      <c r="U33" s="421"/>
      <c r="V33" s="533">
        <f>SUM(V34:W76)</f>
        <v>1864</v>
      </c>
      <c r="W33" s="422"/>
      <c r="X33" s="420">
        <f>SUM(X34:Y76)</f>
        <v>862</v>
      </c>
      <c r="Y33" s="421"/>
      <c r="Z33" s="533">
        <f>SUM(Z34:AA76)</f>
        <v>528</v>
      </c>
      <c r="AA33" s="421"/>
      <c r="AB33" s="533">
        <f>SUM(AB34:AC76)</f>
        <v>426</v>
      </c>
      <c r="AC33" s="421"/>
      <c r="AD33" s="533">
        <f>SUM(AD34:AE76)</f>
        <v>48</v>
      </c>
      <c r="AE33" s="422"/>
      <c r="AF33" s="190">
        <f t="shared" ref="AF33:BC33" si="2">SUM(AF34:AF76)</f>
        <v>816</v>
      </c>
      <c r="AG33" s="194">
        <f t="shared" si="2"/>
        <v>408</v>
      </c>
      <c r="AH33" s="63">
        <f t="shared" si="2"/>
        <v>21</v>
      </c>
      <c r="AI33" s="190">
        <f t="shared" si="2"/>
        <v>790</v>
      </c>
      <c r="AJ33" s="194">
        <f t="shared" si="2"/>
        <v>372</v>
      </c>
      <c r="AK33" s="63">
        <f t="shared" si="2"/>
        <v>22</v>
      </c>
      <c r="AL33" s="190">
        <f t="shared" si="2"/>
        <v>562</v>
      </c>
      <c r="AM33" s="194">
        <f t="shared" si="2"/>
        <v>278</v>
      </c>
      <c r="AN33" s="63">
        <f t="shared" si="2"/>
        <v>15</v>
      </c>
      <c r="AO33" s="190">
        <f t="shared" si="2"/>
        <v>550</v>
      </c>
      <c r="AP33" s="194">
        <f t="shared" si="2"/>
        <v>270</v>
      </c>
      <c r="AQ33" s="63">
        <f t="shared" si="2"/>
        <v>15</v>
      </c>
      <c r="AR33" s="190">
        <f t="shared" si="2"/>
        <v>600</v>
      </c>
      <c r="AS33" s="194">
        <f t="shared" si="2"/>
        <v>266</v>
      </c>
      <c r="AT33" s="63">
        <f t="shared" si="2"/>
        <v>16</v>
      </c>
      <c r="AU33" s="190">
        <f t="shared" si="2"/>
        <v>360</v>
      </c>
      <c r="AV33" s="194">
        <f t="shared" si="2"/>
        <v>156</v>
      </c>
      <c r="AW33" s="63">
        <f t="shared" si="2"/>
        <v>10</v>
      </c>
      <c r="AX33" s="190">
        <f t="shared" si="2"/>
        <v>282</v>
      </c>
      <c r="AY33" s="194">
        <f t="shared" si="2"/>
        <v>114</v>
      </c>
      <c r="AZ33" s="63">
        <f t="shared" si="2"/>
        <v>8</v>
      </c>
      <c r="BA33" s="190">
        <f t="shared" si="2"/>
        <v>0</v>
      </c>
      <c r="BB33" s="194">
        <f t="shared" si="2"/>
        <v>0</v>
      </c>
      <c r="BC33" s="63">
        <f t="shared" si="2"/>
        <v>0</v>
      </c>
      <c r="BD33" s="662">
        <f>T33*100/T144</f>
        <v>53.297442799461642</v>
      </c>
      <c r="BE33" s="663"/>
      <c r="BF33" s="663"/>
      <c r="BG33" s="663"/>
      <c r="BH33" s="663"/>
      <c r="BI33" s="664"/>
      <c r="BJ33" s="133">
        <f>SUM(X33:AE33)</f>
        <v>1864</v>
      </c>
      <c r="BK33" s="64">
        <f>SUM(AF33,AI33,AL33,AO33,AR33,AU33,AX33,BA33)</f>
        <v>3960</v>
      </c>
      <c r="BL33" s="64">
        <f>SUM(AG33,AJ33,AM33,AP33,AS33,AV33,AY33,BB33)</f>
        <v>1864</v>
      </c>
      <c r="BM33" s="64">
        <f>SUM(AH33,AK33,AN33,AQ33,AT33,AW33,AZ33,BC33)</f>
        <v>107</v>
      </c>
      <c r="BN33" s="14"/>
      <c r="BO33" s="14"/>
      <c r="BP33" s="14"/>
    </row>
    <row r="34" spans="1:70 16382:16382" s="132" customFormat="1" ht="59.45" customHeight="1" x14ac:dyDescent="0.2">
      <c r="A34" s="178" t="s">
        <v>99</v>
      </c>
      <c r="B34" s="665" t="s">
        <v>324</v>
      </c>
      <c r="C34" s="666"/>
      <c r="D34" s="666"/>
      <c r="E34" s="666"/>
      <c r="F34" s="666"/>
      <c r="G34" s="666"/>
      <c r="H34" s="666"/>
      <c r="I34" s="666"/>
      <c r="J34" s="666"/>
      <c r="K34" s="666"/>
      <c r="L34" s="666"/>
      <c r="M34" s="666"/>
      <c r="N34" s="666"/>
      <c r="O34" s="667"/>
      <c r="P34" s="425"/>
      <c r="Q34" s="536"/>
      <c r="R34" s="539"/>
      <c r="S34" s="425"/>
      <c r="T34" s="424"/>
      <c r="U34" s="425"/>
      <c r="V34" s="539"/>
      <c r="W34" s="426"/>
      <c r="X34" s="425"/>
      <c r="Y34" s="425"/>
      <c r="Z34" s="539"/>
      <c r="AA34" s="536"/>
      <c r="AB34" s="539"/>
      <c r="AC34" s="536"/>
      <c r="AD34" s="425"/>
      <c r="AE34" s="426"/>
      <c r="AF34" s="261"/>
      <c r="AG34" s="250"/>
      <c r="AH34" s="249"/>
      <c r="AI34" s="261"/>
      <c r="AJ34" s="250"/>
      <c r="AK34" s="249"/>
      <c r="AL34" s="261"/>
      <c r="AM34" s="250"/>
      <c r="AN34" s="249"/>
      <c r="AO34" s="261"/>
      <c r="AP34" s="250"/>
      <c r="AQ34" s="256"/>
      <c r="AR34" s="261"/>
      <c r="AS34" s="250"/>
      <c r="AT34" s="257"/>
      <c r="AU34" s="261"/>
      <c r="AV34" s="250"/>
      <c r="AW34" s="249"/>
      <c r="AX34" s="261"/>
      <c r="AY34" s="250"/>
      <c r="AZ34" s="249"/>
      <c r="BA34" s="261"/>
      <c r="BB34" s="250"/>
      <c r="BC34" s="256"/>
      <c r="BD34" s="659" t="s">
        <v>127</v>
      </c>
      <c r="BE34" s="660"/>
      <c r="BF34" s="660"/>
      <c r="BG34" s="660"/>
      <c r="BH34" s="660"/>
      <c r="BI34" s="661"/>
      <c r="BJ34" s="143">
        <f t="shared" ref="BJ34:BJ99" si="3">SUM(X34:AE34)</f>
        <v>0</v>
      </c>
      <c r="BK34" s="144"/>
      <c r="BN34" s="145"/>
      <c r="BO34" s="145"/>
      <c r="BP34" s="145"/>
    </row>
    <row r="35" spans="1:70 16382:16382" s="132" customFormat="1" ht="31.35" customHeight="1" x14ac:dyDescent="0.2">
      <c r="A35" s="67" t="s">
        <v>113</v>
      </c>
      <c r="B35" s="404" t="s">
        <v>314</v>
      </c>
      <c r="C35" s="405"/>
      <c r="D35" s="405"/>
      <c r="E35" s="405"/>
      <c r="F35" s="405"/>
      <c r="G35" s="405"/>
      <c r="H35" s="405"/>
      <c r="I35" s="405"/>
      <c r="J35" s="405"/>
      <c r="K35" s="405"/>
      <c r="L35" s="405"/>
      <c r="M35" s="405"/>
      <c r="N35" s="405"/>
      <c r="O35" s="406"/>
      <c r="P35" s="386">
        <v>2</v>
      </c>
      <c r="Q35" s="532"/>
      <c r="R35" s="531"/>
      <c r="S35" s="386"/>
      <c r="T35" s="385">
        <f t="shared" ref="T35:T38" si="4">SUM(AF35,AI35,AL35,AO35,AR35,AU35,AX35,BA35)</f>
        <v>108</v>
      </c>
      <c r="U35" s="386"/>
      <c r="V35" s="531">
        <f t="shared" ref="V35:V37" si="5">SUM(AG35,AJ35,AM35,AP35,AS35,AV35,AY35,BB35)</f>
        <v>54</v>
      </c>
      <c r="W35" s="387"/>
      <c r="X35" s="386">
        <v>28</v>
      </c>
      <c r="Y35" s="386"/>
      <c r="Z35" s="531"/>
      <c r="AA35" s="532"/>
      <c r="AB35" s="531"/>
      <c r="AC35" s="532"/>
      <c r="AD35" s="386">
        <v>26</v>
      </c>
      <c r="AE35" s="387"/>
      <c r="AF35" s="266"/>
      <c r="AG35" s="272"/>
      <c r="AH35" s="265"/>
      <c r="AI35" s="266">
        <v>108</v>
      </c>
      <c r="AJ35" s="272">
        <v>54</v>
      </c>
      <c r="AK35" s="265">
        <v>3</v>
      </c>
      <c r="AL35" s="266"/>
      <c r="AM35" s="272"/>
      <c r="AN35" s="262"/>
      <c r="AO35" s="266"/>
      <c r="AP35" s="272"/>
      <c r="AQ35" s="262"/>
      <c r="AR35" s="266"/>
      <c r="AS35" s="272"/>
      <c r="AT35" s="265"/>
      <c r="AU35" s="266"/>
      <c r="AV35" s="272"/>
      <c r="AW35" s="265"/>
      <c r="AX35" s="266"/>
      <c r="AY35" s="272"/>
      <c r="AZ35" s="265"/>
      <c r="BA35" s="266"/>
      <c r="BB35" s="272"/>
      <c r="BC35" s="262"/>
      <c r="BD35" s="620" t="s">
        <v>187</v>
      </c>
      <c r="BE35" s="621"/>
      <c r="BF35" s="621"/>
      <c r="BG35" s="621"/>
      <c r="BH35" s="621"/>
      <c r="BI35" s="622"/>
      <c r="BJ35" s="143">
        <f t="shared" si="3"/>
        <v>54</v>
      </c>
      <c r="BK35" s="144"/>
      <c r="BN35" s="145"/>
      <c r="BO35" s="145"/>
      <c r="BP35" s="145"/>
    </row>
    <row r="36" spans="1:70 16382:16382" s="132" customFormat="1" ht="31.35" customHeight="1" x14ac:dyDescent="0.2">
      <c r="A36" s="67" t="s">
        <v>114</v>
      </c>
      <c r="B36" s="404" t="s">
        <v>192</v>
      </c>
      <c r="C36" s="405"/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6"/>
      <c r="P36" s="386">
        <v>4</v>
      </c>
      <c r="Q36" s="532"/>
      <c r="R36" s="531"/>
      <c r="S36" s="386"/>
      <c r="T36" s="385">
        <f t="shared" si="4"/>
        <v>108</v>
      </c>
      <c r="U36" s="386"/>
      <c r="V36" s="531">
        <f t="shared" si="5"/>
        <v>54</v>
      </c>
      <c r="W36" s="387"/>
      <c r="X36" s="386">
        <v>32</v>
      </c>
      <c r="Y36" s="386"/>
      <c r="Z36" s="531"/>
      <c r="AA36" s="532"/>
      <c r="AB36" s="531"/>
      <c r="AC36" s="532"/>
      <c r="AD36" s="386">
        <v>22</v>
      </c>
      <c r="AE36" s="387"/>
      <c r="AF36" s="266"/>
      <c r="AG36" s="272"/>
      <c r="AH36" s="265"/>
      <c r="AI36" s="266"/>
      <c r="AJ36" s="272"/>
      <c r="AK36" s="265"/>
      <c r="AL36" s="266"/>
      <c r="AM36" s="272"/>
      <c r="AN36" s="262"/>
      <c r="AO36" s="266">
        <v>108</v>
      </c>
      <c r="AP36" s="272">
        <v>54</v>
      </c>
      <c r="AQ36" s="262">
        <v>3</v>
      </c>
      <c r="AR36" s="266"/>
      <c r="AS36" s="272"/>
      <c r="AT36" s="265"/>
      <c r="AU36" s="266"/>
      <c r="AV36" s="272"/>
      <c r="AW36" s="265"/>
      <c r="AX36" s="266"/>
      <c r="AY36" s="272"/>
      <c r="AZ36" s="265"/>
      <c r="BA36" s="266"/>
      <c r="BB36" s="272"/>
      <c r="BC36" s="262"/>
      <c r="BD36" s="620" t="s">
        <v>188</v>
      </c>
      <c r="BE36" s="621"/>
      <c r="BF36" s="621"/>
      <c r="BG36" s="621"/>
      <c r="BH36" s="621"/>
      <c r="BI36" s="622"/>
      <c r="BJ36" s="143">
        <f t="shared" si="3"/>
        <v>54</v>
      </c>
      <c r="BK36" s="144"/>
      <c r="BN36" s="145"/>
      <c r="BO36" s="145"/>
      <c r="BP36" s="145"/>
    </row>
    <row r="37" spans="1:70 16382:16382" s="132" customFormat="1" ht="31.35" customHeight="1" x14ac:dyDescent="0.2">
      <c r="A37" s="67" t="s">
        <v>142</v>
      </c>
      <c r="B37" s="404" t="s">
        <v>317</v>
      </c>
      <c r="C37" s="405"/>
      <c r="D37" s="405"/>
      <c r="E37" s="405"/>
      <c r="F37" s="405"/>
      <c r="G37" s="405"/>
      <c r="H37" s="405"/>
      <c r="I37" s="405"/>
      <c r="J37" s="405"/>
      <c r="K37" s="405"/>
      <c r="L37" s="405"/>
      <c r="M37" s="405"/>
      <c r="N37" s="405"/>
      <c r="O37" s="406"/>
      <c r="P37" s="386">
        <v>4</v>
      </c>
      <c r="Q37" s="532"/>
      <c r="R37" s="531"/>
      <c r="S37" s="386"/>
      <c r="T37" s="385">
        <f t="shared" si="4"/>
        <v>108</v>
      </c>
      <c r="U37" s="386"/>
      <c r="V37" s="531">
        <f t="shared" si="5"/>
        <v>54</v>
      </c>
      <c r="W37" s="387"/>
      <c r="X37" s="386">
        <v>28</v>
      </c>
      <c r="Y37" s="532"/>
      <c r="Z37" s="531"/>
      <c r="AA37" s="532"/>
      <c r="AB37" s="531">
        <v>26</v>
      </c>
      <c r="AC37" s="532"/>
      <c r="AD37" s="531"/>
      <c r="AE37" s="387"/>
      <c r="AF37" s="266"/>
      <c r="AG37" s="272"/>
      <c r="AH37" s="265"/>
      <c r="AI37" s="266"/>
      <c r="AJ37" s="272"/>
      <c r="AK37" s="265"/>
      <c r="AL37" s="266"/>
      <c r="AM37" s="272"/>
      <c r="AN37" s="262"/>
      <c r="AO37" s="266">
        <v>108</v>
      </c>
      <c r="AP37" s="272">
        <v>54</v>
      </c>
      <c r="AQ37" s="262">
        <v>3</v>
      </c>
      <c r="AR37" s="266"/>
      <c r="AS37" s="272"/>
      <c r="AT37" s="265"/>
      <c r="AU37" s="266"/>
      <c r="AV37" s="272"/>
      <c r="AW37" s="265"/>
      <c r="AX37" s="266"/>
      <c r="AY37" s="272"/>
      <c r="AZ37" s="265"/>
      <c r="BA37" s="266"/>
      <c r="BB37" s="272"/>
      <c r="BC37" s="262"/>
      <c r="BD37" s="620" t="s">
        <v>189</v>
      </c>
      <c r="BE37" s="621"/>
      <c r="BF37" s="621"/>
      <c r="BG37" s="621"/>
      <c r="BH37" s="621"/>
      <c r="BI37" s="622"/>
      <c r="BJ37" s="143">
        <f t="shared" si="3"/>
        <v>54</v>
      </c>
      <c r="BN37" s="145"/>
      <c r="BO37" s="145"/>
      <c r="BP37" s="145"/>
    </row>
    <row r="38" spans="1:70 16382:16382" s="132" customFormat="1" ht="31.35" customHeight="1" x14ac:dyDescent="0.2">
      <c r="A38" s="107" t="s">
        <v>110</v>
      </c>
      <c r="B38" s="597" t="s">
        <v>144</v>
      </c>
      <c r="C38" s="598"/>
      <c r="D38" s="598"/>
      <c r="E38" s="598"/>
      <c r="F38" s="598"/>
      <c r="G38" s="598"/>
      <c r="H38" s="598"/>
      <c r="I38" s="598"/>
      <c r="J38" s="598"/>
      <c r="K38" s="598"/>
      <c r="L38" s="598"/>
      <c r="M38" s="598"/>
      <c r="N38" s="598"/>
      <c r="O38" s="599"/>
      <c r="P38" s="386"/>
      <c r="Q38" s="532"/>
      <c r="R38" s="531"/>
      <c r="S38" s="386"/>
      <c r="T38" s="385">
        <f t="shared" si="4"/>
        <v>0</v>
      </c>
      <c r="U38" s="386"/>
      <c r="V38" s="531"/>
      <c r="W38" s="387"/>
      <c r="X38" s="386"/>
      <c r="Y38" s="386"/>
      <c r="Z38" s="531"/>
      <c r="AA38" s="532"/>
      <c r="AB38" s="531"/>
      <c r="AC38" s="532"/>
      <c r="AD38" s="386"/>
      <c r="AE38" s="387"/>
      <c r="AF38" s="266"/>
      <c r="AG38" s="272"/>
      <c r="AH38" s="264"/>
      <c r="AI38" s="266"/>
      <c r="AJ38" s="272"/>
      <c r="AK38" s="264"/>
      <c r="AL38" s="266"/>
      <c r="AM38" s="272"/>
      <c r="AN38" s="264"/>
      <c r="AO38" s="266"/>
      <c r="AP38" s="272"/>
      <c r="AQ38" s="262"/>
      <c r="AR38" s="266"/>
      <c r="AS38" s="272"/>
      <c r="AT38" s="265"/>
      <c r="AU38" s="266"/>
      <c r="AV38" s="272"/>
      <c r="AW38" s="264"/>
      <c r="AX38" s="266"/>
      <c r="AY38" s="272"/>
      <c r="AZ38" s="264"/>
      <c r="BA38" s="266"/>
      <c r="BB38" s="272"/>
      <c r="BC38" s="262"/>
      <c r="BD38" s="440">
        <f>SUM(X38:AE38)</f>
        <v>0</v>
      </c>
      <c r="BE38" s="441"/>
      <c r="BF38" s="441"/>
      <c r="BG38" s="441"/>
      <c r="BH38" s="441"/>
      <c r="BI38" s="442"/>
      <c r="BJ38" s="143">
        <f t="shared" si="3"/>
        <v>0</v>
      </c>
      <c r="BK38" s="144"/>
      <c r="BN38" s="145"/>
      <c r="BO38" s="145"/>
      <c r="BP38" s="145"/>
    </row>
    <row r="39" spans="1:70 16382:16382" s="132" customFormat="1" ht="30.75" customHeight="1" x14ac:dyDescent="0.2">
      <c r="A39" s="67" t="s">
        <v>111</v>
      </c>
      <c r="B39" s="404" t="s">
        <v>143</v>
      </c>
      <c r="C39" s="405"/>
      <c r="D39" s="405"/>
      <c r="E39" s="405"/>
      <c r="F39" s="405"/>
      <c r="G39" s="405"/>
      <c r="H39" s="405"/>
      <c r="I39" s="405"/>
      <c r="J39" s="405"/>
      <c r="K39" s="405"/>
      <c r="L39" s="405"/>
      <c r="M39" s="405"/>
      <c r="N39" s="405"/>
      <c r="O39" s="406"/>
      <c r="P39" s="386">
        <v>2</v>
      </c>
      <c r="Q39" s="532"/>
      <c r="R39" s="531">
        <v>1</v>
      </c>
      <c r="S39" s="386"/>
      <c r="T39" s="385">
        <f>SUM(AF39,AI39,AL39,AO39,AR39,AU39,AX39,BA39)</f>
        <v>216</v>
      </c>
      <c r="U39" s="386"/>
      <c r="V39" s="531">
        <f>SUM(AG39,AJ39,AM39,AP39,AS39,AV39,AY39,BB39)</f>
        <v>120</v>
      </c>
      <c r="W39" s="387"/>
      <c r="X39" s="386"/>
      <c r="Y39" s="386"/>
      <c r="Z39" s="531"/>
      <c r="AA39" s="532"/>
      <c r="AB39" s="531">
        <v>120</v>
      </c>
      <c r="AC39" s="532"/>
      <c r="AD39" s="386"/>
      <c r="AE39" s="387"/>
      <c r="AF39" s="266">
        <v>108</v>
      </c>
      <c r="AG39" s="272">
        <v>60</v>
      </c>
      <c r="AH39" s="265">
        <v>3</v>
      </c>
      <c r="AI39" s="266">
        <v>108</v>
      </c>
      <c r="AJ39" s="272">
        <v>60</v>
      </c>
      <c r="AK39" s="265">
        <v>3</v>
      </c>
      <c r="AL39" s="266"/>
      <c r="AM39" s="272"/>
      <c r="AN39" s="262"/>
      <c r="AO39" s="266"/>
      <c r="AP39" s="272"/>
      <c r="AQ39" s="262"/>
      <c r="AR39" s="266"/>
      <c r="AS39" s="272"/>
      <c r="AT39" s="265"/>
      <c r="AU39" s="266"/>
      <c r="AV39" s="272"/>
      <c r="AW39" s="265"/>
      <c r="AX39" s="266"/>
      <c r="AY39" s="272"/>
      <c r="AZ39" s="265"/>
      <c r="BA39" s="266"/>
      <c r="BB39" s="272"/>
      <c r="BC39" s="262"/>
      <c r="BD39" s="620" t="s">
        <v>126</v>
      </c>
      <c r="BE39" s="621"/>
      <c r="BF39" s="621"/>
      <c r="BG39" s="621"/>
      <c r="BH39" s="621"/>
      <c r="BI39" s="622"/>
      <c r="BJ39" s="143">
        <f t="shared" si="3"/>
        <v>120</v>
      </c>
      <c r="BK39" s="144"/>
      <c r="BN39" s="145"/>
      <c r="BO39" s="145"/>
      <c r="BP39" s="145"/>
    </row>
    <row r="40" spans="1:70 16382:16382" s="132" customFormat="1" ht="31.35" customHeight="1" x14ac:dyDescent="0.2">
      <c r="A40" s="67" t="s">
        <v>128</v>
      </c>
      <c r="B40" s="404" t="s">
        <v>186</v>
      </c>
      <c r="C40" s="405"/>
      <c r="D40" s="405"/>
      <c r="E40" s="405"/>
      <c r="F40" s="405"/>
      <c r="G40" s="405"/>
      <c r="H40" s="405"/>
      <c r="I40" s="405"/>
      <c r="J40" s="405"/>
      <c r="K40" s="405"/>
      <c r="L40" s="405"/>
      <c r="M40" s="405"/>
      <c r="N40" s="405"/>
      <c r="O40" s="406"/>
      <c r="P40" s="386"/>
      <c r="Q40" s="532"/>
      <c r="R40" s="531">
        <v>2</v>
      </c>
      <c r="S40" s="386"/>
      <c r="T40" s="385">
        <f>SUM(AF40,AI40,AL40,AO40,AR40,AU40,AX40,BA40)</f>
        <v>108</v>
      </c>
      <c r="U40" s="386"/>
      <c r="V40" s="531">
        <f>SUM(AG40,AJ40,AM40,AP40,AS40,AV40,AY40,BB40)</f>
        <v>40</v>
      </c>
      <c r="W40" s="387"/>
      <c r="X40" s="386"/>
      <c r="Y40" s="386"/>
      <c r="Z40" s="531"/>
      <c r="AA40" s="532"/>
      <c r="AB40" s="531">
        <v>40</v>
      </c>
      <c r="AC40" s="532"/>
      <c r="AD40" s="386"/>
      <c r="AE40" s="387"/>
      <c r="AF40" s="266"/>
      <c r="AG40" s="272"/>
      <c r="AH40" s="265"/>
      <c r="AI40" s="266">
        <v>108</v>
      </c>
      <c r="AJ40" s="272">
        <v>40</v>
      </c>
      <c r="AK40" s="265">
        <v>3</v>
      </c>
      <c r="AL40" s="266"/>
      <c r="AM40" s="272"/>
      <c r="AN40" s="262"/>
      <c r="AO40" s="266"/>
      <c r="AP40" s="272"/>
      <c r="AQ40" s="262"/>
      <c r="AR40" s="266"/>
      <c r="AS40" s="272"/>
      <c r="AT40" s="265"/>
      <c r="AU40" s="266"/>
      <c r="AV40" s="272"/>
      <c r="AW40" s="265"/>
      <c r="AX40" s="266"/>
      <c r="AY40" s="272"/>
      <c r="AZ40" s="265"/>
      <c r="BA40" s="266"/>
      <c r="BB40" s="272"/>
      <c r="BC40" s="262"/>
      <c r="BD40" s="620" t="s">
        <v>190</v>
      </c>
      <c r="BE40" s="621"/>
      <c r="BF40" s="621"/>
      <c r="BG40" s="621"/>
      <c r="BH40" s="621"/>
      <c r="BI40" s="622"/>
      <c r="BJ40" s="143">
        <f t="shared" si="3"/>
        <v>40</v>
      </c>
      <c r="BK40" s="144"/>
      <c r="BN40" s="145"/>
      <c r="BO40" s="145"/>
      <c r="BP40" s="145"/>
    </row>
    <row r="41" spans="1:70 16382:16382" s="132" customFormat="1" ht="31.35" customHeight="1" x14ac:dyDescent="0.2">
      <c r="A41" s="107" t="s">
        <v>112</v>
      </c>
      <c r="B41" s="597" t="s">
        <v>181</v>
      </c>
      <c r="C41" s="598"/>
      <c r="D41" s="598"/>
      <c r="E41" s="598"/>
      <c r="F41" s="598"/>
      <c r="G41" s="598"/>
      <c r="H41" s="598"/>
      <c r="I41" s="598"/>
      <c r="J41" s="598"/>
      <c r="K41" s="598"/>
      <c r="L41" s="598"/>
      <c r="M41" s="598"/>
      <c r="N41" s="598"/>
      <c r="O41" s="599"/>
      <c r="P41" s="386"/>
      <c r="Q41" s="532"/>
      <c r="R41" s="531"/>
      <c r="S41" s="386"/>
      <c r="T41" s="385"/>
      <c r="U41" s="386"/>
      <c r="V41" s="531"/>
      <c r="W41" s="387"/>
      <c r="X41" s="386"/>
      <c r="Y41" s="386"/>
      <c r="Z41" s="531"/>
      <c r="AA41" s="532"/>
      <c r="AB41" s="531"/>
      <c r="AC41" s="532"/>
      <c r="AD41" s="386"/>
      <c r="AE41" s="387"/>
      <c r="AF41" s="266"/>
      <c r="AG41" s="272"/>
      <c r="AH41" s="264"/>
      <c r="AI41" s="266"/>
      <c r="AJ41" s="272"/>
      <c r="AK41" s="264"/>
      <c r="AL41" s="266"/>
      <c r="AM41" s="272"/>
      <c r="AN41" s="264"/>
      <c r="AO41" s="266"/>
      <c r="AP41" s="272"/>
      <c r="AQ41" s="262"/>
      <c r="AR41" s="266"/>
      <c r="AS41" s="272"/>
      <c r="AT41" s="265"/>
      <c r="AU41" s="266"/>
      <c r="AV41" s="272"/>
      <c r="AW41" s="264"/>
      <c r="AX41" s="266"/>
      <c r="AY41" s="272"/>
      <c r="AZ41" s="264"/>
      <c r="BA41" s="266"/>
      <c r="BB41" s="272"/>
      <c r="BC41" s="262"/>
      <c r="BD41" s="644" t="s">
        <v>191</v>
      </c>
      <c r="BE41" s="645"/>
      <c r="BF41" s="645"/>
      <c r="BG41" s="645"/>
      <c r="BH41" s="645"/>
      <c r="BI41" s="646"/>
      <c r="BJ41" s="143">
        <f t="shared" si="3"/>
        <v>0</v>
      </c>
      <c r="BK41" s="144"/>
      <c r="BN41" s="145"/>
      <c r="BO41" s="145"/>
      <c r="BP41" s="145"/>
    </row>
    <row r="42" spans="1:70 16382:16382" s="132" customFormat="1" ht="31.35" customHeight="1" x14ac:dyDescent="0.2">
      <c r="A42" s="67" t="s">
        <v>182</v>
      </c>
      <c r="B42" s="404" t="s">
        <v>183</v>
      </c>
      <c r="C42" s="405"/>
      <c r="D42" s="405"/>
      <c r="E42" s="405"/>
      <c r="F42" s="405"/>
      <c r="G42" s="405"/>
      <c r="H42" s="405"/>
      <c r="I42" s="405"/>
      <c r="J42" s="405"/>
      <c r="K42" s="405"/>
      <c r="L42" s="405"/>
      <c r="M42" s="405"/>
      <c r="N42" s="405"/>
      <c r="O42" s="406"/>
      <c r="P42" s="386">
        <v>1</v>
      </c>
      <c r="Q42" s="532"/>
      <c r="R42" s="531"/>
      <c r="S42" s="386"/>
      <c r="T42" s="385">
        <f>SUM(AF42,AI42,AL42,AO42,AR42,AU42,AX42,BA42)</f>
        <v>120</v>
      </c>
      <c r="U42" s="386"/>
      <c r="V42" s="531">
        <f>SUM(AG42,AJ42,AM42,AP42,AS42,AV42,AY42,BB42)</f>
        <v>68</v>
      </c>
      <c r="W42" s="387"/>
      <c r="X42" s="386">
        <v>34</v>
      </c>
      <c r="Y42" s="386"/>
      <c r="Z42" s="531"/>
      <c r="AA42" s="532"/>
      <c r="AB42" s="531">
        <v>34</v>
      </c>
      <c r="AC42" s="532"/>
      <c r="AD42" s="386"/>
      <c r="AE42" s="387"/>
      <c r="AF42" s="266">
        <v>120</v>
      </c>
      <c r="AG42" s="272">
        <v>68</v>
      </c>
      <c r="AH42" s="265">
        <v>3</v>
      </c>
      <c r="AI42" s="266"/>
      <c r="AJ42" s="272"/>
      <c r="AK42" s="265"/>
      <c r="AL42" s="266"/>
      <c r="AM42" s="272"/>
      <c r="AN42" s="262"/>
      <c r="AO42" s="266"/>
      <c r="AP42" s="272"/>
      <c r="AQ42" s="262"/>
      <c r="AR42" s="266"/>
      <c r="AS42" s="272"/>
      <c r="AT42" s="265"/>
      <c r="AU42" s="266"/>
      <c r="AV42" s="272"/>
      <c r="AW42" s="265"/>
      <c r="AX42" s="266"/>
      <c r="AY42" s="272"/>
      <c r="AZ42" s="265"/>
      <c r="BA42" s="266"/>
      <c r="BB42" s="272"/>
      <c r="BC42" s="262"/>
      <c r="BD42" s="620" t="s">
        <v>120</v>
      </c>
      <c r="BE42" s="621"/>
      <c r="BF42" s="621"/>
      <c r="BG42" s="621"/>
      <c r="BH42" s="621"/>
      <c r="BI42" s="622"/>
      <c r="BJ42" s="143">
        <f t="shared" si="3"/>
        <v>68</v>
      </c>
      <c r="BK42" s="144"/>
      <c r="BN42" s="145"/>
      <c r="BO42" s="145"/>
      <c r="BP42" s="145"/>
    </row>
    <row r="43" spans="1:70 16382:16382" s="132" customFormat="1" ht="31.35" customHeight="1" x14ac:dyDescent="0.2">
      <c r="A43" s="67" t="s">
        <v>184</v>
      </c>
      <c r="B43" s="404" t="s">
        <v>185</v>
      </c>
      <c r="C43" s="405"/>
      <c r="D43" s="405"/>
      <c r="E43" s="405"/>
      <c r="F43" s="405"/>
      <c r="G43" s="405"/>
      <c r="H43" s="405"/>
      <c r="I43" s="405"/>
      <c r="J43" s="405"/>
      <c r="K43" s="405"/>
      <c r="L43" s="405"/>
      <c r="M43" s="405"/>
      <c r="N43" s="405"/>
      <c r="O43" s="406"/>
      <c r="P43" s="386">
        <v>2</v>
      </c>
      <c r="Q43" s="532"/>
      <c r="R43" s="531">
        <v>1</v>
      </c>
      <c r="S43" s="386"/>
      <c r="T43" s="385">
        <f>SUM(AF43,AI43,AL43,AO43,AR43,AU43,AX43,BA43)</f>
        <v>330</v>
      </c>
      <c r="U43" s="386"/>
      <c r="V43" s="531">
        <f>SUM(AG43,AJ43,AM43,AP43,AS43,AV43,AY43,BB43)</f>
        <v>176</v>
      </c>
      <c r="W43" s="387"/>
      <c r="X43" s="386">
        <v>82</v>
      </c>
      <c r="Y43" s="386"/>
      <c r="Z43" s="531"/>
      <c r="AA43" s="532"/>
      <c r="AB43" s="531">
        <v>94</v>
      </c>
      <c r="AC43" s="532"/>
      <c r="AD43" s="386"/>
      <c r="AE43" s="387"/>
      <c r="AF43" s="266">
        <v>120</v>
      </c>
      <c r="AG43" s="272">
        <v>68</v>
      </c>
      <c r="AH43" s="265">
        <v>3</v>
      </c>
      <c r="AI43" s="266">
        <v>210</v>
      </c>
      <c r="AJ43" s="272">
        <v>108</v>
      </c>
      <c r="AK43" s="265">
        <v>6</v>
      </c>
      <c r="AL43" s="266"/>
      <c r="AM43" s="272"/>
      <c r="AN43" s="262"/>
      <c r="AO43" s="266"/>
      <c r="AP43" s="272"/>
      <c r="AQ43" s="262"/>
      <c r="AR43" s="266"/>
      <c r="AS43" s="272"/>
      <c r="AT43" s="265"/>
      <c r="AU43" s="266"/>
      <c r="AV43" s="272"/>
      <c r="AW43" s="265"/>
      <c r="AX43" s="266"/>
      <c r="AY43" s="272"/>
      <c r="AZ43" s="265"/>
      <c r="BA43" s="266"/>
      <c r="BB43" s="272"/>
      <c r="BC43" s="262"/>
      <c r="BD43" s="620" t="s">
        <v>121</v>
      </c>
      <c r="BE43" s="621"/>
      <c r="BF43" s="621"/>
      <c r="BG43" s="621"/>
      <c r="BH43" s="621"/>
      <c r="BI43" s="622"/>
      <c r="BJ43" s="143">
        <f t="shared" si="3"/>
        <v>176</v>
      </c>
      <c r="BK43" s="144"/>
      <c r="BN43" s="145"/>
      <c r="BO43" s="145"/>
      <c r="BP43" s="145"/>
    </row>
    <row r="44" spans="1:70 16382:16382" s="132" customFormat="1" ht="61.5" customHeight="1" x14ac:dyDescent="0.2">
      <c r="A44" s="179" t="s">
        <v>124</v>
      </c>
      <c r="B44" s="647" t="s">
        <v>204</v>
      </c>
      <c r="C44" s="648"/>
      <c r="D44" s="648"/>
      <c r="E44" s="648"/>
      <c r="F44" s="648"/>
      <c r="G44" s="648"/>
      <c r="H44" s="648"/>
      <c r="I44" s="648"/>
      <c r="J44" s="648"/>
      <c r="K44" s="648"/>
      <c r="L44" s="648"/>
      <c r="M44" s="648"/>
      <c r="N44" s="648"/>
      <c r="O44" s="649"/>
      <c r="P44" s="386"/>
      <c r="Q44" s="532"/>
      <c r="R44" s="531"/>
      <c r="S44" s="386"/>
      <c r="T44" s="385"/>
      <c r="U44" s="386"/>
      <c r="V44" s="531"/>
      <c r="W44" s="387"/>
      <c r="X44" s="386"/>
      <c r="Y44" s="386"/>
      <c r="Z44" s="531"/>
      <c r="AA44" s="532"/>
      <c r="AB44" s="531"/>
      <c r="AC44" s="532"/>
      <c r="AD44" s="386"/>
      <c r="AE44" s="387"/>
      <c r="AF44" s="266"/>
      <c r="AG44" s="272"/>
      <c r="AH44" s="264"/>
      <c r="AI44" s="266"/>
      <c r="AJ44" s="272"/>
      <c r="AK44" s="264"/>
      <c r="AL44" s="266"/>
      <c r="AM44" s="272"/>
      <c r="AN44" s="264"/>
      <c r="AO44" s="266"/>
      <c r="AP44" s="272"/>
      <c r="AQ44" s="262"/>
      <c r="AR44" s="266"/>
      <c r="AS44" s="272"/>
      <c r="AT44" s="265"/>
      <c r="AU44" s="266"/>
      <c r="AV44" s="272"/>
      <c r="AW44" s="264"/>
      <c r="AX44" s="266"/>
      <c r="AY44" s="272"/>
      <c r="AZ44" s="264"/>
      <c r="BA44" s="266"/>
      <c r="BB44" s="272"/>
      <c r="BC44" s="262"/>
      <c r="BD44" s="644" t="s">
        <v>191</v>
      </c>
      <c r="BE44" s="645"/>
      <c r="BF44" s="645"/>
      <c r="BG44" s="645"/>
      <c r="BH44" s="645"/>
      <c r="BI44" s="646"/>
      <c r="BJ44" s="143">
        <f t="shared" si="3"/>
        <v>0</v>
      </c>
      <c r="BK44" s="144"/>
      <c r="BN44" s="145"/>
      <c r="BO44" s="145"/>
      <c r="BP44" s="145"/>
      <c r="XFB44" s="132">
        <f>SUM(X44:XFA44)</f>
        <v>0</v>
      </c>
    </row>
    <row r="45" spans="1:70 16382:16382" s="132" customFormat="1" ht="31.35" customHeight="1" x14ac:dyDescent="0.2">
      <c r="A45" s="106" t="s">
        <v>125</v>
      </c>
      <c r="B45" s="404" t="s">
        <v>145</v>
      </c>
      <c r="C45" s="405"/>
      <c r="D45" s="405"/>
      <c r="E45" s="405"/>
      <c r="F45" s="405"/>
      <c r="G45" s="405"/>
      <c r="H45" s="405"/>
      <c r="I45" s="405"/>
      <c r="J45" s="405"/>
      <c r="K45" s="405"/>
      <c r="L45" s="405"/>
      <c r="M45" s="405"/>
      <c r="N45" s="405"/>
      <c r="O45" s="406"/>
      <c r="P45" s="386"/>
      <c r="Q45" s="532"/>
      <c r="R45" s="531">
        <v>2</v>
      </c>
      <c r="S45" s="386"/>
      <c r="T45" s="385">
        <f>SUM(AF45,AI45,AL45,AO45,AR45,AU45,AX45)</f>
        <v>108</v>
      </c>
      <c r="U45" s="386"/>
      <c r="V45" s="531">
        <f t="shared" ref="V45:V47" si="6">SUM(AG45,AJ45,AM45,AP45,AS45,AV45,AY45,BB45)</f>
        <v>50</v>
      </c>
      <c r="W45" s="387"/>
      <c r="X45" s="386">
        <v>26</v>
      </c>
      <c r="Y45" s="386"/>
      <c r="Z45" s="531"/>
      <c r="AA45" s="532"/>
      <c r="AB45" s="386">
        <v>24</v>
      </c>
      <c r="AC45" s="532"/>
      <c r="AD45" s="531"/>
      <c r="AE45" s="387"/>
      <c r="AF45" s="274"/>
      <c r="AG45" s="272"/>
      <c r="AH45" s="273"/>
      <c r="AI45" s="266">
        <v>108</v>
      </c>
      <c r="AJ45" s="272">
        <v>50</v>
      </c>
      <c r="AK45" s="265">
        <v>3</v>
      </c>
      <c r="AL45" s="274"/>
      <c r="AM45" s="272"/>
      <c r="AN45" s="263"/>
      <c r="AO45" s="274"/>
      <c r="AP45" s="272"/>
      <c r="AQ45" s="263"/>
      <c r="AR45" s="266"/>
      <c r="AS45" s="272"/>
      <c r="AT45" s="265"/>
      <c r="AU45" s="274"/>
      <c r="AV45" s="272"/>
      <c r="AW45" s="273"/>
      <c r="AX45" s="266"/>
      <c r="AY45" s="272"/>
      <c r="AZ45" s="265"/>
      <c r="BA45" s="266"/>
      <c r="BB45" s="272"/>
      <c r="BC45" s="262"/>
      <c r="BD45" s="620" t="s">
        <v>220</v>
      </c>
      <c r="BE45" s="621"/>
      <c r="BF45" s="621"/>
      <c r="BG45" s="621"/>
      <c r="BH45" s="621"/>
      <c r="BI45" s="622"/>
      <c r="BJ45" s="143">
        <f t="shared" si="3"/>
        <v>50</v>
      </c>
      <c r="BK45" s="144"/>
      <c r="BN45" s="145"/>
      <c r="BO45" s="145"/>
      <c r="BP45" s="145"/>
    </row>
    <row r="46" spans="1:70 16382:16382" s="132" customFormat="1" ht="59.45" customHeight="1" x14ac:dyDescent="0.2">
      <c r="A46" s="106" t="s">
        <v>129</v>
      </c>
      <c r="B46" s="457" t="s">
        <v>147</v>
      </c>
      <c r="C46" s="458"/>
      <c r="D46" s="458"/>
      <c r="E46" s="458"/>
      <c r="F46" s="458"/>
      <c r="G46" s="458"/>
      <c r="H46" s="458"/>
      <c r="I46" s="458"/>
      <c r="J46" s="458"/>
      <c r="K46" s="458"/>
      <c r="L46" s="458"/>
      <c r="M46" s="458"/>
      <c r="N46" s="458"/>
      <c r="O46" s="459"/>
      <c r="P46" s="402">
        <v>3</v>
      </c>
      <c r="Q46" s="488"/>
      <c r="R46" s="489"/>
      <c r="S46" s="402"/>
      <c r="T46" s="401">
        <f t="shared" ref="T46:T47" si="7">SUM(AF46,AI46,AL46,AO46,AR46,AU46,AX46,BA46)</f>
        <v>108</v>
      </c>
      <c r="U46" s="402"/>
      <c r="V46" s="489">
        <f t="shared" si="6"/>
        <v>50</v>
      </c>
      <c r="W46" s="403"/>
      <c r="X46" s="402">
        <v>26</v>
      </c>
      <c r="Y46" s="488"/>
      <c r="Z46" s="489"/>
      <c r="AA46" s="488"/>
      <c r="AB46" s="489">
        <v>24</v>
      </c>
      <c r="AC46" s="488"/>
      <c r="AD46" s="489"/>
      <c r="AE46" s="403"/>
      <c r="AF46" s="119"/>
      <c r="AG46" s="284"/>
      <c r="AH46" s="285"/>
      <c r="AI46" s="119"/>
      <c r="AJ46" s="284"/>
      <c r="AK46" s="285"/>
      <c r="AL46" s="180">
        <v>108</v>
      </c>
      <c r="AM46" s="181">
        <v>50</v>
      </c>
      <c r="AN46" s="182">
        <v>3</v>
      </c>
      <c r="AO46" s="180"/>
      <c r="AP46" s="181"/>
      <c r="AQ46" s="286"/>
      <c r="AR46" s="119"/>
      <c r="AS46" s="284"/>
      <c r="AT46" s="285"/>
      <c r="AU46" s="119"/>
      <c r="AV46" s="284"/>
      <c r="AW46" s="285"/>
      <c r="AX46" s="280"/>
      <c r="AY46" s="284"/>
      <c r="AZ46" s="278"/>
      <c r="BA46" s="119"/>
      <c r="BB46" s="284"/>
      <c r="BC46" s="260"/>
      <c r="BD46" s="620" t="s">
        <v>221</v>
      </c>
      <c r="BE46" s="621"/>
      <c r="BF46" s="621"/>
      <c r="BG46" s="621"/>
      <c r="BH46" s="621"/>
      <c r="BI46" s="622"/>
      <c r="BJ46" s="143">
        <f t="shared" si="3"/>
        <v>50</v>
      </c>
      <c r="BK46" s="144"/>
      <c r="BN46" s="145"/>
      <c r="BO46" s="145"/>
      <c r="BP46" s="145"/>
    </row>
    <row r="47" spans="1:70 16382:16382" s="132" customFormat="1" ht="31.35" customHeight="1" thickBot="1" x14ac:dyDescent="0.25">
      <c r="A47" s="183" t="s">
        <v>146</v>
      </c>
      <c r="B47" s="581" t="s">
        <v>210</v>
      </c>
      <c r="C47" s="582"/>
      <c r="D47" s="582"/>
      <c r="E47" s="582"/>
      <c r="F47" s="582"/>
      <c r="G47" s="582"/>
      <c r="H47" s="582"/>
      <c r="I47" s="582"/>
      <c r="J47" s="582"/>
      <c r="K47" s="582"/>
      <c r="L47" s="582"/>
      <c r="M47" s="582"/>
      <c r="N47" s="582"/>
      <c r="O47" s="583"/>
      <c r="P47" s="465">
        <v>4</v>
      </c>
      <c r="Q47" s="480"/>
      <c r="R47" s="481"/>
      <c r="S47" s="465"/>
      <c r="T47" s="464">
        <f t="shared" si="7"/>
        <v>108</v>
      </c>
      <c r="U47" s="465"/>
      <c r="V47" s="481">
        <f t="shared" si="6"/>
        <v>50</v>
      </c>
      <c r="W47" s="525"/>
      <c r="X47" s="465">
        <v>26</v>
      </c>
      <c r="Y47" s="480"/>
      <c r="Z47" s="481">
        <v>24</v>
      </c>
      <c r="AA47" s="480"/>
      <c r="AB47" s="481"/>
      <c r="AC47" s="480"/>
      <c r="AD47" s="481"/>
      <c r="AE47" s="525"/>
      <c r="AF47" s="271"/>
      <c r="AG47" s="251"/>
      <c r="AH47" s="268"/>
      <c r="AI47" s="271"/>
      <c r="AJ47" s="251"/>
      <c r="AK47" s="268"/>
      <c r="AL47" s="271"/>
      <c r="AM47" s="251"/>
      <c r="AN47" s="267"/>
      <c r="AO47" s="271">
        <v>108</v>
      </c>
      <c r="AP47" s="251">
        <v>50</v>
      </c>
      <c r="AQ47" s="267">
        <v>3</v>
      </c>
      <c r="AR47" s="271"/>
      <c r="AS47" s="251"/>
      <c r="AT47" s="268"/>
      <c r="AU47" s="271"/>
      <c r="AV47" s="251"/>
      <c r="AW47" s="268"/>
      <c r="AX47" s="271"/>
      <c r="AY47" s="251"/>
      <c r="AZ47" s="268"/>
      <c r="BA47" s="271"/>
      <c r="BB47" s="251"/>
      <c r="BC47" s="267"/>
      <c r="BD47" s="617" t="s">
        <v>225</v>
      </c>
      <c r="BE47" s="618"/>
      <c r="BF47" s="618"/>
      <c r="BG47" s="618"/>
      <c r="BH47" s="618"/>
      <c r="BI47" s="619"/>
      <c r="BJ47" s="143">
        <f t="shared" si="3"/>
        <v>50</v>
      </c>
      <c r="BN47" s="145"/>
      <c r="BO47" s="145"/>
      <c r="BP47" s="145"/>
    </row>
    <row r="48" spans="1:70 16382:16382" s="21" customFormat="1" ht="22.5" customHeight="1" x14ac:dyDescent="0.5">
      <c r="R48" s="228"/>
      <c r="S48" s="228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BJ48" s="133">
        <f t="shared" si="3"/>
        <v>0</v>
      </c>
      <c r="BK48" s="212"/>
      <c r="BL48" s="212"/>
      <c r="BM48" s="212"/>
      <c r="BP48" s="75"/>
      <c r="BQ48" s="75"/>
      <c r="BR48" s="75"/>
    </row>
    <row r="49" spans="1:70" s="21" customFormat="1" ht="22.5" customHeight="1" thickBot="1" x14ac:dyDescent="0.55000000000000004">
      <c r="R49" s="228"/>
      <c r="S49" s="228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BJ49" s="133">
        <f t="shared" si="3"/>
        <v>0</v>
      </c>
      <c r="BK49" s="212"/>
      <c r="BL49" s="212"/>
      <c r="BM49" s="212"/>
      <c r="BP49" s="75"/>
      <c r="BQ49" s="75"/>
      <c r="BR49" s="75"/>
    </row>
    <row r="50" spans="1:70" s="3" customFormat="1" ht="36.75" customHeight="1" thickBot="1" x14ac:dyDescent="0.5">
      <c r="A50" s="555" t="s">
        <v>95</v>
      </c>
      <c r="B50" s="558" t="s">
        <v>300</v>
      </c>
      <c r="C50" s="559"/>
      <c r="D50" s="559"/>
      <c r="E50" s="559"/>
      <c r="F50" s="559"/>
      <c r="G50" s="559"/>
      <c r="H50" s="559"/>
      <c r="I50" s="559"/>
      <c r="J50" s="559"/>
      <c r="K50" s="559"/>
      <c r="L50" s="559"/>
      <c r="M50" s="559"/>
      <c r="N50" s="559"/>
      <c r="O50" s="560"/>
      <c r="P50" s="638" t="s">
        <v>8</v>
      </c>
      <c r="Q50" s="568"/>
      <c r="R50" s="573" t="s">
        <v>9</v>
      </c>
      <c r="S50" s="584"/>
      <c r="T50" s="420" t="s">
        <v>10</v>
      </c>
      <c r="U50" s="421"/>
      <c r="V50" s="421"/>
      <c r="W50" s="421"/>
      <c r="X50" s="421"/>
      <c r="Y50" s="421"/>
      <c r="Z50" s="421"/>
      <c r="AA50" s="421"/>
      <c r="AB50" s="421"/>
      <c r="AC50" s="421"/>
      <c r="AD50" s="421"/>
      <c r="AE50" s="422"/>
      <c r="AF50" s="420" t="s">
        <v>34</v>
      </c>
      <c r="AG50" s="421"/>
      <c r="AH50" s="421"/>
      <c r="AI50" s="421"/>
      <c r="AJ50" s="421"/>
      <c r="AK50" s="421"/>
      <c r="AL50" s="421"/>
      <c r="AM50" s="421"/>
      <c r="AN50" s="421"/>
      <c r="AO50" s="421"/>
      <c r="AP50" s="421"/>
      <c r="AQ50" s="421"/>
      <c r="AR50" s="421"/>
      <c r="AS50" s="421"/>
      <c r="AT50" s="421"/>
      <c r="AU50" s="421"/>
      <c r="AV50" s="421"/>
      <c r="AW50" s="421"/>
      <c r="AX50" s="421"/>
      <c r="AY50" s="421"/>
      <c r="AZ50" s="421"/>
      <c r="BA50" s="421"/>
      <c r="BB50" s="421"/>
      <c r="BC50" s="422"/>
      <c r="BD50" s="586" t="s">
        <v>96</v>
      </c>
      <c r="BE50" s="587"/>
      <c r="BF50" s="587"/>
      <c r="BG50" s="587"/>
      <c r="BH50" s="587"/>
      <c r="BI50" s="588"/>
      <c r="BJ50" s="133">
        <f t="shared" si="3"/>
        <v>0</v>
      </c>
      <c r="BK50" s="230"/>
      <c r="BN50" s="15"/>
      <c r="BO50" s="15"/>
      <c r="BP50" s="15"/>
    </row>
    <row r="51" spans="1:70" s="3" customFormat="1" ht="36.75" customHeight="1" thickBot="1" x14ac:dyDescent="0.5">
      <c r="A51" s="640"/>
      <c r="B51" s="561"/>
      <c r="C51" s="562"/>
      <c r="D51" s="562"/>
      <c r="E51" s="562"/>
      <c r="F51" s="562"/>
      <c r="G51" s="562"/>
      <c r="H51" s="562"/>
      <c r="I51" s="562"/>
      <c r="J51" s="562"/>
      <c r="K51" s="562"/>
      <c r="L51" s="562"/>
      <c r="M51" s="562"/>
      <c r="N51" s="562"/>
      <c r="O51" s="563"/>
      <c r="P51" s="595"/>
      <c r="Q51" s="570"/>
      <c r="R51" s="574"/>
      <c r="S51" s="642"/>
      <c r="T51" s="638" t="s">
        <v>5</v>
      </c>
      <c r="U51" s="568"/>
      <c r="V51" s="573" t="s">
        <v>11</v>
      </c>
      <c r="W51" s="584"/>
      <c r="X51" s="493" t="s">
        <v>12</v>
      </c>
      <c r="Y51" s="494"/>
      <c r="Z51" s="494"/>
      <c r="AA51" s="494"/>
      <c r="AB51" s="494"/>
      <c r="AC51" s="494"/>
      <c r="AD51" s="494"/>
      <c r="AE51" s="498"/>
      <c r="AF51" s="493" t="s">
        <v>14</v>
      </c>
      <c r="AG51" s="494"/>
      <c r="AH51" s="494"/>
      <c r="AI51" s="494"/>
      <c r="AJ51" s="494"/>
      <c r="AK51" s="498"/>
      <c r="AL51" s="493" t="s">
        <v>15</v>
      </c>
      <c r="AM51" s="494"/>
      <c r="AN51" s="494"/>
      <c r="AO51" s="494"/>
      <c r="AP51" s="494"/>
      <c r="AQ51" s="498"/>
      <c r="AR51" s="493" t="s">
        <v>16</v>
      </c>
      <c r="AS51" s="494"/>
      <c r="AT51" s="494"/>
      <c r="AU51" s="494"/>
      <c r="AV51" s="494"/>
      <c r="AW51" s="498"/>
      <c r="AX51" s="493" t="s">
        <v>152</v>
      </c>
      <c r="AY51" s="494"/>
      <c r="AZ51" s="494"/>
      <c r="BA51" s="494"/>
      <c r="BB51" s="494"/>
      <c r="BC51" s="498"/>
      <c r="BD51" s="589"/>
      <c r="BE51" s="590"/>
      <c r="BF51" s="590"/>
      <c r="BG51" s="590"/>
      <c r="BH51" s="590"/>
      <c r="BI51" s="591"/>
      <c r="BJ51" s="133">
        <f t="shared" si="3"/>
        <v>0</v>
      </c>
      <c r="BK51" s="230"/>
      <c r="BN51" s="15"/>
      <c r="BO51" s="15"/>
      <c r="BP51" s="15"/>
    </row>
    <row r="52" spans="1:70" s="3" customFormat="1" ht="62.25" customHeight="1" thickBot="1" x14ac:dyDescent="0.5">
      <c r="A52" s="640"/>
      <c r="B52" s="561"/>
      <c r="C52" s="562"/>
      <c r="D52" s="562"/>
      <c r="E52" s="562"/>
      <c r="F52" s="562"/>
      <c r="G52" s="562"/>
      <c r="H52" s="562"/>
      <c r="I52" s="562"/>
      <c r="J52" s="562"/>
      <c r="K52" s="562"/>
      <c r="L52" s="562"/>
      <c r="M52" s="562"/>
      <c r="N52" s="562"/>
      <c r="O52" s="563"/>
      <c r="P52" s="595"/>
      <c r="Q52" s="570"/>
      <c r="R52" s="574"/>
      <c r="S52" s="642"/>
      <c r="T52" s="595"/>
      <c r="U52" s="570"/>
      <c r="V52" s="574"/>
      <c r="W52" s="642"/>
      <c r="X52" s="638" t="s">
        <v>13</v>
      </c>
      <c r="Y52" s="568"/>
      <c r="Z52" s="573" t="s">
        <v>97</v>
      </c>
      <c r="AA52" s="568"/>
      <c r="AB52" s="573" t="s">
        <v>98</v>
      </c>
      <c r="AC52" s="568"/>
      <c r="AD52" s="573" t="s">
        <v>70</v>
      </c>
      <c r="AE52" s="584"/>
      <c r="AF52" s="511" t="s">
        <v>148</v>
      </c>
      <c r="AG52" s="512"/>
      <c r="AH52" s="643"/>
      <c r="AI52" s="511" t="s">
        <v>313</v>
      </c>
      <c r="AJ52" s="512"/>
      <c r="AK52" s="643"/>
      <c r="AL52" s="511" t="s">
        <v>169</v>
      </c>
      <c r="AM52" s="512"/>
      <c r="AN52" s="643"/>
      <c r="AO52" s="511" t="s">
        <v>170</v>
      </c>
      <c r="AP52" s="512"/>
      <c r="AQ52" s="643"/>
      <c r="AR52" s="511" t="s">
        <v>149</v>
      </c>
      <c r="AS52" s="512"/>
      <c r="AT52" s="643"/>
      <c r="AU52" s="511" t="s">
        <v>150</v>
      </c>
      <c r="AV52" s="512"/>
      <c r="AW52" s="643"/>
      <c r="AX52" s="511" t="s">
        <v>177</v>
      </c>
      <c r="AY52" s="512"/>
      <c r="AZ52" s="643"/>
      <c r="BA52" s="511" t="s">
        <v>200</v>
      </c>
      <c r="BB52" s="512"/>
      <c r="BC52" s="643"/>
      <c r="BD52" s="589"/>
      <c r="BE52" s="590"/>
      <c r="BF52" s="590"/>
      <c r="BG52" s="590"/>
      <c r="BH52" s="590"/>
      <c r="BI52" s="591"/>
      <c r="BJ52" s="133">
        <f t="shared" si="3"/>
        <v>0</v>
      </c>
      <c r="BK52" s="230"/>
      <c r="BN52" s="15"/>
      <c r="BO52" s="15"/>
      <c r="BP52" s="15"/>
    </row>
    <row r="53" spans="1:70" s="3" customFormat="1" ht="141.6" customHeight="1" thickBot="1" x14ac:dyDescent="0.5">
      <c r="A53" s="641"/>
      <c r="B53" s="564"/>
      <c r="C53" s="565"/>
      <c r="D53" s="565"/>
      <c r="E53" s="565"/>
      <c r="F53" s="565"/>
      <c r="G53" s="565"/>
      <c r="H53" s="565"/>
      <c r="I53" s="565"/>
      <c r="J53" s="565"/>
      <c r="K53" s="565"/>
      <c r="L53" s="565"/>
      <c r="M53" s="565"/>
      <c r="N53" s="565"/>
      <c r="O53" s="566"/>
      <c r="P53" s="579"/>
      <c r="Q53" s="572"/>
      <c r="R53" s="575"/>
      <c r="S53" s="585"/>
      <c r="T53" s="579"/>
      <c r="U53" s="572"/>
      <c r="V53" s="575"/>
      <c r="W53" s="585"/>
      <c r="X53" s="579"/>
      <c r="Y53" s="572"/>
      <c r="Z53" s="575"/>
      <c r="AA53" s="572"/>
      <c r="AB53" s="575"/>
      <c r="AC53" s="572"/>
      <c r="AD53" s="575"/>
      <c r="AE53" s="585"/>
      <c r="AF53" s="57" t="s">
        <v>3</v>
      </c>
      <c r="AG53" s="58" t="s">
        <v>17</v>
      </c>
      <c r="AH53" s="59" t="s">
        <v>18</v>
      </c>
      <c r="AI53" s="57" t="s">
        <v>3</v>
      </c>
      <c r="AJ53" s="58" t="s">
        <v>17</v>
      </c>
      <c r="AK53" s="59" t="s">
        <v>18</v>
      </c>
      <c r="AL53" s="57" t="s">
        <v>3</v>
      </c>
      <c r="AM53" s="58" t="s">
        <v>17</v>
      </c>
      <c r="AN53" s="59" t="s">
        <v>18</v>
      </c>
      <c r="AO53" s="57" t="s">
        <v>3</v>
      </c>
      <c r="AP53" s="58" t="s">
        <v>17</v>
      </c>
      <c r="AQ53" s="59" t="s">
        <v>18</v>
      </c>
      <c r="AR53" s="60" t="s">
        <v>3</v>
      </c>
      <c r="AS53" s="58" t="s">
        <v>17</v>
      </c>
      <c r="AT53" s="61" t="s">
        <v>18</v>
      </c>
      <c r="AU53" s="192" t="s">
        <v>3</v>
      </c>
      <c r="AV53" s="58" t="s">
        <v>17</v>
      </c>
      <c r="AW53" s="193" t="s">
        <v>18</v>
      </c>
      <c r="AX53" s="60" t="s">
        <v>3</v>
      </c>
      <c r="AY53" s="58" t="s">
        <v>17</v>
      </c>
      <c r="AZ53" s="61" t="s">
        <v>18</v>
      </c>
      <c r="BA53" s="60" t="s">
        <v>3</v>
      </c>
      <c r="BB53" s="58" t="s">
        <v>17</v>
      </c>
      <c r="BC53" s="116" t="s">
        <v>18</v>
      </c>
      <c r="BD53" s="592"/>
      <c r="BE53" s="593"/>
      <c r="BF53" s="593"/>
      <c r="BG53" s="593"/>
      <c r="BH53" s="593"/>
      <c r="BI53" s="594"/>
      <c r="BJ53" s="133">
        <f t="shared" si="3"/>
        <v>0</v>
      </c>
      <c r="BK53" s="230"/>
      <c r="BN53" s="15"/>
      <c r="BO53" s="15"/>
      <c r="BP53" s="15"/>
    </row>
    <row r="54" spans="1:70" s="132" customFormat="1" ht="36.75" customHeight="1" x14ac:dyDescent="0.2">
      <c r="A54" s="107" t="s">
        <v>165</v>
      </c>
      <c r="B54" s="639" t="s">
        <v>508</v>
      </c>
      <c r="C54" s="598"/>
      <c r="D54" s="598"/>
      <c r="E54" s="598"/>
      <c r="F54" s="598"/>
      <c r="G54" s="598"/>
      <c r="H54" s="598"/>
      <c r="I54" s="598"/>
      <c r="J54" s="598"/>
      <c r="K54" s="598"/>
      <c r="L54" s="598"/>
      <c r="M54" s="598"/>
      <c r="N54" s="598"/>
      <c r="O54" s="599"/>
      <c r="P54" s="386">
        <v>3</v>
      </c>
      <c r="Q54" s="532"/>
      <c r="R54" s="531"/>
      <c r="S54" s="386"/>
      <c r="T54" s="385">
        <f>SUM(AF54,AI54,AL54,AO54,AR54,AU54,AX54,BA54)</f>
        <v>120</v>
      </c>
      <c r="U54" s="386"/>
      <c r="V54" s="531">
        <f>SUM(AG54,AJ54,AM54,AP54,AS54,AV54,AY54,BB54)</f>
        <v>68</v>
      </c>
      <c r="W54" s="387"/>
      <c r="X54" s="386">
        <v>34</v>
      </c>
      <c r="Y54" s="386"/>
      <c r="Z54" s="531">
        <v>16</v>
      </c>
      <c r="AA54" s="532"/>
      <c r="AB54" s="531">
        <v>18</v>
      </c>
      <c r="AC54" s="532"/>
      <c r="AD54" s="386"/>
      <c r="AE54" s="387"/>
      <c r="AF54" s="266"/>
      <c r="AG54" s="272"/>
      <c r="AH54" s="273"/>
      <c r="AI54" s="274"/>
      <c r="AJ54" s="272"/>
      <c r="AK54" s="273"/>
      <c r="AL54" s="274">
        <v>120</v>
      </c>
      <c r="AM54" s="272">
        <v>68</v>
      </c>
      <c r="AN54" s="263">
        <v>3</v>
      </c>
      <c r="AO54" s="276"/>
      <c r="AP54" s="250"/>
      <c r="AQ54" s="277"/>
      <c r="AR54" s="274"/>
      <c r="AS54" s="272"/>
      <c r="AT54" s="273"/>
      <c r="AU54" s="274"/>
      <c r="AV54" s="272"/>
      <c r="AW54" s="273"/>
      <c r="AX54" s="299"/>
      <c r="AY54" s="289"/>
      <c r="AZ54" s="300"/>
      <c r="BA54" s="292"/>
      <c r="BB54" s="272"/>
      <c r="BC54" s="263"/>
      <c r="BD54" s="620" t="s">
        <v>229</v>
      </c>
      <c r="BE54" s="621"/>
      <c r="BF54" s="621"/>
      <c r="BG54" s="621"/>
      <c r="BH54" s="621"/>
      <c r="BI54" s="622"/>
      <c r="BJ54" s="143">
        <f t="shared" si="3"/>
        <v>68</v>
      </c>
      <c r="BK54" s="144"/>
      <c r="BN54" s="145"/>
      <c r="BO54" s="145"/>
      <c r="BP54" s="145"/>
    </row>
    <row r="55" spans="1:70" s="171" customFormat="1" ht="32.450000000000003" customHeight="1" x14ac:dyDescent="0.2">
      <c r="A55" s="134" t="s">
        <v>167</v>
      </c>
      <c r="B55" s="597" t="s">
        <v>348</v>
      </c>
      <c r="C55" s="598"/>
      <c r="D55" s="598"/>
      <c r="E55" s="598"/>
      <c r="F55" s="598"/>
      <c r="G55" s="598"/>
      <c r="H55" s="598"/>
      <c r="I55" s="598"/>
      <c r="J55" s="598"/>
      <c r="K55" s="598"/>
      <c r="L55" s="598"/>
      <c r="M55" s="598"/>
      <c r="N55" s="598"/>
      <c r="O55" s="599"/>
      <c r="P55" s="532"/>
      <c r="Q55" s="441"/>
      <c r="R55" s="441"/>
      <c r="S55" s="442"/>
      <c r="T55" s="401"/>
      <c r="U55" s="402"/>
      <c r="V55" s="489"/>
      <c r="W55" s="403"/>
      <c r="X55" s="401"/>
      <c r="Y55" s="402"/>
      <c r="Z55" s="489"/>
      <c r="AA55" s="488"/>
      <c r="AB55" s="489"/>
      <c r="AC55" s="488"/>
      <c r="AD55" s="402"/>
      <c r="AE55" s="402"/>
      <c r="AF55" s="283"/>
      <c r="AG55" s="281"/>
      <c r="AH55" s="282"/>
      <c r="AI55" s="283"/>
      <c r="AJ55" s="281"/>
      <c r="AK55" s="282"/>
      <c r="AL55" s="266"/>
      <c r="AM55" s="272"/>
      <c r="AN55" s="262"/>
      <c r="AO55" s="266"/>
      <c r="AP55" s="272"/>
      <c r="AQ55" s="265"/>
      <c r="AR55" s="266"/>
      <c r="AS55" s="272"/>
      <c r="AT55" s="264"/>
      <c r="AU55" s="266"/>
      <c r="AV55" s="272"/>
      <c r="AW55" s="264"/>
      <c r="AX55" s="295"/>
      <c r="AY55" s="297"/>
      <c r="AZ55" s="294"/>
      <c r="BA55" s="293"/>
      <c r="BB55" s="272"/>
      <c r="BC55" s="262"/>
      <c r="BD55" s="440">
        <f>SUM(X55:AE55)</f>
        <v>0</v>
      </c>
      <c r="BE55" s="441"/>
      <c r="BF55" s="441"/>
      <c r="BG55" s="441"/>
      <c r="BH55" s="441"/>
      <c r="BI55" s="442"/>
      <c r="BJ55" s="133">
        <f t="shared" si="3"/>
        <v>0</v>
      </c>
    </row>
    <row r="56" spans="1:70" s="172" customFormat="1" ht="32.450000000000003" customHeight="1" x14ac:dyDescent="0.2">
      <c r="A56" s="135" t="s">
        <v>349</v>
      </c>
      <c r="B56" s="404" t="s">
        <v>350</v>
      </c>
      <c r="C56" s="405"/>
      <c r="D56" s="405"/>
      <c r="E56" s="405"/>
      <c r="F56" s="405"/>
      <c r="G56" s="405"/>
      <c r="H56" s="405"/>
      <c r="I56" s="405"/>
      <c r="J56" s="405"/>
      <c r="K56" s="405"/>
      <c r="L56" s="405"/>
      <c r="M56" s="405"/>
      <c r="N56" s="405"/>
      <c r="O56" s="406"/>
      <c r="P56" s="532"/>
      <c r="Q56" s="441"/>
      <c r="R56" s="441">
        <v>1</v>
      </c>
      <c r="S56" s="442"/>
      <c r="T56" s="385">
        <f>SUM(AF56,AI56,AL56,AO56,AR56,AU56,AX56,BA56)</f>
        <v>120</v>
      </c>
      <c r="U56" s="386"/>
      <c r="V56" s="531">
        <f>SUM(AG56,AJ56,AM56,AP56,AS56,AV56,AY56,BB56)</f>
        <v>60</v>
      </c>
      <c r="W56" s="387"/>
      <c r="X56" s="440">
        <v>8</v>
      </c>
      <c r="Y56" s="531"/>
      <c r="Z56" s="441">
        <v>52</v>
      </c>
      <c r="AA56" s="441"/>
      <c r="AB56" s="441"/>
      <c r="AC56" s="441"/>
      <c r="AD56" s="532"/>
      <c r="AE56" s="442"/>
      <c r="AF56" s="274">
        <v>120</v>
      </c>
      <c r="AG56" s="272">
        <v>60</v>
      </c>
      <c r="AH56" s="263">
        <v>3</v>
      </c>
      <c r="AI56" s="274"/>
      <c r="AJ56" s="272"/>
      <c r="AK56" s="273"/>
      <c r="AL56" s="274"/>
      <c r="AM56" s="272"/>
      <c r="AN56" s="263"/>
      <c r="AO56" s="274"/>
      <c r="AP56" s="272"/>
      <c r="AQ56" s="273"/>
      <c r="AR56" s="274"/>
      <c r="AS56" s="272"/>
      <c r="AT56" s="273"/>
      <c r="AU56" s="264"/>
      <c r="AV56" s="272"/>
      <c r="AW56" s="263"/>
      <c r="AX56" s="296"/>
      <c r="AY56" s="297"/>
      <c r="AZ56" s="298"/>
      <c r="BA56" s="264"/>
      <c r="BB56" s="272"/>
      <c r="BC56" s="263"/>
      <c r="BD56" s="385" t="s">
        <v>228</v>
      </c>
      <c r="BE56" s="386"/>
      <c r="BF56" s="386"/>
      <c r="BG56" s="386"/>
      <c r="BH56" s="386"/>
      <c r="BI56" s="387"/>
      <c r="BJ56" s="133">
        <f t="shared" si="3"/>
        <v>60</v>
      </c>
      <c r="BK56" s="186" t="s">
        <v>520</v>
      </c>
    </row>
    <row r="57" spans="1:70" s="172" customFormat="1" ht="32.450000000000003" customHeight="1" x14ac:dyDescent="0.2">
      <c r="A57" s="605" t="s">
        <v>490</v>
      </c>
      <c r="B57" s="404" t="s">
        <v>352</v>
      </c>
      <c r="C57" s="405"/>
      <c r="D57" s="405"/>
      <c r="E57" s="405"/>
      <c r="F57" s="405"/>
      <c r="G57" s="405"/>
      <c r="H57" s="405"/>
      <c r="I57" s="405"/>
      <c r="J57" s="405"/>
      <c r="K57" s="405"/>
      <c r="L57" s="405"/>
      <c r="M57" s="405"/>
      <c r="N57" s="405"/>
      <c r="O57" s="406"/>
      <c r="P57" s="532">
        <v>1</v>
      </c>
      <c r="Q57" s="441"/>
      <c r="R57" s="441"/>
      <c r="S57" s="442"/>
      <c r="T57" s="385">
        <f>SUM(AF57,AI57,AL57,AO57,AR57,AU57,AX57,BA57)</f>
        <v>240</v>
      </c>
      <c r="U57" s="386"/>
      <c r="V57" s="531">
        <f>SUM(AG57,AJ57,AM57,AP57,AS57,AV57,AY57,BB57)</f>
        <v>92</v>
      </c>
      <c r="W57" s="387"/>
      <c r="X57" s="440">
        <v>46</v>
      </c>
      <c r="Y57" s="531"/>
      <c r="Z57" s="441"/>
      <c r="AA57" s="441"/>
      <c r="AB57" s="441">
        <v>46</v>
      </c>
      <c r="AC57" s="441"/>
      <c r="AD57" s="532"/>
      <c r="AE57" s="442"/>
      <c r="AF57" s="264">
        <v>240</v>
      </c>
      <c r="AG57" s="272">
        <v>92</v>
      </c>
      <c r="AH57" s="263">
        <v>6</v>
      </c>
      <c r="AI57" s="274"/>
      <c r="AJ57" s="272"/>
      <c r="AK57" s="273"/>
      <c r="AL57" s="274"/>
      <c r="AM57" s="272"/>
      <c r="AN57" s="263"/>
      <c r="AO57" s="274"/>
      <c r="AP57" s="272"/>
      <c r="AQ57" s="273"/>
      <c r="AR57" s="274"/>
      <c r="AS57" s="272"/>
      <c r="AT57" s="273"/>
      <c r="AU57" s="264"/>
      <c r="AV57" s="272"/>
      <c r="AW57" s="263"/>
      <c r="AX57" s="296"/>
      <c r="AY57" s="297"/>
      <c r="AZ57" s="298"/>
      <c r="BA57" s="264"/>
      <c r="BB57" s="272"/>
      <c r="BC57" s="263"/>
      <c r="BD57" s="385" t="s">
        <v>227</v>
      </c>
      <c r="BE57" s="386"/>
      <c r="BF57" s="386"/>
      <c r="BG57" s="386"/>
      <c r="BH57" s="386"/>
      <c r="BI57" s="387"/>
      <c r="BJ57" s="133">
        <f>SUM(X57:AE57)</f>
        <v>92</v>
      </c>
    </row>
    <row r="58" spans="1:70" s="172" customFormat="1" ht="62.25" customHeight="1" x14ac:dyDescent="0.2">
      <c r="A58" s="606"/>
      <c r="B58" s="404" t="s">
        <v>353</v>
      </c>
      <c r="C58" s="405"/>
      <c r="D58" s="405"/>
      <c r="E58" s="405"/>
      <c r="F58" s="405"/>
      <c r="G58" s="405"/>
      <c r="H58" s="405"/>
      <c r="I58" s="405"/>
      <c r="J58" s="405"/>
      <c r="K58" s="405"/>
      <c r="L58" s="405"/>
      <c r="M58" s="405"/>
      <c r="N58" s="405"/>
      <c r="O58" s="406"/>
      <c r="P58" s="532"/>
      <c r="Q58" s="441"/>
      <c r="R58" s="441"/>
      <c r="S58" s="442"/>
      <c r="T58" s="385">
        <f>SUM(AF58,AI58,AL58,AO58,AR58,AU58,AX58,BA58)</f>
        <v>40</v>
      </c>
      <c r="U58" s="386"/>
      <c r="V58" s="531">
        <f>SUM(AG58,AJ58,AM58,AP58,AS58,AV58,AY58,BB58)</f>
        <v>0</v>
      </c>
      <c r="W58" s="387"/>
      <c r="X58" s="440"/>
      <c r="Y58" s="531"/>
      <c r="Z58" s="441"/>
      <c r="AA58" s="441"/>
      <c r="AB58" s="441"/>
      <c r="AC58" s="441"/>
      <c r="AD58" s="532"/>
      <c r="AE58" s="442"/>
      <c r="AF58" s="274"/>
      <c r="AG58" s="272"/>
      <c r="AH58" s="263"/>
      <c r="AI58" s="274">
        <v>40</v>
      </c>
      <c r="AJ58" s="272"/>
      <c r="AK58" s="273">
        <v>1</v>
      </c>
      <c r="AL58" s="274"/>
      <c r="AM58" s="272"/>
      <c r="AN58" s="263"/>
      <c r="AO58" s="274"/>
      <c r="AP58" s="272"/>
      <c r="AQ58" s="273"/>
      <c r="AR58" s="274"/>
      <c r="AS58" s="272"/>
      <c r="AT58" s="273"/>
      <c r="AU58" s="264"/>
      <c r="AV58" s="272"/>
      <c r="AW58" s="263"/>
      <c r="AX58" s="296"/>
      <c r="AY58" s="297"/>
      <c r="AZ58" s="298"/>
      <c r="BA58" s="264"/>
      <c r="BB58" s="272"/>
      <c r="BC58" s="263"/>
      <c r="BD58" s="596" t="s">
        <v>295</v>
      </c>
      <c r="BE58" s="438"/>
      <c r="BF58" s="438"/>
      <c r="BG58" s="438"/>
      <c r="BH58" s="438"/>
      <c r="BI58" s="439"/>
      <c r="BJ58" s="133">
        <f>SUM(X58:AE58)</f>
        <v>0</v>
      </c>
    </row>
    <row r="59" spans="1:70" s="172" customFormat="1" ht="32.450000000000003" customHeight="1" x14ac:dyDescent="0.2">
      <c r="A59" s="135" t="s">
        <v>351</v>
      </c>
      <c r="B59" s="404" t="s">
        <v>354</v>
      </c>
      <c r="C59" s="405"/>
      <c r="D59" s="405"/>
      <c r="E59" s="405"/>
      <c r="F59" s="405"/>
      <c r="G59" s="405"/>
      <c r="H59" s="405"/>
      <c r="I59" s="405"/>
      <c r="J59" s="405"/>
      <c r="K59" s="405"/>
      <c r="L59" s="405"/>
      <c r="M59" s="405"/>
      <c r="N59" s="405"/>
      <c r="O59" s="406"/>
      <c r="P59" s="532"/>
      <c r="Q59" s="441"/>
      <c r="R59" s="441">
        <v>3</v>
      </c>
      <c r="S59" s="442"/>
      <c r="T59" s="385">
        <f t="shared" ref="T59" si="8">SUM(AF59,AI59,AL59,AO59,AR59,AU59,AX59,BA59)</f>
        <v>108</v>
      </c>
      <c r="U59" s="386"/>
      <c r="V59" s="531">
        <f t="shared" ref="V59" si="9">SUM(AG59,AJ59,AM59,AP59,AS59,AV59,AY59,BB59)</f>
        <v>50</v>
      </c>
      <c r="W59" s="387"/>
      <c r="X59" s="440">
        <v>22</v>
      </c>
      <c r="Y59" s="531"/>
      <c r="Z59" s="441">
        <v>28</v>
      </c>
      <c r="AA59" s="441"/>
      <c r="AB59" s="441"/>
      <c r="AC59" s="441"/>
      <c r="AD59" s="532"/>
      <c r="AE59" s="442"/>
      <c r="AF59" s="274"/>
      <c r="AG59" s="272"/>
      <c r="AH59" s="263"/>
      <c r="AI59" s="274"/>
      <c r="AJ59" s="272"/>
      <c r="AK59" s="273"/>
      <c r="AL59" s="274">
        <v>108</v>
      </c>
      <c r="AM59" s="272">
        <v>50</v>
      </c>
      <c r="AN59" s="263">
        <v>3</v>
      </c>
      <c r="AO59" s="274"/>
      <c r="AP59" s="272"/>
      <c r="AQ59" s="273"/>
      <c r="AR59" s="274"/>
      <c r="AS59" s="272"/>
      <c r="AT59" s="273"/>
      <c r="AU59" s="264"/>
      <c r="AV59" s="272"/>
      <c r="AW59" s="263"/>
      <c r="AX59" s="296"/>
      <c r="AY59" s="297"/>
      <c r="AZ59" s="298"/>
      <c r="BA59" s="264"/>
      <c r="BB59" s="272"/>
      <c r="BC59" s="263"/>
      <c r="BD59" s="385" t="s">
        <v>226</v>
      </c>
      <c r="BE59" s="386"/>
      <c r="BF59" s="386"/>
      <c r="BG59" s="386"/>
      <c r="BH59" s="386"/>
      <c r="BI59" s="387"/>
      <c r="BJ59" s="133">
        <f t="shared" si="3"/>
        <v>50</v>
      </c>
    </row>
    <row r="60" spans="1:70" s="173" customFormat="1" ht="36.75" customHeight="1" x14ac:dyDescent="0.2">
      <c r="A60" s="134" t="s">
        <v>168</v>
      </c>
      <c r="B60" s="597" t="s">
        <v>355</v>
      </c>
      <c r="C60" s="598"/>
      <c r="D60" s="598"/>
      <c r="E60" s="598"/>
      <c r="F60" s="598"/>
      <c r="G60" s="598"/>
      <c r="H60" s="598"/>
      <c r="I60" s="598"/>
      <c r="J60" s="598"/>
      <c r="K60" s="598"/>
      <c r="L60" s="598"/>
      <c r="M60" s="598"/>
      <c r="N60" s="598"/>
      <c r="O60" s="599"/>
      <c r="P60" s="532"/>
      <c r="Q60" s="441"/>
      <c r="R60" s="441"/>
      <c r="S60" s="442"/>
      <c r="T60" s="440"/>
      <c r="U60" s="531"/>
      <c r="V60" s="441"/>
      <c r="W60" s="442"/>
      <c r="X60" s="440"/>
      <c r="Y60" s="531"/>
      <c r="Z60" s="441"/>
      <c r="AA60" s="441"/>
      <c r="AB60" s="441"/>
      <c r="AC60" s="441"/>
      <c r="AD60" s="532"/>
      <c r="AE60" s="441"/>
      <c r="AF60" s="274"/>
      <c r="AG60" s="272"/>
      <c r="AH60" s="263"/>
      <c r="AI60" s="274"/>
      <c r="AJ60" s="272"/>
      <c r="AK60" s="273"/>
      <c r="AL60" s="274"/>
      <c r="AM60" s="272"/>
      <c r="AN60" s="263"/>
      <c r="AO60" s="274"/>
      <c r="AP60" s="272"/>
      <c r="AQ60" s="273"/>
      <c r="AR60" s="274"/>
      <c r="AS60" s="272"/>
      <c r="AT60" s="273"/>
      <c r="AU60" s="264"/>
      <c r="AV60" s="272"/>
      <c r="AW60" s="263"/>
      <c r="AX60" s="296"/>
      <c r="AY60" s="297"/>
      <c r="AZ60" s="298"/>
      <c r="BA60" s="264"/>
      <c r="BB60" s="272"/>
      <c r="BC60" s="263"/>
      <c r="BD60" s="385"/>
      <c r="BE60" s="386"/>
      <c r="BF60" s="386"/>
      <c r="BG60" s="386"/>
      <c r="BH60" s="386"/>
      <c r="BI60" s="387"/>
      <c r="BJ60" s="133">
        <f t="shared" si="3"/>
        <v>0</v>
      </c>
    </row>
    <row r="61" spans="1:70" s="132" customFormat="1" ht="36" customHeight="1" x14ac:dyDescent="0.2">
      <c r="A61" s="67" t="s">
        <v>332</v>
      </c>
      <c r="B61" s="388" t="s">
        <v>166</v>
      </c>
      <c r="C61" s="389"/>
      <c r="D61" s="389"/>
      <c r="E61" s="389"/>
      <c r="F61" s="389"/>
      <c r="G61" s="389"/>
      <c r="H61" s="389"/>
      <c r="I61" s="389"/>
      <c r="J61" s="389"/>
      <c r="K61" s="389"/>
      <c r="L61" s="389"/>
      <c r="M61" s="389"/>
      <c r="N61" s="389"/>
      <c r="O61" s="390"/>
      <c r="P61" s="386">
        <v>1.2</v>
      </c>
      <c r="Q61" s="532"/>
      <c r="R61" s="531"/>
      <c r="S61" s="386"/>
      <c r="T61" s="385">
        <f>SUM(AF61,AI61,AL61,AO61,AR61,AU61,AX61,BA61)</f>
        <v>216</v>
      </c>
      <c r="U61" s="386"/>
      <c r="V61" s="531">
        <f>SUM(AG61,AJ61,AM61,AP61,AS61,AV61,AY61,BB61)</f>
        <v>120</v>
      </c>
      <c r="W61" s="387"/>
      <c r="X61" s="386">
        <v>56</v>
      </c>
      <c r="Y61" s="386"/>
      <c r="Z61" s="531">
        <v>64</v>
      </c>
      <c r="AA61" s="532"/>
      <c r="AB61" s="531"/>
      <c r="AC61" s="532"/>
      <c r="AD61" s="386"/>
      <c r="AE61" s="387"/>
      <c r="AF61" s="274">
        <v>108</v>
      </c>
      <c r="AG61" s="272">
        <v>60</v>
      </c>
      <c r="AH61" s="263">
        <v>3</v>
      </c>
      <c r="AI61" s="274">
        <v>108</v>
      </c>
      <c r="AJ61" s="272">
        <v>60</v>
      </c>
      <c r="AK61" s="273">
        <v>3</v>
      </c>
      <c r="AL61" s="274"/>
      <c r="AM61" s="272"/>
      <c r="AN61" s="263"/>
      <c r="AO61" s="274"/>
      <c r="AP61" s="272"/>
      <c r="AQ61" s="273"/>
      <c r="AR61" s="264"/>
      <c r="AS61" s="272"/>
      <c r="AT61" s="273"/>
      <c r="AU61" s="274"/>
      <c r="AV61" s="272"/>
      <c r="AW61" s="273"/>
      <c r="AX61" s="296"/>
      <c r="AY61" s="297"/>
      <c r="AZ61" s="298"/>
      <c r="BA61" s="292"/>
      <c r="BB61" s="272"/>
      <c r="BC61" s="273"/>
      <c r="BD61" s="596" t="s">
        <v>501</v>
      </c>
      <c r="BE61" s="438"/>
      <c r="BF61" s="438"/>
      <c r="BG61" s="438"/>
      <c r="BH61" s="438"/>
      <c r="BI61" s="439"/>
      <c r="BJ61" s="143">
        <f t="shared" si="3"/>
        <v>120</v>
      </c>
      <c r="BM61" s="145"/>
      <c r="BN61" s="145"/>
      <c r="BO61" s="145"/>
    </row>
    <row r="62" spans="1:70" s="172" customFormat="1" ht="63.75" customHeight="1" x14ac:dyDescent="0.2">
      <c r="A62" s="112" t="s">
        <v>333</v>
      </c>
      <c r="B62" s="404" t="s">
        <v>356</v>
      </c>
      <c r="C62" s="405"/>
      <c r="D62" s="405"/>
      <c r="E62" s="405"/>
      <c r="F62" s="405"/>
      <c r="G62" s="405"/>
      <c r="H62" s="405"/>
      <c r="I62" s="405"/>
      <c r="J62" s="405"/>
      <c r="K62" s="405"/>
      <c r="L62" s="405"/>
      <c r="M62" s="405"/>
      <c r="N62" s="405"/>
      <c r="O62" s="406"/>
      <c r="P62" s="532">
        <v>3</v>
      </c>
      <c r="Q62" s="441"/>
      <c r="R62" s="441"/>
      <c r="S62" s="442"/>
      <c r="T62" s="440">
        <f t="shared" ref="T62:T64" si="10">SUM(AF62,AI62,AL62,AO62,AR62,AU62,AX62,BA62)</f>
        <v>118</v>
      </c>
      <c r="U62" s="531"/>
      <c r="V62" s="441">
        <f t="shared" ref="V62:V64" si="11">SUM(AG62,AJ62,AM62,AP62,AS62,AV62,AY62,BB62)</f>
        <v>50</v>
      </c>
      <c r="W62" s="442"/>
      <c r="X62" s="440">
        <v>26</v>
      </c>
      <c r="Y62" s="531"/>
      <c r="Z62" s="441">
        <v>24</v>
      </c>
      <c r="AA62" s="441"/>
      <c r="AB62" s="441"/>
      <c r="AC62" s="441"/>
      <c r="AD62" s="532"/>
      <c r="AE62" s="442"/>
      <c r="AF62" s="274"/>
      <c r="AG62" s="272"/>
      <c r="AH62" s="263"/>
      <c r="AI62" s="274"/>
      <c r="AJ62" s="272"/>
      <c r="AK62" s="273"/>
      <c r="AL62" s="274">
        <v>118</v>
      </c>
      <c r="AM62" s="272">
        <v>50</v>
      </c>
      <c r="AN62" s="263">
        <v>3</v>
      </c>
      <c r="AO62" s="274"/>
      <c r="AP62" s="272"/>
      <c r="AQ62" s="273"/>
      <c r="AR62" s="274"/>
      <c r="AS62" s="272"/>
      <c r="AT62" s="273"/>
      <c r="AU62" s="264"/>
      <c r="AV62" s="272"/>
      <c r="AW62" s="263"/>
      <c r="AX62" s="296"/>
      <c r="AY62" s="297"/>
      <c r="AZ62" s="298"/>
      <c r="BA62" s="264"/>
      <c r="BB62" s="272"/>
      <c r="BC62" s="263"/>
      <c r="BD62" s="385" t="s">
        <v>251</v>
      </c>
      <c r="BE62" s="386"/>
      <c r="BF62" s="386"/>
      <c r="BG62" s="386"/>
      <c r="BH62" s="386"/>
      <c r="BI62" s="387"/>
      <c r="BJ62" s="133">
        <f t="shared" si="3"/>
        <v>50</v>
      </c>
      <c r="BM62" s="174"/>
      <c r="BN62" s="174"/>
      <c r="BO62" s="174"/>
    </row>
    <row r="63" spans="1:70" s="172" customFormat="1" ht="32.450000000000003" customHeight="1" x14ac:dyDescent="0.2">
      <c r="A63" s="67" t="s">
        <v>334</v>
      </c>
      <c r="B63" s="404" t="s">
        <v>493</v>
      </c>
      <c r="C63" s="405"/>
      <c r="D63" s="405"/>
      <c r="E63" s="405"/>
      <c r="F63" s="405"/>
      <c r="G63" s="405"/>
      <c r="H63" s="405"/>
      <c r="I63" s="405"/>
      <c r="J63" s="405"/>
      <c r="K63" s="405"/>
      <c r="L63" s="405"/>
      <c r="M63" s="405"/>
      <c r="N63" s="405"/>
      <c r="O63" s="406"/>
      <c r="P63" s="532">
        <v>3</v>
      </c>
      <c r="Q63" s="441"/>
      <c r="R63" s="441"/>
      <c r="S63" s="442"/>
      <c r="T63" s="440">
        <f t="shared" si="10"/>
        <v>108</v>
      </c>
      <c r="U63" s="531"/>
      <c r="V63" s="441">
        <f t="shared" si="11"/>
        <v>60</v>
      </c>
      <c r="W63" s="442"/>
      <c r="X63" s="440">
        <v>28</v>
      </c>
      <c r="Y63" s="531"/>
      <c r="Z63" s="441">
        <v>32</v>
      </c>
      <c r="AA63" s="441"/>
      <c r="AB63" s="441"/>
      <c r="AC63" s="441"/>
      <c r="AD63" s="532"/>
      <c r="AE63" s="442"/>
      <c r="AF63" s="208"/>
      <c r="AG63" s="206"/>
      <c r="AH63" s="196"/>
      <c r="AI63" s="208"/>
      <c r="AJ63" s="206"/>
      <c r="AK63" s="207"/>
      <c r="AL63" s="197">
        <v>108</v>
      </c>
      <c r="AM63" s="206">
        <v>60</v>
      </c>
      <c r="AN63" s="196">
        <v>3</v>
      </c>
      <c r="AO63" s="208"/>
      <c r="AP63" s="206"/>
      <c r="AQ63" s="207"/>
      <c r="AR63" s="208"/>
      <c r="AS63" s="206"/>
      <c r="AT63" s="207"/>
      <c r="AU63" s="197"/>
      <c r="AV63" s="206"/>
      <c r="AW63" s="196"/>
      <c r="AX63" s="296"/>
      <c r="AY63" s="297"/>
      <c r="AZ63" s="298"/>
      <c r="BA63" s="197"/>
      <c r="BB63" s="206"/>
      <c r="BC63" s="196"/>
      <c r="BD63" s="385" t="s">
        <v>252</v>
      </c>
      <c r="BE63" s="386"/>
      <c r="BF63" s="386"/>
      <c r="BG63" s="386"/>
      <c r="BH63" s="386"/>
      <c r="BI63" s="387"/>
      <c r="BJ63" s="133">
        <f t="shared" si="3"/>
        <v>60</v>
      </c>
      <c r="BK63" s="172" t="s">
        <v>518</v>
      </c>
      <c r="BM63" s="174"/>
      <c r="BN63" s="174"/>
      <c r="BO63" s="174"/>
    </row>
    <row r="64" spans="1:70" s="172" customFormat="1" ht="65.099999999999994" customHeight="1" x14ac:dyDescent="0.2">
      <c r="A64" s="112" t="s">
        <v>358</v>
      </c>
      <c r="B64" s="404" t="s">
        <v>359</v>
      </c>
      <c r="C64" s="405"/>
      <c r="D64" s="405"/>
      <c r="E64" s="405"/>
      <c r="F64" s="405"/>
      <c r="G64" s="405"/>
      <c r="H64" s="405"/>
      <c r="I64" s="405"/>
      <c r="J64" s="405"/>
      <c r="K64" s="405"/>
      <c r="L64" s="405"/>
      <c r="M64" s="405"/>
      <c r="N64" s="405"/>
      <c r="O64" s="406"/>
      <c r="P64" s="532"/>
      <c r="Q64" s="441"/>
      <c r="R64" s="441">
        <v>5</v>
      </c>
      <c r="S64" s="442"/>
      <c r="T64" s="440">
        <f t="shared" si="10"/>
        <v>112</v>
      </c>
      <c r="U64" s="531"/>
      <c r="V64" s="441">
        <f t="shared" si="11"/>
        <v>50</v>
      </c>
      <c r="W64" s="442"/>
      <c r="X64" s="440">
        <v>26</v>
      </c>
      <c r="Y64" s="531"/>
      <c r="Z64" s="441">
        <v>24</v>
      </c>
      <c r="AA64" s="441"/>
      <c r="AB64" s="441"/>
      <c r="AC64" s="441"/>
      <c r="AD64" s="532"/>
      <c r="AE64" s="442"/>
      <c r="AF64" s="208"/>
      <c r="AG64" s="206"/>
      <c r="AH64" s="196"/>
      <c r="AI64" s="208"/>
      <c r="AJ64" s="206"/>
      <c r="AK64" s="207"/>
      <c r="AL64" s="208"/>
      <c r="AM64" s="206"/>
      <c r="AN64" s="196"/>
      <c r="AO64" s="208"/>
      <c r="AP64" s="206"/>
      <c r="AQ64" s="207"/>
      <c r="AR64" s="208">
        <v>112</v>
      </c>
      <c r="AS64" s="206">
        <v>50</v>
      </c>
      <c r="AT64" s="207">
        <v>3</v>
      </c>
      <c r="AU64" s="197"/>
      <c r="AV64" s="206"/>
      <c r="AW64" s="196"/>
      <c r="AX64" s="296"/>
      <c r="AY64" s="297"/>
      <c r="AZ64" s="298"/>
      <c r="BA64" s="197"/>
      <c r="BB64" s="206"/>
      <c r="BC64" s="196"/>
      <c r="BD64" s="385" t="s">
        <v>253</v>
      </c>
      <c r="BE64" s="386"/>
      <c r="BF64" s="386"/>
      <c r="BG64" s="386"/>
      <c r="BH64" s="386"/>
      <c r="BI64" s="387"/>
      <c r="BJ64" s="133">
        <f t="shared" si="3"/>
        <v>50</v>
      </c>
      <c r="BK64" s="186" t="s">
        <v>521</v>
      </c>
      <c r="BM64" s="174"/>
      <c r="BN64" s="174"/>
      <c r="BO64" s="174"/>
    </row>
    <row r="65" spans="1:68" s="171" customFormat="1" ht="32.450000000000003" customHeight="1" x14ac:dyDescent="0.2">
      <c r="A65" s="134" t="s">
        <v>219</v>
      </c>
      <c r="B65" s="597" t="s">
        <v>360</v>
      </c>
      <c r="C65" s="598"/>
      <c r="D65" s="598"/>
      <c r="E65" s="598"/>
      <c r="F65" s="598"/>
      <c r="G65" s="598"/>
      <c r="H65" s="598"/>
      <c r="I65" s="598"/>
      <c r="J65" s="598"/>
      <c r="K65" s="598"/>
      <c r="L65" s="598"/>
      <c r="M65" s="598"/>
      <c r="N65" s="598"/>
      <c r="O65" s="599"/>
      <c r="P65" s="532"/>
      <c r="Q65" s="441"/>
      <c r="R65" s="441"/>
      <c r="S65" s="442"/>
      <c r="T65" s="385"/>
      <c r="U65" s="386"/>
      <c r="V65" s="531"/>
      <c r="W65" s="387"/>
      <c r="X65" s="385"/>
      <c r="Y65" s="386"/>
      <c r="Z65" s="531"/>
      <c r="AA65" s="532"/>
      <c r="AB65" s="531"/>
      <c r="AC65" s="532"/>
      <c r="AD65" s="386"/>
      <c r="AE65" s="386"/>
      <c r="AF65" s="199"/>
      <c r="AG65" s="206"/>
      <c r="AH65" s="195"/>
      <c r="AI65" s="199"/>
      <c r="AJ65" s="206"/>
      <c r="AK65" s="195"/>
      <c r="AL65" s="199"/>
      <c r="AM65" s="206"/>
      <c r="AN65" s="195"/>
      <c r="AO65" s="199"/>
      <c r="AP65" s="206"/>
      <c r="AQ65" s="198"/>
      <c r="AR65" s="199"/>
      <c r="AS65" s="206"/>
      <c r="AT65" s="195"/>
      <c r="AU65" s="199"/>
      <c r="AV65" s="206"/>
      <c r="AW65" s="195"/>
      <c r="AX65" s="295"/>
      <c r="AY65" s="297"/>
      <c r="AZ65" s="294"/>
      <c r="BA65" s="293"/>
      <c r="BB65" s="206"/>
      <c r="BC65" s="195"/>
      <c r="BD65" s="440">
        <f>SUM(X65:AE65)</f>
        <v>0</v>
      </c>
      <c r="BE65" s="441"/>
      <c r="BF65" s="441"/>
      <c r="BG65" s="441"/>
      <c r="BH65" s="441"/>
      <c r="BI65" s="442"/>
      <c r="BJ65" s="133">
        <f t="shared" si="3"/>
        <v>0</v>
      </c>
    </row>
    <row r="66" spans="1:68" s="172" customFormat="1" ht="29.25" customHeight="1" x14ac:dyDescent="0.2">
      <c r="A66" s="605" t="s">
        <v>230</v>
      </c>
      <c r="B66" s="404" t="s">
        <v>366</v>
      </c>
      <c r="C66" s="405"/>
      <c r="D66" s="405"/>
      <c r="E66" s="405"/>
      <c r="F66" s="405"/>
      <c r="G66" s="405"/>
      <c r="H66" s="405"/>
      <c r="I66" s="405"/>
      <c r="J66" s="405"/>
      <c r="K66" s="405"/>
      <c r="L66" s="405"/>
      <c r="M66" s="405"/>
      <c r="N66" s="405"/>
      <c r="O66" s="406"/>
      <c r="P66" s="532">
        <v>5</v>
      </c>
      <c r="Q66" s="441"/>
      <c r="R66" s="441">
        <v>4</v>
      </c>
      <c r="S66" s="442"/>
      <c r="T66" s="385">
        <f>SUM(AF66,AI66,AL66,AO66,AR66,AU66,AX66,BA66)</f>
        <v>234</v>
      </c>
      <c r="U66" s="386"/>
      <c r="V66" s="531">
        <f>SUM(AG66,AJ66,AM66,AP66,AS66,AV66,AY66,BB66)</f>
        <v>114</v>
      </c>
      <c r="W66" s="387"/>
      <c r="X66" s="440">
        <v>78</v>
      </c>
      <c r="Y66" s="531"/>
      <c r="Z66" s="441">
        <v>36</v>
      </c>
      <c r="AA66" s="441"/>
      <c r="AB66" s="441"/>
      <c r="AC66" s="441"/>
      <c r="AD66" s="386"/>
      <c r="AE66" s="387"/>
      <c r="AF66" s="245"/>
      <c r="AG66" s="243"/>
      <c r="AH66" s="242"/>
      <c r="AI66" s="245"/>
      <c r="AJ66" s="243"/>
      <c r="AK66" s="244"/>
      <c r="AL66" s="245"/>
      <c r="AM66" s="243"/>
      <c r="AN66" s="244"/>
      <c r="AO66" s="241">
        <v>118</v>
      </c>
      <c r="AP66" s="243">
        <v>60</v>
      </c>
      <c r="AQ66" s="242">
        <v>3</v>
      </c>
      <c r="AR66" s="245">
        <v>116</v>
      </c>
      <c r="AS66" s="243">
        <v>54</v>
      </c>
      <c r="AT66" s="244">
        <v>3</v>
      </c>
      <c r="AU66" s="241"/>
      <c r="AV66" s="243"/>
      <c r="AW66" s="242"/>
      <c r="AX66" s="296"/>
      <c r="AY66" s="297"/>
      <c r="AZ66" s="298"/>
      <c r="BA66" s="241"/>
      <c r="BB66" s="206"/>
      <c r="BC66" s="196"/>
      <c r="BD66" s="385" t="s">
        <v>254</v>
      </c>
      <c r="BE66" s="386"/>
      <c r="BF66" s="386"/>
      <c r="BG66" s="386"/>
      <c r="BH66" s="386"/>
      <c r="BI66" s="387"/>
      <c r="BJ66" s="133">
        <f>SUM(X66:AE66)</f>
        <v>114</v>
      </c>
    </row>
    <row r="67" spans="1:68" s="172" customFormat="1" ht="63" customHeight="1" x14ac:dyDescent="0.2">
      <c r="A67" s="606"/>
      <c r="B67" s="635" t="s">
        <v>367</v>
      </c>
      <c r="C67" s="636"/>
      <c r="D67" s="636"/>
      <c r="E67" s="636"/>
      <c r="F67" s="636"/>
      <c r="G67" s="636"/>
      <c r="H67" s="636"/>
      <c r="I67" s="636"/>
      <c r="J67" s="636"/>
      <c r="K67" s="636"/>
      <c r="L67" s="636"/>
      <c r="M67" s="636"/>
      <c r="N67" s="636"/>
      <c r="O67" s="637"/>
      <c r="P67" s="532"/>
      <c r="Q67" s="441"/>
      <c r="R67" s="441"/>
      <c r="S67" s="442"/>
      <c r="T67" s="385">
        <f>SUM(AF67,AI67,AL67,AO67,AR67,AU67,AX67,BA67)</f>
        <v>30</v>
      </c>
      <c r="U67" s="386"/>
      <c r="V67" s="531">
        <f>SUM(AG67,AJ67,AM67,AP67,AS67,AV67,AY67,BB67)</f>
        <v>0</v>
      </c>
      <c r="W67" s="387"/>
      <c r="X67" s="440"/>
      <c r="Y67" s="531"/>
      <c r="Z67" s="441"/>
      <c r="AA67" s="441"/>
      <c r="AB67" s="441"/>
      <c r="AC67" s="441"/>
      <c r="AD67" s="386"/>
      <c r="AE67" s="387"/>
      <c r="AF67" s="245"/>
      <c r="AG67" s="243"/>
      <c r="AH67" s="242"/>
      <c r="AI67" s="245"/>
      <c r="AJ67" s="243"/>
      <c r="AK67" s="244"/>
      <c r="AL67" s="245"/>
      <c r="AM67" s="243"/>
      <c r="AN67" s="242"/>
      <c r="AO67" s="245"/>
      <c r="AP67" s="243"/>
      <c r="AQ67" s="244"/>
      <c r="AR67" s="245">
        <v>30</v>
      </c>
      <c r="AS67" s="243"/>
      <c r="AT67" s="244">
        <v>1</v>
      </c>
      <c r="AU67" s="241"/>
      <c r="AV67" s="243"/>
      <c r="AW67" s="242"/>
      <c r="AX67" s="296"/>
      <c r="AY67" s="297"/>
      <c r="AZ67" s="298"/>
      <c r="BA67" s="241"/>
      <c r="BB67" s="206"/>
      <c r="BC67" s="196"/>
      <c r="BD67" s="596" t="s">
        <v>295</v>
      </c>
      <c r="BE67" s="438"/>
      <c r="BF67" s="438"/>
      <c r="BG67" s="438"/>
      <c r="BH67" s="438"/>
      <c r="BI67" s="439"/>
      <c r="BJ67" s="133">
        <f>SUM(X67:AE67)</f>
        <v>0</v>
      </c>
    </row>
    <row r="68" spans="1:68" s="172" customFormat="1" ht="39.75" customHeight="1" x14ac:dyDescent="0.2">
      <c r="A68" s="605" t="s">
        <v>231</v>
      </c>
      <c r="B68" s="404" t="s">
        <v>361</v>
      </c>
      <c r="C68" s="405"/>
      <c r="D68" s="405"/>
      <c r="E68" s="405"/>
      <c r="F68" s="405"/>
      <c r="G68" s="405"/>
      <c r="H68" s="405"/>
      <c r="I68" s="405"/>
      <c r="J68" s="405"/>
      <c r="K68" s="405"/>
      <c r="L68" s="405"/>
      <c r="M68" s="405"/>
      <c r="N68" s="405"/>
      <c r="O68" s="406"/>
      <c r="P68" s="532">
        <v>5</v>
      </c>
      <c r="Q68" s="441"/>
      <c r="R68" s="441">
        <v>4</v>
      </c>
      <c r="S68" s="442"/>
      <c r="T68" s="385">
        <f t="shared" ref="T68:T69" si="12">SUM(AF68,AI68,AL68,AO68,AR68,AU68,AX68,BA68)</f>
        <v>220</v>
      </c>
      <c r="U68" s="386"/>
      <c r="V68" s="531">
        <f t="shared" ref="V68:V69" si="13">SUM(AG68,AJ68,AM68,AP68,AS68,AV68,AY68,BB68)</f>
        <v>102</v>
      </c>
      <c r="W68" s="387"/>
      <c r="X68" s="440">
        <v>54</v>
      </c>
      <c r="Y68" s="531"/>
      <c r="Z68" s="441">
        <v>48</v>
      </c>
      <c r="AA68" s="441"/>
      <c r="AB68" s="441"/>
      <c r="AC68" s="441"/>
      <c r="AD68" s="386"/>
      <c r="AE68" s="387"/>
      <c r="AF68" s="208"/>
      <c r="AG68" s="206"/>
      <c r="AH68" s="196"/>
      <c r="AI68" s="208"/>
      <c r="AJ68" s="206"/>
      <c r="AK68" s="207"/>
      <c r="AL68" s="208"/>
      <c r="AM68" s="206"/>
      <c r="AN68" s="196"/>
      <c r="AO68" s="208">
        <v>108</v>
      </c>
      <c r="AP68" s="206">
        <v>52</v>
      </c>
      <c r="AQ68" s="207">
        <v>3</v>
      </c>
      <c r="AR68" s="208">
        <v>112</v>
      </c>
      <c r="AS68" s="206">
        <v>50</v>
      </c>
      <c r="AT68" s="207">
        <v>3</v>
      </c>
      <c r="AU68" s="197"/>
      <c r="AV68" s="206"/>
      <c r="AW68" s="196"/>
      <c r="AX68" s="296"/>
      <c r="AY68" s="297"/>
      <c r="AZ68" s="298"/>
      <c r="BA68" s="197"/>
      <c r="BB68" s="206"/>
      <c r="BC68" s="196"/>
      <c r="BD68" s="596" t="s">
        <v>256</v>
      </c>
      <c r="BE68" s="438"/>
      <c r="BF68" s="438"/>
      <c r="BG68" s="438"/>
      <c r="BH68" s="438"/>
      <c r="BI68" s="439"/>
      <c r="BJ68" s="133">
        <f>SUM(X68:AE68)</f>
        <v>102</v>
      </c>
      <c r="BK68" s="186"/>
    </row>
    <row r="69" spans="1:68" s="172" customFormat="1" ht="66.75" customHeight="1" x14ac:dyDescent="0.2">
      <c r="A69" s="606"/>
      <c r="B69" s="626" t="s">
        <v>362</v>
      </c>
      <c r="C69" s="627"/>
      <c r="D69" s="627"/>
      <c r="E69" s="627"/>
      <c r="F69" s="627"/>
      <c r="G69" s="627"/>
      <c r="H69" s="627"/>
      <c r="I69" s="627"/>
      <c r="J69" s="627"/>
      <c r="K69" s="627"/>
      <c r="L69" s="627"/>
      <c r="M69" s="627"/>
      <c r="N69" s="627"/>
      <c r="O69" s="628"/>
      <c r="P69" s="385"/>
      <c r="Q69" s="532"/>
      <c r="R69" s="531"/>
      <c r="S69" s="387"/>
      <c r="T69" s="385">
        <f t="shared" si="12"/>
        <v>40</v>
      </c>
      <c r="U69" s="386"/>
      <c r="V69" s="531">
        <f t="shared" si="13"/>
        <v>0</v>
      </c>
      <c r="W69" s="387"/>
      <c r="X69" s="385"/>
      <c r="Y69" s="532"/>
      <c r="Z69" s="531"/>
      <c r="AA69" s="532"/>
      <c r="AB69" s="531"/>
      <c r="AC69" s="532"/>
      <c r="AD69" s="531"/>
      <c r="AE69" s="387"/>
      <c r="AF69" s="208"/>
      <c r="AG69" s="206"/>
      <c r="AH69" s="196"/>
      <c r="AI69" s="208"/>
      <c r="AJ69" s="206"/>
      <c r="AK69" s="207"/>
      <c r="AL69" s="208"/>
      <c r="AM69" s="206"/>
      <c r="AN69" s="196"/>
      <c r="AO69" s="208"/>
      <c r="AP69" s="206"/>
      <c r="AQ69" s="207"/>
      <c r="AR69" s="208"/>
      <c r="AS69" s="206"/>
      <c r="AT69" s="207"/>
      <c r="AU69" s="197">
        <v>40</v>
      </c>
      <c r="AV69" s="206"/>
      <c r="AW69" s="196">
        <v>1</v>
      </c>
      <c r="AX69" s="296"/>
      <c r="AY69" s="297"/>
      <c r="AZ69" s="298"/>
      <c r="BA69" s="197"/>
      <c r="BB69" s="206"/>
      <c r="BC69" s="196"/>
      <c r="BD69" s="596" t="s">
        <v>295</v>
      </c>
      <c r="BE69" s="438"/>
      <c r="BF69" s="438"/>
      <c r="BG69" s="438"/>
      <c r="BH69" s="438"/>
      <c r="BI69" s="439"/>
      <c r="BJ69" s="133">
        <f>SUM(X69:AE69)</f>
        <v>0</v>
      </c>
    </row>
    <row r="70" spans="1:68" s="172" customFormat="1" ht="32.450000000000003" customHeight="1" x14ac:dyDescent="0.2">
      <c r="A70" s="135" t="s">
        <v>492</v>
      </c>
      <c r="B70" s="404" t="s">
        <v>363</v>
      </c>
      <c r="C70" s="405"/>
      <c r="D70" s="405"/>
      <c r="E70" s="405"/>
      <c r="F70" s="405"/>
      <c r="G70" s="405"/>
      <c r="H70" s="405"/>
      <c r="I70" s="405"/>
      <c r="J70" s="405"/>
      <c r="K70" s="405"/>
      <c r="L70" s="405"/>
      <c r="M70" s="405"/>
      <c r="N70" s="405"/>
      <c r="O70" s="406"/>
      <c r="P70" s="532">
        <v>6</v>
      </c>
      <c r="Q70" s="441"/>
      <c r="R70" s="441"/>
      <c r="S70" s="442"/>
      <c r="T70" s="385">
        <f>SUM(AF70,AI70,AL70,AO70,AR70,AU70,AX70,BA70)</f>
        <v>120</v>
      </c>
      <c r="U70" s="386"/>
      <c r="V70" s="531">
        <f>SUM(AG70,AJ70,AM70,AP70,AS70,AV70,AY70,BB70)</f>
        <v>60</v>
      </c>
      <c r="W70" s="387"/>
      <c r="X70" s="440">
        <v>32</v>
      </c>
      <c r="Y70" s="531"/>
      <c r="Z70" s="441">
        <v>28</v>
      </c>
      <c r="AA70" s="441"/>
      <c r="AB70" s="441"/>
      <c r="AC70" s="441"/>
      <c r="AD70" s="386"/>
      <c r="AE70" s="387"/>
      <c r="AF70" s="245"/>
      <c r="AG70" s="243"/>
      <c r="AH70" s="242"/>
      <c r="AI70" s="245"/>
      <c r="AJ70" s="243"/>
      <c r="AK70" s="244"/>
      <c r="AL70" s="245"/>
      <c r="AM70" s="243"/>
      <c r="AN70" s="242"/>
      <c r="AO70" s="245"/>
      <c r="AP70" s="243"/>
      <c r="AQ70" s="244"/>
      <c r="AR70" s="245"/>
      <c r="AS70" s="243"/>
      <c r="AT70" s="244"/>
      <c r="AU70" s="241">
        <v>120</v>
      </c>
      <c r="AV70" s="243">
        <v>60</v>
      </c>
      <c r="AW70" s="242">
        <v>3</v>
      </c>
      <c r="AX70" s="296"/>
      <c r="AY70" s="297"/>
      <c r="AZ70" s="298"/>
      <c r="BA70" s="241"/>
      <c r="BB70" s="206"/>
      <c r="BC70" s="196"/>
      <c r="BD70" s="385" t="s">
        <v>257</v>
      </c>
      <c r="BE70" s="386"/>
      <c r="BF70" s="386"/>
      <c r="BG70" s="386"/>
      <c r="BH70" s="386"/>
      <c r="BI70" s="387"/>
      <c r="BJ70" s="133">
        <f>SUM(X70:AE70)</f>
        <v>60</v>
      </c>
      <c r="BK70" s="186"/>
    </row>
    <row r="71" spans="1:68" s="172" customFormat="1" ht="69" customHeight="1" x14ac:dyDescent="0.2">
      <c r="A71" s="137" t="s">
        <v>232</v>
      </c>
      <c r="B71" s="597" t="s">
        <v>391</v>
      </c>
      <c r="C71" s="598"/>
      <c r="D71" s="598"/>
      <c r="E71" s="598"/>
      <c r="F71" s="598"/>
      <c r="G71" s="598"/>
      <c r="H71" s="598"/>
      <c r="I71" s="598"/>
      <c r="J71" s="598"/>
      <c r="K71" s="598"/>
      <c r="L71" s="598"/>
      <c r="M71" s="598"/>
      <c r="N71" s="598"/>
      <c r="O71" s="599"/>
      <c r="P71" s="386"/>
      <c r="Q71" s="532"/>
      <c r="R71" s="531"/>
      <c r="S71" s="387"/>
      <c r="T71" s="385"/>
      <c r="U71" s="386"/>
      <c r="V71" s="531"/>
      <c r="W71" s="387"/>
      <c r="X71" s="385"/>
      <c r="Y71" s="386"/>
      <c r="Z71" s="531"/>
      <c r="AA71" s="532"/>
      <c r="AB71" s="531"/>
      <c r="AC71" s="532"/>
      <c r="AD71" s="386"/>
      <c r="AE71" s="386"/>
      <c r="AF71" s="236"/>
      <c r="AG71" s="242"/>
      <c r="AH71" s="244"/>
      <c r="AI71" s="236"/>
      <c r="AJ71" s="242"/>
      <c r="AK71" s="244"/>
      <c r="AL71" s="237"/>
      <c r="AM71" s="242"/>
      <c r="AN71" s="242"/>
      <c r="AO71" s="236"/>
      <c r="AP71" s="242"/>
      <c r="AQ71" s="244"/>
      <c r="AR71" s="236"/>
      <c r="AS71" s="242"/>
      <c r="AT71" s="244"/>
      <c r="AU71" s="236"/>
      <c r="AV71" s="242"/>
      <c r="AW71" s="244"/>
      <c r="AX71" s="295"/>
      <c r="AY71" s="291"/>
      <c r="AZ71" s="298"/>
      <c r="BA71" s="293"/>
      <c r="BB71" s="196"/>
      <c r="BC71" s="196"/>
      <c r="BD71" s="385">
        <f>SUM(X71:AE71)</f>
        <v>0</v>
      </c>
      <c r="BE71" s="386"/>
      <c r="BF71" s="386"/>
      <c r="BG71" s="386"/>
      <c r="BH71" s="386"/>
      <c r="BI71" s="387"/>
      <c r="BJ71" s="133">
        <f t="shared" si="3"/>
        <v>0</v>
      </c>
      <c r="BM71" s="174"/>
      <c r="BN71" s="174"/>
      <c r="BO71" s="174"/>
    </row>
    <row r="72" spans="1:68" s="172" customFormat="1" ht="33.950000000000003" customHeight="1" x14ac:dyDescent="0.2">
      <c r="A72" s="135" t="s">
        <v>233</v>
      </c>
      <c r="B72" s="404" t="s">
        <v>392</v>
      </c>
      <c r="C72" s="405"/>
      <c r="D72" s="405"/>
      <c r="E72" s="405"/>
      <c r="F72" s="405"/>
      <c r="G72" s="405"/>
      <c r="H72" s="405"/>
      <c r="I72" s="405"/>
      <c r="J72" s="405"/>
      <c r="K72" s="405"/>
      <c r="L72" s="405"/>
      <c r="M72" s="405"/>
      <c r="N72" s="405"/>
      <c r="O72" s="406"/>
      <c r="P72" s="532">
        <v>5</v>
      </c>
      <c r="Q72" s="441"/>
      <c r="R72" s="441"/>
      <c r="S72" s="442"/>
      <c r="T72" s="385">
        <f>SUM(AF72,AI72,AL72,AO72,AR72,AU72,AX72,BA72)</f>
        <v>118</v>
      </c>
      <c r="U72" s="386"/>
      <c r="V72" s="531">
        <f>SUM(AG72,AJ72,AM72,AP72,AS72,AV72,AY72,BB72)</f>
        <v>60</v>
      </c>
      <c r="W72" s="387"/>
      <c r="X72" s="440">
        <v>32</v>
      </c>
      <c r="Y72" s="531"/>
      <c r="Z72" s="441">
        <v>28</v>
      </c>
      <c r="AA72" s="441"/>
      <c r="AB72" s="441"/>
      <c r="AC72" s="441"/>
      <c r="AD72" s="532"/>
      <c r="AE72" s="442"/>
      <c r="AF72" s="245"/>
      <c r="AG72" s="243"/>
      <c r="AH72" s="244"/>
      <c r="AI72" s="245"/>
      <c r="AJ72" s="243"/>
      <c r="AK72" s="244"/>
      <c r="AL72" s="241"/>
      <c r="AM72" s="243"/>
      <c r="AN72" s="242"/>
      <c r="AO72" s="245"/>
      <c r="AP72" s="243"/>
      <c r="AQ72" s="244"/>
      <c r="AR72" s="245">
        <v>118</v>
      </c>
      <c r="AS72" s="243">
        <v>60</v>
      </c>
      <c r="AT72" s="244">
        <v>3</v>
      </c>
      <c r="AU72" s="241"/>
      <c r="AV72" s="243"/>
      <c r="AW72" s="242"/>
      <c r="AX72" s="296"/>
      <c r="AY72" s="297"/>
      <c r="AZ72" s="298"/>
      <c r="BA72" s="241"/>
      <c r="BB72" s="206"/>
      <c r="BC72" s="196"/>
      <c r="BD72" s="385" t="s">
        <v>258</v>
      </c>
      <c r="BE72" s="386"/>
      <c r="BF72" s="386"/>
      <c r="BG72" s="386"/>
      <c r="BH72" s="386"/>
      <c r="BI72" s="387"/>
      <c r="BJ72" s="133">
        <f t="shared" si="3"/>
        <v>60</v>
      </c>
      <c r="BM72" s="174"/>
      <c r="BN72" s="174"/>
      <c r="BO72" s="174"/>
    </row>
    <row r="73" spans="1:68" s="172" customFormat="1" ht="33.950000000000003" customHeight="1" x14ac:dyDescent="0.2">
      <c r="A73" s="135" t="s">
        <v>234</v>
      </c>
      <c r="B73" s="404" t="s">
        <v>393</v>
      </c>
      <c r="C73" s="405"/>
      <c r="D73" s="405"/>
      <c r="E73" s="405"/>
      <c r="F73" s="405"/>
      <c r="G73" s="405"/>
      <c r="H73" s="405"/>
      <c r="I73" s="405"/>
      <c r="J73" s="405"/>
      <c r="K73" s="405"/>
      <c r="L73" s="405"/>
      <c r="M73" s="405"/>
      <c r="N73" s="405"/>
      <c r="O73" s="406"/>
      <c r="P73" s="532">
        <v>6</v>
      </c>
      <c r="Q73" s="441"/>
      <c r="R73" s="441">
        <v>5</v>
      </c>
      <c r="S73" s="442"/>
      <c r="T73" s="385">
        <f>SUM(AF73,AI73,AL73,AO73,AR73,AU73,AX73,BA73)</f>
        <v>212</v>
      </c>
      <c r="U73" s="386"/>
      <c r="V73" s="531">
        <f>SUM(AG73,AJ73,AM73,AP73,AS73,AV73,AY73,BB73)</f>
        <v>100</v>
      </c>
      <c r="W73" s="387"/>
      <c r="X73" s="440">
        <v>52</v>
      </c>
      <c r="Y73" s="531"/>
      <c r="Z73" s="441">
        <v>48</v>
      </c>
      <c r="AA73" s="441"/>
      <c r="AB73" s="441"/>
      <c r="AC73" s="441"/>
      <c r="AD73" s="532"/>
      <c r="AE73" s="442"/>
      <c r="AF73" s="245"/>
      <c r="AG73" s="243"/>
      <c r="AH73" s="244"/>
      <c r="AI73" s="245"/>
      <c r="AJ73" s="243"/>
      <c r="AK73" s="244"/>
      <c r="AL73" s="241"/>
      <c r="AM73" s="243"/>
      <c r="AN73" s="242"/>
      <c r="AO73" s="245"/>
      <c r="AP73" s="243"/>
      <c r="AQ73" s="244"/>
      <c r="AR73" s="245">
        <v>112</v>
      </c>
      <c r="AS73" s="243">
        <v>52</v>
      </c>
      <c r="AT73" s="244">
        <v>3</v>
      </c>
      <c r="AU73" s="241">
        <v>100</v>
      </c>
      <c r="AV73" s="243">
        <v>48</v>
      </c>
      <c r="AW73" s="242">
        <v>3</v>
      </c>
      <c r="AX73" s="295"/>
      <c r="AY73" s="297"/>
      <c r="AZ73" s="294"/>
      <c r="BA73" s="241"/>
      <c r="BB73" s="206"/>
      <c r="BC73" s="196"/>
      <c r="BD73" s="385" t="s">
        <v>259</v>
      </c>
      <c r="BE73" s="386"/>
      <c r="BF73" s="386"/>
      <c r="BG73" s="386"/>
      <c r="BH73" s="386"/>
      <c r="BI73" s="387"/>
      <c r="BJ73" s="133">
        <f t="shared" si="3"/>
        <v>100</v>
      </c>
      <c r="BM73" s="174"/>
      <c r="BN73" s="174"/>
      <c r="BO73" s="174"/>
    </row>
    <row r="74" spans="1:68" s="172" customFormat="1" ht="33.950000000000003" customHeight="1" x14ac:dyDescent="0.2">
      <c r="A74" s="605" t="s">
        <v>368</v>
      </c>
      <c r="B74" s="404" t="s">
        <v>394</v>
      </c>
      <c r="C74" s="405"/>
      <c r="D74" s="405"/>
      <c r="E74" s="405"/>
      <c r="F74" s="405"/>
      <c r="G74" s="405"/>
      <c r="H74" s="405"/>
      <c r="I74" s="405"/>
      <c r="J74" s="405"/>
      <c r="K74" s="405"/>
      <c r="L74" s="405"/>
      <c r="M74" s="405"/>
      <c r="N74" s="405"/>
      <c r="O74" s="406"/>
      <c r="P74" s="532">
        <v>7</v>
      </c>
      <c r="Q74" s="441"/>
      <c r="R74" s="441">
        <v>6</v>
      </c>
      <c r="S74" s="442"/>
      <c r="T74" s="385">
        <f>SUM(AF74,AI74,AL74,AO74,AR74,AU74,AX74,BA74)</f>
        <v>206</v>
      </c>
      <c r="U74" s="386"/>
      <c r="V74" s="531">
        <f>SUM(AG74,AJ74,AM74,AP74,AS74,AV74,AY74,BB74)</f>
        <v>92</v>
      </c>
      <c r="W74" s="387"/>
      <c r="X74" s="440">
        <v>52</v>
      </c>
      <c r="Y74" s="531"/>
      <c r="Z74" s="441">
        <v>40</v>
      </c>
      <c r="AA74" s="441"/>
      <c r="AB74" s="441"/>
      <c r="AC74" s="441"/>
      <c r="AD74" s="532"/>
      <c r="AE74" s="442"/>
      <c r="AF74" s="245"/>
      <c r="AG74" s="243"/>
      <c r="AH74" s="244"/>
      <c r="AI74" s="245"/>
      <c r="AJ74" s="243"/>
      <c r="AK74" s="244"/>
      <c r="AL74" s="241"/>
      <c r="AM74" s="243"/>
      <c r="AN74" s="242"/>
      <c r="AO74" s="245"/>
      <c r="AP74" s="243"/>
      <c r="AQ74" s="244"/>
      <c r="AR74" s="245"/>
      <c r="AS74" s="243"/>
      <c r="AT74" s="244"/>
      <c r="AU74" s="241">
        <v>100</v>
      </c>
      <c r="AV74" s="243">
        <v>48</v>
      </c>
      <c r="AW74" s="242">
        <v>3</v>
      </c>
      <c r="AX74" s="296">
        <v>106</v>
      </c>
      <c r="AY74" s="297">
        <v>44</v>
      </c>
      <c r="AZ74" s="298">
        <v>3</v>
      </c>
      <c r="BA74" s="241"/>
      <c r="BB74" s="206"/>
      <c r="BC74" s="196"/>
      <c r="BD74" s="385" t="s">
        <v>260</v>
      </c>
      <c r="BE74" s="386"/>
      <c r="BF74" s="386"/>
      <c r="BG74" s="386"/>
      <c r="BH74" s="386"/>
      <c r="BI74" s="387"/>
      <c r="BJ74" s="133">
        <f t="shared" si="3"/>
        <v>92</v>
      </c>
      <c r="BM74" s="174"/>
      <c r="BN74" s="174"/>
      <c r="BO74" s="174"/>
    </row>
    <row r="75" spans="1:68" s="172" customFormat="1" ht="96" customHeight="1" x14ac:dyDescent="0.2">
      <c r="A75" s="606"/>
      <c r="B75" s="404" t="s">
        <v>395</v>
      </c>
      <c r="C75" s="405"/>
      <c r="D75" s="405"/>
      <c r="E75" s="405"/>
      <c r="F75" s="405"/>
      <c r="G75" s="405"/>
      <c r="H75" s="405"/>
      <c r="I75" s="405"/>
      <c r="J75" s="405"/>
      <c r="K75" s="405"/>
      <c r="L75" s="405"/>
      <c r="M75" s="405"/>
      <c r="N75" s="405"/>
      <c r="O75" s="406"/>
      <c r="P75" s="532"/>
      <c r="Q75" s="441"/>
      <c r="R75" s="441"/>
      <c r="S75" s="442"/>
      <c r="T75" s="385">
        <f>SUM(AF75,AI75,AL75,AO75,AR75,AU75,AX75,BA75)</f>
        <v>40</v>
      </c>
      <c r="U75" s="386"/>
      <c r="V75" s="531">
        <f>SUM(AG75,AJ75,AM75,AP75,AS75,AV75,AY75,BB75)</f>
        <v>0</v>
      </c>
      <c r="W75" s="387"/>
      <c r="X75" s="440"/>
      <c r="Y75" s="531"/>
      <c r="Z75" s="441"/>
      <c r="AA75" s="441"/>
      <c r="AB75" s="441"/>
      <c r="AC75" s="441"/>
      <c r="AD75" s="532"/>
      <c r="AE75" s="442"/>
      <c r="AF75" s="208"/>
      <c r="AG75" s="206"/>
      <c r="AH75" s="207"/>
      <c r="AI75" s="208"/>
      <c r="AJ75" s="206"/>
      <c r="AK75" s="207"/>
      <c r="AL75" s="197"/>
      <c r="AM75" s="206"/>
      <c r="AN75" s="196"/>
      <c r="AO75" s="208"/>
      <c r="AP75" s="206"/>
      <c r="AQ75" s="207"/>
      <c r="AR75" s="208"/>
      <c r="AS75" s="206"/>
      <c r="AT75" s="207"/>
      <c r="AU75" s="197"/>
      <c r="AV75" s="206"/>
      <c r="AW75" s="196"/>
      <c r="AX75" s="296">
        <v>40</v>
      </c>
      <c r="AY75" s="297"/>
      <c r="AZ75" s="298">
        <v>1</v>
      </c>
      <c r="BA75" s="197"/>
      <c r="BB75" s="206"/>
      <c r="BC75" s="196"/>
      <c r="BD75" s="596" t="s">
        <v>295</v>
      </c>
      <c r="BE75" s="438"/>
      <c r="BF75" s="438"/>
      <c r="BG75" s="438"/>
      <c r="BH75" s="438"/>
      <c r="BI75" s="439"/>
      <c r="BJ75" s="133">
        <f t="shared" si="3"/>
        <v>0</v>
      </c>
      <c r="BM75" s="174"/>
      <c r="BN75" s="174"/>
      <c r="BO75" s="174"/>
    </row>
    <row r="76" spans="1:68" s="172" customFormat="1" ht="33.950000000000003" customHeight="1" thickBot="1" x14ac:dyDescent="0.25">
      <c r="A76" s="135" t="s">
        <v>370</v>
      </c>
      <c r="B76" s="404" t="s">
        <v>511</v>
      </c>
      <c r="C76" s="405"/>
      <c r="D76" s="405"/>
      <c r="E76" s="405"/>
      <c r="F76" s="405"/>
      <c r="G76" s="405"/>
      <c r="H76" s="405"/>
      <c r="I76" s="405"/>
      <c r="J76" s="405"/>
      <c r="K76" s="405"/>
      <c r="L76" s="405"/>
      <c r="M76" s="405"/>
      <c r="N76" s="405"/>
      <c r="O76" s="406"/>
      <c r="P76" s="532">
        <v>7</v>
      </c>
      <c r="Q76" s="441"/>
      <c r="R76" s="441"/>
      <c r="S76" s="442"/>
      <c r="T76" s="385">
        <f>SUM(AF76,AI76,AL76,AO76,AR76,AU76,AX76,BA76)</f>
        <v>136</v>
      </c>
      <c r="U76" s="386"/>
      <c r="V76" s="531">
        <f>SUM(AG76,AJ76,AM76,AP76,AS76,AV76,AY76,BB76)</f>
        <v>70</v>
      </c>
      <c r="W76" s="387"/>
      <c r="X76" s="440">
        <v>34</v>
      </c>
      <c r="Y76" s="531"/>
      <c r="Z76" s="441">
        <v>36</v>
      </c>
      <c r="AA76" s="441"/>
      <c r="AB76" s="441"/>
      <c r="AC76" s="441"/>
      <c r="AD76" s="532"/>
      <c r="AE76" s="442"/>
      <c r="AF76" s="208"/>
      <c r="AG76" s="206"/>
      <c r="AH76" s="207"/>
      <c r="AI76" s="208"/>
      <c r="AJ76" s="206"/>
      <c r="AK76" s="207"/>
      <c r="AL76" s="197"/>
      <c r="AM76" s="206"/>
      <c r="AN76" s="196"/>
      <c r="AO76" s="202"/>
      <c r="AP76" s="188"/>
      <c r="AQ76" s="203"/>
      <c r="AR76" s="208"/>
      <c r="AS76" s="206"/>
      <c r="AT76" s="207"/>
      <c r="AU76" s="197"/>
      <c r="AV76" s="206"/>
      <c r="AW76" s="196"/>
      <c r="AX76" s="302">
        <v>136</v>
      </c>
      <c r="AY76" s="290">
        <v>70</v>
      </c>
      <c r="AZ76" s="301">
        <v>4</v>
      </c>
      <c r="BA76" s="197"/>
      <c r="BB76" s="206"/>
      <c r="BC76" s="196"/>
      <c r="BD76" s="385" t="s">
        <v>261</v>
      </c>
      <c r="BE76" s="386"/>
      <c r="BF76" s="386"/>
      <c r="BG76" s="386"/>
      <c r="BH76" s="386"/>
      <c r="BI76" s="387"/>
      <c r="BJ76" s="133">
        <f t="shared" si="3"/>
        <v>70</v>
      </c>
      <c r="BK76" s="186"/>
      <c r="BM76" s="174"/>
      <c r="BN76" s="174"/>
      <c r="BO76" s="174"/>
    </row>
    <row r="77" spans="1:68" s="17" customFormat="1" ht="36.75" customHeight="1" thickBot="1" x14ac:dyDescent="0.25">
      <c r="A77" s="69" t="s">
        <v>33</v>
      </c>
      <c r="B77" s="551" t="s">
        <v>323</v>
      </c>
      <c r="C77" s="552"/>
      <c r="D77" s="552"/>
      <c r="E77" s="552"/>
      <c r="F77" s="552"/>
      <c r="G77" s="552"/>
      <c r="H77" s="552"/>
      <c r="I77" s="552"/>
      <c r="J77" s="552"/>
      <c r="K77" s="552"/>
      <c r="L77" s="552"/>
      <c r="M77" s="552"/>
      <c r="N77" s="552"/>
      <c r="O77" s="553"/>
      <c r="P77" s="421"/>
      <c r="Q77" s="534"/>
      <c r="R77" s="533"/>
      <c r="S77" s="421"/>
      <c r="T77" s="420">
        <f>SUM(T78:U138)</f>
        <v>3470</v>
      </c>
      <c r="U77" s="421"/>
      <c r="V77" s="533">
        <f>SUM(V78:W138)</f>
        <v>1598</v>
      </c>
      <c r="W77" s="422"/>
      <c r="X77" s="420">
        <f>SUM(X78:Y138)</f>
        <v>812</v>
      </c>
      <c r="Y77" s="421"/>
      <c r="Z77" s="533">
        <f>SUM(Z78:AA138)</f>
        <v>228</v>
      </c>
      <c r="AA77" s="421"/>
      <c r="AB77" s="533">
        <f>SUM(AB78:AC138)</f>
        <v>522</v>
      </c>
      <c r="AC77" s="421"/>
      <c r="AD77" s="533">
        <f>SUM(AD78:AE138)</f>
        <v>36</v>
      </c>
      <c r="AE77" s="422"/>
      <c r="AF77" s="190">
        <f t="shared" ref="AF77:BC77" si="14">SUM(AF78:AF138)</f>
        <v>300</v>
      </c>
      <c r="AG77" s="194">
        <f t="shared" si="14"/>
        <v>136</v>
      </c>
      <c r="AH77" s="63">
        <f t="shared" si="14"/>
        <v>8</v>
      </c>
      <c r="AI77" s="190">
        <f t="shared" si="14"/>
        <v>240</v>
      </c>
      <c r="AJ77" s="194">
        <f t="shared" si="14"/>
        <v>136</v>
      </c>
      <c r="AK77" s="63">
        <f t="shared" si="14"/>
        <v>6</v>
      </c>
      <c r="AL77" s="190">
        <f t="shared" si="14"/>
        <v>540</v>
      </c>
      <c r="AM77" s="194">
        <f t="shared" si="14"/>
        <v>240</v>
      </c>
      <c r="AN77" s="63">
        <f t="shared" si="14"/>
        <v>15</v>
      </c>
      <c r="AO77" s="190">
        <f t="shared" si="14"/>
        <v>548</v>
      </c>
      <c r="AP77" s="194">
        <f t="shared" si="14"/>
        <v>232</v>
      </c>
      <c r="AQ77" s="63">
        <f t="shared" si="14"/>
        <v>15</v>
      </c>
      <c r="AR77" s="190">
        <f t="shared" si="14"/>
        <v>378</v>
      </c>
      <c r="AS77" s="194">
        <f t="shared" si="14"/>
        <v>202</v>
      </c>
      <c r="AT77" s="63">
        <f t="shared" si="14"/>
        <v>10</v>
      </c>
      <c r="AU77" s="190">
        <f t="shared" si="14"/>
        <v>620</v>
      </c>
      <c r="AV77" s="194">
        <f t="shared" si="14"/>
        <v>286</v>
      </c>
      <c r="AW77" s="63">
        <f t="shared" si="14"/>
        <v>18</v>
      </c>
      <c r="AX77" s="190">
        <f t="shared" si="14"/>
        <v>844</v>
      </c>
      <c r="AY77" s="194">
        <f t="shared" si="14"/>
        <v>366</v>
      </c>
      <c r="AZ77" s="63">
        <f t="shared" si="14"/>
        <v>25</v>
      </c>
      <c r="BA77" s="190">
        <f t="shared" si="14"/>
        <v>0</v>
      </c>
      <c r="BB77" s="194">
        <f t="shared" si="14"/>
        <v>0</v>
      </c>
      <c r="BC77" s="194">
        <f t="shared" si="14"/>
        <v>0</v>
      </c>
      <c r="BD77" s="629">
        <f>T77*100/T144</f>
        <v>46.702557200538358</v>
      </c>
      <c r="BE77" s="630"/>
      <c r="BF77" s="630"/>
      <c r="BG77" s="630"/>
      <c r="BH77" s="630"/>
      <c r="BI77" s="631"/>
      <c r="BJ77" s="133">
        <f t="shared" si="3"/>
        <v>1598</v>
      </c>
      <c r="BK77" s="64">
        <f>SUM(AF77,AI77,AL77,AO77,AR77,AU77,AX77,BA77)</f>
        <v>3470</v>
      </c>
      <c r="BL77" s="64">
        <f>SUM(AG77,AJ77,AM77,AP77,AS77,AV77,AY77,BB77)</f>
        <v>1598</v>
      </c>
      <c r="BM77" s="64">
        <f>SUM(AH77,AK77,AN77,AQ77,AT77,AW77,AZ77,BC77)</f>
        <v>97</v>
      </c>
      <c r="BN77" s="14"/>
      <c r="BO77" s="14"/>
      <c r="BP77" s="14"/>
    </row>
    <row r="78" spans="1:68" s="132" customFormat="1" ht="65.099999999999994" customHeight="1" x14ac:dyDescent="0.2">
      <c r="A78" s="178" t="s">
        <v>100</v>
      </c>
      <c r="B78" s="632" t="s">
        <v>509</v>
      </c>
      <c r="C78" s="633"/>
      <c r="D78" s="633"/>
      <c r="E78" s="633"/>
      <c r="F78" s="633"/>
      <c r="G78" s="633"/>
      <c r="H78" s="633"/>
      <c r="I78" s="633"/>
      <c r="J78" s="633"/>
      <c r="K78" s="633"/>
      <c r="L78" s="633"/>
      <c r="M78" s="633"/>
      <c r="N78" s="633"/>
      <c r="O78" s="634"/>
      <c r="P78" s="425"/>
      <c r="Q78" s="536"/>
      <c r="R78" s="539"/>
      <c r="S78" s="425"/>
      <c r="T78" s="424"/>
      <c r="U78" s="425"/>
      <c r="V78" s="539"/>
      <c r="W78" s="426"/>
      <c r="X78" s="424"/>
      <c r="Y78" s="425"/>
      <c r="Z78" s="539"/>
      <c r="AA78" s="536"/>
      <c r="AB78" s="539"/>
      <c r="AC78" s="536"/>
      <c r="AD78" s="425"/>
      <c r="AE78" s="425"/>
      <c r="AF78" s="261"/>
      <c r="AG78" s="250"/>
      <c r="AH78" s="256"/>
      <c r="AI78" s="261"/>
      <c r="AJ78" s="250"/>
      <c r="AK78" s="256"/>
      <c r="AL78" s="261"/>
      <c r="AM78" s="250"/>
      <c r="AN78" s="256"/>
      <c r="AO78" s="261"/>
      <c r="AP78" s="250"/>
      <c r="AQ78" s="256"/>
      <c r="AR78" s="261"/>
      <c r="AS78" s="250"/>
      <c r="AT78" s="256"/>
      <c r="AU78" s="261"/>
      <c r="AV78" s="250"/>
      <c r="AW78" s="256"/>
      <c r="AX78" s="261"/>
      <c r="AY78" s="250"/>
      <c r="AZ78" s="256"/>
      <c r="BA78" s="261"/>
      <c r="BB78" s="250"/>
      <c r="BC78" s="256"/>
      <c r="BD78" s="450">
        <f>SUM(X78:AE78)</f>
        <v>0</v>
      </c>
      <c r="BE78" s="451"/>
      <c r="BF78" s="451"/>
      <c r="BG78" s="451"/>
      <c r="BH78" s="451"/>
      <c r="BI78" s="452"/>
      <c r="BJ78" s="143">
        <f t="shared" si="3"/>
        <v>0</v>
      </c>
      <c r="BK78" s="144"/>
      <c r="BN78" s="145"/>
      <c r="BO78" s="145"/>
      <c r="BP78" s="145"/>
    </row>
    <row r="79" spans="1:68" s="132" customFormat="1" ht="32.450000000000003" customHeight="1" x14ac:dyDescent="0.2">
      <c r="A79" s="106" t="s">
        <v>115</v>
      </c>
      <c r="B79" s="404" t="s">
        <v>180</v>
      </c>
      <c r="C79" s="405"/>
      <c r="D79" s="405"/>
      <c r="E79" s="405"/>
      <c r="F79" s="405"/>
      <c r="G79" s="405"/>
      <c r="H79" s="405"/>
      <c r="I79" s="405"/>
      <c r="J79" s="405"/>
      <c r="K79" s="405"/>
      <c r="L79" s="405"/>
      <c r="M79" s="405"/>
      <c r="N79" s="405"/>
      <c r="O79" s="406"/>
      <c r="P79" s="386"/>
      <c r="Q79" s="532"/>
      <c r="R79" s="531">
        <v>1</v>
      </c>
      <c r="S79" s="386"/>
      <c r="T79" s="385">
        <f>SUM(AF79,AI79,AL79,AO79,AR79,AU79,AX79,BA79)</f>
        <v>72</v>
      </c>
      <c r="U79" s="386"/>
      <c r="V79" s="531">
        <f t="shared" ref="V79" si="15">SUM(AG79,AJ79,AM79,AP79,AS79,AV79,AY79,BB79)</f>
        <v>36</v>
      </c>
      <c r="W79" s="387"/>
      <c r="X79" s="386">
        <v>18</v>
      </c>
      <c r="Y79" s="386"/>
      <c r="Z79" s="531"/>
      <c r="AA79" s="532"/>
      <c r="AB79" s="531"/>
      <c r="AC79" s="532"/>
      <c r="AD79" s="386">
        <v>18</v>
      </c>
      <c r="AE79" s="387"/>
      <c r="AF79" s="266">
        <v>72</v>
      </c>
      <c r="AG79" s="272">
        <v>36</v>
      </c>
      <c r="AH79" s="273">
        <v>2</v>
      </c>
      <c r="AI79" s="274"/>
      <c r="AJ79" s="272"/>
      <c r="AK79" s="273"/>
      <c r="AL79" s="274"/>
      <c r="AM79" s="272"/>
      <c r="AN79" s="273"/>
      <c r="AO79" s="266"/>
      <c r="AP79" s="272"/>
      <c r="AQ79" s="265"/>
      <c r="AR79" s="266"/>
      <c r="AS79" s="272"/>
      <c r="AT79" s="265"/>
      <c r="AU79" s="274"/>
      <c r="AV79" s="272"/>
      <c r="AW79" s="273"/>
      <c r="AX79" s="266"/>
      <c r="AY79" s="272"/>
      <c r="AZ79" s="265"/>
      <c r="BA79" s="266"/>
      <c r="BB79" s="272"/>
      <c r="BC79" s="262"/>
      <c r="BD79" s="620" t="s">
        <v>203</v>
      </c>
      <c r="BE79" s="621"/>
      <c r="BF79" s="621"/>
      <c r="BG79" s="621"/>
      <c r="BH79" s="621"/>
      <c r="BI79" s="622"/>
      <c r="BJ79" s="143">
        <f t="shared" si="3"/>
        <v>36</v>
      </c>
      <c r="BK79" s="144"/>
      <c r="BN79" s="145"/>
      <c r="BO79" s="145"/>
      <c r="BP79" s="145"/>
    </row>
    <row r="80" spans="1:68" s="132" customFormat="1" ht="65.099999999999994" customHeight="1" x14ac:dyDescent="0.2">
      <c r="A80" s="275" t="s">
        <v>140</v>
      </c>
      <c r="B80" s="626" t="s">
        <v>193</v>
      </c>
      <c r="C80" s="627"/>
      <c r="D80" s="627"/>
      <c r="E80" s="627"/>
      <c r="F80" s="627"/>
      <c r="G80" s="627"/>
      <c r="H80" s="627"/>
      <c r="I80" s="627"/>
      <c r="J80" s="627"/>
      <c r="K80" s="627"/>
      <c r="L80" s="627"/>
      <c r="M80" s="627"/>
      <c r="N80" s="627"/>
      <c r="O80" s="628"/>
      <c r="P80" s="386"/>
      <c r="Q80" s="532"/>
      <c r="R80" s="531">
        <v>4</v>
      </c>
      <c r="S80" s="386"/>
      <c r="T80" s="385">
        <f>SUM(AF80,AI80,AL80,AO80,AR80,AU80,AX80,BA80)</f>
        <v>72</v>
      </c>
      <c r="U80" s="386"/>
      <c r="V80" s="531">
        <f>SUM(AG80,AJ80,AM80,AP80,AS80,AV80,AY80,BB80)</f>
        <v>36</v>
      </c>
      <c r="W80" s="387"/>
      <c r="X80" s="386">
        <v>18</v>
      </c>
      <c r="Y80" s="386"/>
      <c r="Z80" s="531"/>
      <c r="AA80" s="532"/>
      <c r="AB80" s="531"/>
      <c r="AC80" s="532"/>
      <c r="AD80" s="386">
        <v>18</v>
      </c>
      <c r="AE80" s="387"/>
      <c r="AF80" s="266"/>
      <c r="AG80" s="272"/>
      <c r="AH80" s="265"/>
      <c r="AI80" s="266"/>
      <c r="AJ80" s="272"/>
      <c r="AK80" s="265"/>
      <c r="AL80" s="266"/>
      <c r="AM80" s="272"/>
      <c r="AN80" s="265"/>
      <c r="AO80" s="266">
        <v>72</v>
      </c>
      <c r="AP80" s="272">
        <v>36</v>
      </c>
      <c r="AQ80" s="265">
        <v>2</v>
      </c>
      <c r="AR80" s="266"/>
      <c r="AS80" s="272"/>
      <c r="AT80" s="265"/>
      <c r="AU80" s="266"/>
      <c r="AV80" s="272"/>
      <c r="AW80" s="265"/>
      <c r="AX80" s="266"/>
      <c r="AY80" s="272"/>
      <c r="AZ80" s="265"/>
      <c r="BA80" s="266"/>
      <c r="BB80" s="272"/>
      <c r="BC80" s="262"/>
      <c r="BD80" s="620" t="s">
        <v>206</v>
      </c>
      <c r="BE80" s="621"/>
      <c r="BF80" s="621"/>
      <c r="BG80" s="621"/>
      <c r="BH80" s="621"/>
      <c r="BI80" s="622"/>
      <c r="BJ80" s="143">
        <f t="shared" si="3"/>
        <v>36</v>
      </c>
      <c r="BK80" s="144"/>
      <c r="BN80" s="145"/>
      <c r="BO80" s="145"/>
      <c r="BP80" s="145"/>
    </row>
    <row r="81" spans="1:68" s="132" customFormat="1" ht="91.5" customHeight="1" x14ac:dyDescent="0.2">
      <c r="A81" s="275" t="s">
        <v>201</v>
      </c>
      <c r="B81" s="388" t="s">
        <v>491</v>
      </c>
      <c r="C81" s="389"/>
      <c r="D81" s="389"/>
      <c r="E81" s="389"/>
      <c r="F81" s="389"/>
      <c r="G81" s="389"/>
      <c r="H81" s="389"/>
      <c r="I81" s="389"/>
      <c r="J81" s="389"/>
      <c r="K81" s="389"/>
      <c r="L81" s="389"/>
      <c r="M81" s="389"/>
      <c r="N81" s="389"/>
      <c r="O81" s="390"/>
      <c r="P81" s="386"/>
      <c r="Q81" s="532"/>
      <c r="R81" s="531">
        <v>3</v>
      </c>
      <c r="S81" s="386"/>
      <c r="T81" s="385">
        <f>SUM(AF81,AI81,AL81,AO81,AR81,AU81,AX81,BA81)</f>
        <v>72</v>
      </c>
      <c r="U81" s="386"/>
      <c r="V81" s="531">
        <f>SUM(AG81,AJ81,AM81,AP81,AS81,AV81,AY81,BB81)</f>
        <v>36</v>
      </c>
      <c r="W81" s="387"/>
      <c r="X81" s="386">
        <v>18</v>
      </c>
      <c r="Y81" s="386"/>
      <c r="Z81" s="531"/>
      <c r="AA81" s="532"/>
      <c r="AB81" s="531">
        <v>18</v>
      </c>
      <c r="AC81" s="532"/>
      <c r="AD81" s="386"/>
      <c r="AE81" s="387"/>
      <c r="AF81" s="266"/>
      <c r="AG81" s="272"/>
      <c r="AH81" s="265"/>
      <c r="AI81" s="266"/>
      <c r="AJ81" s="272"/>
      <c r="AK81" s="265"/>
      <c r="AL81" s="266">
        <v>72</v>
      </c>
      <c r="AM81" s="272">
        <v>36</v>
      </c>
      <c r="AN81" s="265">
        <v>2</v>
      </c>
      <c r="AO81" s="266"/>
      <c r="AP81" s="272"/>
      <c r="AQ81" s="265"/>
      <c r="AR81" s="266"/>
      <c r="AS81" s="272"/>
      <c r="AT81" s="265"/>
      <c r="AU81" s="266"/>
      <c r="AV81" s="272"/>
      <c r="AW81" s="265"/>
      <c r="AX81" s="266"/>
      <c r="AY81" s="272"/>
      <c r="AZ81" s="265"/>
      <c r="BA81" s="266"/>
      <c r="BB81" s="272"/>
      <c r="BC81" s="262"/>
      <c r="BD81" s="620" t="s">
        <v>337</v>
      </c>
      <c r="BE81" s="621"/>
      <c r="BF81" s="621"/>
      <c r="BG81" s="621"/>
      <c r="BH81" s="621"/>
      <c r="BI81" s="622"/>
      <c r="BJ81" s="143">
        <f t="shared" si="3"/>
        <v>36</v>
      </c>
      <c r="BK81" s="144"/>
      <c r="BN81" s="145"/>
      <c r="BO81" s="145"/>
      <c r="BP81" s="145"/>
    </row>
    <row r="82" spans="1:68" s="132" customFormat="1" ht="32.450000000000003" customHeight="1" x14ac:dyDescent="0.2">
      <c r="A82" s="107" t="s">
        <v>116</v>
      </c>
      <c r="B82" s="597" t="s">
        <v>151</v>
      </c>
      <c r="C82" s="598"/>
      <c r="D82" s="598"/>
      <c r="E82" s="598"/>
      <c r="F82" s="598"/>
      <c r="G82" s="598"/>
      <c r="H82" s="598"/>
      <c r="I82" s="598"/>
      <c r="J82" s="598"/>
      <c r="K82" s="598"/>
      <c r="L82" s="598"/>
      <c r="M82" s="598"/>
      <c r="N82" s="598"/>
      <c r="O82" s="599"/>
      <c r="P82" s="386"/>
      <c r="Q82" s="386"/>
      <c r="R82" s="531"/>
      <c r="S82" s="386"/>
      <c r="T82" s="385"/>
      <c r="U82" s="386"/>
      <c r="V82" s="531"/>
      <c r="W82" s="387"/>
      <c r="X82" s="385"/>
      <c r="Y82" s="386"/>
      <c r="Z82" s="531"/>
      <c r="AA82" s="532"/>
      <c r="AB82" s="531"/>
      <c r="AC82" s="532"/>
      <c r="AD82" s="386"/>
      <c r="AE82" s="386"/>
      <c r="AF82" s="266"/>
      <c r="AG82" s="272"/>
      <c r="AH82" s="264"/>
      <c r="AI82" s="266"/>
      <c r="AJ82" s="272"/>
      <c r="AK82" s="264"/>
      <c r="AL82" s="266"/>
      <c r="AM82" s="272"/>
      <c r="AN82" s="264"/>
      <c r="AO82" s="266"/>
      <c r="AP82" s="272"/>
      <c r="AQ82" s="264"/>
      <c r="AR82" s="266"/>
      <c r="AS82" s="272"/>
      <c r="AT82" s="264"/>
      <c r="AU82" s="266"/>
      <c r="AV82" s="272"/>
      <c r="AW82" s="264"/>
      <c r="AX82" s="266"/>
      <c r="AY82" s="272"/>
      <c r="AZ82" s="264"/>
      <c r="BA82" s="266"/>
      <c r="BB82" s="272"/>
      <c r="BC82" s="262"/>
      <c r="BD82" s="440">
        <f>SUM(X82:AE82)</f>
        <v>0</v>
      </c>
      <c r="BE82" s="441"/>
      <c r="BF82" s="441"/>
      <c r="BG82" s="441"/>
      <c r="BH82" s="441"/>
      <c r="BI82" s="442"/>
      <c r="BJ82" s="143">
        <f t="shared" si="3"/>
        <v>0</v>
      </c>
      <c r="BK82" s="144"/>
      <c r="BN82" s="145"/>
      <c r="BO82" s="145"/>
      <c r="BP82" s="145"/>
    </row>
    <row r="83" spans="1:68" s="132" customFormat="1" ht="32.450000000000003" customHeight="1" x14ac:dyDescent="0.2">
      <c r="A83" s="67" t="s">
        <v>172</v>
      </c>
      <c r="B83" s="404" t="s">
        <v>373</v>
      </c>
      <c r="C83" s="405"/>
      <c r="D83" s="405"/>
      <c r="E83" s="405"/>
      <c r="F83" s="405"/>
      <c r="G83" s="405"/>
      <c r="H83" s="405"/>
      <c r="I83" s="405"/>
      <c r="J83" s="405"/>
      <c r="K83" s="405"/>
      <c r="L83" s="405"/>
      <c r="M83" s="405"/>
      <c r="N83" s="405"/>
      <c r="O83" s="406"/>
      <c r="P83" s="386"/>
      <c r="Q83" s="532"/>
      <c r="R83" s="531">
        <v>1</v>
      </c>
      <c r="S83" s="386"/>
      <c r="T83" s="385">
        <f t="shared" ref="T83:T99" si="16">SUM(AF83,AI83,AL83,AO83,AR83,AU83,AX83,BA83)</f>
        <v>108</v>
      </c>
      <c r="U83" s="386"/>
      <c r="V83" s="531">
        <f t="shared" ref="V83:V84" si="17">SUM(AG83,AJ83,AM83,AP83,AS83,AV83,AY83,BB83)</f>
        <v>48</v>
      </c>
      <c r="W83" s="387"/>
      <c r="X83" s="386">
        <v>16</v>
      </c>
      <c r="Y83" s="386"/>
      <c r="Z83" s="531">
        <v>32</v>
      </c>
      <c r="AA83" s="532"/>
      <c r="AB83" s="531"/>
      <c r="AC83" s="532"/>
      <c r="AD83" s="386"/>
      <c r="AE83" s="387"/>
      <c r="AF83" s="266">
        <v>108</v>
      </c>
      <c r="AG83" s="272">
        <v>48</v>
      </c>
      <c r="AH83" s="265">
        <v>3</v>
      </c>
      <c r="AI83" s="274"/>
      <c r="AJ83" s="272"/>
      <c r="AK83" s="273"/>
      <c r="AL83" s="274"/>
      <c r="AM83" s="272"/>
      <c r="AN83" s="273"/>
      <c r="AO83" s="266"/>
      <c r="AP83" s="272"/>
      <c r="AQ83" s="265"/>
      <c r="AR83" s="266"/>
      <c r="AS83" s="272"/>
      <c r="AT83" s="265"/>
      <c r="AU83" s="274"/>
      <c r="AV83" s="272"/>
      <c r="AW83" s="273"/>
      <c r="AX83" s="266"/>
      <c r="AY83" s="272"/>
      <c r="AZ83" s="265"/>
      <c r="BA83" s="266"/>
      <c r="BB83" s="272"/>
      <c r="BC83" s="262"/>
      <c r="BD83" s="620" t="s">
        <v>133</v>
      </c>
      <c r="BE83" s="621"/>
      <c r="BF83" s="621"/>
      <c r="BG83" s="621"/>
      <c r="BH83" s="621"/>
      <c r="BI83" s="622"/>
      <c r="BJ83" s="143">
        <f t="shared" si="3"/>
        <v>48</v>
      </c>
      <c r="BK83" s="144"/>
      <c r="BN83" s="145"/>
      <c r="BO83" s="145"/>
      <c r="BP83" s="145"/>
    </row>
    <row r="84" spans="1:68" s="132" customFormat="1" ht="33" customHeight="1" x14ac:dyDescent="0.2">
      <c r="A84" s="67" t="s">
        <v>171</v>
      </c>
      <c r="B84" s="404" t="s">
        <v>179</v>
      </c>
      <c r="C84" s="405"/>
      <c r="D84" s="405"/>
      <c r="E84" s="405"/>
      <c r="F84" s="405"/>
      <c r="G84" s="405"/>
      <c r="H84" s="405"/>
      <c r="I84" s="405"/>
      <c r="J84" s="405"/>
      <c r="K84" s="405"/>
      <c r="L84" s="405"/>
      <c r="M84" s="405"/>
      <c r="N84" s="405"/>
      <c r="O84" s="406"/>
      <c r="P84" s="386"/>
      <c r="Q84" s="532"/>
      <c r="R84" s="531">
        <v>4</v>
      </c>
      <c r="S84" s="386"/>
      <c r="T84" s="385">
        <f t="shared" si="16"/>
        <v>108</v>
      </c>
      <c r="U84" s="386"/>
      <c r="V84" s="531">
        <f t="shared" si="17"/>
        <v>48</v>
      </c>
      <c r="W84" s="387"/>
      <c r="X84" s="386">
        <v>32</v>
      </c>
      <c r="Y84" s="386"/>
      <c r="Z84" s="531"/>
      <c r="AA84" s="532"/>
      <c r="AB84" s="531">
        <v>16</v>
      </c>
      <c r="AC84" s="532"/>
      <c r="AD84" s="386"/>
      <c r="AE84" s="387"/>
      <c r="AF84" s="266"/>
      <c r="AG84" s="272"/>
      <c r="AH84" s="273"/>
      <c r="AI84" s="274"/>
      <c r="AJ84" s="272"/>
      <c r="AK84" s="273"/>
      <c r="AL84" s="274"/>
      <c r="AM84" s="272"/>
      <c r="AN84" s="273"/>
      <c r="AO84" s="266">
        <v>108</v>
      </c>
      <c r="AP84" s="272">
        <v>48</v>
      </c>
      <c r="AQ84" s="265">
        <v>3</v>
      </c>
      <c r="AR84" s="266"/>
      <c r="AS84" s="272"/>
      <c r="AT84" s="265"/>
      <c r="AU84" s="274"/>
      <c r="AV84" s="272"/>
      <c r="AW84" s="273"/>
      <c r="AX84" s="266"/>
      <c r="AY84" s="272"/>
      <c r="AZ84" s="265"/>
      <c r="BA84" s="266"/>
      <c r="BB84" s="272"/>
      <c r="BC84" s="262"/>
      <c r="BD84" s="620" t="s">
        <v>134</v>
      </c>
      <c r="BE84" s="621"/>
      <c r="BF84" s="621"/>
      <c r="BG84" s="621"/>
      <c r="BH84" s="621"/>
      <c r="BI84" s="622"/>
      <c r="BJ84" s="143">
        <f t="shared" si="3"/>
        <v>48</v>
      </c>
      <c r="BK84" s="144"/>
      <c r="BN84" s="145"/>
      <c r="BO84" s="145"/>
      <c r="BP84" s="145"/>
    </row>
    <row r="85" spans="1:68" s="132" customFormat="1" ht="65.099999999999994" customHeight="1" thickBot="1" x14ac:dyDescent="0.25">
      <c r="A85" s="136" t="s">
        <v>173</v>
      </c>
      <c r="B85" s="623" t="s">
        <v>510</v>
      </c>
      <c r="C85" s="624"/>
      <c r="D85" s="624"/>
      <c r="E85" s="624"/>
      <c r="F85" s="624"/>
      <c r="G85" s="624"/>
      <c r="H85" s="624"/>
      <c r="I85" s="624"/>
      <c r="J85" s="624"/>
      <c r="K85" s="624"/>
      <c r="L85" s="624"/>
      <c r="M85" s="624"/>
      <c r="N85" s="624"/>
      <c r="O85" s="625"/>
      <c r="P85" s="465"/>
      <c r="Q85" s="480"/>
      <c r="R85" s="481">
        <v>4</v>
      </c>
      <c r="S85" s="465"/>
      <c r="T85" s="464">
        <f t="shared" si="16"/>
        <v>100</v>
      </c>
      <c r="U85" s="465"/>
      <c r="V85" s="481">
        <v>36</v>
      </c>
      <c r="W85" s="525"/>
      <c r="X85" s="465">
        <v>22</v>
      </c>
      <c r="Y85" s="465"/>
      <c r="Z85" s="481"/>
      <c r="AA85" s="480"/>
      <c r="AB85" s="481">
        <v>14</v>
      </c>
      <c r="AC85" s="480"/>
      <c r="AD85" s="465"/>
      <c r="AE85" s="525"/>
      <c r="AF85" s="271"/>
      <c r="AG85" s="251"/>
      <c r="AH85" s="270"/>
      <c r="AI85" s="269"/>
      <c r="AJ85" s="251"/>
      <c r="AK85" s="270"/>
      <c r="AL85" s="269"/>
      <c r="AM85" s="251"/>
      <c r="AN85" s="270"/>
      <c r="AO85" s="271">
        <v>100</v>
      </c>
      <c r="AP85" s="251">
        <v>36</v>
      </c>
      <c r="AQ85" s="268">
        <v>3</v>
      </c>
      <c r="AR85" s="271"/>
      <c r="AS85" s="251"/>
      <c r="AT85" s="268"/>
      <c r="AU85" s="269"/>
      <c r="AV85" s="251"/>
      <c r="AW85" s="270"/>
      <c r="AX85" s="271"/>
      <c r="AY85" s="251"/>
      <c r="AZ85" s="268"/>
      <c r="BA85" s="271"/>
      <c r="BB85" s="251"/>
      <c r="BC85" s="267"/>
      <c r="BD85" s="617" t="s">
        <v>136</v>
      </c>
      <c r="BE85" s="618"/>
      <c r="BF85" s="618"/>
      <c r="BG85" s="618"/>
      <c r="BH85" s="618"/>
      <c r="BI85" s="619"/>
      <c r="BJ85" s="143">
        <f t="shared" si="3"/>
        <v>36</v>
      </c>
      <c r="BK85" s="144"/>
      <c r="BN85" s="145"/>
      <c r="BO85" s="145"/>
      <c r="BP85" s="145"/>
    </row>
    <row r="86" spans="1:68" s="5" customFormat="1" ht="42.75" customHeight="1" x14ac:dyDescent="0.5">
      <c r="A86" s="95" t="s">
        <v>122</v>
      </c>
      <c r="B86" s="225"/>
      <c r="C86" s="225"/>
      <c r="D86" s="225"/>
      <c r="E86" s="225"/>
      <c r="F86" s="225"/>
      <c r="G86" s="225"/>
      <c r="H86" s="225"/>
      <c r="I86" s="225"/>
      <c r="J86" s="225"/>
      <c r="K86" s="225"/>
      <c r="L86" s="225"/>
      <c r="M86" s="225"/>
      <c r="N86" s="225"/>
      <c r="O86" s="225"/>
      <c r="P86" s="225"/>
      <c r="Q86" s="225"/>
      <c r="R86" s="84"/>
      <c r="S86" s="84"/>
      <c r="T86" s="225"/>
      <c r="U86" s="225"/>
      <c r="V86" s="225"/>
      <c r="W86" s="225"/>
      <c r="X86" s="225"/>
      <c r="Y86" s="225"/>
      <c r="Z86" s="225"/>
      <c r="AA86" s="225"/>
      <c r="AB86" s="225"/>
      <c r="AC86" s="225"/>
      <c r="AD86" s="225"/>
      <c r="AE86" s="222"/>
      <c r="AG86" s="225"/>
      <c r="AH86" s="225"/>
      <c r="AI86" s="462" t="s">
        <v>122</v>
      </c>
      <c r="AJ86" s="462"/>
      <c r="AK86" s="462"/>
      <c r="AL86" s="462"/>
      <c r="AM86" s="462"/>
      <c r="AN86" s="462"/>
      <c r="AO86" s="462"/>
      <c r="AP86" s="462"/>
      <c r="AQ86" s="462"/>
      <c r="AR86" s="225"/>
      <c r="AS86" s="225"/>
      <c r="AT86" s="225"/>
      <c r="AU86" s="225"/>
      <c r="AV86" s="225"/>
      <c r="AW86" s="225"/>
      <c r="AX86" s="225"/>
      <c r="AY86" s="225"/>
      <c r="AZ86" s="225"/>
      <c r="BA86" s="225"/>
      <c r="BB86" s="225"/>
      <c r="BC86" s="225"/>
      <c r="BD86" s="225"/>
      <c r="BE86" s="225"/>
      <c r="BF86" s="225"/>
      <c r="BG86" s="225"/>
      <c r="BH86" s="225"/>
      <c r="BI86" s="10"/>
      <c r="BJ86" s="133">
        <f t="shared" si="3"/>
        <v>0</v>
      </c>
      <c r="BK86" s="96"/>
      <c r="BL86" s="96"/>
    </row>
    <row r="87" spans="1:68" s="5" customFormat="1" ht="43.5" customHeight="1" x14ac:dyDescent="0.5">
      <c r="A87" s="463" t="s">
        <v>308</v>
      </c>
      <c r="B87" s="463"/>
      <c r="C87" s="463"/>
      <c r="D87" s="463"/>
      <c r="E87" s="463"/>
      <c r="F87" s="463"/>
      <c r="G87" s="463"/>
      <c r="H87" s="463"/>
      <c r="I87" s="463"/>
      <c r="J87" s="463"/>
      <c r="K87" s="463"/>
      <c r="L87" s="463"/>
      <c r="M87" s="463"/>
      <c r="N87" s="463"/>
      <c r="O87" s="463"/>
      <c r="P87" s="463"/>
      <c r="Q87" s="463"/>
      <c r="R87" s="463"/>
      <c r="S87" s="463"/>
      <c r="T87" s="463"/>
      <c r="U87" s="463"/>
      <c r="V87" s="463"/>
      <c r="W87" s="463"/>
      <c r="X87" s="463"/>
      <c r="Y87" s="85"/>
      <c r="Z87" s="85"/>
      <c r="AA87" s="85"/>
      <c r="AB87" s="85"/>
      <c r="AC87" s="85"/>
      <c r="AD87" s="225"/>
      <c r="AE87" s="222"/>
      <c r="AF87" s="225"/>
      <c r="AG87" s="225"/>
      <c r="AH87" s="225"/>
      <c r="AI87" s="371" t="s">
        <v>309</v>
      </c>
      <c r="AJ87" s="371"/>
      <c r="AK87" s="371"/>
      <c r="AL87" s="371"/>
      <c r="AM87" s="371"/>
      <c r="AN87" s="371"/>
      <c r="AO87" s="371"/>
      <c r="AP87" s="371"/>
      <c r="AQ87" s="371"/>
      <c r="AR87" s="371"/>
      <c r="AS87" s="371"/>
      <c r="AT87" s="371"/>
      <c r="AU87" s="371"/>
      <c r="AV87" s="371"/>
      <c r="AW87" s="371"/>
      <c r="AX87" s="371"/>
      <c r="AY87" s="371"/>
      <c r="AZ87" s="371"/>
      <c r="BA87" s="371"/>
      <c r="BB87" s="371"/>
      <c r="BC87" s="371"/>
      <c r="BD87" s="371"/>
      <c r="BE87" s="371"/>
      <c r="BF87" s="371"/>
      <c r="BG87" s="371"/>
      <c r="BH87" s="371"/>
      <c r="BI87" s="10"/>
      <c r="BJ87" s="133">
        <f t="shared" si="3"/>
        <v>0</v>
      </c>
      <c r="BK87" s="96"/>
      <c r="BL87" s="96"/>
    </row>
    <row r="88" spans="1:68" s="5" customFormat="1" ht="30.75" customHeight="1" x14ac:dyDescent="0.5">
      <c r="A88" s="463"/>
      <c r="B88" s="463"/>
      <c r="C88" s="463"/>
      <c r="D88" s="463"/>
      <c r="E88" s="463"/>
      <c r="F88" s="463"/>
      <c r="G88" s="463"/>
      <c r="H88" s="463"/>
      <c r="I88" s="463"/>
      <c r="J88" s="463"/>
      <c r="K88" s="463"/>
      <c r="L88" s="463"/>
      <c r="M88" s="463"/>
      <c r="N88" s="463"/>
      <c r="O88" s="463"/>
      <c r="P88" s="463"/>
      <c r="Q88" s="463"/>
      <c r="R88" s="463"/>
      <c r="S88" s="463"/>
      <c r="T88" s="463"/>
      <c r="U88" s="463"/>
      <c r="V88" s="463"/>
      <c r="W88" s="463"/>
      <c r="X88" s="463"/>
      <c r="Y88" s="85"/>
      <c r="Z88" s="85"/>
      <c r="AA88" s="85"/>
      <c r="AB88" s="85"/>
      <c r="AC88" s="85"/>
      <c r="AD88" s="225"/>
      <c r="AE88" s="222"/>
      <c r="AF88" s="225"/>
      <c r="AG88" s="225"/>
      <c r="AH88" s="225"/>
      <c r="AI88" s="371"/>
      <c r="AJ88" s="371"/>
      <c r="AK88" s="371"/>
      <c r="AL88" s="371"/>
      <c r="AM88" s="371"/>
      <c r="AN88" s="371"/>
      <c r="AO88" s="371"/>
      <c r="AP88" s="371"/>
      <c r="AQ88" s="371"/>
      <c r="AR88" s="371"/>
      <c r="AS88" s="371"/>
      <c r="AT88" s="371"/>
      <c r="AU88" s="371"/>
      <c r="AV88" s="371"/>
      <c r="AW88" s="371"/>
      <c r="AX88" s="371"/>
      <c r="AY88" s="371"/>
      <c r="AZ88" s="371"/>
      <c r="BA88" s="371"/>
      <c r="BB88" s="371"/>
      <c r="BC88" s="371"/>
      <c r="BD88" s="371"/>
      <c r="BE88" s="371"/>
      <c r="BF88" s="371"/>
      <c r="BG88" s="371"/>
      <c r="BH88" s="371"/>
      <c r="BI88" s="10"/>
      <c r="BJ88" s="133">
        <f t="shared" si="3"/>
        <v>0</v>
      </c>
      <c r="BK88" s="96"/>
      <c r="BL88" s="96"/>
    </row>
    <row r="89" spans="1:68" s="5" customFormat="1" ht="47.25" customHeight="1" x14ac:dyDescent="0.5">
      <c r="A89" s="384"/>
      <c r="B89" s="384"/>
      <c r="C89" s="384"/>
      <c r="D89" s="384"/>
      <c r="E89" s="384"/>
      <c r="F89" s="384"/>
      <c r="G89" s="384"/>
      <c r="H89" s="375" t="s">
        <v>500</v>
      </c>
      <c r="I89" s="375"/>
      <c r="J89" s="375"/>
      <c r="K89" s="375"/>
      <c r="L89" s="375"/>
      <c r="M89" s="375"/>
      <c r="N89" s="375"/>
      <c r="O89" s="375"/>
      <c r="P89" s="375"/>
      <c r="Q89" s="375"/>
      <c r="R89" s="86"/>
      <c r="S89" s="86"/>
      <c r="T89" s="86"/>
      <c r="U89" s="86"/>
      <c r="V89" s="225"/>
      <c r="W89" s="225"/>
      <c r="X89" s="225"/>
      <c r="Y89" s="225"/>
      <c r="Z89" s="225"/>
      <c r="AA89" s="225"/>
      <c r="AB89" s="225"/>
      <c r="AC89" s="225"/>
      <c r="AD89" s="225"/>
      <c r="AE89" s="222"/>
      <c r="AF89" s="225"/>
      <c r="AG89" s="225"/>
      <c r="AH89" s="225"/>
      <c r="AI89" s="215"/>
      <c r="AJ89" s="224"/>
      <c r="AK89" s="224"/>
      <c r="AL89" s="224"/>
      <c r="AM89" s="224"/>
      <c r="AN89" s="224"/>
      <c r="AO89" s="224"/>
      <c r="AP89" s="375" t="s">
        <v>162</v>
      </c>
      <c r="AQ89" s="375"/>
      <c r="AR89" s="375"/>
      <c r="AS89" s="375"/>
      <c r="AT89" s="375"/>
      <c r="AU89" s="375"/>
      <c r="AV89" s="375"/>
      <c r="AW89" s="375"/>
      <c r="AX89" s="86"/>
      <c r="AY89" s="86"/>
      <c r="AZ89" s="86"/>
      <c r="BA89" s="86"/>
      <c r="BB89" s="86"/>
      <c r="BC89" s="86"/>
      <c r="BD89" s="86"/>
      <c r="BE89" s="86"/>
      <c r="BF89" s="86"/>
      <c r="BG89" s="86"/>
      <c r="BH89" s="225"/>
      <c r="BI89" s="10"/>
      <c r="BJ89" s="133">
        <f t="shared" si="3"/>
        <v>0</v>
      </c>
      <c r="BK89" s="96"/>
      <c r="BL89" s="96"/>
    </row>
    <row r="90" spans="1:68" s="5" customFormat="1" ht="36" customHeight="1" x14ac:dyDescent="0.5">
      <c r="A90" s="378"/>
      <c r="B90" s="378"/>
      <c r="C90" s="378"/>
      <c r="D90" s="378"/>
      <c r="E90" s="378"/>
      <c r="F90" s="378"/>
      <c r="G90" s="378"/>
      <c r="H90" s="369">
        <v>2023</v>
      </c>
      <c r="I90" s="369"/>
      <c r="J90" s="369"/>
      <c r="O90" s="225"/>
      <c r="P90" s="225"/>
      <c r="Q90" s="225"/>
      <c r="R90" s="225"/>
      <c r="S90" s="225"/>
      <c r="T90" s="225"/>
      <c r="U90" s="225"/>
      <c r="V90" s="225"/>
      <c r="W90" s="225"/>
      <c r="X90" s="225"/>
      <c r="Y90" s="225"/>
      <c r="Z90" s="225"/>
      <c r="AA90" s="225"/>
      <c r="AB90" s="225"/>
      <c r="AC90" s="225"/>
      <c r="AD90" s="225"/>
      <c r="AE90" s="222"/>
      <c r="AF90" s="225"/>
      <c r="AG90" s="225"/>
      <c r="AH90" s="225"/>
      <c r="AI90" s="377" t="s">
        <v>159</v>
      </c>
      <c r="AJ90" s="377"/>
      <c r="AK90" s="377"/>
      <c r="AL90" s="377"/>
      <c r="AM90" s="377"/>
      <c r="AN90" s="377"/>
      <c r="AO90" s="377"/>
      <c r="AP90" s="97" t="s">
        <v>346</v>
      </c>
      <c r="AQ90" s="97"/>
      <c r="AR90" s="97"/>
      <c r="AW90" s="86"/>
      <c r="AX90" s="86"/>
      <c r="AY90" s="86"/>
      <c r="AZ90" s="86"/>
      <c r="BA90" s="86"/>
      <c r="BB90" s="86"/>
      <c r="BC90" s="86"/>
      <c r="BD90" s="86"/>
      <c r="BE90" s="86"/>
      <c r="BF90" s="86"/>
      <c r="BG90" s="225"/>
      <c r="BH90" s="225"/>
      <c r="BI90" s="10"/>
      <c r="BJ90" s="133">
        <f t="shared" si="3"/>
        <v>0</v>
      </c>
      <c r="BK90" s="96"/>
      <c r="BL90" s="96"/>
    </row>
    <row r="91" spans="1:68" s="5" customFormat="1" ht="22.5" customHeight="1" x14ac:dyDescent="0.5">
      <c r="A91" s="222"/>
      <c r="B91" s="222"/>
      <c r="C91" s="222"/>
      <c r="D91" s="222"/>
      <c r="E91" s="222"/>
      <c r="F91" s="222"/>
      <c r="G91" s="222"/>
      <c r="H91" s="212"/>
      <c r="I91" s="212"/>
      <c r="J91" s="212"/>
      <c r="O91" s="225"/>
      <c r="P91" s="225"/>
      <c r="Q91" s="225"/>
      <c r="R91" s="225"/>
      <c r="S91" s="225"/>
      <c r="T91" s="225"/>
      <c r="U91" s="225"/>
      <c r="V91" s="225"/>
      <c r="W91" s="225"/>
      <c r="X91" s="225"/>
      <c r="Y91" s="225"/>
      <c r="Z91" s="225"/>
      <c r="AA91" s="225"/>
      <c r="AB91" s="225"/>
      <c r="AC91" s="225"/>
      <c r="AD91" s="225"/>
      <c r="AE91" s="222"/>
      <c r="AF91" s="225"/>
      <c r="AG91" s="225"/>
      <c r="AH91" s="225"/>
      <c r="AI91" s="98"/>
      <c r="AJ91" s="98"/>
      <c r="AK91" s="98"/>
      <c r="AL91" s="98"/>
      <c r="AM91" s="98"/>
      <c r="AN91" s="98"/>
      <c r="AO91" s="98"/>
      <c r="AP91" s="212"/>
      <c r="AQ91" s="212"/>
      <c r="AR91" s="212"/>
      <c r="AW91" s="86"/>
      <c r="AX91" s="86"/>
      <c r="AY91" s="86"/>
      <c r="AZ91" s="86"/>
      <c r="BA91" s="86"/>
      <c r="BB91" s="86"/>
      <c r="BC91" s="86"/>
      <c r="BD91" s="86"/>
      <c r="BE91" s="86"/>
      <c r="BF91" s="86"/>
      <c r="BG91" s="225"/>
      <c r="BH91" s="225"/>
      <c r="BI91" s="10"/>
      <c r="BJ91" s="133">
        <f t="shared" si="3"/>
        <v>0</v>
      </c>
      <c r="BK91" s="96"/>
      <c r="BL91" s="96"/>
    </row>
    <row r="92" spans="1:68" s="5" customFormat="1" ht="28.35" customHeight="1" x14ac:dyDescent="0.45">
      <c r="A92" s="118"/>
      <c r="B92" s="118"/>
      <c r="C92" s="118"/>
      <c r="D92" s="118"/>
      <c r="E92" s="118"/>
      <c r="F92" s="118"/>
      <c r="G92" s="234"/>
      <c r="H92" s="234"/>
      <c r="I92" s="234"/>
      <c r="J92" s="234"/>
      <c r="K92" s="234"/>
      <c r="L92" s="234"/>
      <c r="M92" s="234"/>
      <c r="N92" s="234"/>
      <c r="O92" s="234"/>
      <c r="P92" s="234"/>
      <c r="Q92" s="234"/>
      <c r="R92" s="234"/>
      <c r="S92" s="234"/>
      <c r="T92" s="234"/>
      <c r="U92" s="234"/>
      <c r="V92" s="99"/>
      <c r="W92" s="99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100"/>
      <c r="AL92" s="234"/>
      <c r="AM92" s="101"/>
      <c r="AN92" s="234"/>
      <c r="AO92" s="234"/>
      <c r="AP92" s="234"/>
      <c r="AQ92" s="11"/>
      <c r="AR92" s="11"/>
      <c r="AS92" s="234"/>
      <c r="AT92" s="234"/>
      <c r="AU92" s="234"/>
      <c r="AV92" s="234"/>
      <c r="AW92" s="234"/>
      <c r="AX92" s="234"/>
      <c r="AY92" s="229"/>
      <c r="AZ92" s="229"/>
      <c r="BA92" s="229"/>
      <c r="BB92" s="229"/>
      <c r="BC92" s="229"/>
      <c r="BD92" s="229"/>
      <c r="BE92" s="99"/>
      <c r="BF92" s="99"/>
      <c r="BG92" s="99"/>
      <c r="BH92" s="99"/>
      <c r="BI92" s="96"/>
      <c r="BJ92" s="133">
        <f t="shared" si="3"/>
        <v>0</v>
      </c>
      <c r="BK92" s="96"/>
      <c r="BL92" s="96"/>
    </row>
    <row r="93" spans="1:68" s="5" customFormat="1" ht="36.75" customHeight="1" x14ac:dyDescent="0.5">
      <c r="A93" s="13" t="s">
        <v>347</v>
      </c>
      <c r="B93" s="102"/>
      <c r="C93" s="102"/>
      <c r="D93" s="102"/>
      <c r="E93" s="102"/>
      <c r="F93" s="102"/>
      <c r="G93" s="225"/>
      <c r="H93" s="88"/>
      <c r="I93" s="88"/>
      <c r="J93" s="88"/>
      <c r="K93" s="88"/>
      <c r="L93" s="88"/>
      <c r="M93" s="88"/>
      <c r="N93" s="225"/>
      <c r="O93" s="225"/>
      <c r="P93" s="225"/>
      <c r="Q93" s="225"/>
      <c r="R93" s="225"/>
      <c r="S93" s="225"/>
      <c r="T93" s="225"/>
      <c r="U93" s="225"/>
      <c r="X93" s="93"/>
      <c r="Y93" s="93"/>
      <c r="Z93" s="93"/>
      <c r="AA93" s="93"/>
      <c r="AB93" s="93"/>
      <c r="AC93" s="93"/>
      <c r="AD93" s="93"/>
      <c r="AE93" s="93"/>
      <c r="AF93" s="93"/>
      <c r="AG93" s="93"/>
      <c r="AH93" s="93"/>
      <c r="AI93" s="93"/>
      <c r="AJ93" s="93"/>
      <c r="AK93" s="77"/>
      <c r="AL93" s="225"/>
      <c r="AM93" s="226"/>
      <c r="AN93" s="225"/>
      <c r="AO93" s="225"/>
      <c r="AP93" s="225"/>
      <c r="AW93" s="88"/>
      <c r="AX93" s="225"/>
      <c r="AY93" s="225"/>
      <c r="AZ93" s="225"/>
      <c r="BA93" s="225"/>
      <c r="BB93" s="225"/>
      <c r="BC93" s="225"/>
      <c r="BD93" s="225"/>
      <c r="BI93" s="96"/>
      <c r="BJ93" s="133">
        <f t="shared" si="3"/>
        <v>0</v>
      </c>
      <c r="BK93" s="96"/>
      <c r="BL93" s="96"/>
    </row>
    <row r="94" spans="1:68" s="5" customFormat="1" ht="28.35" customHeight="1" thickBot="1" x14ac:dyDescent="0.5">
      <c r="A94" s="103"/>
      <c r="B94" s="103"/>
      <c r="C94" s="103"/>
      <c r="D94" s="103"/>
      <c r="E94" s="103"/>
      <c r="F94" s="103"/>
      <c r="G94" s="229"/>
      <c r="H94" s="100"/>
      <c r="I94" s="100"/>
      <c r="J94" s="100"/>
      <c r="K94" s="100"/>
      <c r="L94" s="100"/>
      <c r="M94" s="100"/>
      <c r="N94" s="229"/>
      <c r="O94" s="229"/>
      <c r="P94" s="229"/>
      <c r="Q94" s="229"/>
      <c r="R94" s="229"/>
      <c r="S94" s="229"/>
      <c r="T94" s="229"/>
      <c r="U94" s="229"/>
      <c r="V94" s="99"/>
      <c r="W94" s="99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4"/>
      <c r="AL94" s="229"/>
      <c r="AM94" s="104"/>
      <c r="AN94" s="229"/>
      <c r="AO94" s="229"/>
      <c r="AP94" s="229"/>
      <c r="AW94" s="100"/>
      <c r="AX94" s="229"/>
      <c r="AY94" s="229"/>
      <c r="AZ94" s="229"/>
      <c r="BA94" s="229"/>
      <c r="BB94" s="229"/>
      <c r="BC94" s="229"/>
      <c r="BD94" s="229"/>
      <c r="BE94" s="99"/>
      <c r="BF94" s="99"/>
      <c r="BG94" s="99"/>
      <c r="BH94" s="99"/>
      <c r="BI94" s="96"/>
      <c r="BJ94" s="133">
        <f t="shared" si="3"/>
        <v>0</v>
      </c>
      <c r="BK94" s="96"/>
      <c r="BL94" s="96"/>
    </row>
    <row r="95" spans="1:68" s="3" customFormat="1" ht="36.75" customHeight="1" thickBot="1" x14ac:dyDescent="0.5">
      <c r="A95" s="555" t="s">
        <v>95</v>
      </c>
      <c r="B95" s="558" t="s">
        <v>300</v>
      </c>
      <c r="C95" s="559"/>
      <c r="D95" s="559"/>
      <c r="E95" s="559"/>
      <c r="F95" s="559"/>
      <c r="G95" s="559"/>
      <c r="H95" s="559"/>
      <c r="I95" s="559"/>
      <c r="J95" s="559"/>
      <c r="K95" s="559"/>
      <c r="L95" s="559"/>
      <c r="M95" s="559"/>
      <c r="N95" s="559"/>
      <c r="O95" s="560"/>
      <c r="P95" s="567" t="s">
        <v>8</v>
      </c>
      <c r="Q95" s="568"/>
      <c r="R95" s="573" t="s">
        <v>9</v>
      </c>
      <c r="S95" s="567"/>
      <c r="T95" s="420" t="s">
        <v>10</v>
      </c>
      <c r="U95" s="421"/>
      <c r="V95" s="421"/>
      <c r="W95" s="421"/>
      <c r="X95" s="421"/>
      <c r="Y95" s="421"/>
      <c r="Z95" s="421"/>
      <c r="AA95" s="421"/>
      <c r="AB95" s="421"/>
      <c r="AC95" s="421"/>
      <c r="AD95" s="421"/>
      <c r="AE95" s="422"/>
      <c r="AF95" s="576" t="s">
        <v>34</v>
      </c>
      <c r="AG95" s="577"/>
      <c r="AH95" s="577"/>
      <c r="AI95" s="577"/>
      <c r="AJ95" s="577"/>
      <c r="AK95" s="577"/>
      <c r="AL95" s="577"/>
      <c r="AM95" s="577"/>
      <c r="AN95" s="577"/>
      <c r="AO95" s="577"/>
      <c r="AP95" s="577"/>
      <c r="AQ95" s="577"/>
      <c r="AR95" s="577"/>
      <c r="AS95" s="577"/>
      <c r="AT95" s="577"/>
      <c r="AU95" s="577"/>
      <c r="AV95" s="577"/>
      <c r="AW95" s="577"/>
      <c r="AX95" s="577"/>
      <c r="AY95" s="577"/>
      <c r="AZ95" s="577"/>
      <c r="BA95" s="577"/>
      <c r="BB95" s="577"/>
      <c r="BC95" s="577"/>
      <c r="BD95" s="586" t="s">
        <v>96</v>
      </c>
      <c r="BE95" s="587"/>
      <c r="BF95" s="587"/>
      <c r="BG95" s="587"/>
      <c r="BH95" s="587"/>
      <c r="BI95" s="588"/>
      <c r="BJ95" s="133">
        <f t="shared" si="3"/>
        <v>0</v>
      </c>
      <c r="BK95" s="230"/>
      <c r="BN95" s="15"/>
      <c r="BO95" s="15"/>
      <c r="BP95" s="15"/>
    </row>
    <row r="96" spans="1:68" s="3" customFormat="1" ht="36.75" customHeight="1" thickBot="1" x14ac:dyDescent="0.5">
      <c r="A96" s="556"/>
      <c r="B96" s="561"/>
      <c r="C96" s="562"/>
      <c r="D96" s="562"/>
      <c r="E96" s="562"/>
      <c r="F96" s="562"/>
      <c r="G96" s="562"/>
      <c r="H96" s="562"/>
      <c r="I96" s="562"/>
      <c r="J96" s="562"/>
      <c r="K96" s="562"/>
      <c r="L96" s="562"/>
      <c r="M96" s="562"/>
      <c r="N96" s="562"/>
      <c r="O96" s="563"/>
      <c r="P96" s="569"/>
      <c r="Q96" s="570"/>
      <c r="R96" s="574"/>
      <c r="S96" s="569"/>
      <c r="T96" s="595" t="s">
        <v>5</v>
      </c>
      <c r="U96" s="569"/>
      <c r="V96" s="573" t="s">
        <v>11</v>
      </c>
      <c r="W96" s="584"/>
      <c r="X96" s="493" t="s">
        <v>12</v>
      </c>
      <c r="Y96" s="494"/>
      <c r="Z96" s="494"/>
      <c r="AA96" s="494"/>
      <c r="AB96" s="494"/>
      <c r="AC96" s="494"/>
      <c r="AD96" s="494"/>
      <c r="AE96" s="498"/>
      <c r="AF96" s="535" t="s">
        <v>14</v>
      </c>
      <c r="AG96" s="490"/>
      <c r="AH96" s="490"/>
      <c r="AI96" s="490"/>
      <c r="AJ96" s="490"/>
      <c r="AK96" s="492"/>
      <c r="AL96" s="535" t="s">
        <v>15</v>
      </c>
      <c r="AM96" s="490"/>
      <c r="AN96" s="490"/>
      <c r="AO96" s="490"/>
      <c r="AP96" s="490"/>
      <c r="AQ96" s="492"/>
      <c r="AR96" s="535" t="s">
        <v>16</v>
      </c>
      <c r="AS96" s="490"/>
      <c r="AT96" s="490"/>
      <c r="AU96" s="490"/>
      <c r="AV96" s="490"/>
      <c r="AW96" s="492"/>
      <c r="AX96" s="535" t="s">
        <v>152</v>
      </c>
      <c r="AY96" s="490"/>
      <c r="AZ96" s="490"/>
      <c r="BA96" s="490"/>
      <c r="BB96" s="490"/>
      <c r="BC96" s="496"/>
      <c r="BD96" s="589"/>
      <c r="BE96" s="590"/>
      <c r="BF96" s="590"/>
      <c r="BG96" s="590"/>
      <c r="BH96" s="590"/>
      <c r="BI96" s="591"/>
      <c r="BJ96" s="133">
        <f t="shared" si="3"/>
        <v>0</v>
      </c>
      <c r="BK96" s="230"/>
      <c r="BN96" s="15"/>
      <c r="BO96" s="15"/>
      <c r="BP96" s="15"/>
    </row>
    <row r="97" spans="1:68" s="3" customFormat="1" ht="62.25" customHeight="1" thickBot="1" x14ac:dyDescent="0.5">
      <c r="A97" s="556"/>
      <c r="B97" s="561"/>
      <c r="C97" s="562"/>
      <c r="D97" s="562"/>
      <c r="E97" s="562"/>
      <c r="F97" s="562"/>
      <c r="G97" s="562"/>
      <c r="H97" s="562"/>
      <c r="I97" s="562"/>
      <c r="J97" s="562"/>
      <c r="K97" s="562"/>
      <c r="L97" s="562"/>
      <c r="M97" s="562"/>
      <c r="N97" s="562"/>
      <c r="O97" s="563"/>
      <c r="P97" s="569"/>
      <c r="Q97" s="570"/>
      <c r="R97" s="574"/>
      <c r="S97" s="569"/>
      <c r="T97" s="595"/>
      <c r="U97" s="569"/>
      <c r="V97" s="574"/>
      <c r="W97" s="569"/>
      <c r="X97" s="578" t="s">
        <v>13</v>
      </c>
      <c r="Y97" s="568"/>
      <c r="Z97" s="580" t="s">
        <v>97</v>
      </c>
      <c r="AA97" s="568"/>
      <c r="AB97" s="580" t="s">
        <v>98</v>
      </c>
      <c r="AC97" s="568"/>
      <c r="AD97" s="567" t="s">
        <v>70</v>
      </c>
      <c r="AE97" s="584"/>
      <c r="AF97" s="554" t="s">
        <v>148</v>
      </c>
      <c r="AG97" s="490"/>
      <c r="AH97" s="492"/>
      <c r="AI97" s="554" t="s">
        <v>313</v>
      </c>
      <c r="AJ97" s="490"/>
      <c r="AK97" s="492"/>
      <c r="AL97" s="554" t="s">
        <v>169</v>
      </c>
      <c r="AM97" s="490"/>
      <c r="AN97" s="492"/>
      <c r="AO97" s="554" t="s">
        <v>170</v>
      </c>
      <c r="AP97" s="490"/>
      <c r="AQ97" s="492"/>
      <c r="AR97" s="554" t="s">
        <v>149</v>
      </c>
      <c r="AS97" s="490"/>
      <c r="AT97" s="492"/>
      <c r="AU97" s="554" t="s">
        <v>150</v>
      </c>
      <c r="AV97" s="490"/>
      <c r="AW97" s="492"/>
      <c r="AX97" s="554" t="s">
        <v>177</v>
      </c>
      <c r="AY97" s="490"/>
      <c r="AZ97" s="492"/>
      <c r="BA97" s="554" t="s">
        <v>200</v>
      </c>
      <c r="BB97" s="490"/>
      <c r="BC97" s="496"/>
      <c r="BD97" s="589"/>
      <c r="BE97" s="590"/>
      <c r="BF97" s="590"/>
      <c r="BG97" s="590"/>
      <c r="BH97" s="590"/>
      <c r="BI97" s="591"/>
      <c r="BJ97" s="133">
        <f t="shared" si="3"/>
        <v>0</v>
      </c>
      <c r="BK97" s="230"/>
      <c r="BN97" s="15"/>
      <c r="BO97" s="15"/>
      <c r="BP97" s="15"/>
    </row>
    <row r="98" spans="1:68" s="3" customFormat="1" ht="141.6" customHeight="1" thickBot="1" x14ac:dyDescent="0.5">
      <c r="A98" s="557"/>
      <c r="B98" s="564"/>
      <c r="C98" s="565"/>
      <c r="D98" s="565"/>
      <c r="E98" s="565"/>
      <c r="F98" s="565"/>
      <c r="G98" s="565"/>
      <c r="H98" s="565"/>
      <c r="I98" s="565"/>
      <c r="J98" s="565"/>
      <c r="K98" s="565"/>
      <c r="L98" s="565"/>
      <c r="M98" s="565"/>
      <c r="N98" s="565"/>
      <c r="O98" s="566"/>
      <c r="P98" s="571"/>
      <c r="Q98" s="572"/>
      <c r="R98" s="575"/>
      <c r="S98" s="571"/>
      <c r="T98" s="579"/>
      <c r="U98" s="571"/>
      <c r="V98" s="575"/>
      <c r="W98" s="571"/>
      <c r="X98" s="579"/>
      <c r="Y98" s="572"/>
      <c r="Z98" s="575"/>
      <c r="AA98" s="572"/>
      <c r="AB98" s="575"/>
      <c r="AC98" s="572"/>
      <c r="AD98" s="571"/>
      <c r="AE98" s="585"/>
      <c r="AF98" s="57" t="s">
        <v>3</v>
      </c>
      <c r="AG98" s="58" t="s">
        <v>17</v>
      </c>
      <c r="AH98" s="59" t="s">
        <v>18</v>
      </c>
      <c r="AI98" s="57" t="s">
        <v>3</v>
      </c>
      <c r="AJ98" s="58" t="s">
        <v>17</v>
      </c>
      <c r="AK98" s="59" t="s">
        <v>18</v>
      </c>
      <c r="AL98" s="57" t="s">
        <v>3</v>
      </c>
      <c r="AM98" s="58" t="s">
        <v>17</v>
      </c>
      <c r="AN98" s="59" t="s">
        <v>18</v>
      </c>
      <c r="AO98" s="57" t="s">
        <v>3</v>
      </c>
      <c r="AP98" s="58" t="s">
        <v>17</v>
      </c>
      <c r="AQ98" s="59" t="s">
        <v>18</v>
      </c>
      <c r="AR98" s="60" t="s">
        <v>3</v>
      </c>
      <c r="AS98" s="58" t="s">
        <v>17</v>
      </c>
      <c r="AT98" s="61" t="s">
        <v>18</v>
      </c>
      <c r="AU98" s="192" t="s">
        <v>3</v>
      </c>
      <c r="AV98" s="58" t="s">
        <v>17</v>
      </c>
      <c r="AW98" s="193" t="s">
        <v>18</v>
      </c>
      <c r="AX98" s="60" t="s">
        <v>3</v>
      </c>
      <c r="AY98" s="58" t="s">
        <v>17</v>
      </c>
      <c r="AZ98" s="61" t="s">
        <v>18</v>
      </c>
      <c r="BA98" s="60" t="s">
        <v>3</v>
      </c>
      <c r="BB98" s="58" t="s">
        <v>17</v>
      </c>
      <c r="BC98" s="116" t="s">
        <v>18</v>
      </c>
      <c r="BD98" s="592"/>
      <c r="BE98" s="593"/>
      <c r="BF98" s="593"/>
      <c r="BG98" s="593"/>
      <c r="BH98" s="593"/>
      <c r="BI98" s="594"/>
      <c r="BJ98" s="133">
        <f t="shared" si="3"/>
        <v>0</v>
      </c>
      <c r="BK98" s="230"/>
      <c r="BN98" s="15"/>
      <c r="BO98" s="15"/>
      <c r="BP98" s="15"/>
    </row>
    <row r="99" spans="1:68" s="132" customFormat="1" ht="62.25" customHeight="1" x14ac:dyDescent="0.2">
      <c r="A99" s="287" t="s">
        <v>374</v>
      </c>
      <c r="B99" s="427" t="s">
        <v>197</v>
      </c>
      <c r="C99" s="428"/>
      <c r="D99" s="428"/>
      <c r="E99" s="428"/>
      <c r="F99" s="428"/>
      <c r="G99" s="428"/>
      <c r="H99" s="428"/>
      <c r="I99" s="428"/>
      <c r="J99" s="428"/>
      <c r="K99" s="428"/>
      <c r="L99" s="428"/>
      <c r="M99" s="428"/>
      <c r="N99" s="428"/>
      <c r="O99" s="429"/>
      <c r="P99" s="425"/>
      <c r="Q99" s="536"/>
      <c r="R99" s="539">
        <v>4</v>
      </c>
      <c r="S99" s="425"/>
      <c r="T99" s="424">
        <f t="shared" si="16"/>
        <v>108</v>
      </c>
      <c r="U99" s="425"/>
      <c r="V99" s="539">
        <f t="shared" ref="V99" si="18">SUM(AG99,AJ99,AM99,AP99,AS99,AV99,AY99,BB99)</f>
        <v>50</v>
      </c>
      <c r="W99" s="426"/>
      <c r="X99" s="425">
        <v>26</v>
      </c>
      <c r="Y99" s="425"/>
      <c r="Z99" s="539"/>
      <c r="AA99" s="536"/>
      <c r="AB99" s="539">
        <v>24</v>
      </c>
      <c r="AC99" s="536"/>
      <c r="AD99" s="425"/>
      <c r="AE99" s="426"/>
      <c r="AF99" s="261"/>
      <c r="AG99" s="250"/>
      <c r="AH99" s="277"/>
      <c r="AI99" s="276"/>
      <c r="AJ99" s="250"/>
      <c r="AK99" s="255"/>
      <c r="AL99" s="276"/>
      <c r="AM99" s="250"/>
      <c r="AN99" s="277"/>
      <c r="AO99" s="276">
        <v>108</v>
      </c>
      <c r="AP99" s="250">
        <v>50</v>
      </c>
      <c r="AQ99" s="277">
        <v>3</v>
      </c>
      <c r="AR99" s="276"/>
      <c r="AS99" s="250"/>
      <c r="AT99" s="277"/>
      <c r="AU99" s="276"/>
      <c r="AV99" s="250"/>
      <c r="AW99" s="277"/>
      <c r="AX99" s="276"/>
      <c r="AY99" s="250"/>
      <c r="AZ99" s="277"/>
      <c r="BA99" s="276"/>
      <c r="BB99" s="250"/>
      <c r="BC99" s="255"/>
      <c r="BD99" s="548" t="s">
        <v>137</v>
      </c>
      <c r="BE99" s="549"/>
      <c r="BF99" s="549"/>
      <c r="BG99" s="549"/>
      <c r="BH99" s="549"/>
      <c r="BI99" s="550"/>
      <c r="BJ99" s="143">
        <f t="shared" si="3"/>
        <v>50</v>
      </c>
      <c r="BK99" s="144"/>
      <c r="BN99" s="145"/>
      <c r="BO99" s="145"/>
      <c r="BP99" s="145"/>
    </row>
    <row r="100" spans="1:68" s="172" customFormat="1" ht="33.950000000000003" customHeight="1" x14ac:dyDescent="0.2">
      <c r="A100" s="176" t="s">
        <v>235</v>
      </c>
      <c r="B100" s="614" t="s">
        <v>375</v>
      </c>
      <c r="C100" s="615"/>
      <c r="D100" s="615"/>
      <c r="E100" s="615"/>
      <c r="F100" s="615"/>
      <c r="G100" s="615"/>
      <c r="H100" s="615"/>
      <c r="I100" s="615"/>
      <c r="J100" s="615"/>
      <c r="K100" s="615"/>
      <c r="L100" s="615"/>
      <c r="M100" s="615"/>
      <c r="N100" s="615"/>
      <c r="O100" s="616"/>
      <c r="P100" s="402"/>
      <c r="Q100" s="488"/>
      <c r="R100" s="489"/>
      <c r="S100" s="403"/>
      <c r="T100" s="401"/>
      <c r="U100" s="402"/>
      <c r="V100" s="489"/>
      <c r="W100" s="403"/>
      <c r="X100" s="401"/>
      <c r="Y100" s="402"/>
      <c r="Z100" s="489"/>
      <c r="AA100" s="488"/>
      <c r="AB100" s="489"/>
      <c r="AC100" s="488"/>
      <c r="AD100" s="402"/>
      <c r="AE100" s="402"/>
      <c r="AF100" s="280"/>
      <c r="AG100" s="284"/>
      <c r="AH100" s="259"/>
      <c r="AI100" s="280"/>
      <c r="AJ100" s="284"/>
      <c r="AK100" s="258"/>
      <c r="AL100" s="280"/>
      <c r="AM100" s="284"/>
      <c r="AN100" s="278"/>
      <c r="AO100" s="280"/>
      <c r="AP100" s="284"/>
      <c r="AQ100" s="278"/>
      <c r="AR100" s="280"/>
      <c r="AS100" s="284"/>
      <c r="AT100" s="259"/>
      <c r="AU100" s="280"/>
      <c r="AV100" s="284"/>
      <c r="AW100" s="259"/>
      <c r="AX100" s="280"/>
      <c r="AY100" s="284"/>
      <c r="AZ100" s="259"/>
      <c r="BA100" s="280"/>
      <c r="BB100" s="284"/>
      <c r="BC100" s="258"/>
      <c r="BD100" s="401">
        <f>SUM(X100:AE100)</f>
        <v>0</v>
      </c>
      <c r="BE100" s="402"/>
      <c r="BF100" s="402"/>
      <c r="BG100" s="402"/>
      <c r="BH100" s="402"/>
      <c r="BI100" s="403"/>
      <c r="BJ100" s="133">
        <f>SUM(X100:AE100)</f>
        <v>0</v>
      </c>
      <c r="BM100" s="174"/>
      <c r="BN100" s="174"/>
      <c r="BO100" s="174"/>
    </row>
    <row r="101" spans="1:68" s="172" customFormat="1" ht="33.950000000000003" customHeight="1" x14ac:dyDescent="0.2">
      <c r="A101" s="135" t="s">
        <v>376</v>
      </c>
      <c r="B101" s="404" t="s">
        <v>381</v>
      </c>
      <c r="C101" s="405"/>
      <c r="D101" s="405"/>
      <c r="E101" s="405"/>
      <c r="F101" s="405"/>
      <c r="G101" s="405"/>
      <c r="H101" s="405"/>
      <c r="I101" s="405"/>
      <c r="J101" s="405"/>
      <c r="K101" s="405"/>
      <c r="L101" s="405"/>
      <c r="M101" s="405"/>
      <c r="N101" s="405"/>
      <c r="O101" s="406"/>
      <c r="P101" s="532">
        <v>1</v>
      </c>
      <c r="Q101" s="441"/>
      <c r="R101" s="441"/>
      <c r="S101" s="442"/>
      <c r="T101" s="385">
        <f>SUM(AF101,AI101,AL101,AO101,AR101,AU101,AX101,BA101)</f>
        <v>120</v>
      </c>
      <c r="U101" s="386"/>
      <c r="V101" s="531">
        <f>SUM(AG101,AJ101,AM101,AP101,AS101,AV101,AY101,BB101)</f>
        <v>52</v>
      </c>
      <c r="W101" s="387"/>
      <c r="X101" s="440">
        <v>26</v>
      </c>
      <c r="Y101" s="531"/>
      <c r="Z101" s="441"/>
      <c r="AA101" s="441"/>
      <c r="AB101" s="441">
        <v>26</v>
      </c>
      <c r="AC101" s="441"/>
      <c r="AD101" s="532"/>
      <c r="AE101" s="442"/>
      <c r="AF101" s="245">
        <v>120</v>
      </c>
      <c r="AG101" s="243">
        <v>52</v>
      </c>
      <c r="AH101" s="242">
        <v>3</v>
      </c>
      <c r="AI101" s="245"/>
      <c r="AJ101" s="243"/>
      <c r="AK101" s="242"/>
      <c r="AL101" s="245"/>
      <c r="AM101" s="243"/>
      <c r="AN101" s="244"/>
      <c r="AO101" s="245"/>
      <c r="AP101" s="243"/>
      <c r="AQ101" s="244"/>
      <c r="AR101" s="245"/>
      <c r="AS101" s="243"/>
      <c r="AT101" s="244"/>
      <c r="AU101" s="241"/>
      <c r="AV101" s="243"/>
      <c r="AW101" s="242"/>
      <c r="AX101" s="245"/>
      <c r="AY101" s="243"/>
      <c r="AZ101" s="244"/>
      <c r="BA101" s="197"/>
      <c r="BB101" s="206"/>
      <c r="BC101" s="196"/>
      <c r="BD101" s="385" t="s">
        <v>138</v>
      </c>
      <c r="BE101" s="386"/>
      <c r="BF101" s="386"/>
      <c r="BG101" s="386"/>
      <c r="BH101" s="386"/>
      <c r="BI101" s="387"/>
      <c r="BJ101" s="133">
        <f>SUM(X101:AE101)</f>
        <v>52</v>
      </c>
      <c r="BM101" s="174"/>
      <c r="BN101" s="174"/>
      <c r="BO101" s="174"/>
    </row>
    <row r="102" spans="1:68" s="172" customFormat="1" ht="33.950000000000003" customHeight="1" x14ac:dyDescent="0.2">
      <c r="A102" s="135" t="s">
        <v>378</v>
      </c>
      <c r="B102" s="404" t="s">
        <v>377</v>
      </c>
      <c r="C102" s="405"/>
      <c r="D102" s="405"/>
      <c r="E102" s="405"/>
      <c r="F102" s="405"/>
      <c r="G102" s="405"/>
      <c r="H102" s="405"/>
      <c r="I102" s="405"/>
      <c r="J102" s="405"/>
      <c r="K102" s="405"/>
      <c r="L102" s="405"/>
      <c r="M102" s="405"/>
      <c r="N102" s="405"/>
      <c r="O102" s="406"/>
      <c r="P102" s="532"/>
      <c r="Q102" s="441"/>
      <c r="R102" s="441">
        <v>2</v>
      </c>
      <c r="S102" s="442"/>
      <c r="T102" s="385">
        <f>SUM(AF102,AI102,AL102,AO102,AR102,AU102,AX102,BA102)</f>
        <v>120</v>
      </c>
      <c r="U102" s="386"/>
      <c r="V102" s="531">
        <f>SUM(AG102,AJ102,AM102,AP102,AS102,AV102,AY102,BB102)</f>
        <v>68</v>
      </c>
      <c r="W102" s="387"/>
      <c r="X102" s="440">
        <v>36</v>
      </c>
      <c r="Y102" s="531"/>
      <c r="Z102" s="441"/>
      <c r="AA102" s="441"/>
      <c r="AB102" s="441">
        <v>32</v>
      </c>
      <c r="AC102" s="441"/>
      <c r="AD102" s="532"/>
      <c r="AE102" s="442"/>
      <c r="AF102" s="245"/>
      <c r="AG102" s="243"/>
      <c r="AH102" s="244"/>
      <c r="AI102" s="245">
        <v>120</v>
      </c>
      <c r="AJ102" s="243">
        <v>68</v>
      </c>
      <c r="AK102" s="242">
        <v>3</v>
      </c>
      <c r="AL102" s="245"/>
      <c r="AM102" s="243"/>
      <c r="AN102" s="244"/>
      <c r="AO102" s="245"/>
      <c r="AP102" s="243"/>
      <c r="AQ102" s="244"/>
      <c r="AR102" s="245"/>
      <c r="AS102" s="243"/>
      <c r="AT102" s="244"/>
      <c r="AU102" s="241"/>
      <c r="AV102" s="243"/>
      <c r="AW102" s="242"/>
      <c r="AX102" s="245"/>
      <c r="AY102" s="243"/>
      <c r="AZ102" s="244"/>
      <c r="BA102" s="197"/>
      <c r="BB102" s="206"/>
      <c r="BC102" s="196"/>
      <c r="BD102" s="385" t="s">
        <v>262</v>
      </c>
      <c r="BE102" s="386"/>
      <c r="BF102" s="386"/>
      <c r="BG102" s="386"/>
      <c r="BH102" s="386"/>
      <c r="BI102" s="387"/>
      <c r="BJ102" s="133">
        <f t="shared" ref="BJ102:BJ148" si="19">SUM(X102:AE102)</f>
        <v>68</v>
      </c>
      <c r="BM102" s="174"/>
      <c r="BN102" s="174"/>
      <c r="BO102" s="174"/>
    </row>
    <row r="103" spans="1:68" s="172" customFormat="1" ht="33.950000000000003" customHeight="1" x14ac:dyDescent="0.2">
      <c r="A103" s="135" t="s">
        <v>380</v>
      </c>
      <c r="B103" s="404" t="s">
        <v>379</v>
      </c>
      <c r="C103" s="405"/>
      <c r="D103" s="405"/>
      <c r="E103" s="405"/>
      <c r="F103" s="405"/>
      <c r="G103" s="405"/>
      <c r="H103" s="405"/>
      <c r="I103" s="405"/>
      <c r="J103" s="405"/>
      <c r="K103" s="405"/>
      <c r="L103" s="405"/>
      <c r="M103" s="405"/>
      <c r="N103" s="405"/>
      <c r="O103" s="406"/>
      <c r="P103" s="532"/>
      <c r="Q103" s="441"/>
      <c r="R103" s="441">
        <v>3</v>
      </c>
      <c r="S103" s="442"/>
      <c r="T103" s="385">
        <f>SUM(AF103,AI103,AL103,AO103,AR103,AU103,AX103,BA103)</f>
        <v>112</v>
      </c>
      <c r="U103" s="386"/>
      <c r="V103" s="531">
        <f>SUM(AG103,AJ103,AM103,AP103,AS103,AV103,AY103,BB103)</f>
        <v>56</v>
      </c>
      <c r="W103" s="387"/>
      <c r="X103" s="440">
        <v>28</v>
      </c>
      <c r="Y103" s="531"/>
      <c r="Z103" s="441"/>
      <c r="AA103" s="441"/>
      <c r="AB103" s="441">
        <v>28</v>
      </c>
      <c r="AC103" s="441"/>
      <c r="AD103" s="532"/>
      <c r="AE103" s="442"/>
      <c r="AF103" s="245"/>
      <c r="AG103" s="243"/>
      <c r="AH103" s="244"/>
      <c r="AI103" s="245"/>
      <c r="AJ103" s="243"/>
      <c r="AK103" s="242"/>
      <c r="AL103" s="245">
        <v>112</v>
      </c>
      <c r="AM103" s="243">
        <v>56</v>
      </c>
      <c r="AN103" s="244">
        <v>3</v>
      </c>
      <c r="AO103" s="245"/>
      <c r="AP103" s="243"/>
      <c r="AQ103" s="244"/>
      <c r="AR103" s="245"/>
      <c r="AS103" s="243"/>
      <c r="AT103" s="244"/>
      <c r="AU103" s="241"/>
      <c r="AV103" s="243"/>
      <c r="AW103" s="242"/>
      <c r="AX103" s="245"/>
      <c r="AY103" s="243"/>
      <c r="AZ103" s="244"/>
      <c r="BA103" s="197"/>
      <c r="BB103" s="206"/>
      <c r="BC103" s="196"/>
      <c r="BD103" s="385" t="s">
        <v>262</v>
      </c>
      <c r="BE103" s="386"/>
      <c r="BF103" s="386"/>
      <c r="BG103" s="386"/>
      <c r="BH103" s="386"/>
      <c r="BI103" s="387"/>
      <c r="BJ103" s="133">
        <f t="shared" si="19"/>
        <v>56</v>
      </c>
      <c r="BM103" s="174"/>
      <c r="BN103" s="174"/>
      <c r="BO103" s="174"/>
    </row>
    <row r="104" spans="1:68" s="172" customFormat="1" ht="33.950000000000003" customHeight="1" x14ac:dyDescent="0.2">
      <c r="A104" s="135" t="s">
        <v>382</v>
      </c>
      <c r="B104" s="404" t="s">
        <v>383</v>
      </c>
      <c r="C104" s="405"/>
      <c r="D104" s="405"/>
      <c r="E104" s="405"/>
      <c r="F104" s="405"/>
      <c r="G104" s="405"/>
      <c r="H104" s="405"/>
      <c r="I104" s="405"/>
      <c r="J104" s="405"/>
      <c r="K104" s="405"/>
      <c r="L104" s="405"/>
      <c r="M104" s="405"/>
      <c r="N104" s="405"/>
      <c r="O104" s="406"/>
      <c r="P104" s="532"/>
      <c r="Q104" s="441"/>
      <c r="R104" s="441">
        <v>3</v>
      </c>
      <c r="S104" s="442"/>
      <c r="T104" s="385">
        <f>SUM(AF104,AI104,AL104,AO104,AR104,AU104,AX104,BA104)</f>
        <v>100</v>
      </c>
      <c r="U104" s="386"/>
      <c r="V104" s="531">
        <f>SUM(AG104,AJ104,AM104,AP104,AS104,AV104,AY104,BB104)</f>
        <v>52</v>
      </c>
      <c r="W104" s="387"/>
      <c r="X104" s="440">
        <v>26</v>
      </c>
      <c r="Y104" s="531"/>
      <c r="Z104" s="441"/>
      <c r="AA104" s="441"/>
      <c r="AB104" s="441">
        <v>26</v>
      </c>
      <c r="AC104" s="441"/>
      <c r="AD104" s="532"/>
      <c r="AE104" s="442"/>
      <c r="AF104" s="245"/>
      <c r="AG104" s="243"/>
      <c r="AH104" s="244"/>
      <c r="AI104" s="245"/>
      <c r="AJ104" s="243"/>
      <c r="AK104" s="242"/>
      <c r="AL104" s="245">
        <v>100</v>
      </c>
      <c r="AM104" s="243">
        <v>52</v>
      </c>
      <c r="AN104" s="244">
        <v>3</v>
      </c>
      <c r="AO104" s="245"/>
      <c r="AP104" s="243"/>
      <c r="AQ104" s="244"/>
      <c r="AR104" s="245"/>
      <c r="AS104" s="243"/>
      <c r="AT104" s="244"/>
      <c r="AU104" s="241"/>
      <c r="AV104" s="243"/>
      <c r="AW104" s="242"/>
      <c r="AX104" s="245"/>
      <c r="AY104" s="243"/>
      <c r="AZ104" s="244"/>
      <c r="BA104" s="197"/>
      <c r="BB104" s="206"/>
      <c r="BC104" s="196"/>
      <c r="BD104" s="385" t="s">
        <v>263</v>
      </c>
      <c r="BE104" s="386"/>
      <c r="BF104" s="386"/>
      <c r="BG104" s="386"/>
      <c r="BH104" s="386"/>
      <c r="BI104" s="387"/>
      <c r="BJ104" s="133">
        <f t="shared" si="19"/>
        <v>52</v>
      </c>
      <c r="BK104" s="172" t="s">
        <v>519</v>
      </c>
      <c r="BM104" s="174"/>
      <c r="BN104" s="174"/>
      <c r="BO104" s="174"/>
    </row>
    <row r="105" spans="1:68" s="172" customFormat="1" ht="70.5" customHeight="1" x14ac:dyDescent="0.2">
      <c r="A105" s="134" t="s">
        <v>236</v>
      </c>
      <c r="B105" s="597" t="s">
        <v>384</v>
      </c>
      <c r="C105" s="598"/>
      <c r="D105" s="598"/>
      <c r="E105" s="598"/>
      <c r="F105" s="598"/>
      <c r="G105" s="598"/>
      <c r="H105" s="598"/>
      <c r="I105" s="598"/>
      <c r="J105" s="598"/>
      <c r="K105" s="598"/>
      <c r="L105" s="598"/>
      <c r="M105" s="598"/>
      <c r="N105" s="598"/>
      <c r="O105" s="599"/>
      <c r="P105" s="386"/>
      <c r="Q105" s="532"/>
      <c r="R105" s="531"/>
      <c r="S105" s="387"/>
      <c r="T105" s="385"/>
      <c r="U105" s="386"/>
      <c r="V105" s="531"/>
      <c r="W105" s="387"/>
      <c r="X105" s="385"/>
      <c r="Y105" s="386"/>
      <c r="Z105" s="531"/>
      <c r="AA105" s="532"/>
      <c r="AB105" s="531"/>
      <c r="AC105" s="532"/>
      <c r="AD105" s="386"/>
      <c r="AE105" s="386"/>
      <c r="AF105" s="236"/>
      <c r="AG105" s="242"/>
      <c r="AH105" s="244"/>
      <c r="AI105" s="236"/>
      <c r="AJ105" s="242"/>
      <c r="AK105" s="242"/>
      <c r="AL105" s="236"/>
      <c r="AM105" s="242"/>
      <c r="AN105" s="244"/>
      <c r="AO105" s="236"/>
      <c r="AP105" s="242"/>
      <c r="AQ105" s="244"/>
      <c r="AR105" s="236"/>
      <c r="AS105" s="242"/>
      <c r="AT105" s="244"/>
      <c r="AU105" s="236"/>
      <c r="AV105" s="242"/>
      <c r="AW105" s="244"/>
      <c r="AX105" s="236"/>
      <c r="AY105" s="242"/>
      <c r="AZ105" s="244"/>
      <c r="BA105" s="199"/>
      <c r="BB105" s="196"/>
      <c r="BC105" s="196"/>
      <c r="BD105" s="401">
        <f>SUM(X105:AE105)</f>
        <v>0</v>
      </c>
      <c r="BE105" s="402"/>
      <c r="BF105" s="402"/>
      <c r="BG105" s="402"/>
      <c r="BH105" s="402"/>
      <c r="BI105" s="403"/>
      <c r="BJ105" s="133">
        <f t="shared" si="19"/>
        <v>0</v>
      </c>
      <c r="BM105" s="174"/>
      <c r="BN105" s="174"/>
      <c r="BO105" s="174"/>
    </row>
    <row r="106" spans="1:68" s="172" customFormat="1" ht="33.950000000000003" customHeight="1" x14ac:dyDescent="0.2">
      <c r="A106" s="605" t="s">
        <v>385</v>
      </c>
      <c r="B106" s="404" t="s">
        <v>386</v>
      </c>
      <c r="C106" s="405"/>
      <c r="D106" s="405"/>
      <c r="E106" s="405"/>
      <c r="F106" s="405"/>
      <c r="G106" s="405"/>
      <c r="H106" s="405"/>
      <c r="I106" s="405"/>
      <c r="J106" s="405"/>
      <c r="K106" s="405"/>
      <c r="L106" s="405"/>
      <c r="M106" s="405"/>
      <c r="N106" s="405"/>
      <c r="O106" s="406"/>
      <c r="P106" s="532"/>
      <c r="Q106" s="441"/>
      <c r="R106" s="441">
        <v>2</v>
      </c>
      <c r="S106" s="442"/>
      <c r="T106" s="385">
        <f>SUM(AF106,AI106,AL106,AO106,AR106,AU106,AX106,BA106)</f>
        <v>120</v>
      </c>
      <c r="U106" s="386"/>
      <c r="V106" s="531">
        <f>SUM(AG106,AJ106,AM106,AP106,AS106,AV106,AY106,BB106)</f>
        <v>68</v>
      </c>
      <c r="W106" s="387"/>
      <c r="X106" s="440">
        <v>42</v>
      </c>
      <c r="Y106" s="531"/>
      <c r="Z106" s="441"/>
      <c r="AA106" s="441"/>
      <c r="AB106" s="441">
        <v>26</v>
      </c>
      <c r="AC106" s="441"/>
      <c r="AD106" s="532"/>
      <c r="AE106" s="442"/>
      <c r="AF106" s="245"/>
      <c r="AG106" s="243"/>
      <c r="AH106" s="244"/>
      <c r="AI106" s="241">
        <v>120</v>
      </c>
      <c r="AJ106" s="243">
        <v>68</v>
      </c>
      <c r="AK106" s="242">
        <v>3</v>
      </c>
      <c r="AL106" s="245"/>
      <c r="AM106" s="243"/>
      <c r="AN106" s="244"/>
      <c r="AO106" s="245"/>
      <c r="AP106" s="243"/>
      <c r="AQ106" s="244"/>
      <c r="AR106" s="245"/>
      <c r="AS106" s="243"/>
      <c r="AT106" s="244"/>
      <c r="AU106" s="241"/>
      <c r="AV106" s="243"/>
      <c r="AW106" s="242"/>
      <c r="AX106" s="245"/>
      <c r="AY106" s="243"/>
      <c r="AZ106" s="244"/>
      <c r="BA106" s="197"/>
      <c r="BB106" s="206"/>
      <c r="BC106" s="196"/>
      <c r="BD106" s="385" t="s">
        <v>264</v>
      </c>
      <c r="BE106" s="386"/>
      <c r="BF106" s="386"/>
      <c r="BG106" s="386"/>
      <c r="BH106" s="386"/>
      <c r="BI106" s="387"/>
      <c r="BJ106" s="133">
        <f>SUM(X106:AE106)</f>
        <v>68</v>
      </c>
      <c r="BM106" s="174"/>
      <c r="BN106" s="174"/>
      <c r="BO106" s="174"/>
    </row>
    <row r="107" spans="1:68" s="172" customFormat="1" ht="65.099999999999994" customHeight="1" x14ac:dyDescent="0.2">
      <c r="A107" s="606"/>
      <c r="B107" s="404" t="s">
        <v>387</v>
      </c>
      <c r="C107" s="405"/>
      <c r="D107" s="405"/>
      <c r="E107" s="405"/>
      <c r="F107" s="405"/>
      <c r="G107" s="405"/>
      <c r="H107" s="405"/>
      <c r="I107" s="405"/>
      <c r="J107" s="405"/>
      <c r="K107" s="405"/>
      <c r="L107" s="405"/>
      <c r="M107" s="405"/>
      <c r="N107" s="405"/>
      <c r="O107" s="406"/>
      <c r="P107" s="532"/>
      <c r="Q107" s="441"/>
      <c r="R107" s="441"/>
      <c r="S107" s="442"/>
      <c r="T107" s="385">
        <f>SUM(AF107,AI107,AL107,AO107,AR107,AU107,AX107,BA107)</f>
        <v>40</v>
      </c>
      <c r="U107" s="386"/>
      <c r="V107" s="531">
        <f>SUM(AG107,AJ107,AM107,AP107,AS107,AV107,AY107,BB107)</f>
        <v>0</v>
      </c>
      <c r="W107" s="387"/>
      <c r="X107" s="440"/>
      <c r="Y107" s="531"/>
      <c r="Z107" s="441"/>
      <c r="AA107" s="441"/>
      <c r="AB107" s="441"/>
      <c r="AC107" s="441"/>
      <c r="AD107" s="532"/>
      <c r="AE107" s="442"/>
      <c r="AF107" s="245"/>
      <c r="AG107" s="243"/>
      <c r="AH107" s="244"/>
      <c r="AI107" s="245"/>
      <c r="AJ107" s="243"/>
      <c r="AK107" s="242"/>
      <c r="AL107" s="245">
        <v>40</v>
      </c>
      <c r="AM107" s="243"/>
      <c r="AN107" s="244">
        <v>1</v>
      </c>
      <c r="AO107" s="245"/>
      <c r="AP107" s="243"/>
      <c r="AQ107" s="244"/>
      <c r="AR107" s="245"/>
      <c r="AS107" s="243"/>
      <c r="AT107" s="244"/>
      <c r="AU107" s="241"/>
      <c r="AV107" s="243"/>
      <c r="AW107" s="242"/>
      <c r="AX107" s="245"/>
      <c r="AY107" s="243"/>
      <c r="AZ107" s="244"/>
      <c r="BA107" s="197"/>
      <c r="BB107" s="206"/>
      <c r="BC107" s="196"/>
      <c r="BD107" s="596" t="s">
        <v>295</v>
      </c>
      <c r="BE107" s="438"/>
      <c r="BF107" s="438"/>
      <c r="BG107" s="438"/>
      <c r="BH107" s="438"/>
      <c r="BI107" s="439"/>
      <c r="BJ107" s="133">
        <f>SUM(X107:AE107)</f>
        <v>0</v>
      </c>
      <c r="BM107" s="174"/>
      <c r="BN107" s="174"/>
      <c r="BO107" s="174"/>
    </row>
    <row r="108" spans="1:68" s="172" customFormat="1" ht="33.950000000000003" customHeight="1" x14ac:dyDescent="0.2">
      <c r="A108" s="605" t="s">
        <v>388</v>
      </c>
      <c r="B108" s="404" t="s">
        <v>389</v>
      </c>
      <c r="C108" s="405"/>
      <c r="D108" s="405"/>
      <c r="E108" s="405"/>
      <c r="F108" s="405"/>
      <c r="G108" s="405"/>
      <c r="H108" s="405"/>
      <c r="I108" s="405"/>
      <c r="J108" s="405"/>
      <c r="K108" s="405"/>
      <c r="L108" s="405"/>
      <c r="M108" s="405"/>
      <c r="N108" s="405"/>
      <c r="O108" s="406"/>
      <c r="P108" s="532">
        <v>4</v>
      </c>
      <c r="Q108" s="441"/>
      <c r="R108" s="441">
        <v>3</v>
      </c>
      <c r="S108" s="442"/>
      <c r="T108" s="385">
        <f>SUM(AF108,AI108,AL108,AO108,AR108,AU108,AX108,BA108)</f>
        <v>218</v>
      </c>
      <c r="U108" s="386"/>
      <c r="V108" s="531">
        <f>SUM(AG108,AJ108,AM108,AP108,AS108,AV108,AY108,BB108)</f>
        <v>98</v>
      </c>
      <c r="W108" s="387"/>
      <c r="X108" s="440">
        <v>46</v>
      </c>
      <c r="Y108" s="531"/>
      <c r="Z108" s="441">
        <v>52</v>
      </c>
      <c r="AA108" s="441"/>
      <c r="AB108" s="441"/>
      <c r="AC108" s="441"/>
      <c r="AD108" s="532"/>
      <c r="AE108" s="442"/>
      <c r="AF108" s="245"/>
      <c r="AG108" s="243"/>
      <c r="AH108" s="244"/>
      <c r="AI108" s="245"/>
      <c r="AJ108" s="243"/>
      <c r="AK108" s="244"/>
      <c r="AL108" s="241">
        <v>98</v>
      </c>
      <c r="AM108" s="243">
        <v>36</v>
      </c>
      <c r="AN108" s="242">
        <v>3</v>
      </c>
      <c r="AO108" s="245">
        <v>120</v>
      </c>
      <c r="AP108" s="243">
        <v>62</v>
      </c>
      <c r="AQ108" s="244">
        <v>3</v>
      </c>
      <c r="AR108" s="245"/>
      <c r="AS108" s="243"/>
      <c r="AT108" s="244"/>
      <c r="AU108" s="241"/>
      <c r="AV108" s="243"/>
      <c r="AW108" s="242"/>
      <c r="AX108" s="245"/>
      <c r="AY108" s="243"/>
      <c r="AZ108" s="244"/>
      <c r="BA108" s="197"/>
      <c r="BB108" s="206"/>
      <c r="BC108" s="196"/>
      <c r="BD108" s="385" t="s">
        <v>265</v>
      </c>
      <c r="BE108" s="386"/>
      <c r="BF108" s="386"/>
      <c r="BG108" s="386"/>
      <c r="BH108" s="386"/>
      <c r="BI108" s="387"/>
      <c r="BJ108" s="133">
        <f>SUM(X108:AE108)</f>
        <v>98</v>
      </c>
      <c r="BM108" s="174"/>
      <c r="BN108" s="174"/>
      <c r="BO108" s="174"/>
    </row>
    <row r="109" spans="1:68" s="172" customFormat="1" ht="65.099999999999994" customHeight="1" x14ac:dyDescent="0.2">
      <c r="A109" s="606"/>
      <c r="B109" s="404" t="s">
        <v>390</v>
      </c>
      <c r="C109" s="405"/>
      <c r="D109" s="405"/>
      <c r="E109" s="405"/>
      <c r="F109" s="405"/>
      <c r="G109" s="405"/>
      <c r="H109" s="405"/>
      <c r="I109" s="405"/>
      <c r="J109" s="405"/>
      <c r="K109" s="405"/>
      <c r="L109" s="405"/>
      <c r="M109" s="405"/>
      <c r="N109" s="405"/>
      <c r="O109" s="406"/>
      <c r="P109" s="532"/>
      <c r="Q109" s="441"/>
      <c r="R109" s="441"/>
      <c r="S109" s="442"/>
      <c r="T109" s="385">
        <f>SUM(AF109,AI109,AL109,AO109,AR109,AU109,AX109,BA109)</f>
        <v>40</v>
      </c>
      <c r="U109" s="386"/>
      <c r="V109" s="531">
        <f>SUM(AG109,AJ109,AM109,AP109,AS109,AV109,AY109,BB109)</f>
        <v>0</v>
      </c>
      <c r="W109" s="387"/>
      <c r="X109" s="440"/>
      <c r="Y109" s="531"/>
      <c r="Z109" s="441"/>
      <c r="AA109" s="441"/>
      <c r="AB109" s="441"/>
      <c r="AC109" s="441"/>
      <c r="AD109" s="532"/>
      <c r="AE109" s="442"/>
      <c r="AF109" s="245"/>
      <c r="AG109" s="243"/>
      <c r="AH109" s="244"/>
      <c r="AI109" s="245"/>
      <c r="AJ109" s="243"/>
      <c r="AK109" s="242"/>
      <c r="AL109" s="245"/>
      <c r="AM109" s="243"/>
      <c r="AN109" s="244"/>
      <c r="AO109" s="245">
        <v>40</v>
      </c>
      <c r="AP109" s="243"/>
      <c r="AQ109" s="244">
        <v>1</v>
      </c>
      <c r="AR109" s="245"/>
      <c r="AS109" s="243"/>
      <c r="AT109" s="244"/>
      <c r="AU109" s="241"/>
      <c r="AV109" s="243"/>
      <c r="AW109" s="242"/>
      <c r="AX109" s="245"/>
      <c r="AY109" s="243"/>
      <c r="AZ109" s="244"/>
      <c r="BA109" s="197"/>
      <c r="BB109" s="206"/>
      <c r="BC109" s="196"/>
      <c r="BD109" s="596" t="s">
        <v>295</v>
      </c>
      <c r="BE109" s="438"/>
      <c r="BF109" s="438"/>
      <c r="BG109" s="438"/>
      <c r="BH109" s="438"/>
      <c r="BI109" s="439"/>
      <c r="BJ109" s="133">
        <f>SUM(X109:AE109)</f>
        <v>0</v>
      </c>
      <c r="BM109" s="174"/>
      <c r="BN109" s="174"/>
      <c r="BO109" s="174"/>
    </row>
    <row r="110" spans="1:68" s="172" customFormat="1" ht="42.75" customHeight="1" x14ac:dyDescent="0.2">
      <c r="A110" s="134" t="s">
        <v>237</v>
      </c>
      <c r="B110" s="597" t="s">
        <v>364</v>
      </c>
      <c r="C110" s="598"/>
      <c r="D110" s="598"/>
      <c r="E110" s="598"/>
      <c r="F110" s="598"/>
      <c r="G110" s="598"/>
      <c r="H110" s="598"/>
      <c r="I110" s="598"/>
      <c r="J110" s="598"/>
      <c r="K110" s="598"/>
      <c r="L110" s="598"/>
      <c r="M110" s="598"/>
      <c r="N110" s="598"/>
      <c r="O110" s="599"/>
      <c r="P110" s="532"/>
      <c r="Q110" s="441"/>
      <c r="R110" s="441"/>
      <c r="S110" s="442"/>
      <c r="T110" s="385"/>
      <c r="U110" s="386"/>
      <c r="V110" s="531"/>
      <c r="W110" s="387"/>
      <c r="X110" s="385"/>
      <c r="Y110" s="386"/>
      <c r="Z110" s="531"/>
      <c r="AA110" s="532"/>
      <c r="AB110" s="531"/>
      <c r="AC110" s="532"/>
      <c r="AD110" s="386"/>
      <c r="AE110" s="386"/>
      <c r="AF110" s="236"/>
      <c r="AG110" s="243"/>
      <c r="AH110" s="241"/>
      <c r="AI110" s="236"/>
      <c r="AJ110" s="243"/>
      <c r="AK110" s="237"/>
      <c r="AL110" s="236"/>
      <c r="AM110" s="243"/>
      <c r="AN110" s="238"/>
      <c r="AO110" s="236"/>
      <c r="AP110" s="243"/>
      <c r="AQ110" s="241"/>
      <c r="AR110" s="236"/>
      <c r="AS110" s="243"/>
      <c r="AT110" s="241"/>
      <c r="AU110" s="236"/>
      <c r="AV110" s="243"/>
      <c r="AW110" s="241"/>
      <c r="AX110" s="236"/>
      <c r="AY110" s="243"/>
      <c r="AZ110" s="241"/>
      <c r="BA110" s="199"/>
      <c r="BB110" s="206"/>
      <c r="BC110" s="195"/>
      <c r="BD110" s="385">
        <f>SUM(X110:AE110)</f>
        <v>0</v>
      </c>
      <c r="BE110" s="386"/>
      <c r="BF110" s="386"/>
      <c r="BG110" s="386"/>
      <c r="BH110" s="386"/>
      <c r="BI110" s="387"/>
      <c r="BJ110" s="133">
        <f t="shared" ref="BJ110:BJ114" si="20">SUM(X110:AE110)</f>
        <v>0</v>
      </c>
      <c r="BM110" s="174"/>
      <c r="BN110" s="174"/>
      <c r="BO110" s="174"/>
    </row>
    <row r="111" spans="1:68" s="172" customFormat="1" ht="32.450000000000003" customHeight="1" x14ac:dyDescent="0.2">
      <c r="A111" s="135" t="s">
        <v>238</v>
      </c>
      <c r="B111" s="404" t="s">
        <v>365</v>
      </c>
      <c r="C111" s="405"/>
      <c r="D111" s="405"/>
      <c r="E111" s="405"/>
      <c r="F111" s="405"/>
      <c r="G111" s="405"/>
      <c r="H111" s="405"/>
      <c r="I111" s="405"/>
      <c r="J111" s="405"/>
      <c r="K111" s="405"/>
      <c r="L111" s="405"/>
      <c r="M111" s="405"/>
      <c r="N111" s="405"/>
      <c r="O111" s="406"/>
      <c r="P111" s="532">
        <v>3</v>
      </c>
      <c r="Q111" s="441"/>
      <c r="R111" s="441"/>
      <c r="S111" s="442"/>
      <c r="T111" s="385">
        <f t="shared" ref="T111:T114" si="21">SUM(AF111,AI111,AL111,AO111,AR111,AU111,AX111,BA111)</f>
        <v>118</v>
      </c>
      <c r="U111" s="386"/>
      <c r="V111" s="531">
        <f t="shared" ref="V111:V114" si="22">SUM(AG111,AJ111,AM111,AP111,AS111,AV111,AY111,BB111)</f>
        <v>60</v>
      </c>
      <c r="W111" s="387"/>
      <c r="X111" s="440">
        <v>22</v>
      </c>
      <c r="Y111" s="531"/>
      <c r="Z111" s="441"/>
      <c r="AA111" s="441"/>
      <c r="AB111" s="441">
        <v>38</v>
      </c>
      <c r="AC111" s="441"/>
      <c r="AD111" s="532"/>
      <c r="AE111" s="442"/>
      <c r="AF111" s="245"/>
      <c r="AG111" s="243"/>
      <c r="AH111" s="242"/>
      <c r="AI111" s="245"/>
      <c r="AJ111" s="243"/>
      <c r="AK111" s="242"/>
      <c r="AL111" s="245">
        <v>118</v>
      </c>
      <c r="AM111" s="243">
        <v>60</v>
      </c>
      <c r="AN111" s="244">
        <v>3</v>
      </c>
      <c r="AO111" s="245"/>
      <c r="AP111" s="243"/>
      <c r="AQ111" s="244"/>
      <c r="AR111" s="245"/>
      <c r="AS111" s="243"/>
      <c r="AT111" s="244"/>
      <c r="AU111" s="241"/>
      <c r="AV111" s="243"/>
      <c r="AW111" s="242"/>
      <c r="AX111" s="245"/>
      <c r="AY111" s="243"/>
      <c r="AZ111" s="244"/>
      <c r="BA111" s="197"/>
      <c r="BB111" s="206"/>
      <c r="BC111" s="196"/>
      <c r="BD111" s="385" t="s">
        <v>266</v>
      </c>
      <c r="BE111" s="386"/>
      <c r="BF111" s="386"/>
      <c r="BG111" s="386"/>
      <c r="BH111" s="386"/>
      <c r="BI111" s="387"/>
      <c r="BJ111" s="133">
        <f t="shared" si="20"/>
        <v>60</v>
      </c>
      <c r="BM111" s="174"/>
      <c r="BN111" s="174"/>
      <c r="BO111" s="174"/>
    </row>
    <row r="112" spans="1:68" s="172" customFormat="1" ht="32.450000000000003" customHeight="1" x14ac:dyDescent="0.2">
      <c r="A112" s="135" t="s">
        <v>239</v>
      </c>
      <c r="B112" s="607" t="s">
        <v>371</v>
      </c>
      <c r="C112" s="608"/>
      <c r="D112" s="608"/>
      <c r="E112" s="608"/>
      <c r="F112" s="608"/>
      <c r="G112" s="608"/>
      <c r="H112" s="608"/>
      <c r="I112" s="608"/>
      <c r="J112" s="608"/>
      <c r="K112" s="608"/>
      <c r="L112" s="608"/>
      <c r="M112" s="608"/>
      <c r="N112" s="608"/>
      <c r="O112" s="609"/>
      <c r="P112" s="610">
        <v>5</v>
      </c>
      <c r="Q112" s="602"/>
      <c r="R112" s="602"/>
      <c r="S112" s="611"/>
      <c r="T112" s="385">
        <f>SUM(AF112,AI112,AL112,AO112,AR112,AU112,AX112,BA112)</f>
        <v>100</v>
      </c>
      <c r="U112" s="386"/>
      <c r="V112" s="531">
        <f>SUM(AG112,AJ112,AM112,AP112,AS112,AV112,AY112,BB112)</f>
        <v>52</v>
      </c>
      <c r="W112" s="387"/>
      <c r="X112" s="612">
        <v>32</v>
      </c>
      <c r="Y112" s="613"/>
      <c r="Z112" s="602"/>
      <c r="AA112" s="602"/>
      <c r="AB112" s="602">
        <v>20</v>
      </c>
      <c r="AC112" s="602"/>
      <c r="AD112" s="603"/>
      <c r="AE112" s="604"/>
      <c r="AF112" s="246"/>
      <c r="AG112" s="248"/>
      <c r="AH112" s="240"/>
      <c r="AI112" s="246"/>
      <c r="AJ112" s="248"/>
      <c r="AK112" s="240"/>
      <c r="AL112" s="246"/>
      <c r="AM112" s="248"/>
      <c r="AN112" s="247"/>
      <c r="AO112" s="239"/>
      <c r="AP112" s="248"/>
      <c r="AQ112" s="240"/>
      <c r="AR112" s="246">
        <v>100</v>
      </c>
      <c r="AS112" s="248">
        <v>52</v>
      </c>
      <c r="AT112" s="247">
        <v>3</v>
      </c>
      <c r="AU112" s="239"/>
      <c r="AV112" s="248"/>
      <c r="AW112" s="240"/>
      <c r="AX112" s="246"/>
      <c r="AY112" s="248"/>
      <c r="AZ112" s="247"/>
      <c r="BA112" s="210"/>
      <c r="BB112" s="209"/>
      <c r="BC112" s="211"/>
      <c r="BD112" s="385" t="s">
        <v>267</v>
      </c>
      <c r="BE112" s="386"/>
      <c r="BF112" s="386"/>
      <c r="BG112" s="386"/>
      <c r="BH112" s="386"/>
      <c r="BI112" s="387"/>
      <c r="BJ112" s="133">
        <f>SUM(X112:AE112)</f>
        <v>52</v>
      </c>
      <c r="BM112" s="174"/>
      <c r="BN112" s="174"/>
      <c r="BO112" s="174"/>
    </row>
    <row r="113" spans="1:67" s="172" customFormat="1" ht="32.450000000000003" customHeight="1" x14ac:dyDescent="0.2">
      <c r="A113" s="135" t="s">
        <v>326</v>
      </c>
      <c r="B113" s="404" t="s">
        <v>369</v>
      </c>
      <c r="C113" s="405"/>
      <c r="D113" s="405"/>
      <c r="E113" s="405"/>
      <c r="F113" s="405"/>
      <c r="G113" s="405"/>
      <c r="H113" s="405"/>
      <c r="I113" s="405"/>
      <c r="J113" s="405"/>
      <c r="K113" s="405"/>
      <c r="L113" s="405"/>
      <c r="M113" s="405"/>
      <c r="N113" s="405"/>
      <c r="O113" s="406"/>
      <c r="P113" s="532">
        <v>6</v>
      </c>
      <c r="Q113" s="441"/>
      <c r="R113" s="441"/>
      <c r="S113" s="442"/>
      <c r="T113" s="385">
        <f t="shared" si="21"/>
        <v>108</v>
      </c>
      <c r="U113" s="386"/>
      <c r="V113" s="531">
        <f t="shared" si="22"/>
        <v>50</v>
      </c>
      <c r="W113" s="387"/>
      <c r="X113" s="440">
        <v>24</v>
      </c>
      <c r="Y113" s="531"/>
      <c r="Z113" s="441"/>
      <c r="AA113" s="441"/>
      <c r="AB113" s="441">
        <v>26</v>
      </c>
      <c r="AC113" s="441"/>
      <c r="AD113" s="386"/>
      <c r="AE113" s="387"/>
      <c r="AF113" s="245"/>
      <c r="AG113" s="243"/>
      <c r="AH113" s="242"/>
      <c r="AI113" s="245"/>
      <c r="AJ113" s="243"/>
      <c r="AK113" s="242"/>
      <c r="AL113" s="245"/>
      <c r="AM113" s="243"/>
      <c r="AN113" s="244"/>
      <c r="AO113" s="245"/>
      <c r="AP113" s="243"/>
      <c r="AQ113" s="244"/>
      <c r="AR113" s="245"/>
      <c r="AS113" s="243"/>
      <c r="AT113" s="244"/>
      <c r="AU113" s="245">
        <v>108</v>
      </c>
      <c r="AV113" s="243">
        <v>50</v>
      </c>
      <c r="AW113" s="244">
        <v>3</v>
      </c>
      <c r="AX113" s="245"/>
      <c r="AY113" s="243"/>
      <c r="AZ113" s="244"/>
      <c r="BA113" s="197"/>
      <c r="BB113" s="206"/>
      <c r="BC113" s="196"/>
      <c r="BD113" s="385" t="s">
        <v>268</v>
      </c>
      <c r="BE113" s="386"/>
      <c r="BF113" s="386"/>
      <c r="BG113" s="386"/>
      <c r="BH113" s="386"/>
      <c r="BI113" s="387"/>
      <c r="BJ113" s="133">
        <f t="shared" si="20"/>
        <v>50</v>
      </c>
      <c r="BM113" s="174"/>
      <c r="BN113" s="174"/>
      <c r="BO113" s="174"/>
    </row>
    <row r="114" spans="1:67" s="172" customFormat="1" ht="32.450000000000003" customHeight="1" x14ac:dyDescent="0.2">
      <c r="A114" s="135" t="s">
        <v>396</v>
      </c>
      <c r="B114" s="404" t="s">
        <v>517</v>
      </c>
      <c r="C114" s="405"/>
      <c r="D114" s="405"/>
      <c r="E114" s="405"/>
      <c r="F114" s="405"/>
      <c r="G114" s="405"/>
      <c r="H114" s="405"/>
      <c r="I114" s="405"/>
      <c r="J114" s="405"/>
      <c r="K114" s="405"/>
      <c r="L114" s="405"/>
      <c r="M114" s="405"/>
      <c r="N114" s="405"/>
      <c r="O114" s="406"/>
      <c r="P114" s="532"/>
      <c r="Q114" s="441"/>
      <c r="R114" s="441">
        <v>6</v>
      </c>
      <c r="S114" s="442"/>
      <c r="T114" s="385">
        <f t="shared" si="21"/>
        <v>100</v>
      </c>
      <c r="U114" s="386"/>
      <c r="V114" s="531">
        <f t="shared" si="22"/>
        <v>48</v>
      </c>
      <c r="W114" s="387"/>
      <c r="X114" s="440">
        <v>24</v>
      </c>
      <c r="Y114" s="531"/>
      <c r="Z114" s="441">
        <v>24</v>
      </c>
      <c r="AA114" s="441"/>
      <c r="AB114" s="441"/>
      <c r="AC114" s="441"/>
      <c r="AD114" s="386"/>
      <c r="AE114" s="387"/>
      <c r="AF114" s="245"/>
      <c r="AG114" s="243"/>
      <c r="AH114" s="242"/>
      <c r="AI114" s="245"/>
      <c r="AJ114" s="243"/>
      <c r="AK114" s="242"/>
      <c r="AL114" s="245"/>
      <c r="AM114" s="243"/>
      <c r="AN114" s="244"/>
      <c r="AO114" s="241"/>
      <c r="AP114" s="243"/>
      <c r="AQ114" s="242"/>
      <c r="AR114" s="245"/>
      <c r="AS114" s="243"/>
      <c r="AT114" s="244"/>
      <c r="AU114" s="241">
        <v>100</v>
      </c>
      <c r="AV114" s="243">
        <v>48</v>
      </c>
      <c r="AW114" s="242">
        <v>3</v>
      </c>
      <c r="AX114" s="245"/>
      <c r="AY114" s="243"/>
      <c r="AZ114" s="244"/>
      <c r="BA114" s="197"/>
      <c r="BB114" s="206"/>
      <c r="BC114" s="196"/>
      <c r="BD114" s="385" t="s">
        <v>269</v>
      </c>
      <c r="BE114" s="386"/>
      <c r="BF114" s="386"/>
      <c r="BG114" s="386"/>
      <c r="BH114" s="386"/>
      <c r="BI114" s="387"/>
      <c r="BJ114" s="133">
        <f t="shared" si="20"/>
        <v>48</v>
      </c>
      <c r="BK114" s="186"/>
      <c r="BM114" s="174"/>
      <c r="BN114" s="174"/>
      <c r="BO114" s="174"/>
    </row>
    <row r="115" spans="1:67" s="172" customFormat="1" ht="33.950000000000003" customHeight="1" x14ac:dyDescent="0.2">
      <c r="A115" s="134" t="s">
        <v>240</v>
      </c>
      <c r="B115" s="597" t="s">
        <v>398</v>
      </c>
      <c r="C115" s="598"/>
      <c r="D115" s="598"/>
      <c r="E115" s="598"/>
      <c r="F115" s="598"/>
      <c r="G115" s="598"/>
      <c r="H115" s="598"/>
      <c r="I115" s="598"/>
      <c r="J115" s="598"/>
      <c r="K115" s="598"/>
      <c r="L115" s="598"/>
      <c r="M115" s="598"/>
      <c r="N115" s="598"/>
      <c r="O115" s="599"/>
      <c r="P115" s="386"/>
      <c r="Q115" s="532"/>
      <c r="R115" s="531"/>
      <c r="S115" s="387"/>
      <c r="T115" s="385"/>
      <c r="U115" s="386"/>
      <c r="V115" s="531"/>
      <c r="W115" s="387"/>
      <c r="X115" s="385"/>
      <c r="Y115" s="386"/>
      <c r="Z115" s="531"/>
      <c r="AA115" s="532"/>
      <c r="AB115" s="531"/>
      <c r="AC115" s="532"/>
      <c r="AD115" s="386"/>
      <c r="AE115" s="386"/>
      <c r="AF115" s="236"/>
      <c r="AG115" s="243"/>
      <c r="AH115" s="241"/>
      <c r="AI115" s="236"/>
      <c r="AJ115" s="243"/>
      <c r="AK115" s="237"/>
      <c r="AL115" s="236"/>
      <c r="AM115" s="243"/>
      <c r="AN115" s="238"/>
      <c r="AO115" s="236"/>
      <c r="AP115" s="243"/>
      <c r="AQ115" s="238"/>
      <c r="AR115" s="236"/>
      <c r="AS115" s="243"/>
      <c r="AT115" s="241"/>
      <c r="AU115" s="236"/>
      <c r="AV115" s="243"/>
      <c r="AW115" s="241"/>
      <c r="AX115" s="236"/>
      <c r="AY115" s="243"/>
      <c r="AZ115" s="241"/>
      <c r="BA115" s="199"/>
      <c r="BB115" s="206"/>
      <c r="BC115" s="195"/>
      <c r="BD115" s="385">
        <f>SUM(X115:AE115)</f>
        <v>0</v>
      </c>
      <c r="BE115" s="386"/>
      <c r="BF115" s="386"/>
      <c r="BG115" s="386"/>
      <c r="BH115" s="386"/>
      <c r="BI115" s="387"/>
      <c r="BJ115" s="133">
        <f t="shared" si="19"/>
        <v>0</v>
      </c>
      <c r="BM115" s="174"/>
      <c r="BN115" s="174"/>
      <c r="BO115" s="174"/>
    </row>
    <row r="116" spans="1:67" s="172" customFormat="1" ht="33.950000000000003" customHeight="1" x14ac:dyDescent="0.2">
      <c r="A116" s="135" t="s">
        <v>241</v>
      </c>
      <c r="B116" s="404" t="s">
        <v>399</v>
      </c>
      <c r="C116" s="405"/>
      <c r="D116" s="405"/>
      <c r="E116" s="405"/>
      <c r="F116" s="405"/>
      <c r="G116" s="405"/>
      <c r="H116" s="405"/>
      <c r="I116" s="405"/>
      <c r="J116" s="405"/>
      <c r="K116" s="405"/>
      <c r="L116" s="405"/>
      <c r="M116" s="405"/>
      <c r="N116" s="405"/>
      <c r="O116" s="406"/>
      <c r="P116" s="532">
        <v>5</v>
      </c>
      <c r="Q116" s="441"/>
      <c r="R116" s="441"/>
      <c r="S116" s="442"/>
      <c r="T116" s="385">
        <f>SUM(AF116,AI116,AL116,AO116,AR116,AU116,AX116,BA116)</f>
        <v>108</v>
      </c>
      <c r="U116" s="386"/>
      <c r="V116" s="531">
        <f>SUM(AG116,AJ116,AM116,AP116,AS116,AV116,AY116,BB116)</f>
        <v>60</v>
      </c>
      <c r="W116" s="387"/>
      <c r="X116" s="440">
        <v>32</v>
      </c>
      <c r="Y116" s="531"/>
      <c r="Z116" s="441">
        <v>28</v>
      </c>
      <c r="AA116" s="441"/>
      <c r="AB116" s="441"/>
      <c r="AC116" s="441"/>
      <c r="AD116" s="532"/>
      <c r="AE116" s="442"/>
      <c r="AF116" s="245"/>
      <c r="AG116" s="243"/>
      <c r="AH116" s="244"/>
      <c r="AI116" s="245"/>
      <c r="AJ116" s="243"/>
      <c r="AK116" s="242"/>
      <c r="AL116" s="245"/>
      <c r="AM116" s="243"/>
      <c r="AN116" s="244"/>
      <c r="AO116" s="245"/>
      <c r="AP116" s="243"/>
      <c r="AQ116" s="244"/>
      <c r="AR116" s="245">
        <v>108</v>
      </c>
      <c r="AS116" s="243">
        <v>60</v>
      </c>
      <c r="AT116" s="244">
        <v>3</v>
      </c>
      <c r="AU116" s="241"/>
      <c r="AV116" s="243"/>
      <c r="AW116" s="242"/>
      <c r="AX116" s="245"/>
      <c r="AY116" s="243"/>
      <c r="AZ116" s="244"/>
      <c r="BA116" s="197"/>
      <c r="BB116" s="206"/>
      <c r="BC116" s="196"/>
      <c r="BD116" s="385" t="s">
        <v>270</v>
      </c>
      <c r="BE116" s="386"/>
      <c r="BF116" s="386"/>
      <c r="BG116" s="386"/>
      <c r="BH116" s="386"/>
      <c r="BI116" s="387"/>
      <c r="BJ116" s="133">
        <f t="shared" si="19"/>
        <v>60</v>
      </c>
      <c r="BM116" s="174"/>
      <c r="BN116" s="174"/>
      <c r="BO116" s="174"/>
    </row>
    <row r="117" spans="1:67" s="172" customFormat="1" ht="69" customHeight="1" x14ac:dyDescent="0.2">
      <c r="A117" s="138" t="s">
        <v>242</v>
      </c>
      <c r="B117" s="404" t="s">
        <v>400</v>
      </c>
      <c r="C117" s="405"/>
      <c r="D117" s="405"/>
      <c r="E117" s="405"/>
      <c r="F117" s="405"/>
      <c r="G117" s="405"/>
      <c r="H117" s="405"/>
      <c r="I117" s="405"/>
      <c r="J117" s="405"/>
      <c r="K117" s="405"/>
      <c r="L117" s="405"/>
      <c r="M117" s="405"/>
      <c r="N117" s="405"/>
      <c r="O117" s="406"/>
      <c r="P117" s="532"/>
      <c r="Q117" s="441"/>
      <c r="R117" s="441">
        <v>5</v>
      </c>
      <c r="S117" s="442"/>
      <c r="T117" s="385">
        <f>SUM(AF117,AI117,AL117,AO117,AR117,AU117,AX117,BA117)</f>
        <v>170</v>
      </c>
      <c r="U117" s="386"/>
      <c r="V117" s="531">
        <f>SUM(AG117,AJ117,AM117,AP117,AS117,AV117,AY117,BB117)</f>
        <v>90</v>
      </c>
      <c r="W117" s="387"/>
      <c r="X117" s="440">
        <v>46</v>
      </c>
      <c r="Y117" s="531"/>
      <c r="Z117" s="441">
        <v>44</v>
      </c>
      <c r="AA117" s="441"/>
      <c r="AB117" s="441"/>
      <c r="AC117" s="441"/>
      <c r="AD117" s="532"/>
      <c r="AE117" s="442"/>
      <c r="AF117" s="245"/>
      <c r="AG117" s="243"/>
      <c r="AH117" s="244"/>
      <c r="AI117" s="245"/>
      <c r="AJ117" s="243"/>
      <c r="AK117" s="242"/>
      <c r="AL117" s="245"/>
      <c r="AM117" s="243"/>
      <c r="AN117" s="244"/>
      <c r="AO117" s="245"/>
      <c r="AP117" s="243"/>
      <c r="AQ117" s="244"/>
      <c r="AR117" s="245">
        <v>170</v>
      </c>
      <c r="AS117" s="243">
        <v>90</v>
      </c>
      <c r="AT117" s="244">
        <v>4</v>
      </c>
      <c r="AU117" s="241"/>
      <c r="AV117" s="243"/>
      <c r="AW117" s="242"/>
      <c r="AX117" s="245"/>
      <c r="AY117" s="243"/>
      <c r="AZ117" s="244"/>
      <c r="BA117" s="197"/>
      <c r="BB117" s="206"/>
      <c r="BC117" s="196"/>
      <c r="BD117" s="385" t="s">
        <v>271</v>
      </c>
      <c r="BE117" s="386"/>
      <c r="BF117" s="386"/>
      <c r="BG117" s="386"/>
      <c r="BH117" s="386"/>
      <c r="BI117" s="387"/>
      <c r="BJ117" s="133">
        <f t="shared" si="19"/>
        <v>90</v>
      </c>
      <c r="BM117" s="174"/>
      <c r="BN117" s="174"/>
      <c r="BO117" s="174"/>
    </row>
    <row r="118" spans="1:67" s="172" customFormat="1" ht="65.099999999999994" customHeight="1" x14ac:dyDescent="0.2">
      <c r="A118" s="138" t="s">
        <v>401</v>
      </c>
      <c r="B118" s="404" t="s">
        <v>402</v>
      </c>
      <c r="C118" s="405"/>
      <c r="D118" s="405"/>
      <c r="E118" s="405"/>
      <c r="F118" s="405"/>
      <c r="G118" s="405"/>
      <c r="H118" s="405"/>
      <c r="I118" s="405"/>
      <c r="J118" s="405"/>
      <c r="K118" s="405"/>
      <c r="L118" s="405"/>
      <c r="M118" s="405"/>
      <c r="N118" s="405"/>
      <c r="O118" s="406"/>
      <c r="P118" s="532"/>
      <c r="Q118" s="441"/>
      <c r="R118" s="441">
        <v>6</v>
      </c>
      <c r="S118" s="442"/>
      <c r="T118" s="385">
        <f t="shared" ref="T118" si="23">SUM(AF118,AI118,AL118,AO118,AR118,AU118,AX118,BA118)</f>
        <v>112</v>
      </c>
      <c r="U118" s="386"/>
      <c r="V118" s="531">
        <f t="shared" ref="V118" si="24">SUM(AG118,AJ118,AM118,AP118,AS118,AV118,AY118,BB118)</f>
        <v>50</v>
      </c>
      <c r="W118" s="387"/>
      <c r="X118" s="440">
        <v>26</v>
      </c>
      <c r="Y118" s="531"/>
      <c r="Z118" s="441"/>
      <c r="AA118" s="441"/>
      <c r="AB118" s="441">
        <v>24</v>
      </c>
      <c r="AC118" s="441"/>
      <c r="AD118" s="532"/>
      <c r="AE118" s="442"/>
      <c r="AF118" s="208"/>
      <c r="AG118" s="206"/>
      <c r="AH118" s="207"/>
      <c r="AI118" s="208"/>
      <c r="AJ118" s="206"/>
      <c r="AK118" s="196"/>
      <c r="AL118" s="208"/>
      <c r="AM118" s="206"/>
      <c r="AN118" s="207"/>
      <c r="AO118" s="208"/>
      <c r="AP118" s="206"/>
      <c r="AQ118" s="207"/>
      <c r="AR118" s="208"/>
      <c r="AS118" s="206"/>
      <c r="AT118" s="207"/>
      <c r="AU118" s="197">
        <v>112</v>
      </c>
      <c r="AV118" s="206">
        <v>50</v>
      </c>
      <c r="AW118" s="196">
        <v>3</v>
      </c>
      <c r="AX118" s="208"/>
      <c r="AY118" s="206"/>
      <c r="AZ118" s="207"/>
      <c r="BA118" s="197"/>
      <c r="BB118" s="206"/>
      <c r="BC118" s="196"/>
      <c r="BD118" s="385" t="s">
        <v>272</v>
      </c>
      <c r="BE118" s="386"/>
      <c r="BF118" s="386"/>
      <c r="BG118" s="386"/>
      <c r="BH118" s="386"/>
      <c r="BI118" s="387"/>
      <c r="BJ118" s="133">
        <f t="shared" si="19"/>
        <v>50</v>
      </c>
      <c r="BM118" s="174"/>
      <c r="BN118" s="174"/>
      <c r="BO118" s="174"/>
    </row>
    <row r="119" spans="1:67" s="172" customFormat="1" ht="33.950000000000003" customHeight="1" x14ac:dyDescent="0.2">
      <c r="A119" s="134" t="s">
        <v>243</v>
      </c>
      <c r="B119" s="597" t="s">
        <v>403</v>
      </c>
      <c r="C119" s="598"/>
      <c r="D119" s="598"/>
      <c r="E119" s="598"/>
      <c r="F119" s="598"/>
      <c r="G119" s="598"/>
      <c r="H119" s="598"/>
      <c r="I119" s="598"/>
      <c r="J119" s="598"/>
      <c r="K119" s="598"/>
      <c r="L119" s="598"/>
      <c r="M119" s="598"/>
      <c r="N119" s="598"/>
      <c r="O119" s="599"/>
      <c r="P119" s="532"/>
      <c r="Q119" s="441"/>
      <c r="R119" s="441"/>
      <c r="S119" s="442"/>
      <c r="T119" s="385"/>
      <c r="U119" s="386"/>
      <c r="V119" s="531"/>
      <c r="W119" s="387"/>
      <c r="X119" s="440"/>
      <c r="Y119" s="531"/>
      <c r="Z119" s="441"/>
      <c r="AA119" s="441"/>
      <c r="AB119" s="441"/>
      <c r="AC119" s="441"/>
      <c r="AD119" s="532"/>
      <c r="AE119" s="441"/>
      <c r="AF119" s="208"/>
      <c r="AG119" s="206"/>
      <c r="AH119" s="207"/>
      <c r="AI119" s="208"/>
      <c r="AJ119" s="206"/>
      <c r="AK119" s="196"/>
      <c r="AL119" s="208"/>
      <c r="AM119" s="206"/>
      <c r="AN119" s="207"/>
      <c r="AO119" s="208"/>
      <c r="AP119" s="206"/>
      <c r="AQ119" s="207"/>
      <c r="AR119" s="208"/>
      <c r="AS119" s="206"/>
      <c r="AT119" s="207"/>
      <c r="AU119" s="197"/>
      <c r="AV119" s="206"/>
      <c r="AW119" s="196"/>
      <c r="AX119" s="208"/>
      <c r="AY119" s="206"/>
      <c r="AZ119" s="207"/>
      <c r="BA119" s="197"/>
      <c r="BB119" s="206"/>
      <c r="BC119" s="196"/>
      <c r="BD119" s="385"/>
      <c r="BE119" s="386"/>
      <c r="BF119" s="386"/>
      <c r="BG119" s="386"/>
      <c r="BH119" s="386"/>
      <c r="BI119" s="387"/>
      <c r="BJ119" s="133">
        <f t="shared" si="19"/>
        <v>0</v>
      </c>
      <c r="BM119" s="174"/>
      <c r="BN119" s="174"/>
      <c r="BO119" s="174"/>
    </row>
    <row r="120" spans="1:67" s="172" customFormat="1" ht="65.25" customHeight="1" x14ac:dyDescent="0.2">
      <c r="A120" s="138" t="s">
        <v>244</v>
      </c>
      <c r="B120" s="404" t="s">
        <v>404</v>
      </c>
      <c r="C120" s="405"/>
      <c r="D120" s="405"/>
      <c r="E120" s="405"/>
      <c r="F120" s="405"/>
      <c r="G120" s="405"/>
      <c r="H120" s="405"/>
      <c r="I120" s="405"/>
      <c r="J120" s="405"/>
      <c r="K120" s="405"/>
      <c r="L120" s="405"/>
      <c r="M120" s="405"/>
      <c r="N120" s="405"/>
      <c r="O120" s="406"/>
      <c r="P120" s="532"/>
      <c r="Q120" s="441"/>
      <c r="R120" s="441">
        <v>6</v>
      </c>
      <c r="S120" s="442"/>
      <c r="T120" s="385">
        <f>SUM(AF120,AI120,AL120,AO120,AR120,AU120,AX120,BA120)</f>
        <v>98</v>
      </c>
      <c r="U120" s="386"/>
      <c r="V120" s="531">
        <f>SUM(AG120,AJ120,AM120,AP120,AS120,AV120,AY120,BB120)</f>
        <v>48</v>
      </c>
      <c r="W120" s="387"/>
      <c r="X120" s="440">
        <v>20</v>
      </c>
      <c r="Y120" s="531"/>
      <c r="Z120" s="441"/>
      <c r="AA120" s="441"/>
      <c r="AB120" s="441">
        <v>28</v>
      </c>
      <c r="AC120" s="441"/>
      <c r="AD120" s="532"/>
      <c r="AE120" s="442"/>
      <c r="AF120" s="208"/>
      <c r="AG120" s="206"/>
      <c r="AH120" s="207"/>
      <c r="AI120" s="208"/>
      <c r="AJ120" s="206"/>
      <c r="AK120" s="196"/>
      <c r="AL120" s="208"/>
      <c r="AM120" s="206"/>
      <c r="AN120" s="207"/>
      <c r="AO120" s="208"/>
      <c r="AP120" s="206"/>
      <c r="AQ120" s="207"/>
      <c r="AR120" s="208"/>
      <c r="AS120" s="206"/>
      <c r="AT120" s="207"/>
      <c r="AU120" s="197">
        <v>98</v>
      </c>
      <c r="AV120" s="206">
        <v>48</v>
      </c>
      <c r="AW120" s="196">
        <v>3</v>
      </c>
      <c r="AX120" s="208"/>
      <c r="AY120" s="206"/>
      <c r="AZ120" s="207"/>
      <c r="BA120" s="197"/>
      <c r="BB120" s="206"/>
      <c r="BC120" s="196"/>
      <c r="BD120" s="385" t="s">
        <v>405</v>
      </c>
      <c r="BE120" s="386"/>
      <c r="BF120" s="386"/>
      <c r="BG120" s="386"/>
      <c r="BH120" s="386"/>
      <c r="BI120" s="387"/>
      <c r="BJ120" s="133">
        <f t="shared" si="19"/>
        <v>48</v>
      </c>
      <c r="BM120" s="174"/>
      <c r="BN120" s="174"/>
      <c r="BO120" s="174"/>
    </row>
    <row r="121" spans="1:67" s="172" customFormat="1" ht="33" customHeight="1" x14ac:dyDescent="0.2">
      <c r="A121" s="135" t="s">
        <v>245</v>
      </c>
      <c r="B121" s="404" t="s">
        <v>406</v>
      </c>
      <c r="C121" s="405"/>
      <c r="D121" s="405"/>
      <c r="E121" s="405"/>
      <c r="F121" s="405"/>
      <c r="G121" s="405"/>
      <c r="H121" s="405"/>
      <c r="I121" s="405"/>
      <c r="J121" s="405"/>
      <c r="K121" s="405"/>
      <c r="L121" s="405"/>
      <c r="M121" s="405"/>
      <c r="N121" s="405"/>
      <c r="O121" s="406"/>
      <c r="P121" s="532">
        <v>6</v>
      </c>
      <c r="Q121" s="441"/>
      <c r="R121" s="441"/>
      <c r="S121" s="442"/>
      <c r="T121" s="385">
        <f t="shared" ref="T121" si="25">SUM(AF121,AI121,AL121,AO121,AR121,AU121,AX121,BA121)</f>
        <v>100</v>
      </c>
      <c r="U121" s="386"/>
      <c r="V121" s="531">
        <f t="shared" ref="V121" si="26">SUM(AG121,AJ121,AM121,AP121,AS121,AV121,AY121,BB121)</f>
        <v>46</v>
      </c>
      <c r="W121" s="387"/>
      <c r="X121" s="440">
        <v>18</v>
      </c>
      <c r="Y121" s="531"/>
      <c r="Z121" s="441">
        <v>28</v>
      </c>
      <c r="AA121" s="441"/>
      <c r="AB121" s="441"/>
      <c r="AC121" s="441"/>
      <c r="AD121" s="600"/>
      <c r="AE121" s="601"/>
      <c r="AF121" s="208"/>
      <c r="AG121" s="206"/>
      <c r="AH121" s="207"/>
      <c r="AI121" s="208"/>
      <c r="AJ121" s="206"/>
      <c r="AK121" s="196"/>
      <c r="AL121" s="208"/>
      <c r="AM121" s="206"/>
      <c r="AN121" s="207"/>
      <c r="AO121" s="208"/>
      <c r="AP121" s="206"/>
      <c r="AQ121" s="207"/>
      <c r="AR121" s="208"/>
      <c r="AS121" s="206"/>
      <c r="AT121" s="207"/>
      <c r="AU121" s="197">
        <v>100</v>
      </c>
      <c r="AV121" s="206">
        <v>46</v>
      </c>
      <c r="AW121" s="196">
        <v>3</v>
      </c>
      <c r="AX121" s="208"/>
      <c r="AY121" s="206"/>
      <c r="AZ121" s="207"/>
      <c r="BA121" s="197"/>
      <c r="BB121" s="206"/>
      <c r="BC121" s="196"/>
      <c r="BD121" s="385" t="s">
        <v>275</v>
      </c>
      <c r="BE121" s="386"/>
      <c r="BF121" s="386"/>
      <c r="BG121" s="386"/>
      <c r="BH121" s="386"/>
      <c r="BI121" s="387"/>
      <c r="BJ121" s="133">
        <f t="shared" si="19"/>
        <v>46</v>
      </c>
      <c r="BK121" s="186"/>
      <c r="BM121" s="174"/>
      <c r="BN121" s="174"/>
      <c r="BO121" s="174"/>
    </row>
    <row r="122" spans="1:67" s="172" customFormat="1" ht="33.950000000000003" customHeight="1" x14ac:dyDescent="0.2">
      <c r="A122" s="134" t="s">
        <v>246</v>
      </c>
      <c r="B122" s="597" t="s">
        <v>407</v>
      </c>
      <c r="C122" s="598"/>
      <c r="D122" s="598"/>
      <c r="E122" s="598"/>
      <c r="F122" s="598"/>
      <c r="G122" s="598"/>
      <c r="H122" s="598"/>
      <c r="I122" s="598"/>
      <c r="J122" s="598"/>
      <c r="K122" s="598"/>
      <c r="L122" s="598"/>
      <c r="M122" s="598"/>
      <c r="N122" s="598"/>
      <c r="O122" s="599"/>
      <c r="P122" s="386"/>
      <c r="Q122" s="532"/>
      <c r="R122" s="531"/>
      <c r="S122" s="387"/>
      <c r="T122" s="385"/>
      <c r="U122" s="386"/>
      <c r="V122" s="531"/>
      <c r="W122" s="387"/>
      <c r="X122" s="385"/>
      <c r="Y122" s="386"/>
      <c r="Z122" s="531"/>
      <c r="AA122" s="532"/>
      <c r="AB122" s="531"/>
      <c r="AC122" s="532"/>
      <c r="AD122" s="386"/>
      <c r="AE122" s="386"/>
      <c r="AF122" s="199"/>
      <c r="AG122" s="206"/>
      <c r="AH122" s="197"/>
      <c r="AI122" s="199"/>
      <c r="AJ122" s="206"/>
      <c r="AK122" s="195"/>
      <c r="AL122" s="199"/>
      <c r="AM122" s="206"/>
      <c r="AN122" s="198"/>
      <c r="AO122" s="199"/>
      <c r="AP122" s="206"/>
      <c r="AQ122" s="198"/>
      <c r="AR122" s="199"/>
      <c r="AS122" s="206"/>
      <c r="AT122" s="197"/>
      <c r="AU122" s="199"/>
      <c r="AV122" s="206"/>
      <c r="AW122" s="197"/>
      <c r="AX122" s="199"/>
      <c r="AY122" s="206"/>
      <c r="AZ122" s="197"/>
      <c r="BA122" s="199"/>
      <c r="BB122" s="206"/>
      <c r="BC122" s="195"/>
      <c r="BD122" s="385">
        <f>SUM(X122:AE122)</f>
        <v>0</v>
      </c>
      <c r="BE122" s="386"/>
      <c r="BF122" s="386"/>
      <c r="BG122" s="386"/>
      <c r="BH122" s="386"/>
      <c r="BI122" s="387"/>
      <c r="BJ122" s="133">
        <f t="shared" si="19"/>
        <v>0</v>
      </c>
      <c r="BM122" s="174"/>
      <c r="BN122" s="174"/>
      <c r="BO122" s="174"/>
    </row>
    <row r="123" spans="1:67" s="172" customFormat="1" ht="64.5" customHeight="1" x14ac:dyDescent="0.2">
      <c r="A123" s="138" t="s">
        <v>408</v>
      </c>
      <c r="B123" s="404" t="s">
        <v>409</v>
      </c>
      <c r="C123" s="405"/>
      <c r="D123" s="405"/>
      <c r="E123" s="405"/>
      <c r="F123" s="405"/>
      <c r="G123" s="405"/>
      <c r="H123" s="405"/>
      <c r="I123" s="405"/>
      <c r="J123" s="405"/>
      <c r="K123" s="405"/>
      <c r="L123" s="405"/>
      <c r="M123" s="405"/>
      <c r="N123" s="405"/>
      <c r="O123" s="406"/>
      <c r="P123" s="532"/>
      <c r="Q123" s="441"/>
      <c r="R123" s="441">
        <v>6</v>
      </c>
      <c r="S123" s="442"/>
      <c r="T123" s="385">
        <f>SUM(AF123,AI123,AL123,AO123,AR123,AU123,AX123,BA123)</f>
        <v>102</v>
      </c>
      <c r="U123" s="386"/>
      <c r="V123" s="531">
        <f>SUM(AG123,AJ123,AM123,AP123,AS123,AV123,AY123,BB123)</f>
        <v>44</v>
      </c>
      <c r="W123" s="387"/>
      <c r="X123" s="440">
        <v>22</v>
      </c>
      <c r="Y123" s="531"/>
      <c r="Z123" s="441"/>
      <c r="AA123" s="441"/>
      <c r="AB123" s="441">
        <v>22</v>
      </c>
      <c r="AC123" s="441"/>
      <c r="AD123" s="532"/>
      <c r="AE123" s="442"/>
      <c r="AF123" s="208"/>
      <c r="AG123" s="206"/>
      <c r="AH123" s="207"/>
      <c r="AI123" s="208"/>
      <c r="AJ123" s="206"/>
      <c r="AK123" s="196"/>
      <c r="AL123" s="208"/>
      <c r="AM123" s="206"/>
      <c r="AN123" s="207"/>
      <c r="AO123" s="208"/>
      <c r="AP123" s="206"/>
      <c r="AQ123" s="207"/>
      <c r="AR123" s="208"/>
      <c r="AS123" s="206"/>
      <c r="AT123" s="207"/>
      <c r="AU123" s="197">
        <v>102</v>
      </c>
      <c r="AV123" s="206">
        <v>44</v>
      </c>
      <c r="AW123" s="196">
        <v>3</v>
      </c>
      <c r="AX123" s="208"/>
      <c r="AY123" s="206"/>
      <c r="AZ123" s="207"/>
      <c r="BA123" s="197"/>
      <c r="BB123" s="206"/>
      <c r="BC123" s="196"/>
      <c r="BD123" s="385" t="s">
        <v>410</v>
      </c>
      <c r="BE123" s="386"/>
      <c r="BF123" s="386"/>
      <c r="BG123" s="386"/>
      <c r="BH123" s="386"/>
      <c r="BI123" s="387"/>
      <c r="BJ123" s="133">
        <f t="shared" si="19"/>
        <v>44</v>
      </c>
      <c r="BM123" s="174"/>
      <c r="BN123" s="174"/>
      <c r="BO123" s="174"/>
    </row>
    <row r="124" spans="1:67" s="172" customFormat="1" ht="69" customHeight="1" x14ac:dyDescent="0.2">
      <c r="A124" s="138" t="s">
        <v>411</v>
      </c>
      <c r="B124" s="404" t="s">
        <v>412</v>
      </c>
      <c r="C124" s="405"/>
      <c r="D124" s="405"/>
      <c r="E124" s="405"/>
      <c r="F124" s="405"/>
      <c r="G124" s="405"/>
      <c r="H124" s="405"/>
      <c r="I124" s="405"/>
      <c r="J124" s="405"/>
      <c r="K124" s="405"/>
      <c r="L124" s="405"/>
      <c r="M124" s="405"/>
      <c r="N124" s="405"/>
      <c r="O124" s="406"/>
      <c r="P124" s="532"/>
      <c r="Q124" s="441"/>
      <c r="R124" s="441">
        <v>7</v>
      </c>
      <c r="S124" s="442"/>
      <c r="T124" s="385">
        <f>SUM(AF124,AI124,AL124,AO124,AR124,AU124,AX124,BA124)</f>
        <v>102</v>
      </c>
      <c r="U124" s="386"/>
      <c r="V124" s="531">
        <f>SUM(AG124,AJ124,AM124,AP124,AS124,AV124,AY124,BB124)</f>
        <v>42</v>
      </c>
      <c r="W124" s="387"/>
      <c r="X124" s="440">
        <v>22</v>
      </c>
      <c r="Y124" s="531"/>
      <c r="Z124" s="441"/>
      <c r="AA124" s="441"/>
      <c r="AB124" s="441">
        <v>20</v>
      </c>
      <c r="AC124" s="441"/>
      <c r="AD124" s="532"/>
      <c r="AE124" s="442"/>
      <c r="AF124" s="208"/>
      <c r="AG124" s="206"/>
      <c r="AH124" s="207"/>
      <c r="AI124" s="208"/>
      <c r="AJ124" s="206"/>
      <c r="AK124" s="196"/>
      <c r="AL124" s="208"/>
      <c r="AM124" s="206"/>
      <c r="AN124" s="207"/>
      <c r="AO124" s="208"/>
      <c r="AP124" s="206"/>
      <c r="AQ124" s="207"/>
      <c r="AR124" s="208"/>
      <c r="AS124" s="206"/>
      <c r="AT124" s="207"/>
      <c r="AU124" s="197"/>
      <c r="AV124" s="206"/>
      <c r="AW124" s="196"/>
      <c r="AX124" s="208">
        <v>102</v>
      </c>
      <c r="AY124" s="206">
        <v>42</v>
      </c>
      <c r="AZ124" s="207">
        <v>3</v>
      </c>
      <c r="BA124" s="197"/>
      <c r="BB124" s="206"/>
      <c r="BC124" s="196"/>
      <c r="BD124" s="596" t="s">
        <v>413</v>
      </c>
      <c r="BE124" s="438"/>
      <c r="BF124" s="438"/>
      <c r="BG124" s="438"/>
      <c r="BH124" s="438"/>
      <c r="BI124" s="439"/>
      <c r="BJ124" s="133">
        <f t="shared" si="19"/>
        <v>42</v>
      </c>
      <c r="BM124" s="174"/>
      <c r="BN124" s="174"/>
      <c r="BO124" s="174"/>
    </row>
    <row r="125" spans="1:67" s="172" customFormat="1" ht="62.25" customHeight="1" x14ac:dyDescent="0.2">
      <c r="A125" s="138" t="s">
        <v>414</v>
      </c>
      <c r="B125" s="404" t="s">
        <v>415</v>
      </c>
      <c r="C125" s="405"/>
      <c r="D125" s="405"/>
      <c r="E125" s="405"/>
      <c r="F125" s="405"/>
      <c r="G125" s="405"/>
      <c r="H125" s="405"/>
      <c r="I125" s="405"/>
      <c r="J125" s="405"/>
      <c r="K125" s="405"/>
      <c r="L125" s="405"/>
      <c r="M125" s="405"/>
      <c r="N125" s="405"/>
      <c r="O125" s="406"/>
      <c r="P125" s="532"/>
      <c r="Q125" s="441"/>
      <c r="R125" s="441">
        <v>7</v>
      </c>
      <c r="S125" s="442"/>
      <c r="T125" s="385">
        <f>SUM(AF125,AI125,AL125,AO125,AR125,AU125,AX125,BA125)</f>
        <v>102</v>
      </c>
      <c r="U125" s="386"/>
      <c r="V125" s="531">
        <f>SUM(AG125,AJ125,AM125,AP125,AS125,AV125,AY125,BB125)</f>
        <v>42</v>
      </c>
      <c r="W125" s="387"/>
      <c r="X125" s="440">
        <v>20</v>
      </c>
      <c r="Y125" s="531"/>
      <c r="Z125" s="441"/>
      <c r="AA125" s="441"/>
      <c r="AB125" s="441">
        <v>22</v>
      </c>
      <c r="AC125" s="441"/>
      <c r="AD125" s="532"/>
      <c r="AE125" s="442"/>
      <c r="AF125" s="208"/>
      <c r="AG125" s="206"/>
      <c r="AH125" s="207"/>
      <c r="AI125" s="208"/>
      <c r="AJ125" s="206"/>
      <c r="AK125" s="196"/>
      <c r="AL125" s="208"/>
      <c r="AM125" s="206"/>
      <c r="AN125" s="207"/>
      <c r="AO125" s="208"/>
      <c r="AP125" s="206"/>
      <c r="AQ125" s="207"/>
      <c r="AR125" s="208"/>
      <c r="AS125" s="206"/>
      <c r="AT125" s="207"/>
      <c r="AU125" s="197"/>
      <c r="AV125" s="206"/>
      <c r="AW125" s="196"/>
      <c r="AX125" s="208">
        <v>102</v>
      </c>
      <c r="AY125" s="206">
        <v>42</v>
      </c>
      <c r="AZ125" s="207">
        <v>3</v>
      </c>
      <c r="BA125" s="197"/>
      <c r="BB125" s="206"/>
      <c r="BC125" s="196"/>
      <c r="BD125" s="596" t="s">
        <v>416</v>
      </c>
      <c r="BE125" s="438"/>
      <c r="BF125" s="438"/>
      <c r="BG125" s="438"/>
      <c r="BH125" s="438"/>
      <c r="BI125" s="439"/>
      <c r="BJ125" s="133">
        <f t="shared" si="19"/>
        <v>42</v>
      </c>
      <c r="BM125" s="174"/>
      <c r="BN125" s="174"/>
      <c r="BO125" s="174"/>
    </row>
    <row r="126" spans="1:67" s="172" customFormat="1" ht="65.099999999999994" customHeight="1" x14ac:dyDescent="0.2">
      <c r="A126" s="138" t="s">
        <v>417</v>
      </c>
      <c r="B126" s="404" t="s">
        <v>418</v>
      </c>
      <c r="C126" s="405"/>
      <c r="D126" s="405"/>
      <c r="E126" s="405"/>
      <c r="F126" s="405"/>
      <c r="G126" s="405"/>
      <c r="H126" s="405"/>
      <c r="I126" s="405"/>
      <c r="J126" s="405"/>
      <c r="K126" s="405"/>
      <c r="L126" s="405"/>
      <c r="M126" s="405"/>
      <c r="N126" s="405"/>
      <c r="O126" s="406"/>
      <c r="P126" s="532"/>
      <c r="Q126" s="441"/>
      <c r="R126" s="441">
        <v>7</v>
      </c>
      <c r="S126" s="442"/>
      <c r="T126" s="385">
        <f t="shared" ref="T126" si="27">SUM(AF126,AI126,AL126,AO126,AR126,AU126,AX126,BA126)</f>
        <v>100</v>
      </c>
      <c r="U126" s="386"/>
      <c r="V126" s="531">
        <f t="shared" ref="V126" si="28">SUM(AG126,AJ126,AM126,AP126,AS126,AV126,AY126,BB126)</f>
        <v>40</v>
      </c>
      <c r="W126" s="387"/>
      <c r="X126" s="440">
        <v>20</v>
      </c>
      <c r="Y126" s="531"/>
      <c r="Z126" s="441">
        <v>20</v>
      </c>
      <c r="AA126" s="441"/>
      <c r="AB126" s="441"/>
      <c r="AC126" s="441"/>
      <c r="AD126" s="532"/>
      <c r="AE126" s="442"/>
      <c r="AF126" s="208"/>
      <c r="AG126" s="206"/>
      <c r="AH126" s="207"/>
      <c r="AI126" s="208"/>
      <c r="AJ126" s="206"/>
      <c r="AK126" s="196"/>
      <c r="AL126" s="208"/>
      <c r="AM126" s="206"/>
      <c r="AN126" s="207"/>
      <c r="AO126" s="208"/>
      <c r="AP126" s="206"/>
      <c r="AQ126" s="207"/>
      <c r="AR126" s="208"/>
      <c r="AS126" s="206"/>
      <c r="AT126" s="207"/>
      <c r="AU126" s="197"/>
      <c r="AV126" s="206"/>
      <c r="AW126" s="196"/>
      <c r="AX126" s="208">
        <v>100</v>
      </c>
      <c r="AY126" s="206">
        <v>40</v>
      </c>
      <c r="AZ126" s="207">
        <v>3</v>
      </c>
      <c r="BA126" s="197"/>
      <c r="BB126" s="206"/>
      <c r="BC126" s="196"/>
      <c r="BD126" s="596" t="s">
        <v>335</v>
      </c>
      <c r="BE126" s="438"/>
      <c r="BF126" s="438"/>
      <c r="BG126" s="438"/>
      <c r="BH126" s="438"/>
      <c r="BI126" s="439"/>
      <c r="BJ126" s="133">
        <f t="shared" si="19"/>
        <v>40</v>
      </c>
      <c r="BM126" s="174"/>
      <c r="BN126" s="174"/>
      <c r="BO126" s="174"/>
    </row>
    <row r="127" spans="1:67" s="172" customFormat="1" ht="68.25" customHeight="1" x14ac:dyDescent="0.2">
      <c r="A127" s="137" t="s">
        <v>247</v>
      </c>
      <c r="B127" s="597" t="s">
        <v>419</v>
      </c>
      <c r="C127" s="598"/>
      <c r="D127" s="598"/>
      <c r="E127" s="598"/>
      <c r="F127" s="598"/>
      <c r="G127" s="598"/>
      <c r="H127" s="598"/>
      <c r="I127" s="598"/>
      <c r="J127" s="598"/>
      <c r="K127" s="598"/>
      <c r="L127" s="598"/>
      <c r="M127" s="598"/>
      <c r="N127" s="598"/>
      <c r="O127" s="599"/>
      <c r="P127" s="386"/>
      <c r="Q127" s="532"/>
      <c r="R127" s="531"/>
      <c r="S127" s="387"/>
      <c r="T127" s="385">
        <f t="shared" ref="T127" si="29">SUM(AF127,AI127,AL127,AO127,AR127,AU127,AX127,BA127)</f>
        <v>0</v>
      </c>
      <c r="U127" s="386"/>
      <c r="V127" s="531">
        <f t="shared" ref="V127" si="30">SUM(AG127,AJ127,AM127,AP127,AS127,AV127,AY127,BB127)</f>
        <v>0</v>
      </c>
      <c r="W127" s="387"/>
      <c r="X127" s="385"/>
      <c r="Y127" s="386"/>
      <c r="Z127" s="531"/>
      <c r="AA127" s="532"/>
      <c r="AB127" s="531"/>
      <c r="AC127" s="532"/>
      <c r="AD127" s="386"/>
      <c r="AE127" s="386"/>
      <c r="AF127" s="199"/>
      <c r="AG127" s="206"/>
      <c r="AH127" s="197"/>
      <c r="AI127" s="199"/>
      <c r="AJ127" s="206"/>
      <c r="AK127" s="195"/>
      <c r="AL127" s="199"/>
      <c r="AM127" s="206"/>
      <c r="AN127" s="198"/>
      <c r="AO127" s="199"/>
      <c r="AP127" s="206"/>
      <c r="AQ127" s="198"/>
      <c r="AR127" s="199"/>
      <c r="AS127" s="206"/>
      <c r="AT127" s="197"/>
      <c r="AU127" s="199"/>
      <c r="AV127" s="206"/>
      <c r="AW127" s="197"/>
      <c r="AX127" s="295"/>
      <c r="AY127" s="297"/>
      <c r="AZ127" s="292"/>
      <c r="BA127" s="199"/>
      <c r="BB127" s="206"/>
      <c r="BC127" s="195"/>
      <c r="BD127" s="385">
        <f>SUM(X127:AE127)</f>
        <v>0</v>
      </c>
      <c r="BE127" s="386"/>
      <c r="BF127" s="386"/>
      <c r="BG127" s="386"/>
      <c r="BH127" s="386"/>
      <c r="BI127" s="387"/>
      <c r="BJ127" s="133">
        <f t="shared" si="19"/>
        <v>0</v>
      </c>
      <c r="BM127" s="174"/>
      <c r="BN127" s="174"/>
      <c r="BO127" s="174"/>
    </row>
    <row r="128" spans="1:67" s="172" customFormat="1" ht="66.75" customHeight="1" x14ac:dyDescent="0.2">
      <c r="A128" s="138" t="s">
        <v>248</v>
      </c>
      <c r="B128" s="404" t="s">
        <v>420</v>
      </c>
      <c r="C128" s="405"/>
      <c r="D128" s="405"/>
      <c r="E128" s="405"/>
      <c r="F128" s="405"/>
      <c r="G128" s="405"/>
      <c r="H128" s="405"/>
      <c r="I128" s="405"/>
      <c r="J128" s="405"/>
      <c r="K128" s="405"/>
      <c r="L128" s="405"/>
      <c r="M128" s="405"/>
      <c r="N128" s="405"/>
      <c r="O128" s="406"/>
      <c r="P128" s="532">
        <v>7</v>
      </c>
      <c r="Q128" s="441"/>
      <c r="R128" s="441"/>
      <c r="S128" s="442"/>
      <c r="T128" s="385">
        <f>SUM(AF128,AI128,AL128,AO128,AR128,AU128,AX128,BA128)</f>
        <v>136</v>
      </c>
      <c r="U128" s="386"/>
      <c r="V128" s="531">
        <f>SUM(AG128,AJ128,AM128,AP128,AS128,AV128,AY128,BB128)</f>
        <v>70</v>
      </c>
      <c r="W128" s="387"/>
      <c r="X128" s="440">
        <v>36</v>
      </c>
      <c r="Y128" s="531"/>
      <c r="Z128" s="441"/>
      <c r="AA128" s="441"/>
      <c r="AB128" s="441">
        <v>34</v>
      </c>
      <c r="AC128" s="441"/>
      <c r="AD128" s="532"/>
      <c r="AE128" s="442"/>
      <c r="AF128" s="208"/>
      <c r="AG128" s="206"/>
      <c r="AH128" s="207"/>
      <c r="AI128" s="208"/>
      <c r="AJ128" s="206"/>
      <c r="AK128" s="196"/>
      <c r="AL128" s="208"/>
      <c r="AM128" s="206"/>
      <c r="AN128" s="207"/>
      <c r="AO128" s="208"/>
      <c r="AP128" s="206"/>
      <c r="AQ128" s="207"/>
      <c r="AR128" s="208"/>
      <c r="AS128" s="206"/>
      <c r="AT128" s="207"/>
      <c r="AU128" s="197"/>
      <c r="AV128" s="206"/>
      <c r="AW128" s="196"/>
      <c r="AX128" s="208">
        <v>136</v>
      </c>
      <c r="AY128" s="206">
        <v>70</v>
      </c>
      <c r="AZ128" s="207">
        <v>4</v>
      </c>
      <c r="BA128" s="197"/>
      <c r="BB128" s="206"/>
      <c r="BC128" s="196"/>
      <c r="BD128" s="385" t="s">
        <v>284</v>
      </c>
      <c r="BE128" s="386"/>
      <c r="BF128" s="386"/>
      <c r="BG128" s="386"/>
      <c r="BH128" s="386"/>
      <c r="BI128" s="387"/>
      <c r="BJ128" s="133">
        <f t="shared" si="19"/>
        <v>70</v>
      </c>
      <c r="BM128" s="174"/>
      <c r="BN128" s="174"/>
      <c r="BO128" s="174"/>
    </row>
    <row r="129" spans="1:70" s="172" customFormat="1" ht="70.5" customHeight="1" x14ac:dyDescent="0.2">
      <c r="A129" s="138" t="s">
        <v>249</v>
      </c>
      <c r="B129" s="404" t="s">
        <v>421</v>
      </c>
      <c r="C129" s="405"/>
      <c r="D129" s="405"/>
      <c r="E129" s="405"/>
      <c r="F129" s="405"/>
      <c r="G129" s="405"/>
      <c r="H129" s="405"/>
      <c r="I129" s="405"/>
      <c r="J129" s="405"/>
      <c r="K129" s="405"/>
      <c r="L129" s="405"/>
      <c r="M129" s="405"/>
      <c r="N129" s="405"/>
      <c r="O129" s="406"/>
      <c r="P129" s="532"/>
      <c r="Q129" s="441"/>
      <c r="R129" s="441">
        <v>7</v>
      </c>
      <c r="S129" s="442"/>
      <c r="T129" s="385">
        <f>SUM(AF129,AI129,AL129,AO129,AR129,AU129,AX129,BA129)</f>
        <v>102</v>
      </c>
      <c r="U129" s="386"/>
      <c r="V129" s="531">
        <f>SUM(AG129,AJ129,AM129,AP129,AS129,AV129,AY129,BB129)</f>
        <v>42</v>
      </c>
      <c r="W129" s="387"/>
      <c r="X129" s="440">
        <v>20</v>
      </c>
      <c r="Y129" s="531"/>
      <c r="Z129" s="441"/>
      <c r="AA129" s="441"/>
      <c r="AB129" s="441">
        <v>22</v>
      </c>
      <c r="AC129" s="441"/>
      <c r="AD129" s="532"/>
      <c r="AE129" s="442"/>
      <c r="AF129" s="208"/>
      <c r="AG129" s="206"/>
      <c r="AH129" s="207"/>
      <c r="AI129" s="208"/>
      <c r="AJ129" s="206"/>
      <c r="AK129" s="196"/>
      <c r="AL129" s="208"/>
      <c r="AM129" s="206"/>
      <c r="AN129" s="207"/>
      <c r="AO129" s="208"/>
      <c r="AP129" s="206"/>
      <c r="AQ129" s="207"/>
      <c r="AR129" s="208"/>
      <c r="AS129" s="206"/>
      <c r="AT129" s="207"/>
      <c r="AU129" s="197"/>
      <c r="AV129" s="206"/>
      <c r="AW129" s="196"/>
      <c r="AX129" s="208">
        <v>102</v>
      </c>
      <c r="AY129" s="206">
        <v>42</v>
      </c>
      <c r="AZ129" s="207">
        <v>3</v>
      </c>
      <c r="BA129" s="197"/>
      <c r="BB129" s="206"/>
      <c r="BC129" s="196"/>
      <c r="BD129" s="385" t="s">
        <v>422</v>
      </c>
      <c r="BE129" s="386"/>
      <c r="BF129" s="386"/>
      <c r="BG129" s="386"/>
      <c r="BH129" s="386"/>
      <c r="BI129" s="387"/>
      <c r="BJ129" s="133">
        <f t="shared" si="19"/>
        <v>42</v>
      </c>
      <c r="BK129" s="186"/>
      <c r="BM129" s="174"/>
      <c r="BN129" s="174"/>
      <c r="BO129" s="174"/>
    </row>
    <row r="130" spans="1:70" s="172" customFormat="1" ht="63.75" customHeight="1" x14ac:dyDescent="0.2">
      <c r="A130" s="138" t="s">
        <v>423</v>
      </c>
      <c r="B130" s="404" t="s">
        <v>424</v>
      </c>
      <c r="C130" s="405"/>
      <c r="D130" s="405"/>
      <c r="E130" s="405"/>
      <c r="F130" s="405"/>
      <c r="G130" s="405"/>
      <c r="H130" s="405"/>
      <c r="I130" s="405"/>
      <c r="J130" s="405"/>
      <c r="K130" s="405"/>
      <c r="L130" s="405"/>
      <c r="M130" s="405"/>
      <c r="N130" s="405"/>
      <c r="O130" s="406"/>
      <c r="P130" s="532"/>
      <c r="Q130" s="441"/>
      <c r="R130" s="441">
        <v>7</v>
      </c>
      <c r="S130" s="442"/>
      <c r="T130" s="385">
        <f>SUM(AF130,AI130,AL130,AO130,AR130,AU130,AX130,BA130)</f>
        <v>102</v>
      </c>
      <c r="U130" s="386"/>
      <c r="V130" s="531">
        <f>SUM(AG130,AJ130,AM130,AP130,AS130,AV130,AY130,BB130)</f>
        <v>42</v>
      </c>
      <c r="W130" s="387"/>
      <c r="X130" s="440">
        <v>22</v>
      </c>
      <c r="Y130" s="531"/>
      <c r="Z130" s="441"/>
      <c r="AA130" s="441"/>
      <c r="AB130" s="441">
        <v>20</v>
      </c>
      <c r="AC130" s="441"/>
      <c r="AD130" s="532"/>
      <c r="AE130" s="442"/>
      <c r="AF130" s="208"/>
      <c r="AG130" s="206"/>
      <c r="AH130" s="207"/>
      <c r="AI130" s="208"/>
      <c r="AJ130" s="206"/>
      <c r="AK130" s="196"/>
      <c r="AL130" s="208"/>
      <c r="AM130" s="206"/>
      <c r="AN130" s="207"/>
      <c r="AO130" s="208"/>
      <c r="AP130" s="206"/>
      <c r="AQ130" s="207"/>
      <c r="AR130" s="208"/>
      <c r="AS130" s="206"/>
      <c r="AT130" s="207"/>
      <c r="AU130" s="197"/>
      <c r="AV130" s="206"/>
      <c r="AW130" s="196"/>
      <c r="AX130" s="208">
        <v>102</v>
      </c>
      <c r="AY130" s="206">
        <v>42</v>
      </c>
      <c r="AZ130" s="207">
        <v>3</v>
      </c>
      <c r="BA130" s="197"/>
      <c r="BB130" s="206"/>
      <c r="BC130" s="196"/>
      <c r="BD130" s="385" t="s">
        <v>425</v>
      </c>
      <c r="BE130" s="386"/>
      <c r="BF130" s="386"/>
      <c r="BG130" s="386"/>
      <c r="BH130" s="386"/>
      <c r="BI130" s="387"/>
      <c r="BJ130" s="133">
        <f t="shared" si="19"/>
        <v>42</v>
      </c>
      <c r="BM130" s="174"/>
      <c r="BN130" s="174"/>
      <c r="BO130" s="174"/>
    </row>
    <row r="131" spans="1:70" s="172" customFormat="1" ht="33.950000000000003" customHeight="1" thickBot="1" x14ac:dyDescent="0.25">
      <c r="A131" s="177" t="s">
        <v>426</v>
      </c>
      <c r="B131" s="581" t="s">
        <v>427</v>
      </c>
      <c r="C131" s="582"/>
      <c r="D131" s="582"/>
      <c r="E131" s="582"/>
      <c r="F131" s="582"/>
      <c r="G131" s="582"/>
      <c r="H131" s="582"/>
      <c r="I131" s="582"/>
      <c r="J131" s="582"/>
      <c r="K131" s="582"/>
      <c r="L131" s="582"/>
      <c r="M131" s="582"/>
      <c r="N131" s="582"/>
      <c r="O131" s="583"/>
      <c r="P131" s="480">
        <v>7</v>
      </c>
      <c r="Q131" s="520"/>
      <c r="R131" s="520"/>
      <c r="S131" s="521"/>
      <c r="T131" s="464">
        <f>SUM(AF131,AI131,AL131,AO131,AR131,AU131,AX131,BA131)</f>
        <v>100</v>
      </c>
      <c r="U131" s="465"/>
      <c r="V131" s="481">
        <f>SUM(AG131,AJ131,AM131,AP131,AS131,AV131,AY131,BB131)</f>
        <v>48</v>
      </c>
      <c r="W131" s="525"/>
      <c r="X131" s="519">
        <v>32</v>
      </c>
      <c r="Y131" s="481"/>
      <c r="Z131" s="520"/>
      <c r="AA131" s="520"/>
      <c r="AB131" s="520">
        <v>16</v>
      </c>
      <c r="AC131" s="520"/>
      <c r="AD131" s="480"/>
      <c r="AE131" s="521"/>
      <c r="AF131" s="202"/>
      <c r="AG131" s="188"/>
      <c r="AH131" s="203"/>
      <c r="AI131" s="202"/>
      <c r="AJ131" s="188"/>
      <c r="AK131" s="200"/>
      <c r="AL131" s="202"/>
      <c r="AM131" s="188"/>
      <c r="AN131" s="203"/>
      <c r="AO131" s="202"/>
      <c r="AP131" s="188"/>
      <c r="AQ131" s="203"/>
      <c r="AR131" s="202"/>
      <c r="AS131" s="188"/>
      <c r="AT131" s="203"/>
      <c r="AU131" s="201"/>
      <c r="AV131" s="188"/>
      <c r="AW131" s="200"/>
      <c r="AX131" s="202">
        <v>100</v>
      </c>
      <c r="AY131" s="188">
        <v>48</v>
      </c>
      <c r="AZ131" s="203">
        <v>3</v>
      </c>
      <c r="BA131" s="201"/>
      <c r="BB131" s="188"/>
      <c r="BC131" s="200"/>
      <c r="BD131" s="464" t="s">
        <v>428</v>
      </c>
      <c r="BE131" s="465"/>
      <c r="BF131" s="465"/>
      <c r="BG131" s="465"/>
      <c r="BH131" s="465"/>
      <c r="BI131" s="525"/>
      <c r="BJ131" s="133">
        <f t="shared" si="19"/>
        <v>48</v>
      </c>
      <c r="BM131" s="174"/>
      <c r="BN131" s="174"/>
      <c r="BO131" s="174"/>
    </row>
    <row r="132" spans="1:70" s="21" customFormat="1" ht="22.5" customHeight="1" x14ac:dyDescent="0.5">
      <c r="R132" s="228"/>
      <c r="S132" s="228"/>
      <c r="AD132" s="80"/>
      <c r="AE132" s="80"/>
      <c r="AF132" s="80"/>
      <c r="AG132" s="80"/>
      <c r="AH132" s="80"/>
      <c r="AI132" s="80"/>
      <c r="AJ132" s="80"/>
      <c r="AK132" s="80"/>
      <c r="AL132" s="80"/>
      <c r="AM132" s="80"/>
      <c r="AN132" s="80"/>
      <c r="AO132" s="80"/>
      <c r="AP132" s="80"/>
      <c r="AQ132" s="80"/>
      <c r="AR132" s="80"/>
      <c r="AS132" s="80"/>
      <c r="AT132" s="80"/>
      <c r="AU132" s="80"/>
      <c r="AV132" s="80"/>
      <c r="AW132" s="80"/>
      <c r="BJ132" s="133">
        <f>SUM(X132:AE132)</f>
        <v>0</v>
      </c>
      <c r="BK132" s="212"/>
      <c r="BL132" s="212"/>
      <c r="BM132" s="212"/>
      <c r="BP132" s="75"/>
      <c r="BQ132" s="75"/>
      <c r="BR132" s="75"/>
    </row>
    <row r="133" spans="1:70" s="21" customFormat="1" ht="22.5" customHeight="1" thickBot="1" x14ac:dyDescent="0.55000000000000004">
      <c r="R133" s="228"/>
      <c r="S133" s="228"/>
      <c r="AD133" s="80"/>
      <c r="AE133" s="80"/>
      <c r="AF133" s="80"/>
      <c r="AG133" s="80"/>
      <c r="AH133" s="80"/>
      <c r="AI133" s="80"/>
      <c r="AJ133" s="80"/>
      <c r="AK133" s="80"/>
      <c r="AL133" s="80"/>
      <c r="AM133" s="80"/>
      <c r="AN133" s="80"/>
      <c r="AO133" s="80"/>
      <c r="AP133" s="80"/>
      <c r="AQ133" s="80"/>
      <c r="AR133" s="80"/>
      <c r="AS133" s="80"/>
      <c r="AT133" s="80"/>
      <c r="AU133" s="80"/>
      <c r="AV133" s="80"/>
      <c r="AW133" s="80"/>
      <c r="BJ133" s="133">
        <f>SUM(X133:AE133)</f>
        <v>0</v>
      </c>
      <c r="BK133" s="212"/>
      <c r="BL133" s="212"/>
      <c r="BM133" s="212"/>
      <c r="BP133" s="75"/>
      <c r="BQ133" s="75"/>
      <c r="BR133" s="75"/>
    </row>
    <row r="134" spans="1:70" s="3" customFormat="1" ht="36.75" customHeight="1" thickBot="1" x14ac:dyDescent="0.5">
      <c r="A134" s="555" t="s">
        <v>95</v>
      </c>
      <c r="B134" s="558" t="s">
        <v>300</v>
      </c>
      <c r="C134" s="559"/>
      <c r="D134" s="559"/>
      <c r="E134" s="559"/>
      <c r="F134" s="559"/>
      <c r="G134" s="559"/>
      <c r="H134" s="559"/>
      <c r="I134" s="559"/>
      <c r="J134" s="559"/>
      <c r="K134" s="559"/>
      <c r="L134" s="559"/>
      <c r="M134" s="559"/>
      <c r="N134" s="559"/>
      <c r="O134" s="560"/>
      <c r="P134" s="567" t="s">
        <v>8</v>
      </c>
      <c r="Q134" s="568"/>
      <c r="R134" s="573" t="s">
        <v>9</v>
      </c>
      <c r="S134" s="567"/>
      <c r="T134" s="420" t="s">
        <v>10</v>
      </c>
      <c r="U134" s="421"/>
      <c r="V134" s="421"/>
      <c r="W134" s="421"/>
      <c r="X134" s="421"/>
      <c r="Y134" s="421"/>
      <c r="Z134" s="421"/>
      <c r="AA134" s="421"/>
      <c r="AB134" s="421"/>
      <c r="AC134" s="421"/>
      <c r="AD134" s="421"/>
      <c r="AE134" s="422"/>
      <c r="AF134" s="576" t="s">
        <v>34</v>
      </c>
      <c r="AG134" s="577"/>
      <c r="AH134" s="577"/>
      <c r="AI134" s="577"/>
      <c r="AJ134" s="577"/>
      <c r="AK134" s="577"/>
      <c r="AL134" s="577"/>
      <c r="AM134" s="577"/>
      <c r="AN134" s="577"/>
      <c r="AO134" s="577"/>
      <c r="AP134" s="577"/>
      <c r="AQ134" s="577"/>
      <c r="AR134" s="577"/>
      <c r="AS134" s="577"/>
      <c r="AT134" s="577"/>
      <c r="AU134" s="577"/>
      <c r="AV134" s="577"/>
      <c r="AW134" s="577"/>
      <c r="AX134" s="577"/>
      <c r="AY134" s="577"/>
      <c r="AZ134" s="577"/>
      <c r="BA134" s="577"/>
      <c r="BB134" s="577"/>
      <c r="BC134" s="577"/>
      <c r="BD134" s="586" t="s">
        <v>96</v>
      </c>
      <c r="BE134" s="587"/>
      <c r="BF134" s="587"/>
      <c r="BG134" s="587"/>
      <c r="BH134" s="587"/>
      <c r="BI134" s="588"/>
      <c r="BJ134" s="133">
        <f t="shared" ref="BJ134:BJ137" si="31">SUM(X134:AE134)</f>
        <v>0</v>
      </c>
      <c r="BK134" s="230"/>
      <c r="BN134" s="15"/>
      <c r="BO134" s="15"/>
      <c r="BP134" s="15"/>
    </row>
    <row r="135" spans="1:70" s="3" customFormat="1" ht="36.75" customHeight="1" thickBot="1" x14ac:dyDescent="0.5">
      <c r="A135" s="556"/>
      <c r="B135" s="561"/>
      <c r="C135" s="562"/>
      <c r="D135" s="562"/>
      <c r="E135" s="562"/>
      <c r="F135" s="562"/>
      <c r="G135" s="562"/>
      <c r="H135" s="562"/>
      <c r="I135" s="562"/>
      <c r="J135" s="562"/>
      <c r="K135" s="562"/>
      <c r="L135" s="562"/>
      <c r="M135" s="562"/>
      <c r="N135" s="562"/>
      <c r="O135" s="563"/>
      <c r="P135" s="569"/>
      <c r="Q135" s="570"/>
      <c r="R135" s="574"/>
      <c r="S135" s="569"/>
      <c r="T135" s="595" t="s">
        <v>5</v>
      </c>
      <c r="U135" s="569"/>
      <c r="V135" s="573" t="s">
        <v>11</v>
      </c>
      <c r="W135" s="584"/>
      <c r="X135" s="493" t="s">
        <v>12</v>
      </c>
      <c r="Y135" s="494"/>
      <c r="Z135" s="494"/>
      <c r="AA135" s="494"/>
      <c r="AB135" s="494"/>
      <c r="AC135" s="494"/>
      <c r="AD135" s="494"/>
      <c r="AE135" s="498"/>
      <c r="AF135" s="535" t="s">
        <v>14</v>
      </c>
      <c r="AG135" s="490"/>
      <c r="AH135" s="490"/>
      <c r="AI135" s="490"/>
      <c r="AJ135" s="490"/>
      <c r="AK135" s="492"/>
      <c r="AL135" s="535" t="s">
        <v>15</v>
      </c>
      <c r="AM135" s="490"/>
      <c r="AN135" s="490"/>
      <c r="AO135" s="490"/>
      <c r="AP135" s="490"/>
      <c r="AQ135" s="492"/>
      <c r="AR135" s="535" t="s">
        <v>16</v>
      </c>
      <c r="AS135" s="490"/>
      <c r="AT135" s="490"/>
      <c r="AU135" s="490"/>
      <c r="AV135" s="490"/>
      <c r="AW135" s="492"/>
      <c r="AX135" s="535" t="s">
        <v>152</v>
      </c>
      <c r="AY135" s="490"/>
      <c r="AZ135" s="490"/>
      <c r="BA135" s="490"/>
      <c r="BB135" s="490"/>
      <c r="BC135" s="496"/>
      <c r="BD135" s="589"/>
      <c r="BE135" s="590"/>
      <c r="BF135" s="590"/>
      <c r="BG135" s="590"/>
      <c r="BH135" s="590"/>
      <c r="BI135" s="591"/>
      <c r="BJ135" s="133">
        <f t="shared" si="31"/>
        <v>0</v>
      </c>
      <c r="BK135" s="230"/>
      <c r="BN135" s="15"/>
      <c r="BO135" s="15"/>
      <c r="BP135" s="15"/>
    </row>
    <row r="136" spans="1:70" s="3" customFormat="1" ht="62.25" customHeight="1" thickBot="1" x14ac:dyDescent="0.5">
      <c r="A136" s="556"/>
      <c r="B136" s="561"/>
      <c r="C136" s="562"/>
      <c r="D136" s="562"/>
      <c r="E136" s="562"/>
      <c r="F136" s="562"/>
      <c r="G136" s="562"/>
      <c r="H136" s="562"/>
      <c r="I136" s="562"/>
      <c r="J136" s="562"/>
      <c r="K136" s="562"/>
      <c r="L136" s="562"/>
      <c r="M136" s="562"/>
      <c r="N136" s="562"/>
      <c r="O136" s="563"/>
      <c r="P136" s="569"/>
      <c r="Q136" s="570"/>
      <c r="R136" s="574"/>
      <c r="S136" s="569"/>
      <c r="T136" s="595"/>
      <c r="U136" s="569"/>
      <c r="V136" s="574"/>
      <c r="W136" s="569"/>
      <c r="X136" s="578" t="s">
        <v>13</v>
      </c>
      <c r="Y136" s="568"/>
      <c r="Z136" s="580" t="s">
        <v>97</v>
      </c>
      <c r="AA136" s="568"/>
      <c r="AB136" s="580" t="s">
        <v>98</v>
      </c>
      <c r="AC136" s="568"/>
      <c r="AD136" s="567" t="s">
        <v>70</v>
      </c>
      <c r="AE136" s="584"/>
      <c r="AF136" s="554" t="s">
        <v>148</v>
      </c>
      <c r="AG136" s="490"/>
      <c r="AH136" s="492"/>
      <c r="AI136" s="554" t="s">
        <v>313</v>
      </c>
      <c r="AJ136" s="490"/>
      <c r="AK136" s="492"/>
      <c r="AL136" s="554" t="s">
        <v>169</v>
      </c>
      <c r="AM136" s="490"/>
      <c r="AN136" s="492"/>
      <c r="AO136" s="554" t="s">
        <v>170</v>
      </c>
      <c r="AP136" s="490"/>
      <c r="AQ136" s="492"/>
      <c r="AR136" s="554" t="s">
        <v>149</v>
      </c>
      <c r="AS136" s="490"/>
      <c r="AT136" s="492"/>
      <c r="AU136" s="554" t="s">
        <v>150</v>
      </c>
      <c r="AV136" s="490"/>
      <c r="AW136" s="492"/>
      <c r="AX136" s="554" t="s">
        <v>177</v>
      </c>
      <c r="AY136" s="490"/>
      <c r="AZ136" s="492"/>
      <c r="BA136" s="554" t="s">
        <v>200</v>
      </c>
      <c r="BB136" s="490"/>
      <c r="BC136" s="496"/>
      <c r="BD136" s="589"/>
      <c r="BE136" s="590"/>
      <c r="BF136" s="590"/>
      <c r="BG136" s="590"/>
      <c r="BH136" s="590"/>
      <c r="BI136" s="591"/>
      <c r="BJ136" s="133">
        <f t="shared" si="31"/>
        <v>0</v>
      </c>
      <c r="BK136" s="230"/>
      <c r="BN136" s="15"/>
      <c r="BO136" s="15"/>
      <c r="BP136" s="15"/>
    </row>
    <row r="137" spans="1:70" s="3" customFormat="1" ht="141.6" customHeight="1" thickBot="1" x14ac:dyDescent="0.5">
      <c r="A137" s="557"/>
      <c r="B137" s="564"/>
      <c r="C137" s="565"/>
      <c r="D137" s="565"/>
      <c r="E137" s="565"/>
      <c r="F137" s="565"/>
      <c r="G137" s="565"/>
      <c r="H137" s="565"/>
      <c r="I137" s="565"/>
      <c r="J137" s="565"/>
      <c r="K137" s="565"/>
      <c r="L137" s="565"/>
      <c r="M137" s="565"/>
      <c r="N137" s="565"/>
      <c r="O137" s="566"/>
      <c r="P137" s="571"/>
      <c r="Q137" s="572"/>
      <c r="R137" s="575"/>
      <c r="S137" s="571"/>
      <c r="T137" s="579"/>
      <c r="U137" s="571"/>
      <c r="V137" s="575"/>
      <c r="W137" s="571"/>
      <c r="X137" s="579"/>
      <c r="Y137" s="572"/>
      <c r="Z137" s="575"/>
      <c r="AA137" s="572"/>
      <c r="AB137" s="575"/>
      <c r="AC137" s="572"/>
      <c r="AD137" s="571"/>
      <c r="AE137" s="585"/>
      <c r="AF137" s="57" t="s">
        <v>3</v>
      </c>
      <c r="AG137" s="58" t="s">
        <v>17</v>
      </c>
      <c r="AH137" s="59" t="s">
        <v>18</v>
      </c>
      <c r="AI137" s="57" t="s">
        <v>3</v>
      </c>
      <c r="AJ137" s="58" t="s">
        <v>17</v>
      </c>
      <c r="AK137" s="59" t="s">
        <v>18</v>
      </c>
      <c r="AL137" s="57" t="s">
        <v>3</v>
      </c>
      <c r="AM137" s="58" t="s">
        <v>17</v>
      </c>
      <c r="AN137" s="59" t="s">
        <v>18</v>
      </c>
      <c r="AO137" s="57" t="s">
        <v>3</v>
      </c>
      <c r="AP137" s="58" t="s">
        <v>17</v>
      </c>
      <c r="AQ137" s="59" t="s">
        <v>18</v>
      </c>
      <c r="AR137" s="60" t="s">
        <v>3</v>
      </c>
      <c r="AS137" s="58" t="s">
        <v>17</v>
      </c>
      <c r="AT137" s="61" t="s">
        <v>18</v>
      </c>
      <c r="AU137" s="192" t="s">
        <v>3</v>
      </c>
      <c r="AV137" s="58" t="s">
        <v>17</v>
      </c>
      <c r="AW137" s="193" t="s">
        <v>18</v>
      </c>
      <c r="AX137" s="60" t="s">
        <v>3</v>
      </c>
      <c r="AY137" s="58" t="s">
        <v>17</v>
      </c>
      <c r="AZ137" s="61" t="s">
        <v>18</v>
      </c>
      <c r="BA137" s="60" t="s">
        <v>3</v>
      </c>
      <c r="BB137" s="58" t="s">
        <v>17</v>
      </c>
      <c r="BC137" s="116" t="s">
        <v>18</v>
      </c>
      <c r="BD137" s="592"/>
      <c r="BE137" s="593"/>
      <c r="BF137" s="593"/>
      <c r="BG137" s="593"/>
      <c r="BH137" s="593"/>
      <c r="BI137" s="594"/>
      <c r="BJ137" s="133">
        <f t="shared" si="31"/>
        <v>0</v>
      </c>
      <c r="BK137" s="230"/>
      <c r="BN137" s="15"/>
      <c r="BO137" s="15"/>
      <c r="BP137" s="15"/>
    </row>
    <row r="138" spans="1:70" s="172" customFormat="1" ht="65.099999999999994" customHeight="1" thickBot="1" x14ac:dyDescent="0.25">
      <c r="A138" s="138" t="s">
        <v>429</v>
      </c>
      <c r="B138" s="404" t="s">
        <v>430</v>
      </c>
      <c r="C138" s="405"/>
      <c r="D138" s="405"/>
      <c r="E138" s="405"/>
      <c r="F138" s="405"/>
      <c r="G138" s="405"/>
      <c r="H138" s="405"/>
      <c r="I138" s="405"/>
      <c r="J138" s="405"/>
      <c r="K138" s="405"/>
      <c r="L138" s="405"/>
      <c r="M138" s="405"/>
      <c r="N138" s="405"/>
      <c r="O138" s="406"/>
      <c r="P138" s="532">
        <v>7</v>
      </c>
      <c r="Q138" s="441"/>
      <c r="R138" s="441"/>
      <c r="S138" s="442"/>
      <c r="T138" s="385">
        <f t="shared" ref="T138" si="32">SUM(AF138,AI138,AL138,AO138,AR138,AU138,AX138,BA138)</f>
        <v>100</v>
      </c>
      <c r="U138" s="386"/>
      <c r="V138" s="531">
        <f t="shared" ref="V138" si="33">SUM(AG138,AJ138,AM138,AP138,AS138,AV138,AY138,BB138)</f>
        <v>40</v>
      </c>
      <c r="W138" s="387"/>
      <c r="X138" s="440">
        <v>20</v>
      </c>
      <c r="Y138" s="531"/>
      <c r="Z138" s="441"/>
      <c r="AA138" s="441"/>
      <c r="AB138" s="441">
        <v>20</v>
      </c>
      <c r="AC138" s="441"/>
      <c r="AD138" s="532"/>
      <c r="AE138" s="442"/>
      <c r="AF138" s="208"/>
      <c r="AG138" s="206"/>
      <c r="AH138" s="207"/>
      <c r="AI138" s="202"/>
      <c r="AJ138" s="188"/>
      <c r="AK138" s="203"/>
      <c r="AL138" s="197"/>
      <c r="AM138" s="206"/>
      <c r="AN138" s="196"/>
      <c r="AO138" s="202"/>
      <c r="AP138" s="188"/>
      <c r="AQ138" s="203"/>
      <c r="AR138" s="208"/>
      <c r="AS138" s="206"/>
      <c r="AT138" s="207"/>
      <c r="AU138" s="197"/>
      <c r="AV138" s="206"/>
      <c r="AW138" s="196"/>
      <c r="AX138" s="208">
        <v>100</v>
      </c>
      <c r="AY138" s="206">
        <v>40</v>
      </c>
      <c r="AZ138" s="207">
        <v>3</v>
      </c>
      <c r="BA138" s="197"/>
      <c r="BB138" s="206"/>
      <c r="BC138" s="196"/>
      <c r="BD138" s="464" t="s">
        <v>431</v>
      </c>
      <c r="BE138" s="465"/>
      <c r="BF138" s="465"/>
      <c r="BG138" s="465"/>
      <c r="BH138" s="465"/>
      <c r="BI138" s="525"/>
      <c r="BJ138" s="133">
        <f t="shared" si="19"/>
        <v>40</v>
      </c>
      <c r="BM138" s="174"/>
      <c r="BN138" s="174"/>
      <c r="BO138" s="174"/>
    </row>
    <row r="139" spans="1:70" s="147" customFormat="1" ht="36.75" customHeight="1" thickBot="1" x14ac:dyDescent="0.25">
      <c r="A139" s="184" t="s">
        <v>494</v>
      </c>
      <c r="B139" s="551" t="s">
        <v>104</v>
      </c>
      <c r="C139" s="552"/>
      <c r="D139" s="552"/>
      <c r="E139" s="552"/>
      <c r="F139" s="552"/>
      <c r="G139" s="552"/>
      <c r="H139" s="552"/>
      <c r="I139" s="552"/>
      <c r="J139" s="552"/>
      <c r="K139" s="552"/>
      <c r="L139" s="552"/>
      <c r="M139" s="552"/>
      <c r="N139" s="552"/>
      <c r="O139" s="553"/>
      <c r="P139" s="421"/>
      <c r="Q139" s="534"/>
      <c r="R139" s="533"/>
      <c r="S139" s="422"/>
      <c r="T139" s="420" t="s">
        <v>155</v>
      </c>
      <c r="U139" s="421"/>
      <c r="V139" s="533" t="s">
        <v>155</v>
      </c>
      <c r="W139" s="422"/>
      <c r="X139" s="421"/>
      <c r="Y139" s="534"/>
      <c r="Z139" s="533"/>
      <c r="AA139" s="534"/>
      <c r="AB139" s="533" t="s">
        <v>155</v>
      </c>
      <c r="AC139" s="421"/>
      <c r="AD139" s="533"/>
      <c r="AE139" s="422"/>
      <c r="AF139" s="252"/>
      <c r="AG139" s="70"/>
      <c r="AH139" s="254"/>
      <c r="AI139" s="252"/>
      <c r="AJ139" s="70"/>
      <c r="AK139" s="63"/>
      <c r="AL139" s="252"/>
      <c r="AM139" s="70"/>
      <c r="AN139" s="254"/>
      <c r="AO139" s="252"/>
      <c r="AP139" s="70"/>
      <c r="AQ139" s="254"/>
      <c r="AR139" s="252" t="s">
        <v>176</v>
      </c>
      <c r="AS139" s="70" t="s">
        <v>176</v>
      </c>
      <c r="AT139" s="254"/>
      <c r="AU139" s="252" t="s">
        <v>176</v>
      </c>
      <c r="AV139" s="70" t="s">
        <v>176</v>
      </c>
      <c r="AW139" s="254"/>
      <c r="AX139" s="252"/>
      <c r="AY139" s="70"/>
      <c r="AZ139" s="63"/>
      <c r="BA139" s="252"/>
      <c r="BB139" s="70"/>
      <c r="BC139" s="253"/>
      <c r="BD139" s="535">
        <f>SUM(X139:AE139)</f>
        <v>0</v>
      </c>
      <c r="BE139" s="490"/>
      <c r="BF139" s="490"/>
      <c r="BG139" s="490"/>
      <c r="BH139" s="490"/>
      <c r="BI139" s="492"/>
      <c r="BJ139" s="143">
        <f t="shared" si="19"/>
        <v>0</v>
      </c>
      <c r="BK139" s="146"/>
      <c r="BN139" s="148"/>
      <c r="BO139" s="148"/>
      <c r="BP139" s="148"/>
    </row>
    <row r="140" spans="1:70" s="132" customFormat="1" ht="33.950000000000003" customHeight="1" thickBot="1" x14ac:dyDescent="0.25">
      <c r="A140" s="185" t="s">
        <v>495</v>
      </c>
      <c r="B140" s="412" t="s">
        <v>153</v>
      </c>
      <c r="C140" s="413"/>
      <c r="D140" s="413"/>
      <c r="E140" s="413"/>
      <c r="F140" s="413"/>
      <c r="G140" s="413"/>
      <c r="H140" s="413"/>
      <c r="I140" s="413"/>
      <c r="J140" s="413"/>
      <c r="K140" s="413"/>
      <c r="L140" s="413"/>
      <c r="M140" s="413"/>
      <c r="N140" s="413"/>
      <c r="O140" s="414"/>
      <c r="P140" s="402"/>
      <c r="Q140" s="488"/>
      <c r="R140" s="489"/>
      <c r="S140" s="403"/>
      <c r="T140" s="401" t="s">
        <v>155</v>
      </c>
      <c r="U140" s="402"/>
      <c r="V140" s="489" t="s">
        <v>155</v>
      </c>
      <c r="W140" s="403"/>
      <c r="X140" s="402"/>
      <c r="Y140" s="488"/>
      <c r="Z140" s="489"/>
      <c r="AA140" s="488"/>
      <c r="AB140" s="489" t="s">
        <v>155</v>
      </c>
      <c r="AC140" s="402"/>
      <c r="AD140" s="489"/>
      <c r="AE140" s="403"/>
      <c r="AF140" s="280"/>
      <c r="AG140" s="284"/>
      <c r="AH140" s="278"/>
      <c r="AI140" s="280"/>
      <c r="AJ140" s="284"/>
      <c r="AK140" s="278"/>
      <c r="AL140" s="280"/>
      <c r="AM140" s="284"/>
      <c r="AN140" s="278"/>
      <c r="AO140" s="280"/>
      <c r="AP140" s="284"/>
      <c r="AQ140" s="278"/>
      <c r="AR140" s="280" t="s">
        <v>176</v>
      </c>
      <c r="AS140" s="284" t="s">
        <v>176</v>
      </c>
      <c r="AT140" s="278"/>
      <c r="AU140" s="280" t="s">
        <v>176</v>
      </c>
      <c r="AV140" s="284" t="s">
        <v>176</v>
      </c>
      <c r="AW140" s="278"/>
      <c r="AX140" s="280"/>
      <c r="AY140" s="284"/>
      <c r="AZ140" s="278"/>
      <c r="BA140" s="280"/>
      <c r="BB140" s="284"/>
      <c r="BC140" s="258"/>
      <c r="BD140" s="450">
        <f>SUM(X140:AE140)</f>
        <v>0</v>
      </c>
      <c r="BE140" s="451"/>
      <c r="BF140" s="451"/>
      <c r="BG140" s="451"/>
      <c r="BH140" s="451"/>
      <c r="BI140" s="452"/>
      <c r="BJ140" s="143">
        <f t="shared" si="19"/>
        <v>0</v>
      </c>
      <c r="BK140" s="144"/>
      <c r="BN140" s="145"/>
      <c r="BO140" s="145"/>
      <c r="BP140" s="145"/>
    </row>
    <row r="141" spans="1:70" s="147" customFormat="1" ht="36.75" customHeight="1" thickBot="1" x14ac:dyDescent="0.25">
      <c r="A141" s="184" t="s">
        <v>506</v>
      </c>
      <c r="B141" s="551" t="s">
        <v>105</v>
      </c>
      <c r="C141" s="552"/>
      <c r="D141" s="552"/>
      <c r="E141" s="552"/>
      <c r="F141" s="552"/>
      <c r="G141" s="552"/>
      <c r="H141" s="552"/>
      <c r="I141" s="552"/>
      <c r="J141" s="552"/>
      <c r="K141" s="552"/>
      <c r="L141" s="552"/>
      <c r="M141" s="552"/>
      <c r="N141" s="552"/>
      <c r="O141" s="553"/>
      <c r="P141" s="421"/>
      <c r="Q141" s="534"/>
      <c r="R141" s="533"/>
      <c r="S141" s="422"/>
      <c r="T141" s="420" t="s">
        <v>488</v>
      </c>
      <c r="U141" s="421"/>
      <c r="V141" s="533" t="s">
        <v>489</v>
      </c>
      <c r="W141" s="422"/>
      <c r="X141" s="421" t="s">
        <v>176</v>
      </c>
      <c r="Y141" s="534"/>
      <c r="Z141" s="533"/>
      <c r="AA141" s="534"/>
      <c r="AB141" s="533" t="s">
        <v>325</v>
      </c>
      <c r="AC141" s="421"/>
      <c r="AD141" s="533"/>
      <c r="AE141" s="422"/>
      <c r="AF141" s="252" t="s">
        <v>154</v>
      </c>
      <c r="AG141" s="70" t="s">
        <v>154</v>
      </c>
      <c r="AH141" s="254"/>
      <c r="AI141" s="252" t="s">
        <v>154</v>
      </c>
      <c r="AJ141" s="70" t="s">
        <v>154</v>
      </c>
      <c r="AK141" s="254"/>
      <c r="AL141" s="252" t="s">
        <v>154</v>
      </c>
      <c r="AM141" s="70" t="s">
        <v>154</v>
      </c>
      <c r="AN141" s="254"/>
      <c r="AO141" s="252" t="s">
        <v>154</v>
      </c>
      <c r="AP141" s="70" t="s">
        <v>154</v>
      </c>
      <c r="AQ141" s="254"/>
      <c r="AR141" s="109" t="s">
        <v>176</v>
      </c>
      <c r="AS141" s="70" t="s">
        <v>176</v>
      </c>
      <c r="AT141" s="63"/>
      <c r="AU141" s="252" t="s">
        <v>176</v>
      </c>
      <c r="AV141" s="70" t="s">
        <v>176</v>
      </c>
      <c r="AW141" s="254"/>
      <c r="AX141" s="252" t="s">
        <v>296</v>
      </c>
      <c r="AY141" s="70" t="s">
        <v>176</v>
      </c>
      <c r="AZ141" s="254"/>
      <c r="BA141" s="252"/>
      <c r="BB141" s="70"/>
      <c r="BC141" s="253"/>
      <c r="BD141" s="535">
        <f>SUM(X141:AE141)</f>
        <v>0</v>
      </c>
      <c r="BE141" s="490"/>
      <c r="BF141" s="490"/>
      <c r="BG141" s="490"/>
      <c r="BH141" s="490"/>
      <c r="BI141" s="492"/>
      <c r="BJ141" s="143">
        <f t="shared" si="19"/>
        <v>0</v>
      </c>
      <c r="BK141" s="146"/>
      <c r="BN141" s="148"/>
      <c r="BO141" s="148"/>
      <c r="BP141" s="148"/>
    </row>
    <row r="142" spans="1:70" s="132" customFormat="1" ht="33.950000000000003" customHeight="1" x14ac:dyDescent="0.2">
      <c r="A142" s="288" t="s">
        <v>496</v>
      </c>
      <c r="B142" s="427" t="s">
        <v>153</v>
      </c>
      <c r="C142" s="428"/>
      <c r="D142" s="428"/>
      <c r="E142" s="428"/>
      <c r="F142" s="428"/>
      <c r="G142" s="428"/>
      <c r="H142" s="428"/>
      <c r="I142" s="428"/>
      <c r="J142" s="428"/>
      <c r="K142" s="428"/>
      <c r="L142" s="428"/>
      <c r="M142" s="428"/>
      <c r="N142" s="428"/>
      <c r="O142" s="429"/>
      <c r="P142" s="425"/>
      <c r="Q142" s="536"/>
      <c r="R142" s="537" t="s">
        <v>208</v>
      </c>
      <c r="S142" s="538"/>
      <c r="T142" s="424" t="s">
        <v>325</v>
      </c>
      <c r="U142" s="425"/>
      <c r="V142" s="539" t="s">
        <v>325</v>
      </c>
      <c r="W142" s="426"/>
      <c r="X142" s="425"/>
      <c r="Y142" s="536"/>
      <c r="Z142" s="539"/>
      <c r="AA142" s="536"/>
      <c r="AB142" s="539" t="s">
        <v>325</v>
      </c>
      <c r="AC142" s="425"/>
      <c r="AD142" s="539"/>
      <c r="AE142" s="426"/>
      <c r="AF142" s="261" t="s">
        <v>154</v>
      </c>
      <c r="AG142" s="250" t="s">
        <v>154</v>
      </c>
      <c r="AH142" s="277"/>
      <c r="AI142" s="261" t="s">
        <v>154</v>
      </c>
      <c r="AJ142" s="250" t="s">
        <v>154</v>
      </c>
      <c r="AK142" s="257"/>
      <c r="AL142" s="261" t="s">
        <v>154</v>
      </c>
      <c r="AM142" s="250" t="s">
        <v>154</v>
      </c>
      <c r="AN142" s="257"/>
      <c r="AO142" s="261" t="s">
        <v>154</v>
      </c>
      <c r="AP142" s="250" t="s">
        <v>154</v>
      </c>
      <c r="AQ142" s="277"/>
      <c r="AR142" s="276" t="s">
        <v>176</v>
      </c>
      <c r="AS142" s="250" t="s">
        <v>176</v>
      </c>
      <c r="AT142" s="277"/>
      <c r="AU142" s="261" t="s">
        <v>176</v>
      </c>
      <c r="AV142" s="250" t="s">
        <v>176</v>
      </c>
      <c r="AW142" s="257"/>
      <c r="AX142" s="261"/>
      <c r="AY142" s="250"/>
      <c r="AZ142" s="257"/>
      <c r="BA142" s="261"/>
      <c r="BB142" s="250"/>
      <c r="BC142" s="256"/>
      <c r="BD142" s="548" t="s">
        <v>202</v>
      </c>
      <c r="BE142" s="549"/>
      <c r="BF142" s="549"/>
      <c r="BG142" s="549"/>
      <c r="BH142" s="549"/>
      <c r="BI142" s="550"/>
      <c r="BJ142" s="143">
        <f t="shared" si="19"/>
        <v>0</v>
      </c>
      <c r="BK142" s="144"/>
      <c r="BN142" s="145"/>
      <c r="BO142" s="145"/>
      <c r="BP142" s="145"/>
    </row>
    <row r="143" spans="1:70" s="132" customFormat="1" ht="33.950000000000003" customHeight="1" thickBot="1" x14ac:dyDescent="0.25">
      <c r="A143" s="185" t="s">
        <v>497</v>
      </c>
      <c r="B143" s="434" t="s">
        <v>207</v>
      </c>
      <c r="C143" s="396"/>
      <c r="D143" s="396"/>
      <c r="E143" s="396"/>
      <c r="F143" s="396"/>
      <c r="G143" s="396"/>
      <c r="H143" s="396"/>
      <c r="I143" s="396"/>
      <c r="J143" s="396"/>
      <c r="K143" s="396"/>
      <c r="L143" s="396"/>
      <c r="M143" s="396"/>
      <c r="N143" s="396"/>
      <c r="O143" s="397"/>
      <c r="P143" s="394"/>
      <c r="Q143" s="485"/>
      <c r="R143" s="487" t="s">
        <v>321</v>
      </c>
      <c r="S143" s="395"/>
      <c r="T143" s="401" t="s">
        <v>296</v>
      </c>
      <c r="U143" s="488"/>
      <c r="V143" s="489" t="s">
        <v>176</v>
      </c>
      <c r="W143" s="403"/>
      <c r="X143" s="394" t="s">
        <v>176</v>
      </c>
      <c r="Y143" s="485"/>
      <c r="Z143" s="487"/>
      <c r="AA143" s="485"/>
      <c r="AB143" s="487"/>
      <c r="AC143" s="485"/>
      <c r="AD143" s="487"/>
      <c r="AE143" s="395"/>
      <c r="AF143" s="280"/>
      <c r="AG143" s="117"/>
      <c r="AH143" s="278"/>
      <c r="AI143" s="279"/>
      <c r="AJ143" s="117"/>
      <c r="AK143" s="108"/>
      <c r="AL143" s="280"/>
      <c r="AM143" s="117"/>
      <c r="AN143" s="278"/>
      <c r="AO143" s="280"/>
      <c r="AP143" s="117"/>
      <c r="AQ143" s="278"/>
      <c r="AR143" s="280"/>
      <c r="AS143" s="117"/>
      <c r="AT143" s="278"/>
      <c r="AU143" s="280"/>
      <c r="AV143" s="284"/>
      <c r="AW143" s="278"/>
      <c r="AX143" s="279" t="s">
        <v>296</v>
      </c>
      <c r="AY143" s="117" t="s">
        <v>176</v>
      </c>
      <c r="AZ143" s="108"/>
      <c r="BA143" s="280"/>
      <c r="BB143" s="117"/>
      <c r="BC143" s="258"/>
      <c r="BD143" s="542" t="s">
        <v>505</v>
      </c>
      <c r="BE143" s="543"/>
      <c r="BF143" s="543"/>
      <c r="BG143" s="543"/>
      <c r="BH143" s="543"/>
      <c r="BI143" s="544"/>
      <c r="BJ143" s="143">
        <f>SUM(X143:AE143)</f>
        <v>0</v>
      </c>
      <c r="BK143" s="144"/>
      <c r="BN143" s="145"/>
      <c r="BO143" s="145"/>
      <c r="BP143" s="145"/>
    </row>
    <row r="144" spans="1:70" s="17" customFormat="1" ht="33.950000000000003" customHeight="1" thickBot="1" x14ac:dyDescent="0.25">
      <c r="A144" s="545" t="s">
        <v>139</v>
      </c>
      <c r="B144" s="546"/>
      <c r="C144" s="546"/>
      <c r="D144" s="546"/>
      <c r="E144" s="546"/>
      <c r="F144" s="546"/>
      <c r="G144" s="546"/>
      <c r="H144" s="546"/>
      <c r="I144" s="546"/>
      <c r="J144" s="546"/>
      <c r="K144" s="546"/>
      <c r="L144" s="546"/>
      <c r="M144" s="546"/>
      <c r="N144" s="546"/>
      <c r="O144" s="546"/>
      <c r="P144" s="546"/>
      <c r="Q144" s="546"/>
      <c r="R144" s="546"/>
      <c r="S144" s="547"/>
      <c r="T144" s="420">
        <f>SUM(T77,T33)</f>
        <v>7430</v>
      </c>
      <c r="U144" s="421"/>
      <c r="V144" s="533">
        <f>SUM(V33,V77)</f>
        <v>3462</v>
      </c>
      <c r="W144" s="422"/>
      <c r="X144" s="421">
        <f>SUM(X33,X77)</f>
        <v>1674</v>
      </c>
      <c r="Y144" s="421"/>
      <c r="Z144" s="533">
        <f>SUM(Z33,Z77)</f>
        <v>756</v>
      </c>
      <c r="AA144" s="421"/>
      <c r="AB144" s="533">
        <f>SUM(AB33,AB77)</f>
        <v>948</v>
      </c>
      <c r="AC144" s="421"/>
      <c r="AD144" s="533">
        <f>SUM(AD33,AD77)</f>
        <v>84</v>
      </c>
      <c r="AE144" s="422"/>
      <c r="AF144" s="190">
        <f t="shared" ref="AF144:BC144" si="34">SUM(AF77,AF33)</f>
        <v>1116</v>
      </c>
      <c r="AG144" s="194">
        <f t="shared" si="34"/>
        <v>544</v>
      </c>
      <c r="AH144" s="63">
        <f t="shared" si="34"/>
        <v>29</v>
      </c>
      <c r="AI144" s="190">
        <f t="shared" si="34"/>
        <v>1030</v>
      </c>
      <c r="AJ144" s="70">
        <f t="shared" si="34"/>
        <v>508</v>
      </c>
      <c r="AK144" s="191">
        <f t="shared" si="34"/>
        <v>28</v>
      </c>
      <c r="AL144" s="190">
        <f t="shared" si="34"/>
        <v>1102</v>
      </c>
      <c r="AM144" s="194">
        <f t="shared" si="34"/>
        <v>518</v>
      </c>
      <c r="AN144" s="63">
        <f t="shared" si="34"/>
        <v>30</v>
      </c>
      <c r="AO144" s="190">
        <f t="shared" si="34"/>
        <v>1098</v>
      </c>
      <c r="AP144" s="194">
        <f t="shared" si="34"/>
        <v>502</v>
      </c>
      <c r="AQ144" s="63">
        <f t="shared" si="34"/>
        <v>30</v>
      </c>
      <c r="AR144" s="190">
        <f t="shared" si="34"/>
        <v>978</v>
      </c>
      <c r="AS144" s="194">
        <f t="shared" si="34"/>
        <v>468</v>
      </c>
      <c r="AT144" s="63">
        <f t="shared" si="34"/>
        <v>26</v>
      </c>
      <c r="AU144" s="190">
        <f t="shared" si="34"/>
        <v>980</v>
      </c>
      <c r="AV144" s="194">
        <f t="shared" si="34"/>
        <v>442</v>
      </c>
      <c r="AW144" s="63">
        <f t="shared" si="34"/>
        <v>28</v>
      </c>
      <c r="AX144" s="190">
        <f t="shared" si="34"/>
        <v>1126</v>
      </c>
      <c r="AY144" s="194">
        <f t="shared" si="34"/>
        <v>480</v>
      </c>
      <c r="AZ144" s="63">
        <f t="shared" si="34"/>
        <v>33</v>
      </c>
      <c r="BA144" s="190">
        <f t="shared" si="34"/>
        <v>0</v>
      </c>
      <c r="BB144" s="194">
        <f t="shared" si="34"/>
        <v>0</v>
      </c>
      <c r="BC144" s="194">
        <f t="shared" si="34"/>
        <v>0</v>
      </c>
      <c r="BD144" s="535"/>
      <c r="BE144" s="490"/>
      <c r="BF144" s="490"/>
      <c r="BG144" s="490"/>
      <c r="BH144" s="490"/>
      <c r="BI144" s="492"/>
      <c r="BJ144" s="133">
        <f t="shared" si="19"/>
        <v>3462</v>
      </c>
      <c r="BK144" s="64">
        <f>SUM(AF144,AI144,AL144,AO144,AR144,AU144,AX144,BA144)</f>
        <v>7430</v>
      </c>
      <c r="BL144" s="64">
        <f>SUM(AG144,AJ144,AM144,AP144,AS144,AV144,AY144,BB144)</f>
        <v>3462</v>
      </c>
      <c r="BM144" s="64">
        <f>SUM(AH144,AK144,AN144,AQ144,AT144,AW144,AZ144,BC144)</f>
        <v>204</v>
      </c>
      <c r="BN144" s="14"/>
      <c r="BO144" s="14"/>
      <c r="BP144" s="14"/>
    </row>
    <row r="145" spans="1:70" s="17" customFormat="1" ht="33.950000000000003" customHeight="1" x14ac:dyDescent="0.2">
      <c r="A145" s="412" t="s">
        <v>20</v>
      </c>
      <c r="B145" s="529"/>
      <c r="C145" s="529"/>
      <c r="D145" s="529"/>
      <c r="E145" s="529"/>
      <c r="F145" s="529"/>
      <c r="G145" s="529"/>
      <c r="H145" s="529"/>
      <c r="I145" s="529"/>
      <c r="J145" s="529"/>
      <c r="K145" s="529"/>
      <c r="L145" s="529"/>
      <c r="M145" s="529"/>
      <c r="N145" s="529"/>
      <c r="O145" s="529"/>
      <c r="P145" s="529"/>
      <c r="Q145" s="529"/>
      <c r="R145" s="529"/>
      <c r="S145" s="529"/>
      <c r="T145" s="540"/>
      <c r="U145" s="541"/>
      <c r="V145" s="539"/>
      <c r="W145" s="426"/>
      <c r="X145" s="402"/>
      <c r="Y145" s="488"/>
      <c r="Z145" s="489"/>
      <c r="AA145" s="488"/>
      <c r="AB145" s="489"/>
      <c r="AC145" s="488"/>
      <c r="AD145" s="489"/>
      <c r="AE145" s="402"/>
      <c r="AF145" s="526">
        <f>ROUND(AG144/17,0)</f>
        <v>32</v>
      </c>
      <c r="AG145" s="527"/>
      <c r="AH145" s="528"/>
      <c r="AI145" s="526">
        <f>ROUND(AJ144/17,0)</f>
        <v>30</v>
      </c>
      <c r="AJ145" s="527"/>
      <c r="AK145" s="528"/>
      <c r="AL145" s="526">
        <f>ROUND(AM144/17,0)</f>
        <v>30</v>
      </c>
      <c r="AM145" s="527"/>
      <c r="AN145" s="528"/>
      <c r="AO145" s="526">
        <f>ROUND(AP144/17,0)</f>
        <v>30</v>
      </c>
      <c r="AP145" s="527"/>
      <c r="AQ145" s="528"/>
      <c r="AR145" s="526">
        <f>ROUND(AS144/16,0)</f>
        <v>29</v>
      </c>
      <c r="AS145" s="527"/>
      <c r="AT145" s="528"/>
      <c r="AU145" s="526">
        <f>ROUND(AV144/16,0)</f>
        <v>28</v>
      </c>
      <c r="AV145" s="527"/>
      <c r="AW145" s="528"/>
      <c r="AX145" s="526">
        <f>ROUND(AY144/17,0)</f>
        <v>28</v>
      </c>
      <c r="AY145" s="527"/>
      <c r="AZ145" s="528"/>
      <c r="BA145" s="526"/>
      <c r="BB145" s="527"/>
      <c r="BC145" s="527"/>
      <c r="BD145" s="450"/>
      <c r="BE145" s="451"/>
      <c r="BF145" s="451"/>
      <c r="BG145" s="451"/>
      <c r="BH145" s="451"/>
      <c r="BI145" s="452"/>
      <c r="BJ145" s="133">
        <f t="shared" si="19"/>
        <v>0</v>
      </c>
      <c r="BK145" s="68"/>
      <c r="BN145" s="14"/>
      <c r="BO145" s="14"/>
      <c r="BP145" s="14"/>
    </row>
    <row r="146" spans="1:70" s="17" customFormat="1" ht="33.950000000000003" customHeight="1" x14ac:dyDescent="0.2">
      <c r="A146" s="412" t="s">
        <v>21</v>
      </c>
      <c r="B146" s="529"/>
      <c r="C146" s="529"/>
      <c r="D146" s="529"/>
      <c r="E146" s="529"/>
      <c r="F146" s="529"/>
      <c r="G146" s="529"/>
      <c r="H146" s="529"/>
      <c r="I146" s="529"/>
      <c r="J146" s="529"/>
      <c r="K146" s="529"/>
      <c r="L146" s="529"/>
      <c r="M146" s="529"/>
      <c r="N146" s="529"/>
      <c r="O146" s="529"/>
      <c r="P146" s="529"/>
      <c r="Q146" s="529"/>
      <c r="R146" s="529"/>
      <c r="S146" s="529"/>
      <c r="T146" s="514">
        <f>SUM(AF146:BC146)</f>
        <v>5</v>
      </c>
      <c r="U146" s="530"/>
      <c r="V146" s="531"/>
      <c r="W146" s="387"/>
      <c r="X146" s="386"/>
      <c r="Y146" s="532"/>
      <c r="Z146" s="531"/>
      <c r="AA146" s="532"/>
      <c r="AB146" s="531"/>
      <c r="AC146" s="532"/>
      <c r="AD146" s="531"/>
      <c r="AE146" s="386"/>
      <c r="AF146" s="514"/>
      <c r="AG146" s="515"/>
      <c r="AH146" s="516"/>
      <c r="AI146" s="514">
        <v>1</v>
      </c>
      <c r="AJ146" s="515"/>
      <c r="AK146" s="516"/>
      <c r="AL146" s="514">
        <v>1</v>
      </c>
      <c r="AM146" s="515"/>
      <c r="AN146" s="516"/>
      <c r="AO146" s="514">
        <v>1</v>
      </c>
      <c r="AP146" s="515"/>
      <c r="AQ146" s="516"/>
      <c r="AR146" s="514"/>
      <c r="AS146" s="515"/>
      <c r="AT146" s="516"/>
      <c r="AU146" s="514">
        <v>1</v>
      </c>
      <c r="AV146" s="515"/>
      <c r="AW146" s="516"/>
      <c r="AX146" s="514">
        <v>1</v>
      </c>
      <c r="AY146" s="515"/>
      <c r="AZ146" s="516"/>
      <c r="BA146" s="514"/>
      <c r="BB146" s="515"/>
      <c r="BC146" s="515"/>
      <c r="BD146" s="440"/>
      <c r="BE146" s="441"/>
      <c r="BF146" s="441"/>
      <c r="BG146" s="441"/>
      <c r="BH146" s="441"/>
      <c r="BI146" s="442"/>
      <c r="BJ146" s="133">
        <f t="shared" si="19"/>
        <v>0</v>
      </c>
      <c r="BK146" s="68"/>
      <c r="BN146" s="14"/>
      <c r="BO146" s="14"/>
      <c r="BP146" s="14"/>
    </row>
    <row r="147" spans="1:70" s="17" customFormat="1" ht="33.950000000000003" customHeight="1" x14ac:dyDescent="0.2">
      <c r="A147" s="412" t="s">
        <v>2</v>
      </c>
      <c r="B147" s="529"/>
      <c r="C147" s="529"/>
      <c r="D147" s="529"/>
      <c r="E147" s="529"/>
      <c r="F147" s="529"/>
      <c r="G147" s="529"/>
      <c r="H147" s="529"/>
      <c r="I147" s="529"/>
      <c r="J147" s="529"/>
      <c r="K147" s="529"/>
      <c r="L147" s="529"/>
      <c r="M147" s="529"/>
      <c r="N147" s="529"/>
      <c r="O147" s="529"/>
      <c r="P147" s="529"/>
      <c r="Q147" s="529"/>
      <c r="R147" s="529"/>
      <c r="S147" s="529"/>
      <c r="T147" s="514">
        <f t="shared" ref="T147:T149" si="35">SUM(AF147:BC147)</f>
        <v>1</v>
      </c>
      <c r="U147" s="530"/>
      <c r="V147" s="531"/>
      <c r="W147" s="387"/>
      <c r="X147" s="386"/>
      <c r="Y147" s="532"/>
      <c r="Z147" s="531"/>
      <c r="AA147" s="532"/>
      <c r="AB147" s="531"/>
      <c r="AC147" s="532"/>
      <c r="AD147" s="531"/>
      <c r="AE147" s="386"/>
      <c r="AF147" s="514"/>
      <c r="AG147" s="515"/>
      <c r="AH147" s="516"/>
      <c r="AI147" s="514"/>
      <c r="AJ147" s="515"/>
      <c r="AK147" s="516"/>
      <c r="AL147" s="514"/>
      <c r="AM147" s="515"/>
      <c r="AN147" s="516"/>
      <c r="AO147" s="514"/>
      <c r="AP147" s="515"/>
      <c r="AQ147" s="516"/>
      <c r="AR147" s="514">
        <v>1</v>
      </c>
      <c r="AS147" s="515"/>
      <c r="AT147" s="516"/>
      <c r="AU147" s="514"/>
      <c r="AV147" s="515"/>
      <c r="AW147" s="516"/>
      <c r="AX147" s="514"/>
      <c r="AY147" s="515"/>
      <c r="AZ147" s="516"/>
      <c r="BA147" s="514"/>
      <c r="BB147" s="515"/>
      <c r="BC147" s="515"/>
      <c r="BD147" s="440"/>
      <c r="BE147" s="441"/>
      <c r="BF147" s="441"/>
      <c r="BG147" s="441"/>
      <c r="BH147" s="441"/>
      <c r="BI147" s="442"/>
      <c r="BJ147" s="133">
        <f t="shared" si="19"/>
        <v>0</v>
      </c>
      <c r="BK147" s="68"/>
      <c r="BN147" s="14"/>
      <c r="BO147" s="14"/>
      <c r="BP147" s="14"/>
    </row>
    <row r="148" spans="1:70" s="17" customFormat="1" ht="33.950000000000003" customHeight="1" x14ac:dyDescent="0.2">
      <c r="A148" s="412" t="s">
        <v>22</v>
      </c>
      <c r="B148" s="529"/>
      <c r="C148" s="529"/>
      <c r="D148" s="529"/>
      <c r="E148" s="529"/>
      <c r="F148" s="529"/>
      <c r="G148" s="529"/>
      <c r="H148" s="529"/>
      <c r="I148" s="529"/>
      <c r="J148" s="529"/>
      <c r="K148" s="529"/>
      <c r="L148" s="529"/>
      <c r="M148" s="529"/>
      <c r="N148" s="529"/>
      <c r="O148" s="529"/>
      <c r="P148" s="529"/>
      <c r="Q148" s="529"/>
      <c r="R148" s="529"/>
      <c r="S148" s="529"/>
      <c r="T148" s="514">
        <f t="shared" si="35"/>
        <v>31</v>
      </c>
      <c r="U148" s="530"/>
      <c r="V148" s="531"/>
      <c r="W148" s="387"/>
      <c r="X148" s="386"/>
      <c r="Y148" s="532"/>
      <c r="Z148" s="531"/>
      <c r="AA148" s="532"/>
      <c r="AB148" s="531"/>
      <c r="AC148" s="532"/>
      <c r="AD148" s="531"/>
      <c r="AE148" s="386"/>
      <c r="AF148" s="514">
        <f>COUNTIF(P34:Q138,1)+COUNTIF(P34:Q138,1.2)</f>
        <v>4</v>
      </c>
      <c r="AG148" s="515"/>
      <c r="AH148" s="516"/>
      <c r="AI148" s="514">
        <f>COUNTIF(P34:Q138,2)+COUNTIF(P34:Q138,1.2)+COUNTIF(P34:Q138,2.3)</f>
        <v>4</v>
      </c>
      <c r="AJ148" s="515"/>
      <c r="AK148" s="516"/>
      <c r="AL148" s="514">
        <f>COUNTIF(P34:Q138,3)+COUNTIF(P34:Q138,2.3)+COUNTIF(P34:Q138,3.4)</f>
        <v>5</v>
      </c>
      <c r="AM148" s="515"/>
      <c r="AN148" s="516"/>
      <c r="AO148" s="514">
        <f>COUNTIF(P34:Q138,4)+COUNTIF(P34:Q138,3.4)+COUNTIF(P34:Q138,4.5)</f>
        <v>4</v>
      </c>
      <c r="AP148" s="515"/>
      <c r="AQ148" s="516"/>
      <c r="AR148" s="514">
        <f>COUNTIF(P34:Q138,5)+COUNTIF(P34:Q138,4.5)+COUNTIF(P34:Q138,5.6)</f>
        <v>5</v>
      </c>
      <c r="AS148" s="515"/>
      <c r="AT148" s="516"/>
      <c r="AU148" s="514">
        <f>COUNTIF(P34:Q138,6)+COUNTIF(P34:Q138,5.6)+COUNTIF(P34:Q138,6.7)</f>
        <v>4</v>
      </c>
      <c r="AV148" s="515"/>
      <c r="AW148" s="516"/>
      <c r="AX148" s="514">
        <f>COUNTIF(P34:Q138,7)+COUNTIF(P34:Q138,6.7)+COUNTIF(P34:Q138,7.8)</f>
        <v>5</v>
      </c>
      <c r="AY148" s="515"/>
      <c r="AZ148" s="516"/>
      <c r="BA148" s="514"/>
      <c r="BB148" s="515"/>
      <c r="BC148" s="515"/>
      <c r="BD148" s="440"/>
      <c r="BE148" s="441"/>
      <c r="BF148" s="441"/>
      <c r="BG148" s="441"/>
      <c r="BH148" s="441"/>
      <c r="BI148" s="442"/>
      <c r="BJ148" s="133">
        <f t="shared" si="19"/>
        <v>0</v>
      </c>
      <c r="BK148" s="68"/>
      <c r="BN148" s="14"/>
      <c r="BO148" s="14"/>
      <c r="BP148" s="14"/>
    </row>
    <row r="149" spans="1:70" s="17" customFormat="1" ht="33.950000000000003" customHeight="1" thickBot="1" x14ac:dyDescent="0.25">
      <c r="A149" s="434" t="s">
        <v>23</v>
      </c>
      <c r="B149" s="523"/>
      <c r="C149" s="523"/>
      <c r="D149" s="523"/>
      <c r="E149" s="523"/>
      <c r="F149" s="523"/>
      <c r="G149" s="523"/>
      <c r="H149" s="523"/>
      <c r="I149" s="523"/>
      <c r="J149" s="523"/>
      <c r="K149" s="523"/>
      <c r="L149" s="523"/>
      <c r="M149" s="523"/>
      <c r="N149" s="523"/>
      <c r="O149" s="523"/>
      <c r="P149" s="523"/>
      <c r="Q149" s="523"/>
      <c r="R149" s="523"/>
      <c r="S149" s="523"/>
      <c r="T149" s="517">
        <f t="shared" si="35"/>
        <v>33</v>
      </c>
      <c r="U149" s="524"/>
      <c r="V149" s="481"/>
      <c r="W149" s="525"/>
      <c r="X149" s="465"/>
      <c r="Y149" s="480"/>
      <c r="Z149" s="481"/>
      <c r="AA149" s="480"/>
      <c r="AB149" s="481"/>
      <c r="AC149" s="480"/>
      <c r="AD149" s="481"/>
      <c r="AE149" s="465"/>
      <c r="AF149" s="517">
        <f>COUNTIF(R34:S138,1)+COUNTIF(R34:S138,1.2)</f>
        <v>5</v>
      </c>
      <c r="AG149" s="518"/>
      <c r="AH149" s="522"/>
      <c r="AI149" s="517">
        <f>COUNTIF(R34:S138,2)+COUNTIF(R34:S138,1.2)+COUNTIF(R34:S138,2.3)</f>
        <v>4</v>
      </c>
      <c r="AJ149" s="518"/>
      <c r="AK149" s="522"/>
      <c r="AL149" s="517">
        <f>COUNTIF(R34:S138,3)+COUNTIF(R34:S138,2.3)+COUNTIF(R34:S138,3.4)</f>
        <v>5</v>
      </c>
      <c r="AM149" s="518"/>
      <c r="AN149" s="522"/>
      <c r="AO149" s="517">
        <f>COUNTIF(R34:S138,4)+COUNTIF(R34:S138,3.4)+COUNTIF(R34:S138,4.5)</f>
        <v>6</v>
      </c>
      <c r="AP149" s="518"/>
      <c r="AQ149" s="522"/>
      <c r="AR149" s="517">
        <f>COUNTIF(R34:S138,5)+COUNTIF(R34:S138,4.5)+COUNTIF(R34:S138,5.6)</f>
        <v>3</v>
      </c>
      <c r="AS149" s="518"/>
      <c r="AT149" s="522"/>
      <c r="AU149" s="517">
        <f>COUNTIF(R34:S138,6)+COUNTIF(R34:S138,5.6)+COUNTIF(R34:S138,6.7)</f>
        <v>5</v>
      </c>
      <c r="AV149" s="518"/>
      <c r="AW149" s="522"/>
      <c r="AX149" s="517">
        <f>COUNTIF(R34:S138,7)+COUNTIF(R34:S138,6.7)+COUNTIF(R34:S138,7.8)</f>
        <v>5</v>
      </c>
      <c r="AY149" s="518"/>
      <c r="AZ149" s="522"/>
      <c r="BA149" s="517"/>
      <c r="BB149" s="518"/>
      <c r="BC149" s="518"/>
      <c r="BD149" s="519"/>
      <c r="BE149" s="520"/>
      <c r="BF149" s="520"/>
      <c r="BG149" s="520"/>
      <c r="BH149" s="520"/>
      <c r="BI149" s="521"/>
      <c r="BJ149" s="133"/>
      <c r="BK149" s="68"/>
      <c r="BN149" s="14"/>
      <c r="BO149" s="14"/>
      <c r="BP149" s="14"/>
    </row>
    <row r="150" spans="1:70" s="3" customFormat="1" ht="33.950000000000003" customHeight="1" thickBot="1" x14ac:dyDescent="0.5">
      <c r="R150" s="232"/>
      <c r="S150" s="232"/>
      <c r="BF150" s="230"/>
      <c r="BG150" s="230"/>
      <c r="BH150" s="230"/>
      <c r="BI150" s="230"/>
      <c r="BJ150" s="230"/>
      <c r="BK150" s="230"/>
      <c r="BL150" s="230"/>
      <c r="BM150" s="230"/>
      <c r="BP150" s="15"/>
      <c r="BQ150" s="15"/>
      <c r="BR150" s="15"/>
    </row>
    <row r="151" spans="1:70" s="3" customFormat="1" ht="36.75" customHeight="1" thickBot="1" x14ac:dyDescent="0.5">
      <c r="A151" s="420" t="s">
        <v>69</v>
      </c>
      <c r="B151" s="421"/>
      <c r="C151" s="421"/>
      <c r="D151" s="421"/>
      <c r="E151" s="421"/>
      <c r="F151" s="421"/>
      <c r="G151" s="421"/>
      <c r="H151" s="421"/>
      <c r="I151" s="421"/>
      <c r="J151" s="421"/>
      <c r="K151" s="421"/>
      <c r="L151" s="421"/>
      <c r="M151" s="421"/>
      <c r="N151" s="421"/>
      <c r="O151" s="421"/>
      <c r="P151" s="422"/>
      <c r="Q151" s="420" t="s">
        <v>102</v>
      </c>
      <c r="R151" s="421"/>
      <c r="S151" s="421"/>
      <c r="T151" s="421"/>
      <c r="U151" s="421"/>
      <c r="V151" s="421"/>
      <c r="W151" s="421"/>
      <c r="X151" s="421"/>
      <c r="Y151" s="421"/>
      <c r="Z151" s="421"/>
      <c r="AA151" s="421"/>
      <c r="AB151" s="421"/>
      <c r="AC151" s="421"/>
      <c r="AD151" s="421"/>
      <c r="AE151" s="422"/>
      <c r="AF151" s="418" t="s">
        <v>68</v>
      </c>
      <c r="AG151" s="419"/>
      <c r="AH151" s="419"/>
      <c r="AI151" s="419"/>
      <c r="AJ151" s="419"/>
      <c r="AK151" s="419"/>
      <c r="AL151" s="419"/>
      <c r="AM151" s="419"/>
      <c r="AN151" s="419"/>
      <c r="AO151" s="419"/>
      <c r="AP151" s="419"/>
      <c r="AQ151" s="419"/>
      <c r="AR151" s="419"/>
      <c r="AS151" s="419"/>
      <c r="AT151" s="423"/>
      <c r="AU151" s="419" t="s">
        <v>67</v>
      </c>
      <c r="AV151" s="419"/>
      <c r="AW151" s="419"/>
      <c r="AX151" s="419"/>
      <c r="AY151" s="419"/>
      <c r="AZ151" s="419"/>
      <c r="BA151" s="419"/>
      <c r="BB151" s="419"/>
      <c r="BC151" s="419"/>
      <c r="BD151" s="419"/>
      <c r="BE151" s="419"/>
      <c r="BF151" s="419"/>
      <c r="BG151" s="419"/>
      <c r="BH151" s="419"/>
      <c r="BI151" s="423"/>
      <c r="BJ151" s="220"/>
      <c r="BK151" s="230"/>
      <c r="BL151" s="230"/>
      <c r="BM151" s="230"/>
      <c r="BP151" s="15"/>
      <c r="BQ151" s="15"/>
      <c r="BR151" s="15"/>
    </row>
    <row r="152" spans="1:70" s="3" customFormat="1" ht="62.25" customHeight="1" thickBot="1" x14ac:dyDescent="0.5">
      <c r="A152" s="493" t="s">
        <v>30</v>
      </c>
      <c r="B152" s="494"/>
      <c r="C152" s="494"/>
      <c r="D152" s="494"/>
      <c r="E152" s="494"/>
      <c r="F152" s="494"/>
      <c r="G152" s="495"/>
      <c r="H152" s="490" t="s">
        <v>29</v>
      </c>
      <c r="I152" s="490"/>
      <c r="J152" s="490"/>
      <c r="K152" s="490" t="s">
        <v>31</v>
      </c>
      <c r="L152" s="490"/>
      <c r="M152" s="490"/>
      <c r="N152" s="491" t="s">
        <v>103</v>
      </c>
      <c r="O152" s="490"/>
      <c r="P152" s="492"/>
      <c r="Q152" s="511" t="s">
        <v>30</v>
      </c>
      <c r="R152" s="512"/>
      <c r="S152" s="512"/>
      <c r="T152" s="512"/>
      <c r="U152" s="512"/>
      <c r="V152" s="513"/>
      <c r="W152" s="490" t="s">
        <v>29</v>
      </c>
      <c r="X152" s="490"/>
      <c r="Y152" s="490"/>
      <c r="Z152" s="490" t="s">
        <v>31</v>
      </c>
      <c r="AA152" s="490"/>
      <c r="AB152" s="490"/>
      <c r="AC152" s="491" t="s">
        <v>103</v>
      </c>
      <c r="AD152" s="490"/>
      <c r="AE152" s="492"/>
      <c r="AF152" s="493" t="s">
        <v>29</v>
      </c>
      <c r="AG152" s="494"/>
      <c r="AH152" s="494"/>
      <c r="AI152" s="494"/>
      <c r="AJ152" s="495"/>
      <c r="AK152" s="496" t="s">
        <v>31</v>
      </c>
      <c r="AL152" s="494"/>
      <c r="AM152" s="494"/>
      <c r="AN152" s="494"/>
      <c r="AO152" s="495"/>
      <c r="AP152" s="497" t="s">
        <v>103</v>
      </c>
      <c r="AQ152" s="494"/>
      <c r="AR152" s="494"/>
      <c r="AS152" s="494"/>
      <c r="AT152" s="498"/>
      <c r="AU152" s="499" t="s">
        <v>299</v>
      </c>
      <c r="AV152" s="500"/>
      <c r="AW152" s="500"/>
      <c r="AX152" s="500"/>
      <c r="AY152" s="500"/>
      <c r="AZ152" s="500"/>
      <c r="BA152" s="500"/>
      <c r="BB152" s="500"/>
      <c r="BC152" s="500"/>
      <c r="BD152" s="500"/>
      <c r="BE152" s="500"/>
      <c r="BF152" s="500"/>
      <c r="BG152" s="500"/>
      <c r="BH152" s="500"/>
      <c r="BI152" s="501"/>
      <c r="BJ152" s="220"/>
      <c r="BK152" s="230"/>
      <c r="BL152" s="230"/>
      <c r="BM152" s="230"/>
      <c r="BP152" s="15"/>
      <c r="BQ152" s="15"/>
      <c r="BR152" s="15"/>
    </row>
    <row r="153" spans="1:70" s="3" customFormat="1" ht="36.75" customHeight="1" x14ac:dyDescent="0.45">
      <c r="A153" s="482" t="s">
        <v>218</v>
      </c>
      <c r="B153" s="483"/>
      <c r="C153" s="483"/>
      <c r="D153" s="483"/>
      <c r="E153" s="483"/>
      <c r="F153" s="483"/>
      <c r="G153" s="484"/>
      <c r="H153" s="486">
        <v>2</v>
      </c>
      <c r="I153" s="483"/>
      <c r="J153" s="484"/>
      <c r="K153" s="486">
        <v>2</v>
      </c>
      <c r="L153" s="483"/>
      <c r="M153" s="484"/>
      <c r="N153" s="474">
        <f>K153*1.5</f>
        <v>3</v>
      </c>
      <c r="O153" s="475"/>
      <c r="P153" s="476"/>
      <c r="Q153" s="401" t="s">
        <v>174</v>
      </c>
      <c r="R153" s="402"/>
      <c r="S153" s="402"/>
      <c r="T153" s="402"/>
      <c r="U153" s="402"/>
      <c r="V153" s="488"/>
      <c r="W153" s="489">
        <v>6</v>
      </c>
      <c r="X153" s="402"/>
      <c r="Y153" s="488"/>
      <c r="Z153" s="489">
        <v>4</v>
      </c>
      <c r="AA153" s="402"/>
      <c r="AB153" s="488"/>
      <c r="AC153" s="508">
        <f>Z153*1.5</f>
        <v>6</v>
      </c>
      <c r="AD153" s="509"/>
      <c r="AE153" s="510"/>
      <c r="AF153" s="482">
        <v>8</v>
      </c>
      <c r="AG153" s="483"/>
      <c r="AH153" s="483"/>
      <c r="AI153" s="483"/>
      <c r="AJ153" s="484"/>
      <c r="AK153" s="486">
        <v>12</v>
      </c>
      <c r="AL153" s="483"/>
      <c r="AM153" s="483"/>
      <c r="AN153" s="483"/>
      <c r="AO153" s="484"/>
      <c r="AP153" s="474">
        <f>AK153*1.5</f>
        <v>18</v>
      </c>
      <c r="AQ153" s="475"/>
      <c r="AR153" s="475"/>
      <c r="AS153" s="475"/>
      <c r="AT153" s="476"/>
      <c r="AU153" s="502"/>
      <c r="AV153" s="503"/>
      <c r="AW153" s="503"/>
      <c r="AX153" s="503"/>
      <c r="AY153" s="503"/>
      <c r="AZ153" s="503"/>
      <c r="BA153" s="503"/>
      <c r="BB153" s="503"/>
      <c r="BC153" s="503"/>
      <c r="BD153" s="503"/>
      <c r="BE153" s="503"/>
      <c r="BF153" s="503"/>
      <c r="BG153" s="503"/>
      <c r="BH153" s="503"/>
      <c r="BI153" s="504"/>
      <c r="BJ153" s="220"/>
      <c r="BK153" s="230"/>
      <c r="BL153" s="230"/>
      <c r="BM153" s="230"/>
      <c r="BP153" s="15"/>
      <c r="BQ153" s="15"/>
      <c r="BR153" s="15"/>
    </row>
    <row r="154" spans="1:70" s="3" customFormat="1" ht="36.75" customHeight="1" thickBot="1" x14ac:dyDescent="0.5">
      <c r="A154" s="393"/>
      <c r="B154" s="394"/>
      <c r="C154" s="394"/>
      <c r="D154" s="394"/>
      <c r="E154" s="394"/>
      <c r="F154" s="394"/>
      <c r="G154" s="485"/>
      <c r="H154" s="487"/>
      <c r="I154" s="394"/>
      <c r="J154" s="485"/>
      <c r="K154" s="487"/>
      <c r="L154" s="394"/>
      <c r="M154" s="485"/>
      <c r="N154" s="477"/>
      <c r="O154" s="478"/>
      <c r="P154" s="479"/>
      <c r="Q154" s="464" t="s">
        <v>175</v>
      </c>
      <c r="R154" s="465"/>
      <c r="S154" s="465"/>
      <c r="T154" s="465"/>
      <c r="U154" s="465"/>
      <c r="V154" s="480"/>
      <c r="W154" s="481">
        <v>8</v>
      </c>
      <c r="X154" s="465"/>
      <c r="Y154" s="480"/>
      <c r="Z154" s="481">
        <v>6</v>
      </c>
      <c r="AA154" s="465"/>
      <c r="AB154" s="480"/>
      <c r="AC154" s="477">
        <v>9</v>
      </c>
      <c r="AD154" s="478"/>
      <c r="AE154" s="479"/>
      <c r="AF154" s="393"/>
      <c r="AG154" s="394"/>
      <c r="AH154" s="394"/>
      <c r="AI154" s="394"/>
      <c r="AJ154" s="485"/>
      <c r="AK154" s="487"/>
      <c r="AL154" s="394"/>
      <c r="AM154" s="394"/>
      <c r="AN154" s="394"/>
      <c r="AO154" s="485"/>
      <c r="AP154" s="477"/>
      <c r="AQ154" s="478"/>
      <c r="AR154" s="478"/>
      <c r="AS154" s="478"/>
      <c r="AT154" s="479"/>
      <c r="AU154" s="505"/>
      <c r="AV154" s="506"/>
      <c r="AW154" s="506"/>
      <c r="AX154" s="506"/>
      <c r="AY154" s="506"/>
      <c r="AZ154" s="506"/>
      <c r="BA154" s="506"/>
      <c r="BB154" s="506"/>
      <c r="BC154" s="506"/>
      <c r="BD154" s="506"/>
      <c r="BE154" s="506"/>
      <c r="BF154" s="506"/>
      <c r="BG154" s="506"/>
      <c r="BH154" s="506"/>
      <c r="BI154" s="507"/>
      <c r="BJ154" s="220"/>
      <c r="BK154" s="230"/>
      <c r="BL154" s="230"/>
      <c r="BM154" s="230"/>
      <c r="BP154" s="15"/>
      <c r="BQ154" s="15"/>
      <c r="BR154" s="15"/>
    </row>
    <row r="155" spans="1:70" s="3" customFormat="1" ht="39.75" customHeight="1" x14ac:dyDescent="0.45">
      <c r="A155" s="71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2"/>
      <c r="BG155" s="72"/>
      <c r="BH155" s="72"/>
      <c r="BI155" s="72"/>
      <c r="BJ155" s="72"/>
      <c r="BK155" s="230"/>
      <c r="BL155" s="230"/>
      <c r="BM155" s="230"/>
      <c r="BP155" s="15"/>
      <c r="BQ155" s="15"/>
      <c r="BR155" s="15"/>
    </row>
    <row r="156" spans="1:70" s="3" customFormat="1" ht="31.35" customHeight="1" x14ac:dyDescent="0.45">
      <c r="A156" s="71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B156" s="71"/>
      <c r="AC156" s="71"/>
      <c r="AD156" s="71"/>
      <c r="AF156" s="18" t="s">
        <v>117</v>
      </c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2"/>
      <c r="BG156" s="72"/>
      <c r="BH156" s="72"/>
      <c r="BI156" s="72"/>
      <c r="BJ156" s="72"/>
      <c r="BK156" s="230"/>
      <c r="BL156" s="230"/>
      <c r="BM156" s="230"/>
      <c r="BP156" s="15"/>
      <c r="BQ156" s="15"/>
      <c r="BR156" s="15"/>
    </row>
    <row r="157" spans="1:70" s="3" customFormat="1" ht="24" customHeight="1" thickBot="1" x14ac:dyDescent="0.5">
      <c r="R157" s="232"/>
      <c r="S157" s="232"/>
      <c r="U157" s="73"/>
      <c r="V157" s="73"/>
      <c r="BF157" s="230"/>
      <c r="BG157" s="230"/>
      <c r="BH157" s="230"/>
      <c r="BI157" s="230"/>
      <c r="BJ157" s="230"/>
      <c r="BK157" s="230"/>
      <c r="BL157" s="230"/>
      <c r="BM157" s="230"/>
      <c r="BP157" s="15"/>
      <c r="BQ157" s="15"/>
      <c r="BR157" s="15"/>
    </row>
    <row r="158" spans="1:70" s="3" customFormat="1" ht="93.6" customHeight="1" thickBot="1" x14ac:dyDescent="0.5">
      <c r="A158" s="418" t="s">
        <v>106</v>
      </c>
      <c r="B158" s="419"/>
      <c r="C158" s="419"/>
      <c r="D158" s="419"/>
      <c r="E158" s="420" t="s">
        <v>107</v>
      </c>
      <c r="F158" s="421"/>
      <c r="G158" s="421"/>
      <c r="H158" s="421"/>
      <c r="I158" s="421"/>
      <c r="J158" s="421"/>
      <c r="K158" s="421"/>
      <c r="L158" s="421"/>
      <c r="M158" s="421"/>
      <c r="N158" s="421"/>
      <c r="O158" s="421"/>
      <c r="P158" s="421"/>
      <c r="Q158" s="421"/>
      <c r="R158" s="421"/>
      <c r="S158" s="421"/>
      <c r="T158" s="421"/>
      <c r="U158" s="421"/>
      <c r="V158" s="421"/>
      <c r="W158" s="421"/>
      <c r="X158" s="421"/>
      <c r="Y158" s="421"/>
      <c r="Z158" s="421"/>
      <c r="AA158" s="421"/>
      <c r="AB158" s="421"/>
      <c r="AC158" s="421"/>
      <c r="AD158" s="421"/>
      <c r="AE158" s="421"/>
      <c r="AF158" s="421"/>
      <c r="AG158" s="421"/>
      <c r="AH158" s="421"/>
      <c r="AI158" s="421"/>
      <c r="AJ158" s="421"/>
      <c r="AK158" s="421"/>
      <c r="AL158" s="421"/>
      <c r="AM158" s="421"/>
      <c r="AN158" s="421"/>
      <c r="AO158" s="421"/>
      <c r="AP158" s="421"/>
      <c r="AQ158" s="421"/>
      <c r="AR158" s="421"/>
      <c r="AS158" s="421"/>
      <c r="AT158" s="421"/>
      <c r="AU158" s="421"/>
      <c r="AV158" s="421"/>
      <c r="AW158" s="421"/>
      <c r="AX158" s="421"/>
      <c r="AY158" s="421"/>
      <c r="AZ158" s="421"/>
      <c r="BA158" s="421"/>
      <c r="BB158" s="421"/>
      <c r="BC158" s="421"/>
      <c r="BD158" s="421"/>
      <c r="BE158" s="422"/>
      <c r="BF158" s="418" t="s">
        <v>141</v>
      </c>
      <c r="BG158" s="419"/>
      <c r="BH158" s="419"/>
      <c r="BI158" s="423"/>
      <c r="BJ158" s="220"/>
      <c r="BK158" s="230"/>
      <c r="BL158" s="230"/>
      <c r="BM158" s="230"/>
      <c r="BP158" s="15"/>
      <c r="BQ158" s="15"/>
      <c r="BR158" s="15"/>
    </row>
    <row r="159" spans="1:70" s="19" customFormat="1" ht="98.25" customHeight="1" x14ac:dyDescent="0.4">
      <c r="A159" s="385" t="s">
        <v>118</v>
      </c>
      <c r="B159" s="386"/>
      <c r="C159" s="386"/>
      <c r="D159" s="386"/>
      <c r="E159" s="471" t="s">
        <v>212</v>
      </c>
      <c r="F159" s="472"/>
      <c r="G159" s="472"/>
      <c r="H159" s="472"/>
      <c r="I159" s="472"/>
      <c r="J159" s="472"/>
      <c r="K159" s="472"/>
      <c r="L159" s="472"/>
      <c r="M159" s="472"/>
      <c r="N159" s="472"/>
      <c r="O159" s="472"/>
      <c r="P159" s="472"/>
      <c r="Q159" s="472"/>
      <c r="R159" s="472"/>
      <c r="S159" s="472"/>
      <c r="T159" s="472"/>
      <c r="U159" s="472"/>
      <c r="V159" s="472"/>
      <c r="W159" s="472"/>
      <c r="X159" s="472"/>
      <c r="Y159" s="472"/>
      <c r="Z159" s="472"/>
      <c r="AA159" s="472"/>
      <c r="AB159" s="472"/>
      <c r="AC159" s="472"/>
      <c r="AD159" s="472"/>
      <c r="AE159" s="472"/>
      <c r="AF159" s="472"/>
      <c r="AG159" s="472"/>
      <c r="AH159" s="472"/>
      <c r="AI159" s="472"/>
      <c r="AJ159" s="472"/>
      <c r="AK159" s="472"/>
      <c r="AL159" s="472"/>
      <c r="AM159" s="472"/>
      <c r="AN159" s="472"/>
      <c r="AO159" s="472"/>
      <c r="AP159" s="472"/>
      <c r="AQ159" s="472"/>
      <c r="AR159" s="472"/>
      <c r="AS159" s="472"/>
      <c r="AT159" s="472"/>
      <c r="AU159" s="472"/>
      <c r="AV159" s="472"/>
      <c r="AW159" s="472"/>
      <c r="AX159" s="472"/>
      <c r="AY159" s="472"/>
      <c r="AZ159" s="472"/>
      <c r="BA159" s="472"/>
      <c r="BB159" s="472"/>
      <c r="BC159" s="472"/>
      <c r="BD159" s="472"/>
      <c r="BE159" s="473"/>
      <c r="BF159" s="469" t="s">
        <v>503</v>
      </c>
      <c r="BG159" s="410"/>
      <c r="BH159" s="410"/>
      <c r="BI159" s="411"/>
      <c r="BJ159" s="111" t="s">
        <v>213</v>
      </c>
      <c r="BK159" s="233"/>
      <c r="BL159" s="233"/>
      <c r="BM159" s="233"/>
    </row>
    <row r="160" spans="1:70" s="19" customFormat="1" ht="48.2" customHeight="1" x14ac:dyDescent="0.4">
      <c r="A160" s="385" t="s">
        <v>119</v>
      </c>
      <c r="B160" s="386"/>
      <c r="C160" s="386"/>
      <c r="D160" s="386"/>
      <c r="E160" s="404" t="s">
        <v>211</v>
      </c>
      <c r="F160" s="405"/>
      <c r="G160" s="405"/>
      <c r="H160" s="405"/>
      <c r="I160" s="405"/>
      <c r="J160" s="405"/>
      <c r="K160" s="405"/>
      <c r="L160" s="405"/>
      <c r="M160" s="405"/>
      <c r="N160" s="405"/>
      <c r="O160" s="405"/>
      <c r="P160" s="405"/>
      <c r="Q160" s="405"/>
      <c r="R160" s="405"/>
      <c r="S160" s="405"/>
      <c r="T160" s="405"/>
      <c r="U160" s="405"/>
      <c r="V160" s="405"/>
      <c r="W160" s="405"/>
      <c r="X160" s="405"/>
      <c r="Y160" s="405"/>
      <c r="Z160" s="405"/>
      <c r="AA160" s="405"/>
      <c r="AB160" s="405"/>
      <c r="AC160" s="405"/>
      <c r="AD160" s="405"/>
      <c r="AE160" s="405"/>
      <c r="AF160" s="405"/>
      <c r="AG160" s="405"/>
      <c r="AH160" s="405"/>
      <c r="AI160" s="405"/>
      <c r="AJ160" s="405"/>
      <c r="AK160" s="405"/>
      <c r="AL160" s="405"/>
      <c r="AM160" s="405"/>
      <c r="AN160" s="405"/>
      <c r="AO160" s="405"/>
      <c r="AP160" s="405"/>
      <c r="AQ160" s="405"/>
      <c r="AR160" s="405"/>
      <c r="AS160" s="405"/>
      <c r="AT160" s="405"/>
      <c r="AU160" s="405"/>
      <c r="AV160" s="405"/>
      <c r="AW160" s="405"/>
      <c r="AX160" s="405"/>
      <c r="AY160" s="405"/>
      <c r="AZ160" s="405"/>
      <c r="BA160" s="405"/>
      <c r="BB160" s="405"/>
      <c r="BC160" s="405"/>
      <c r="BD160" s="405"/>
      <c r="BE160" s="406"/>
      <c r="BF160" s="469" t="s">
        <v>332</v>
      </c>
      <c r="BG160" s="410"/>
      <c r="BH160" s="410"/>
      <c r="BI160" s="411"/>
      <c r="BJ160" s="111" t="s">
        <v>166</v>
      </c>
      <c r="BK160" s="233"/>
      <c r="BL160" s="233"/>
      <c r="BM160" s="233"/>
    </row>
    <row r="161" spans="1:70" s="22" customFormat="1" ht="48.2" customHeight="1" x14ac:dyDescent="0.2">
      <c r="A161" s="385" t="s">
        <v>126</v>
      </c>
      <c r="B161" s="386"/>
      <c r="C161" s="386"/>
      <c r="D161" s="386"/>
      <c r="E161" s="404" t="s">
        <v>328</v>
      </c>
      <c r="F161" s="405"/>
      <c r="G161" s="405"/>
      <c r="H161" s="405"/>
      <c r="I161" s="405"/>
      <c r="J161" s="405"/>
      <c r="K161" s="405"/>
      <c r="L161" s="405"/>
      <c r="M161" s="405"/>
      <c r="N161" s="405"/>
      <c r="O161" s="405"/>
      <c r="P161" s="405"/>
      <c r="Q161" s="405"/>
      <c r="R161" s="405"/>
      <c r="S161" s="405"/>
      <c r="T161" s="405"/>
      <c r="U161" s="405"/>
      <c r="V161" s="405"/>
      <c r="W161" s="405"/>
      <c r="X161" s="405"/>
      <c r="Y161" s="405"/>
      <c r="Z161" s="405"/>
      <c r="AA161" s="405"/>
      <c r="AB161" s="405"/>
      <c r="AC161" s="405"/>
      <c r="AD161" s="405"/>
      <c r="AE161" s="405"/>
      <c r="AF161" s="405"/>
      <c r="AG161" s="405"/>
      <c r="AH161" s="405"/>
      <c r="AI161" s="405"/>
      <c r="AJ161" s="405"/>
      <c r="AK161" s="405"/>
      <c r="AL161" s="405"/>
      <c r="AM161" s="405"/>
      <c r="AN161" s="405"/>
      <c r="AO161" s="405"/>
      <c r="AP161" s="405"/>
      <c r="AQ161" s="405"/>
      <c r="AR161" s="405"/>
      <c r="AS161" s="405"/>
      <c r="AT161" s="405"/>
      <c r="AU161" s="405"/>
      <c r="AV161" s="405"/>
      <c r="AW161" s="405"/>
      <c r="AX161" s="405"/>
      <c r="AY161" s="405"/>
      <c r="AZ161" s="405"/>
      <c r="BA161" s="405"/>
      <c r="BB161" s="405"/>
      <c r="BC161" s="405"/>
      <c r="BD161" s="405"/>
      <c r="BE161" s="406"/>
      <c r="BF161" s="433" t="s">
        <v>111</v>
      </c>
      <c r="BG161" s="391"/>
      <c r="BH161" s="391"/>
      <c r="BI161" s="392"/>
      <c r="BJ161" s="111" t="s">
        <v>143</v>
      </c>
      <c r="BK161" s="65"/>
      <c r="BL161" s="65"/>
      <c r="BM161" s="65"/>
    </row>
    <row r="162" spans="1:70" s="22" customFormat="1" ht="48.2" customHeight="1" x14ac:dyDescent="0.2">
      <c r="A162" s="401" t="s">
        <v>127</v>
      </c>
      <c r="B162" s="402"/>
      <c r="C162" s="402"/>
      <c r="D162" s="402"/>
      <c r="E162" s="412" t="s">
        <v>209</v>
      </c>
      <c r="F162" s="413"/>
      <c r="G162" s="413"/>
      <c r="H162" s="413"/>
      <c r="I162" s="413"/>
      <c r="J162" s="413"/>
      <c r="K162" s="413"/>
      <c r="L162" s="413"/>
      <c r="M162" s="413"/>
      <c r="N162" s="413"/>
      <c r="O162" s="413"/>
      <c r="P162" s="413"/>
      <c r="Q162" s="413"/>
      <c r="R162" s="413"/>
      <c r="S162" s="413"/>
      <c r="T162" s="413"/>
      <c r="U162" s="413"/>
      <c r="V162" s="413"/>
      <c r="W162" s="413"/>
      <c r="X162" s="413"/>
      <c r="Y162" s="413"/>
      <c r="Z162" s="413"/>
      <c r="AA162" s="413"/>
      <c r="AB162" s="413"/>
      <c r="AC162" s="413"/>
      <c r="AD162" s="413"/>
      <c r="AE162" s="413"/>
      <c r="AF162" s="413"/>
      <c r="AG162" s="413"/>
      <c r="AH162" s="413"/>
      <c r="AI162" s="413"/>
      <c r="AJ162" s="413"/>
      <c r="AK162" s="413"/>
      <c r="AL162" s="413"/>
      <c r="AM162" s="413"/>
      <c r="AN162" s="413"/>
      <c r="AO162" s="413"/>
      <c r="AP162" s="413"/>
      <c r="AQ162" s="413"/>
      <c r="AR162" s="413"/>
      <c r="AS162" s="413"/>
      <c r="AT162" s="413"/>
      <c r="AU162" s="413"/>
      <c r="AV162" s="413"/>
      <c r="AW162" s="413"/>
      <c r="AX162" s="413"/>
      <c r="AY162" s="413"/>
      <c r="AZ162" s="413"/>
      <c r="BA162" s="413"/>
      <c r="BB162" s="413"/>
      <c r="BC162" s="413"/>
      <c r="BD162" s="413"/>
      <c r="BE162" s="414"/>
      <c r="BF162" s="470" t="s">
        <v>99</v>
      </c>
      <c r="BG162" s="415"/>
      <c r="BH162" s="415"/>
      <c r="BI162" s="456"/>
      <c r="BJ162" s="111" t="s">
        <v>330</v>
      </c>
      <c r="BK162" s="65"/>
      <c r="BL162" s="65"/>
      <c r="BM162" s="65"/>
      <c r="BP162" s="66"/>
      <c r="BQ162" s="66"/>
      <c r="BR162" s="66"/>
    </row>
    <row r="163" spans="1:70" s="19" customFormat="1" ht="101.25" customHeight="1" x14ac:dyDescent="0.4">
      <c r="A163" s="385" t="s">
        <v>130</v>
      </c>
      <c r="B163" s="386"/>
      <c r="C163" s="386"/>
      <c r="D163" s="386"/>
      <c r="E163" s="404" t="s">
        <v>329</v>
      </c>
      <c r="F163" s="405"/>
      <c r="G163" s="405"/>
      <c r="H163" s="405"/>
      <c r="I163" s="405"/>
      <c r="J163" s="405"/>
      <c r="K163" s="405"/>
      <c r="L163" s="405"/>
      <c r="M163" s="405"/>
      <c r="N163" s="405"/>
      <c r="O163" s="405"/>
      <c r="P163" s="405"/>
      <c r="Q163" s="405"/>
      <c r="R163" s="405"/>
      <c r="S163" s="405"/>
      <c r="T163" s="405"/>
      <c r="U163" s="405"/>
      <c r="V163" s="405"/>
      <c r="W163" s="405"/>
      <c r="X163" s="405"/>
      <c r="Y163" s="405"/>
      <c r="Z163" s="405"/>
      <c r="AA163" s="405"/>
      <c r="AB163" s="405"/>
      <c r="AC163" s="405"/>
      <c r="AD163" s="405"/>
      <c r="AE163" s="405"/>
      <c r="AF163" s="405"/>
      <c r="AG163" s="405"/>
      <c r="AH163" s="405"/>
      <c r="AI163" s="405"/>
      <c r="AJ163" s="405"/>
      <c r="AK163" s="405"/>
      <c r="AL163" s="405"/>
      <c r="AM163" s="405"/>
      <c r="AN163" s="405"/>
      <c r="AO163" s="405"/>
      <c r="AP163" s="405"/>
      <c r="AQ163" s="405"/>
      <c r="AR163" s="405"/>
      <c r="AS163" s="405"/>
      <c r="AT163" s="405"/>
      <c r="AU163" s="405"/>
      <c r="AV163" s="405"/>
      <c r="AW163" s="405"/>
      <c r="AX163" s="405"/>
      <c r="AY163" s="405"/>
      <c r="AZ163" s="405"/>
      <c r="BA163" s="405"/>
      <c r="BB163" s="405"/>
      <c r="BC163" s="405"/>
      <c r="BD163" s="405"/>
      <c r="BE163" s="406"/>
      <c r="BF163" s="469" t="s">
        <v>503</v>
      </c>
      <c r="BG163" s="410"/>
      <c r="BH163" s="410"/>
      <c r="BI163" s="411"/>
      <c r="BJ163" s="111" t="s">
        <v>213</v>
      </c>
      <c r="BK163" s="233"/>
      <c r="BL163" s="233"/>
      <c r="BM163" s="233"/>
    </row>
    <row r="164" spans="1:70" s="19" customFormat="1" ht="101.25" customHeight="1" x14ac:dyDescent="0.4">
      <c r="A164" s="385" t="s">
        <v>131</v>
      </c>
      <c r="B164" s="386"/>
      <c r="C164" s="386"/>
      <c r="D164" s="386"/>
      <c r="E164" s="457" t="s">
        <v>214</v>
      </c>
      <c r="F164" s="458"/>
      <c r="G164" s="458"/>
      <c r="H164" s="458"/>
      <c r="I164" s="458"/>
      <c r="J164" s="458"/>
      <c r="K164" s="458"/>
      <c r="L164" s="458"/>
      <c r="M164" s="458"/>
      <c r="N164" s="458"/>
      <c r="O164" s="458"/>
      <c r="P164" s="458"/>
      <c r="Q164" s="458"/>
      <c r="R164" s="458"/>
      <c r="S164" s="458"/>
      <c r="T164" s="458"/>
      <c r="U164" s="458"/>
      <c r="V164" s="458"/>
      <c r="W164" s="458"/>
      <c r="X164" s="458"/>
      <c r="Y164" s="458"/>
      <c r="Z164" s="458"/>
      <c r="AA164" s="458"/>
      <c r="AB164" s="458"/>
      <c r="AC164" s="458"/>
      <c r="AD164" s="458"/>
      <c r="AE164" s="458"/>
      <c r="AF164" s="458"/>
      <c r="AG164" s="458"/>
      <c r="AH164" s="458"/>
      <c r="AI164" s="458"/>
      <c r="AJ164" s="458"/>
      <c r="AK164" s="458"/>
      <c r="AL164" s="458"/>
      <c r="AM164" s="458"/>
      <c r="AN164" s="458"/>
      <c r="AO164" s="458"/>
      <c r="AP164" s="458"/>
      <c r="AQ164" s="458"/>
      <c r="AR164" s="458"/>
      <c r="AS164" s="458"/>
      <c r="AT164" s="458"/>
      <c r="AU164" s="458"/>
      <c r="AV164" s="458"/>
      <c r="AW164" s="458"/>
      <c r="AX164" s="458"/>
      <c r="AY164" s="458"/>
      <c r="AZ164" s="458"/>
      <c r="BA164" s="458"/>
      <c r="BB164" s="458"/>
      <c r="BC164" s="458"/>
      <c r="BD164" s="458"/>
      <c r="BE164" s="459"/>
      <c r="BF164" s="469" t="s">
        <v>503</v>
      </c>
      <c r="BG164" s="410"/>
      <c r="BH164" s="410"/>
      <c r="BI164" s="411"/>
      <c r="BJ164" s="111" t="s">
        <v>213</v>
      </c>
      <c r="BK164" s="233"/>
      <c r="BL164" s="233"/>
      <c r="BM164" s="233"/>
    </row>
    <row r="165" spans="1:70" s="122" customFormat="1" ht="76.5" customHeight="1" x14ac:dyDescent="0.45">
      <c r="A165" s="385" t="s">
        <v>187</v>
      </c>
      <c r="B165" s="386"/>
      <c r="C165" s="386"/>
      <c r="D165" s="386"/>
      <c r="E165" s="404" t="s">
        <v>315</v>
      </c>
      <c r="F165" s="405"/>
      <c r="G165" s="405"/>
      <c r="H165" s="405"/>
      <c r="I165" s="405"/>
      <c r="J165" s="405"/>
      <c r="K165" s="405"/>
      <c r="L165" s="405"/>
      <c r="M165" s="405"/>
      <c r="N165" s="405"/>
      <c r="O165" s="405"/>
      <c r="P165" s="405"/>
      <c r="Q165" s="405"/>
      <c r="R165" s="405"/>
      <c r="S165" s="405"/>
      <c r="T165" s="405"/>
      <c r="U165" s="405"/>
      <c r="V165" s="405"/>
      <c r="W165" s="405"/>
      <c r="X165" s="405"/>
      <c r="Y165" s="405"/>
      <c r="Z165" s="405"/>
      <c r="AA165" s="405"/>
      <c r="AB165" s="405"/>
      <c r="AC165" s="405"/>
      <c r="AD165" s="405"/>
      <c r="AE165" s="405"/>
      <c r="AF165" s="405"/>
      <c r="AG165" s="405"/>
      <c r="AH165" s="405"/>
      <c r="AI165" s="405"/>
      <c r="AJ165" s="405"/>
      <c r="AK165" s="405"/>
      <c r="AL165" s="405"/>
      <c r="AM165" s="405"/>
      <c r="AN165" s="405"/>
      <c r="AO165" s="405"/>
      <c r="AP165" s="405"/>
      <c r="AQ165" s="405"/>
      <c r="AR165" s="405"/>
      <c r="AS165" s="405"/>
      <c r="AT165" s="405"/>
      <c r="AU165" s="405"/>
      <c r="AV165" s="405"/>
      <c r="AW165" s="405"/>
      <c r="AX165" s="405"/>
      <c r="AY165" s="405"/>
      <c r="AZ165" s="405"/>
      <c r="BA165" s="405"/>
      <c r="BB165" s="405"/>
      <c r="BC165" s="405"/>
      <c r="BD165" s="405"/>
      <c r="BE165" s="406"/>
      <c r="BF165" s="461" t="s">
        <v>113</v>
      </c>
      <c r="BG165" s="408"/>
      <c r="BH165" s="408"/>
      <c r="BI165" s="409"/>
      <c r="BJ165" s="235" t="s">
        <v>314</v>
      </c>
      <c r="BK165" s="1"/>
      <c r="BL165" s="2"/>
      <c r="BM165" s="2"/>
    </row>
    <row r="166" spans="1:70" s="122" customFormat="1" ht="76.5" customHeight="1" thickBot="1" x14ac:dyDescent="0.5">
      <c r="A166" s="464" t="s">
        <v>188</v>
      </c>
      <c r="B166" s="465"/>
      <c r="C166" s="465"/>
      <c r="D166" s="465"/>
      <c r="E166" s="434" t="s">
        <v>316</v>
      </c>
      <c r="F166" s="396"/>
      <c r="G166" s="396"/>
      <c r="H166" s="396"/>
      <c r="I166" s="396"/>
      <c r="J166" s="396"/>
      <c r="K166" s="396"/>
      <c r="L166" s="396"/>
      <c r="M166" s="396"/>
      <c r="N166" s="396"/>
      <c r="O166" s="396"/>
      <c r="P166" s="396"/>
      <c r="Q166" s="396"/>
      <c r="R166" s="396"/>
      <c r="S166" s="396"/>
      <c r="T166" s="396"/>
      <c r="U166" s="396"/>
      <c r="V166" s="396"/>
      <c r="W166" s="396"/>
      <c r="X166" s="396"/>
      <c r="Y166" s="396"/>
      <c r="Z166" s="396"/>
      <c r="AA166" s="396"/>
      <c r="AB166" s="396"/>
      <c r="AC166" s="396"/>
      <c r="AD166" s="396"/>
      <c r="AE166" s="396"/>
      <c r="AF166" s="396"/>
      <c r="AG166" s="396"/>
      <c r="AH166" s="396"/>
      <c r="AI166" s="396"/>
      <c r="AJ166" s="396"/>
      <c r="AK166" s="396"/>
      <c r="AL166" s="396"/>
      <c r="AM166" s="396"/>
      <c r="AN166" s="396"/>
      <c r="AO166" s="396"/>
      <c r="AP166" s="396"/>
      <c r="AQ166" s="396"/>
      <c r="AR166" s="396"/>
      <c r="AS166" s="396"/>
      <c r="AT166" s="396"/>
      <c r="AU166" s="396"/>
      <c r="AV166" s="396"/>
      <c r="AW166" s="396"/>
      <c r="AX166" s="396"/>
      <c r="AY166" s="396"/>
      <c r="AZ166" s="396"/>
      <c r="BA166" s="396"/>
      <c r="BB166" s="396"/>
      <c r="BC166" s="396"/>
      <c r="BD166" s="396"/>
      <c r="BE166" s="397"/>
      <c r="BF166" s="466" t="s">
        <v>114</v>
      </c>
      <c r="BG166" s="467"/>
      <c r="BH166" s="467"/>
      <c r="BI166" s="468"/>
      <c r="BJ166" s="235" t="s">
        <v>192</v>
      </c>
      <c r="BK166" s="1"/>
      <c r="BL166" s="2"/>
      <c r="BM166" s="2"/>
    </row>
    <row r="167" spans="1:70" s="5" customFormat="1" ht="56.25" customHeight="1" x14ac:dyDescent="0.5">
      <c r="A167" s="95" t="s">
        <v>122</v>
      </c>
      <c r="B167" s="225"/>
      <c r="C167" s="225"/>
      <c r="D167" s="225"/>
      <c r="E167" s="225"/>
      <c r="F167" s="225"/>
      <c r="G167" s="225"/>
      <c r="H167" s="225"/>
      <c r="I167" s="225"/>
      <c r="J167" s="225"/>
      <c r="K167" s="225"/>
      <c r="L167" s="225"/>
      <c r="M167" s="225"/>
      <c r="N167" s="225"/>
      <c r="O167" s="225"/>
      <c r="P167" s="225"/>
      <c r="Q167" s="225"/>
      <c r="R167" s="84"/>
      <c r="S167" s="84"/>
      <c r="T167" s="225"/>
      <c r="U167" s="225"/>
      <c r="V167" s="225"/>
      <c r="W167" s="225"/>
      <c r="X167" s="225"/>
      <c r="Y167" s="225"/>
      <c r="Z167" s="225"/>
      <c r="AA167" s="225"/>
      <c r="AB167" s="225"/>
      <c r="AC167" s="225"/>
      <c r="AD167" s="225"/>
      <c r="AE167" s="222"/>
      <c r="AG167" s="225"/>
      <c r="AH167" s="225"/>
      <c r="AI167" s="462" t="s">
        <v>122</v>
      </c>
      <c r="AJ167" s="462"/>
      <c r="AK167" s="462"/>
      <c r="AL167" s="462"/>
      <c r="AM167" s="462"/>
      <c r="AN167" s="462"/>
      <c r="AO167" s="462"/>
      <c r="AP167" s="462"/>
      <c r="AQ167" s="462"/>
      <c r="AR167" s="225"/>
      <c r="AS167" s="225"/>
      <c r="AT167" s="225"/>
      <c r="AU167" s="225"/>
      <c r="AV167" s="225"/>
      <c r="AW167" s="225"/>
      <c r="AX167" s="225"/>
      <c r="AY167" s="225"/>
      <c r="AZ167" s="225"/>
      <c r="BA167" s="225"/>
      <c r="BB167" s="225"/>
      <c r="BC167" s="225"/>
      <c r="BD167" s="225"/>
      <c r="BE167" s="225"/>
      <c r="BF167" s="225"/>
      <c r="BG167" s="225"/>
      <c r="BH167" s="225"/>
      <c r="BI167" s="10"/>
      <c r="BJ167" s="133">
        <f t="shared" ref="BJ167:BJ175" si="36">SUM(X167:AE167)</f>
        <v>0</v>
      </c>
      <c r="BK167" s="96"/>
      <c r="BL167" s="96"/>
    </row>
    <row r="168" spans="1:70" s="5" customFormat="1" ht="43.5" customHeight="1" x14ac:dyDescent="0.5">
      <c r="A168" s="463" t="s">
        <v>308</v>
      </c>
      <c r="B168" s="463"/>
      <c r="C168" s="463"/>
      <c r="D168" s="463"/>
      <c r="E168" s="463"/>
      <c r="F168" s="463"/>
      <c r="G168" s="463"/>
      <c r="H168" s="463"/>
      <c r="I168" s="463"/>
      <c r="J168" s="463"/>
      <c r="K168" s="463"/>
      <c r="L168" s="463"/>
      <c r="M168" s="463"/>
      <c r="N168" s="463"/>
      <c r="O168" s="463"/>
      <c r="P168" s="463"/>
      <c r="Q168" s="463"/>
      <c r="R168" s="463"/>
      <c r="S168" s="463"/>
      <c r="T168" s="463"/>
      <c r="U168" s="463"/>
      <c r="V168" s="463"/>
      <c r="W168" s="463"/>
      <c r="X168" s="463"/>
      <c r="Y168" s="85"/>
      <c r="Z168" s="85"/>
      <c r="AA168" s="85"/>
      <c r="AB168" s="85"/>
      <c r="AC168" s="85"/>
      <c r="AD168" s="225"/>
      <c r="AE168" s="222"/>
      <c r="AF168" s="225"/>
      <c r="AG168" s="225"/>
      <c r="AH168" s="225"/>
      <c r="AI168" s="371" t="s">
        <v>309</v>
      </c>
      <c r="AJ168" s="371"/>
      <c r="AK168" s="371"/>
      <c r="AL168" s="371"/>
      <c r="AM168" s="371"/>
      <c r="AN168" s="371"/>
      <c r="AO168" s="371"/>
      <c r="AP168" s="371"/>
      <c r="AQ168" s="371"/>
      <c r="AR168" s="371"/>
      <c r="AS168" s="371"/>
      <c r="AT168" s="371"/>
      <c r="AU168" s="371"/>
      <c r="AV168" s="371"/>
      <c r="AW168" s="371"/>
      <c r="AX168" s="371"/>
      <c r="AY168" s="371"/>
      <c r="AZ168" s="371"/>
      <c r="BA168" s="371"/>
      <c r="BB168" s="371"/>
      <c r="BC168" s="371"/>
      <c r="BD168" s="371"/>
      <c r="BE168" s="371"/>
      <c r="BF168" s="371"/>
      <c r="BG168" s="371"/>
      <c r="BH168" s="371"/>
      <c r="BI168" s="10"/>
      <c r="BJ168" s="133">
        <f t="shared" si="36"/>
        <v>0</v>
      </c>
      <c r="BK168" s="96"/>
      <c r="BL168" s="96"/>
    </row>
    <row r="169" spans="1:70" s="5" customFormat="1" ht="30.75" customHeight="1" x14ac:dyDescent="0.5">
      <c r="A169" s="463"/>
      <c r="B169" s="463"/>
      <c r="C169" s="463"/>
      <c r="D169" s="463"/>
      <c r="E169" s="463"/>
      <c r="F169" s="463"/>
      <c r="G169" s="463"/>
      <c r="H169" s="463"/>
      <c r="I169" s="463"/>
      <c r="J169" s="463"/>
      <c r="K169" s="463"/>
      <c r="L169" s="463"/>
      <c r="M169" s="463"/>
      <c r="N169" s="463"/>
      <c r="O169" s="463"/>
      <c r="P169" s="463"/>
      <c r="Q169" s="463"/>
      <c r="R169" s="463"/>
      <c r="S169" s="463"/>
      <c r="T169" s="463"/>
      <c r="U169" s="463"/>
      <c r="V169" s="463"/>
      <c r="W169" s="463"/>
      <c r="X169" s="463"/>
      <c r="Y169" s="85"/>
      <c r="Z169" s="85"/>
      <c r="AA169" s="85"/>
      <c r="AB169" s="85"/>
      <c r="AC169" s="85"/>
      <c r="AD169" s="225"/>
      <c r="AE169" s="222"/>
      <c r="AF169" s="225"/>
      <c r="AG169" s="225"/>
      <c r="AH169" s="225"/>
      <c r="AI169" s="371"/>
      <c r="AJ169" s="371"/>
      <c r="AK169" s="371"/>
      <c r="AL169" s="371"/>
      <c r="AM169" s="371"/>
      <c r="AN169" s="371"/>
      <c r="AO169" s="371"/>
      <c r="AP169" s="371"/>
      <c r="AQ169" s="371"/>
      <c r="AR169" s="371"/>
      <c r="AS169" s="371"/>
      <c r="AT169" s="371"/>
      <c r="AU169" s="371"/>
      <c r="AV169" s="371"/>
      <c r="AW169" s="371"/>
      <c r="AX169" s="371"/>
      <c r="AY169" s="371"/>
      <c r="AZ169" s="371"/>
      <c r="BA169" s="371"/>
      <c r="BB169" s="371"/>
      <c r="BC169" s="371"/>
      <c r="BD169" s="371"/>
      <c r="BE169" s="371"/>
      <c r="BF169" s="371"/>
      <c r="BG169" s="371"/>
      <c r="BH169" s="371"/>
      <c r="BI169" s="10"/>
      <c r="BJ169" s="133">
        <f t="shared" si="36"/>
        <v>0</v>
      </c>
      <c r="BK169" s="96"/>
      <c r="BL169" s="96"/>
    </row>
    <row r="170" spans="1:70" s="5" customFormat="1" ht="47.25" customHeight="1" x14ac:dyDescent="0.5">
      <c r="A170" s="384"/>
      <c r="B170" s="384"/>
      <c r="C170" s="384"/>
      <c r="D170" s="384"/>
      <c r="E170" s="384"/>
      <c r="F170" s="384"/>
      <c r="G170" s="384"/>
      <c r="H170" s="375" t="s">
        <v>500</v>
      </c>
      <c r="I170" s="375"/>
      <c r="J170" s="375"/>
      <c r="K170" s="375"/>
      <c r="L170" s="375"/>
      <c r="M170" s="375"/>
      <c r="N170" s="375"/>
      <c r="O170" s="375"/>
      <c r="P170" s="375"/>
      <c r="Q170" s="375"/>
      <c r="R170" s="86"/>
      <c r="S170" s="86"/>
      <c r="T170" s="86"/>
      <c r="U170" s="86"/>
      <c r="V170" s="225"/>
      <c r="W170" s="225"/>
      <c r="X170" s="225"/>
      <c r="Y170" s="225"/>
      <c r="Z170" s="225"/>
      <c r="AA170" s="225"/>
      <c r="AB170" s="225"/>
      <c r="AC170" s="225"/>
      <c r="AD170" s="225"/>
      <c r="AE170" s="222"/>
      <c r="AF170" s="225"/>
      <c r="AG170" s="225"/>
      <c r="AH170" s="225"/>
      <c r="AI170" s="215"/>
      <c r="AJ170" s="224"/>
      <c r="AK170" s="224"/>
      <c r="AL170" s="224"/>
      <c r="AM170" s="224"/>
      <c r="AN170" s="224"/>
      <c r="AO170" s="224"/>
      <c r="AP170" s="375" t="s">
        <v>162</v>
      </c>
      <c r="AQ170" s="375"/>
      <c r="AR170" s="375"/>
      <c r="AS170" s="375"/>
      <c r="AT170" s="375"/>
      <c r="AU170" s="375"/>
      <c r="AV170" s="375"/>
      <c r="AW170" s="375"/>
      <c r="AX170" s="86"/>
      <c r="AY170" s="86"/>
      <c r="AZ170" s="86"/>
      <c r="BA170" s="86"/>
      <c r="BB170" s="86"/>
      <c r="BC170" s="86"/>
      <c r="BD170" s="86"/>
      <c r="BE170" s="86"/>
      <c r="BF170" s="86"/>
      <c r="BG170" s="86"/>
      <c r="BH170" s="225"/>
      <c r="BI170" s="10"/>
      <c r="BJ170" s="133">
        <f t="shared" si="36"/>
        <v>0</v>
      </c>
      <c r="BK170" s="96"/>
      <c r="BL170" s="96"/>
    </row>
    <row r="171" spans="1:70" s="5" customFormat="1" ht="36" customHeight="1" x14ac:dyDescent="0.5">
      <c r="A171" s="378"/>
      <c r="B171" s="378"/>
      <c r="C171" s="378"/>
      <c r="D171" s="378"/>
      <c r="E171" s="378"/>
      <c r="F171" s="378"/>
      <c r="G171" s="378"/>
      <c r="H171" s="369">
        <v>2023</v>
      </c>
      <c r="I171" s="369"/>
      <c r="J171" s="369"/>
      <c r="O171" s="225"/>
      <c r="P171" s="225"/>
      <c r="Q171" s="225"/>
      <c r="R171" s="225"/>
      <c r="S171" s="225"/>
      <c r="T171" s="225"/>
      <c r="U171" s="225"/>
      <c r="V171" s="225"/>
      <c r="W171" s="225"/>
      <c r="X171" s="225"/>
      <c r="Y171" s="225"/>
      <c r="Z171" s="225"/>
      <c r="AA171" s="225"/>
      <c r="AB171" s="225"/>
      <c r="AC171" s="225"/>
      <c r="AD171" s="225"/>
      <c r="AE171" s="222"/>
      <c r="AF171" s="225"/>
      <c r="AG171" s="225"/>
      <c r="AH171" s="225"/>
      <c r="AI171" s="377" t="s">
        <v>159</v>
      </c>
      <c r="AJ171" s="377"/>
      <c r="AK171" s="377"/>
      <c r="AL171" s="377"/>
      <c r="AM171" s="377"/>
      <c r="AN171" s="377"/>
      <c r="AO171" s="377"/>
      <c r="AP171" s="97" t="s">
        <v>346</v>
      </c>
      <c r="AQ171" s="97"/>
      <c r="AR171" s="97"/>
      <c r="AW171" s="86"/>
      <c r="AX171" s="86"/>
      <c r="AY171" s="86"/>
      <c r="AZ171" s="86"/>
      <c r="BA171" s="86"/>
      <c r="BB171" s="86"/>
      <c r="BC171" s="86"/>
      <c r="BD171" s="86"/>
      <c r="BE171" s="86"/>
      <c r="BF171" s="86"/>
      <c r="BG171" s="225"/>
      <c r="BH171" s="225"/>
      <c r="BI171" s="10"/>
      <c r="BJ171" s="133">
        <f t="shared" si="36"/>
        <v>0</v>
      </c>
      <c r="BK171" s="96"/>
      <c r="BL171" s="96"/>
    </row>
    <row r="172" spans="1:70" s="5" customFormat="1" ht="29.25" customHeight="1" x14ac:dyDescent="0.5">
      <c r="A172" s="222"/>
      <c r="B172" s="222"/>
      <c r="C172" s="222"/>
      <c r="D172" s="222"/>
      <c r="E172" s="222"/>
      <c r="F172" s="222"/>
      <c r="G172" s="222"/>
      <c r="H172" s="212"/>
      <c r="I172" s="212"/>
      <c r="J172" s="212"/>
      <c r="O172" s="225"/>
      <c r="P172" s="225"/>
      <c r="Q172" s="225"/>
      <c r="R172" s="225"/>
      <c r="S172" s="225"/>
      <c r="T172" s="225"/>
      <c r="U172" s="225"/>
      <c r="V172" s="225"/>
      <c r="W172" s="225"/>
      <c r="X172" s="225"/>
      <c r="Y172" s="225"/>
      <c r="Z172" s="225"/>
      <c r="AA172" s="225"/>
      <c r="AB172" s="225"/>
      <c r="AC172" s="225"/>
      <c r="AD172" s="225"/>
      <c r="AE172" s="222"/>
      <c r="AF172" s="225"/>
      <c r="AG172" s="225"/>
      <c r="AH172" s="225"/>
      <c r="AI172" s="98"/>
      <c r="AJ172" s="98"/>
      <c r="AK172" s="98"/>
      <c r="AL172" s="98"/>
      <c r="AM172" s="98"/>
      <c r="AN172" s="98"/>
      <c r="AO172" s="98"/>
      <c r="AP172" s="212"/>
      <c r="AQ172" s="212"/>
      <c r="AR172" s="212"/>
      <c r="AW172" s="86"/>
      <c r="AX172" s="86"/>
      <c r="AY172" s="86"/>
      <c r="AZ172" s="86"/>
      <c r="BA172" s="86"/>
      <c r="BB172" s="86"/>
      <c r="BC172" s="86"/>
      <c r="BD172" s="86"/>
      <c r="BE172" s="86"/>
      <c r="BF172" s="86"/>
      <c r="BG172" s="225"/>
      <c r="BH172" s="225"/>
      <c r="BI172" s="10"/>
      <c r="BJ172" s="133">
        <f t="shared" si="36"/>
        <v>0</v>
      </c>
      <c r="BK172" s="96"/>
      <c r="BL172" s="96"/>
    </row>
    <row r="173" spans="1:70" s="5" customFormat="1" ht="28.35" customHeight="1" x14ac:dyDescent="0.45">
      <c r="A173" s="118"/>
      <c r="B173" s="118"/>
      <c r="C173" s="118"/>
      <c r="D173" s="118"/>
      <c r="E173" s="118"/>
      <c r="F173" s="118"/>
      <c r="G173" s="234"/>
      <c r="H173" s="234"/>
      <c r="I173" s="234"/>
      <c r="J173" s="234"/>
      <c r="K173" s="234"/>
      <c r="L173" s="234"/>
      <c r="M173" s="234"/>
      <c r="N173" s="234"/>
      <c r="O173" s="234"/>
      <c r="P173" s="234"/>
      <c r="Q173" s="234"/>
      <c r="R173" s="234"/>
      <c r="S173" s="234"/>
      <c r="T173" s="234"/>
      <c r="U173" s="234"/>
      <c r="V173" s="99"/>
      <c r="W173" s="99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100"/>
      <c r="AL173" s="234"/>
      <c r="AM173" s="101"/>
      <c r="AN173" s="234"/>
      <c r="AO173" s="234"/>
      <c r="AP173" s="234"/>
      <c r="AQ173" s="11"/>
      <c r="AR173" s="11"/>
      <c r="AS173" s="234"/>
      <c r="AT173" s="234"/>
      <c r="AU173" s="234"/>
      <c r="AV173" s="234"/>
      <c r="AW173" s="234"/>
      <c r="AX173" s="234"/>
      <c r="AY173" s="229"/>
      <c r="AZ173" s="229"/>
      <c r="BA173" s="229"/>
      <c r="BB173" s="229"/>
      <c r="BC173" s="229"/>
      <c r="BD173" s="229"/>
      <c r="BE173" s="99"/>
      <c r="BF173" s="99"/>
      <c r="BG173" s="99"/>
      <c r="BH173" s="99"/>
      <c r="BI173" s="96"/>
      <c r="BJ173" s="133">
        <f t="shared" si="36"/>
        <v>0</v>
      </c>
      <c r="BK173" s="96"/>
      <c r="BL173" s="96"/>
    </row>
    <row r="174" spans="1:70" s="5" customFormat="1" ht="36.75" customHeight="1" x14ac:dyDescent="0.5">
      <c r="A174" s="13" t="s">
        <v>347</v>
      </c>
      <c r="B174" s="102"/>
      <c r="C174" s="102"/>
      <c r="D174" s="102"/>
      <c r="E174" s="102"/>
      <c r="F174" s="102"/>
      <c r="G174" s="225"/>
      <c r="H174" s="88"/>
      <c r="I174" s="88"/>
      <c r="J174" s="88"/>
      <c r="K174" s="88"/>
      <c r="L174" s="88"/>
      <c r="M174" s="88"/>
      <c r="N174" s="225"/>
      <c r="O174" s="225"/>
      <c r="P174" s="225"/>
      <c r="Q174" s="225"/>
      <c r="R174" s="225"/>
      <c r="S174" s="225"/>
      <c r="T174" s="225"/>
      <c r="U174" s="225"/>
      <c r="X174" s="93"/>
      <c r="Y174" s="93"/>
      <c r="Z174" s="93"/>
      <c r="AA174" s="93"/>
      <c r="AB174" s="93"/>
      <c r="AC174" s="93"/>
      <c r="AD174" s="93"/>
      <c r="AE174" s="93"/>
      <c r="AF174" s="93"/>
      <c r="AG174" s="93"/>
      <c r="AH174" s="93"/>
      <c r="AI174" s="93"/>
      <c r="AJ174" s="93"/>
      <c r="AK174" s="77"/>
      <c r="AL174" s="225"/>
      <c r="AM174" s="226"/>
      <c r="AN174" s="225"/>
      <c r="AO174" s="225"/>
      <c r="AP174" s="225"/>
      <c r="AW174" s="88"/>
      <c r="AX174" s="225"/>
      <c r="AY174" s="225"/>
      <c r="AZ174" s="225"/>
      <c r="BA174" s="225"/>
      <c r="BB174" s="225"/>
      <c r="BC174" s="225"/>
      <c r="BD174" s="225"/>
      <c r="BI174" s="96"/>
      <c r="BJ174" s="133">
        <f t="shared" si="36"/>
        <v>0</v>
      </c>
      <c r="BK174" s="96"/>
      <c r="BL174" s="96"/>
    </row>
    <row r="175" spans="1:70" s="5" customFormat="1" ht="28.35" customHeight="1" thickBot="1" x14ac:dyDescent="0.5">
      <c r="A175" s="103"/>
      <c r="B175" s="103"/>
      <c r="C175" s="103"/>
      <c r="D175" s="103"/>
      <c r="E175" s="103"/>
      <c r="F175" s="103"/>
      <c r="G175" s="229"/>
      <c r="H175" s="100"/>
      <c r="I175" s="100"/>
      <c r="J175" s="100"/>
      <c r="K175" s="100"/>
      <c r="L175" s="100"/>
      <c r="M175" s="100"/>
      <c r="N175" s="229"/>
      <c r="O175" s="229"/>
      <c r="P175" s="229"/>
      <c r="Q175" s="229"/>
      <c r="R175" s="229"/>
      <c r="S175" s="229"/>
      <c r="T175" s="229"/>
      <c r="U175" s="229"/>
      <c r="V175" s="99"/>
      <c r="W175" s="99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4"/>
      <c r="AL175" s="229"/>
      <c r="AM175" s="104"/>
      <c r="AN175" s="229"/>
      <c r="AO175" s="229"/>
      <c r="AP175" s="229"/>
      <c r="AW175" s="100"/>
      <c r="AX175" s="229"/>
      <c r="AY175" s="229"/>
      <c r="AZ175" s="229"/>
      <c r="BA175" s="229"/>
      <c r="BB175" s="229"/>
      <c r="BC175" s="229"/>
      <c r="BD175" s="229"/>
      <c r="BE175" s="99"/>
      <c r="BF175" s="99"/>
      <c r="BG175" s="99"/>
      <c r="BH175" s="99"/>
      <c r="BI175" s="96"/>
      <c r="BJ175" s="133">
        <f t="shared" si="36"/>
        <v>0</v>
      </c>
      <c r="BK175" s="96"/>
      <c r="BL175" s="96"/>
    </row>
    <row r="176" spans="1:70" s="3" customFormat="1" ht="93.6" customHeight="1" thickBot="1" x14ac:dyDescent="0.5">
      <c r="A176" s="418" t="s">
        <v>106</v>
      </c>
      <c r="B176" s="419"/>
      <c r="C176" s="419"/>
      <c r="D176" s="419"/>
      <c r="E176" s="420" t="s">
        <v>107</v>
      </c>
      <c r="F176" s="421"/>
      <c r="G176" s="421"/>
      <c r="H176" s="421"/>
      <c r="I176" s="421"/>
      <c r="J176" s="421"/>
      <c r="K176" s="421"/>
      <c r="L176" s="421"/>
      <c r="M176" s="421"/>
      <c r="N176" s="421"/>
      <c r="O176" s="421"/>
      <c r="P176" s="421"/>
      <c r="Q176" s="421"/>
      <c r="R176" s="421"/>
      <c r="S176" s="421"/>
      <c r="T176" s="421"/>
      <c r="U176" s="421"/>
      <c r="V176" s="421"/>
      <c r="W176" s="421"/>
      <c r="X176" s="421"/>
      <c r="Y176" s="421"/>
      <c r="Z176" s="421"/>
      <c r="AA176" s="421"/>
      <c r="AB176" s="421"/>
      <c r="AC176" s="421"/>
      <c r="AD176" s="421"/>
      <c r="AE176" s="421"/>
      <c r="AF176" s="421"/>
      <c r="AG176" s="421"/>
      <c r="AH176" s="421"/>
      <c r="AI176" s="421"/>
      <c r="AJ176" s="421"/>
      <c r="AK176" s="421"/>
      <c r="AL176" s="421"/>
      <c r="AM176" s="421"/>
      <c r="AN176" s="421"/>
      <c r="AO176" s="421"/>
      <c r="AP176" s="421"/>
      <c r="AQ176" s="421"/>
      <c r="AR176" s="421"/>
      <c r="AS176" s="421"/>
      <c r="AT176" s="421"/>
      <c r="AU176" s="421"/>
      <c r="AV176" s="421"/>
      <c r="AW176" s="421"/>
      <c r="AX176" s="421"/>
      <c r="AY176" s="421"/>
      <c r="AZ176" s="421"/>
      <c r="BA176" s="421"/>
      <c r="BB176" s="421"/>
      <c r="BC176" s="421"/>
      <c r="BD176" s="421"/>
      <c r="BE176" s="422"/>
      <c r="BF176" s="418" t="s">
        <v>141</v>
      </c>
      <c r="BG176" s="419"/>
      <c r="BH176" s="419"/>
      <c r="BI176" s="423"/>
      <c r="BJ176" s="220"/>
      <c r="BK176" s="230"/>
      <c r="BL176" s="230"/>
      <c r="BM176" s="230"/>
      <c r="BP176" s="15"/>
      <c r="BQ176" s="15"/>
      <c r="BR176" s="15"/>
    </row>
    <row r="177" spans="1:70" s="123" customFormat="1" ht="102" customHeight="1" x14ac:dyDescent="0.45">
      <c r="A177" s="385" t="s">
        <v>189</v>
      </c>
      <c r="B177" s="386"/>
      <c r="C177" s="386"/>
      <c r="D177" s="386"/>
      <c r="E177" s="404" t="s">
        <v>318</v>
      </c>
      <c r="F177" s="405"/>
      <c r="G177" s="405"/>
      <c r="H177" s="405"/>
      <c r="I177" s="405"/>
      <c r="J177" s="405"/>
      <c r="K177" s="405"/>
      <c r="L177" s="405"/>
      <c r="M177" s="405"/>
      <c r="N177" s="405"/>
      <c r="O177" s="405"/>
      <c r="P177" s="405"/>
      <c r="Q177" s="405"/>
      <c r="R177" s="405"/>
      <c r="S177" s="405"/>
      <c r="T177" s="405"/>
      <c r="U177" s="405"/>
      <c r="V177" s="405"/>
      <c r="W177" s="405"/>
      <c r="X177" s="405"/>
      <c r="Y177" s="405"/>
      <c r="Z177" s="405"/>
      <c r="AA177" s="405"/>
      <c r="AB177" s="405"/>
      <c r="AC177" s="405"/>
      <c r="AD177" s="405"/>
      <c r="AE177" s="405"/>
      <c r="AF177" s="405"/>
      <c r="AG177" s="405"/>
      <c r="AH177" s="405"/>
      <c r="AI177" s="405"/>
      <c r="AJ177" s="405"/>
      <c r="AK177" s="405"/>
      <c r="AL177" s="405"/>
      <c r="AM177" s="405"/>
      <c r="AN177" s="405"/>
      <c r="AO177" s="405"/>
      <c r="AP177" s="405"/>
      <c r="AQ177" s="405"/>
      <c r="AR177" s="405"/>
      <c r="AS177" s="405"/>
      <c r="AT177" s="405"/>
      <c r="AU177" s="405"/>
      <c r="AV177" s="405"/>
      <c r="AW177" s="405"/>
      <c r="AX177" s="405"/>
      <c r="AY177" s="405"/>
      <c r="AZ177" s="405"/>
      <c r="BA177" s="405"/>
      <c r="BB177" s="405"/>
      <c r="BC177" s="405"/>
      <c r="BD177" s="405"/>
      <c r="BE177" s="406"/>
      <c r="BF177" s="461" t="s">
        <v>142</v>
      </c>
      <c r="BG177" s="408"/>
      <c r="BH177" s="408"/>
      <c r="BI177" s="409"/>
      <c r="BJ177" s="235" t="s">
        <v>317</v>
      </c>
      <c r="BK177" s="1"/>
      <c r="BL177" s="2"/>
      <c r="BM177" s="2"/>
    </row>
    <row r="178" spans="1:70" s="125" customFormat="1" ht="38.1" customHeight="1" x14ac:dyDescent="0.2">
      <c r="A178" s="385" t="s">
        <v>190</v>
      </c>
      <c r="B178" s="386"/>
      <c r="C178" s="386"/>
      <c r="D178" s="386"/>
      <c r="E178" s="388" t="s">
        <v>339</v>
      </c>
      <c r="F178" s="389"/>
      <c r="G178" s="389"/>
      <c r="H178" s="389"/>
      <c r="I178" s="389"/>
      <c r="J178" s="389"/>
      <c r="K178" s="389"/>
      <c r="L178" s="389"/>
      <c r="M178" s="389"/>
      <c r="N178" s="389"/>
      <c r="O178" s="389"/>
      <c r="P178" s="389"/>
      <c r="Q178" s="389"/>
      <c r="R178" s="389"/>
      <c r="S178" s="389"/>
      <c r="T178" s="389"/>
      <c r="U178" s="389"/>
      <c r="V178" s="389"/>
      <c r="W178" s="389"/>
      <c r="X178" s="389"/>
      <c r="Y178" s="389"/>
      <c r="Z178" s="389"/>
      <c r="AA178" s="389"/>
      <c r="AB178" s="389"/>
      <c r="AC178" s="389"/>
      <c r="AD178" s="389"/>
      <c r="AE178" s="389"/>
      <c r="AF178" s="389"/>
      <c r="AG178" s="389"/>
      <c r="AH178" s="389"/>
      <c r="AI178" s="389"/>
      <c r="AJ178" s="389"/>
      <c r="AK178" s="389"/>
      <c r="AL178" s="389"/>
      <c r="AM178" s="389"/>
      <c r="AN178" s="389"/>
      <c r="AO178" s="389"/>
      <c r="AP178" s="389"/>
      <c r="AQ178" s="389"/>
      <c r="AR178" s="389"/>
      <c r="AS178" s="389"/>
      <c r="AT178" s="389"/>
      <c r="AU178" s="389"/>
      <c r="AV178" s="389"/>
      <c r="AW178" s="389"/>
      <c r="AX178" s="389"/>
      <c r="AY178" s="389"/>
      <c r="AZ178" s="389"/>
      <c r="BA178" s="389"/>
      <c r="BB178" s="389"/>
      <c r="BC178" s="389"/>
      <c r="BD178" s="389"/>
      <c r="BE178" s="390"/>
      <c r="BF178" s="433" t="s">
        <v>128</v>
      </c>
      <c r="BG178" s="391"/>
      <c r="BH178" s="391"/>
      <c r="BI178" s="392"/>
      <c r="BJ178" s="128" t="s">
        <v>186</v>
      </c>
      <c r="BK178" s="129"/>
      <c r="BL178" s="124"/>
      <c r="BM178" s="124"/>
    </row>
    <row r="179" spans="1:70" s="147" customFormat="1" ht="38.1" customHeight="1" x14ac:dyDescent="0.2">
      <c r="A179" s="385" t="s">
        <v>191</v>
      </c>
      <c r="B179" s="386"/>
      <c r="C179" s="386"/>
      <c r="D179" s="386"/>
      <c r="E179" s="404" t="s">
        <v>298</v>
      </c>
      <c r="F179" s="405"/>
      <c r="G179" s="405"/>
      <c r="H179" s="405"/>
      <c r="I179" s="405"/>
      <c r="J179" s="405"/>
      <c r="K179" s="405"/>
      <c r="L179" s="405"/>
      <c r="M179" s="405"/>
      <c r="N179" s="405"/>
      <c r="O179" s="405"/>
      <c r="P179" s="405"/>
      <c r="Q179" s="405"/>
      <c r="R179" s="405"/>
      <c r="S179" s="405"/>
      <c r="T179" s="405"/>
      <c r="U179" s="405"/>
      <c r="V179" s="405"/>
      <c r="W179" s="405"/>
      <c r="X179" s="405"/>
      <c r="Y179" s="405"/>
      <c r="Z179" s="405"/>
      <c r="AA179" s="405"/>
      <c r="AB179" s="405"/>
      <c r="AC179" s="405"/>
      <c r="AD179" s="405"/>
      <c r="AE179" s="405"/>
      <c r="AF179" s="405"/>
      <c r="AG179" s="405"/>
      <c r="AH179" s="405"/>
      <c r="AI179" s="405"/>
      <c r="AJ179" s="405"/>
      <c r="AK179" s="405"/>
      <c r="AL179" s="405"/>
      <c r="AM179" s="405"/>
      <c r="AN179" s="405"/>
      <c r="AO179" s="405"/>
      <c r="AP179" s="405"/>
      <c r="AQ179" s="405"/>
      <c r="AR179" s="405"/>
      <c r="AS179" s="405"/>
      <c r="AT179" s="405"/>
      <c r="AU179" s="405"/>
      <c r="AV179" s="405"/>
      <c r="AW179" s="405"/>
      <c r="AX179" s="405"/>
      <c r="AY179" s="405"/>
      <c r="AZ179" s="405"/>
      <c r="BA179" s="405"/>
      <c r="BB179" s="405"/>
      <c r="BC179" s="405"/>
      <c r="BD179" s="405"/>
      <c r="BE179" s="406"/>
      <c r="BF179" s="433" t="s">
        <v>331</v>
      </c>
      <c r="BG179" s="391"/>
      <c r="BH179" s="391"/>
      <c r="BI179" s="392"/>
      <c r="BJ179" s="161" t="s">
        <v>224</v>
      </c>
      <c r="BK179" s="144"/>
      <c r="BL179" s="162"/>
      <c r="BM179" s="162"/>
    </row>
    <row r="180" spans="1:70" s="127" customFormat="1" ht="38.1" customHeight="1" x14ac:dyDescent="0.45">
      <c r="A180" s="385" t="s">
        <v>202</v>
      </c>
      <c r="B180" s="386"/>
      <c r="C180" s="386"/>
      <c r="D180" s="386"/>
      <c r="E180" s="388" t="s">
        <v>341</v>
      </c>
      <c r="F180" s="389"/>
      <c r="G180" s="389"/>
      <c r="H180" s="389"/>
      <c r="I180" s="389"/>
      <c r="J180" s="389"/>
      <c r="K180" s="389"/>
      <c r="L180" s="389"/>
      <c r="M180" s="389"/>
      <c r="N180" s="389"/>
      <c r="O180" s="389"/>
      <c r="P180" s="389"/>
      <c r="Q180" s="389"/>
      <c r="R180" s="389"/>
      <c r="S180" s="389"/>
      <c r="T180" s="389"/>
      <c r="U180" s="389"/>
      <c r="V180" s="389"/>
      <c r="W180" s="389"/>
      <c r="X180" s="389"/>
      <c r="Y180" s="389"/>
      <c r="Z180" s="389"/>
      <c r="AA180" s="389"/>
      <c r="AB180" s="389"/>
      <c r="AC180" s="389"/>
      <c r="AD180" s="389"/>
      <c r="AE180" s="389"/>
      <c r="AF180" s="389"/>
      <c r="AG180" s="389"/>
      <c r="AH180" s="389"/>
      <c r="AI180" s="389"/>
      <c r="AJ180" s="389"/>
      <c r="AK180" s="389"/>
      <c r="AL180" s="389"/>
      <c r="AM180" s="389"/>
      <c r="AN180" s="389"/>
      <c r="AO180" s="389"/>
      <c r="AP180" s="389"/>
      <c r="AQ180" s="389"/>
      <c r="AR180" s="389"/>
      <c r="AS180" s="389"/>
      <c r="AT180" s="389"/>
      <c r="AU180" s="389"/>
      <c r="AV180" s="389"/>
      <c r="AW180" s="389"/>
      <c r="AX180" s="389"/>
      <c r="AY180" s="389"/>
      <c r="AZ180" s="389"/>
      <c r="BA180" s="389"/>
      <c r="BB180" s="389"/>
      <c r="BC180" s="389"/>
      <c r="BD180" s="389"/>
      <c r="BE180" s="390"/>
      <c r="BF180" s="433" t="s">
        <v>327</v>
      </c>
      <c r="BG180" s="438"/>
      <c r="BH180" s="438"/>
      <c r="BI180" s="439"/>
      <c r="BJ180" s="130" t="s">
        <v>153</v>
      </c>
      <c r="BK180" s="131"/>
      <c r="BL180" s="126"/>
      <c r="BM180" s="126"/>
    </row>
    <row r="181" spans="1:70" s="150" customFormat="1" ht="38.1" customHeight="1" x14ac:dyDescent="0.45">
      <c r="A181" s="385" t="s">
        <v>203</v>
      </c>
      <c r="B181" s="386"/>
      <c r="C181" s="386"/>
      <c r="D181" s="386"/>
      <c r="E181" s="412" t="s">
        <v>222</v>
      </c>
      <c r="F181" s="413"/>
      <c r="G181" s="413"/>
      <c r="H181" s="413"/>
      <c r="I181" s="413"/>
      <c r="J181" s="413"/>
      <c r="K181" s="413"/>
      <c r="L181" s="413"/>
      <c r="M181" s="413"/>
      <c r="N181" s="413"/>
      <c r="O181" s="413"/>
      <c r="P181" s="413"/>
      <c r="Q181" s="413"/>
      <c r="R181" s="413"/>
      <c r="S181" s="413"/>
      <c r="T181" s="413"/>
      <c r="U181" s="413"/>
      <c r="V181" s="413"/>
      <c r="W181" s="413"/>
      <c r="X181" s="413"/>
      <c r="Y181" s="413"/>
      <c r="Z181" s="413"/>
      <c r="AA181" s="413"/>
      <c r="AB181" s="413"/>
      <c r="AC181" s="413"/>
      <c r="AD181" s="413"/>
      <c r="AE181" s="413"/>
      <c r="AF181" s="413"/>
      <c r="AG181" s="413"/>
      <c r="AH181" s="413"/>
      <c r="AI181" s="413"/>
      <c r="AJ181" s="413"/>
      <c r="AK181" s="413"/>
      <c r="AL181" s="413"/>
      <c r="AM181" s="413"/>
      <c r="AN181" s="413"/>
      <c r="AO181" s="413"/>
      <c r="AP181" s="413"/>
      <c r="AQ181" s="413"/>
      <c r="AR181" s="413"/>
      <c r="AS181" s="413"/>
      <c r="AT181" s="413"/>
      <c r="AU181" s="413"/>
      <c r="AV181" s="413"/>
      <c r="AW181" s="413"/>
      <c r="AX181" s="413"/>
      <c r="AY181" s="413"/>
      <c r="AZ181" s="413"/>
      <c r="BA181" s="413"/>
      <c r="BB181" s="413"/>
      <c r="BC181" s="413"/>
      <c r="BD181" s="413"/>
      <c r="BE181" s="414"/>
      <c r="BF181" s="433" t="s">
        <v>115</v>
      </c>
      <c r="BG181" s="391"/>
      <c r="BH181" s="391"/>
      <c r="BI181" s="392"/>
      <c r="BJ181" s="161" t="s">
        <v>194</v>
      </c>
      <c r="BK181" s="163"/>
      <c r="BL181" s="164"/>
      <c r="BM181" s="164"/>
    </row>
    <row r="182" spans="1:70" s="167" customFormat="1" ht="102" customHeight="1" x14ac:dyDescent="0.45">
      <c r="A182" s="385" t="s">
        <v>206</v>
      </c>
      <c r="B182" s="386"/>
      <c r="C182" s="386"/>
      <c r="D182" s="386"/>
      <c r="E182" s="404" t="s">
        <v>336</v>
      </c>
      <c r="F182" s="405"/>
      <c r="G182" s="405"/>
      <c r="H182" s="405"/>
      <c r="I182" s="405"/>
      <c r="J182" s="405"/>
      <c r="K182" s="405"/>
      <c r="L182" s="405"/>
      <c r="M182" s="405"/>
      <c r="N182" s="405"/>
      <c r="O182" s="405"/>
      <c r="P182" s="405"/>
      <c r="Q182" s="405"/>
      <c r="R182" s="405"/>
      <c r="S182" s="405"/>
      <c r="T182" s="405"/>
      <c r="U182" s="405"/>
      <c r="V182" s="405"/>
      <c r="W182" s="405"/>
      <c r="X182" s="405"/>
      <c r="Y182" s="405"/>
      <c r="Z182" s="405"/>
      <c r="AA182" s="405"/>
      <c r="AB182" s="405"/>
      <c r="AC182" s="405"/>
      <c r="AD182" s="405"/>
      <c r="AE182" s="405"/>
      <c r="AF182" s="405"/>
      <c r="AG182" s="405"/>
      <c r="AH182" s="405"/>
      <c r="AI182" s="405"/>
      <c r="AJ182" s="405"/>
      <c r="AK182" s="405"/>
      <c r="AL182" s="405"/>
      <c r="AM182" s="405"/>
      <c r="AN182" s="405"/>
      <c r="AO182" s="405"/>
      <c r="AP182" s="405"/>
      <c r="AQ182" s="405"/>
      <c r="AR182" s="405"/>
      <c r="AS182" s="405"/>
      <c r="AT182" s="405"/>
      <c r="AU182" s="405"/>
      <c r="AV182" s="405"/>
      <c r="AW182" s="405"/>
      <c r="AX182" s="405"/>
      <c r="AY182" s="405"/>
      <c r="AZ182" s="405"/>
      <c r="BA182" s="405"/>
      <c r="BB182" s="405"/>
      <c r="BC182" s="405"/>
      <c r="BD182" s="405"/>
      <c r="BE182" s="406"/>
      <c r="BF182" s="461" t="s">
        <v>140</v>
      </c>
      <c r="BG182" s="408"/>
      <c r="BH182" s="408"/>
      <c r="BI182" s="409"/>
      <c r="BJ182" s="132" t="s">
        <v>193</v>
      </c>
      <c r="BK182" s="165"/>
      <c r="BL182" s="166"/>
      <c r="BM182" s="166"/>
    </row>
    <row r="183" spans="1:70" s="150" customFormat="1" ht="38.1" customHeight="1" thickBot="1" x14ac:dyDescent="0.45">
      <c r="A183" s="385" t="s">
        <v>223</v>
      </c>
      <c r="B183" s="386"/>
      <c r="C183" s="386"/>
      <c r="D183" s="386"/>
      <c r="E183" s="446" t="s">
        <v>311</v>
      </c>
      <c r="F183" s="447"/>
      <c r="G183" s="447"/>
      <c r="H183" s="447"/>
      <c r="I183" s="447"/>
      <c r="J183" s="447"/>
      <c r="K183" s="447"/>
      <c r="L183" s="447"/>
      <c r="M183" s="447"/>
      <c r="N183" s="447"/>
      <c r="O183" s="447"/>
      <c r="P183" s="447"/>
      <c r="Q183" s="447"/>
      <c r="R183" s="447"/>
      <c r="S183" s="447"/>
      <c r="T183" s="447"/>
      <c r="U183" s="447"/>
      <c r="V183" s="447"/>
      <c r="W183" s="447"/>
      <c r="X183" s="447"/>
      <c r="Y183" s="447"/>
      <c r="Z183" s="447"/>
      <c r="AA183" s="447"/>
      <c r="AB183" s="447"/>
      <c r="AC183" s="447"/>
      <c r="AD183" s="447"/>
      <c r="AE183" s="447"/>
      <c r="AF183" s="447"/>
      <c r="AG183" s="447"/>
      <c r="AH183" s="447"/>
      <c r="AI183" s="447"/>
      <c r="AJ183" s="447"/>
      <c r="AK183" s="447"/>
      <c r="AL183" s="447"/>
      <c r="AM183" s="447"/>
      <c r="AN183" s="447"/>
      <c r="AO183" s="447"/>
      <c r="AP183" s="447"/>
      <c r="AQ183" s="447"/>
      <c r="AR183" s="447"/>
      <c r="AS183" s="447"/>
      <c r="AT183" s="447"/>
      <c r="AU183" s="447"/>
      <c r="AV183" s="447"/>
      <c r="AW183" s="447"/>
      <c r="AX183" s="447"/>
      <c r="AY183" s="447"/>
      <c r="AZ183" s="447"/>
      <c r="BA183" s="447"/>
      <c r="BB183" s="447"/>
      <c r="BC183" s="447"/>
      <c r="BD183" s="447"/>
      <c r="BE183" s="448"/>
      <c r="BF183" s="433" t="s">
        <v>201</v>
      </c>
      <c r="BG183" s="391"/>
      <c r="BH183" s="391"/>
      <c r="BI183" s="392"/>
      <c r="BJ183" s="154" t="s">
        <v>195</v>
      </c>
      <c r="BK183" s="149"/>
      <c r="BL183" s="149"/>
      <c r="BM183" s="149"/>
    </row>
    <row r="184" spans="1:70" s="150" customFormat="1" ht="38.1" customHeight="1" x14ac:dyDescent="0.4">
      <c r="A184" s="424" t="s">
        <v>120</v>
      </c>
      <c r="B184" s="425"/>
      <c r="C184" s="425"/>
      <c r="D184" s="425"/>
      <c r="E184" s="427" t="s">
        <v>303</v>
      </c>
      <c r="F184" s="428"/>
      <c r="G184" s="428"/>
      <c r="H184" s="428"/>
      <c r="I184" s="428"/>
      <c r="J184" s="428"/>
      <c r="K184" s="428"/>
      <c r="L184" s="428"/>
      <c r="M184" s="428"/>
      <c r="N184" s="428"/>
      <c r="O184" s="428"/>
      <c r="P184" s="428"/>
      <c r="Q184" s="428"/>
      <c r="R184" s="428"/>
      <c r="S184" s="428"/>
      <c r="T184" s="428"/>
      <c r="U184" s="428"/>
      <c r="V184" s="428"/>
      <c r="W184" s="428"/>
      <c r="X184" s="428"/>
      <c r="Y184" s="428"/>
      <c r="Z184" s="428"/>
      <c r="AA184" s="428"/>
      <c r="AB184" s="428"/>
      <c r="AC184" s="428"/>
      <c r="AD184" s="428"/>
      <c r="AE184" s="428"/>
      <c r="AF184" s="428"/>
      <c r="AG184" s="428"/>
      <c r="AH184" s="428"/>
      <c r="AI184" s="428"/>
      <c r="AJ184" s="428"/>
      <c r="AK184" s="428"/>
      <c r="AL184" s="428"/>
      <c r="AM184" s="428"/>
      <c r="AN184" s="428"/>
      <c r="AO184" s="428"/>
      <c r="AP184" s="428"/>
      <c r="AQ184" s="428"/>
      <c r="AR184" s="428"/>
      <c r="AS184" s="428"/>
      <c r="AT184" s="428"/>
      <c r="AU184" s="428"/>
      <c r="AV184" s="428"/>
      <c r="AW184" s="428"/>
      <c r="AX184" s="428"/>
      <c r="AY184" s="428"/>
      <c r="AZ184" s="428"/>
      <c r="BA184" s="428"/>
      <c r="BB184" s="428"/>
      <c r="BC184" s="428"/>
      <c r="BD184" s="428"/>
      <c r="BE184" s="429"/>
      <c r="BF184" s="460" t="s">
        <v>182</v>
      </c>
      <c r="BG184" s="431"/>
      <c r="BH184" s="431"/>
      <c r="BI184" s="432"/>
      <c r="BJ184" s="156" t="s">
        <v>183</v>
      </c>
      <c r="BK184" s="149"/>
      <c r="BL184" s="149"/>
      <c r="BM184" s="149"/>
    </row>
    <row r="185" spans="1:70" s="150" customFormat="1" ht="38.1" customHeight="1" x14ac:dyDescent="0.4">
      <c r="A185" s="385" t="s">
        <v>121</v>
      </c>
      <c r="B185" s="386"/>
      <c r="C185" s="386"/>
      <c r="D185" s="386"/>
      <c r="E185" s="388" t="s">
        <v>304</v>
      </c>
      <c r="F185" s="389"/>
      <c r="G185" s="389"/>
      <c r="H185" s="389"/>
      <c r="I185" s="389"/>
      <c r="J185" s="389"/>
      <c r="K185" s="389"/>
      <c r="L185" s="389"/>
      <c r="M185" s="389"/>
      <c r="N185" s="389"/>
      <c r="O185" s="389"/>
      <c r="P185" s="389"/>
      <c r="Q185" s="389"/>
      <c r="R185" s="389"/>
      <c r="S185" s="389"/>
      <c r="T185" s="389"/>
      <c r="U185" s="389"/>
      <c r="V185" s="389"/>
      <c r="W185" s="389"/>
      <c r="X185" s="389"/>
      <c r="Y185" s="389"/>
      <c r="Z185" s="389"/>
      <c r="AA185" s="389"/>
      <c r="AB185" s="389"/>
      <c r="AC185" s="389"/>
      <c r="AD185" s="389"/>
      <c r="AE185" s="389"/>
      <c r="AF185" s="389"/>
      <c r="AG185" s="389"/>
      <c r="AH185" s="389"/>
      <c r="AI185" s="389"/>
      <c r="AJ185" s="389"/>
      <c r="AK185" s="389"/>
      <c r="AL185" s="389"/>
      <c r="AM185" s="389"/>
      <c r="AN185" s="389"/>
      <c r="AO185" s="389"/>
      <c r="AP185" s="389"/>
      <c r="AQ185" s="389"/>
      <c r="AR185" s="389"/>
      <c r="AS185" s="389"/>
      <c r="AT185" s="389"/>
      <c r="AU185" s="389"/>
      <c r="AV185" s="389"/>
      <c r="AW185" s="389"/>
      <c r="AX185" s="389"/>
      <c r="AY185" s="389"/>
      <c r="AZ185" s="389"/>
      <c r="BA185" s="389"/>
      <c r="BB185" s="389"/>
      <c r="BC185" s="389"/>
      <c r="BD185" s="389"/>
      <c r="BE185" s="390"/>
      <c r="BF185" s="433" t="s">
        <v>184</v>
      </c>
      <c r="BG185" s="438"/>
      <c r="BH185" s="438"/>
      <c r="BI185" s="439"/>
      <c r="BJ185" s="156" t="s">
        <v>185</v>
      </c>
      <c r="BK185" s="149"/>
      <c r="BL185" s="149"/>
      <c r="BM185" s="149"/>
      <c r="BP185" s="157"/>
      <c r="BQ185" s="157"/>
      <c r="BR185" s="157"/>
    </row>
    <row r="186" spans="1:70" s="150" customFormat="1" ht="38.1" customHeight="1" x14ac:dyDescent="0.4">
      <c r="A186" s="385" t="s">
        <v>220</v>
      </c>
      <c r="B186" s="386"/>
      <c r="C186" s="386"/>
      <c r="D186" s="386"/>
      <c r="E186" s="404" t="s">
        <v>310</v>
      </c>
      <c r="F186" s="405"/>
      <c r="G186" s="405"/>
      <c r="H186" s="405"/>
      <c r="I186" s="405"/>
      <c r="J186" s="405"/>
      <c r="K186" s="405"/>
      <c r="L186" s="405"/>
      <c r="M186" s="405"/>
      <c r="N186" s="405"/>
      <c r="O186" s="405"/>
      <c r="P186" s="405"/>
      <c r="Q186" s="405"/>
      <c r="R186" s="405"/>
      <c r="S186" s="405"/>
      <c r="T186" s="405"/>
      <c r="U186" s="405"/>
      <c r="V186" s="405"/>
      <c r="W186" s="405"/>
      <c r="X186" s="405"/>
      <c r="Y186" s="405"/>
      <c r="Z186" s="405"/>
      <c r="AA186" s="405"/>
      <c r="AB186" s="405"/>
      <c r="AC186" s="405"/>
      <c r="AD186" s="405"/>
      <c r="AE186" s="405"/>
      <c r="AF186" s="405"/>
      <c r="AG186" s="405"/>
      <c r="AH186" s="405"/>
      <c r="AI186" s="405"/>
      <c r="AJ186" s="405"/>
      <c r="AK186" s="405"/>
      <c r="AL186" s="405"/>
      <c r="AM186" s="405"/>
      <c r="AN186" s="405"/>
      <c r="AO186" s="405"/>
      <c r="AP186" s="405"/>
      <c r="AQ186" s="405"/>
      <c r="AR186" s="405"/>
      <c r="AS186" s="405"/>
      <c r="AT186" s="405"/>
      <c r="AU186" s="405"/>
      <c r="AV186" s="405"/>
      <c r="AW186" s="405"/>
      <c r="AX186" s="405"/>
      <c r="AY186" s="405"/>
      <c r="AZ186" s="405"/>
      <c r="BA186" s="405"/>
      <c r="BB186" s="405"/>
      <c r="BC186" s="405"/>
      <c r="BD186" s="405"/>
      <c r="BE186" s="406"/>
      <c r="BF186" s="433" t="s">
        <v>125</v>
      </c>
      <c r="BG186" s="391"/>
      <c r="BH186" s="391"/>
      <c r="BI186" s="392"/>
      <c r="BJ186" s="155" t="s">
        <v>145</v>
      </c>
      <c r="BK186" s="149"/>
      <c r="BL186" s="149"/>
      <c r="BM186" s="149"/>
    </row>
    <row r="187" spans="1:70" s="150" customFormat="1" ht="38.1" customHeight="1" x14ac:dyDescent="0.4">
      <c r="A187" s="385" t="s">
        <v>221</v>
      </c>
      <c r="B187" s="386"/>
      <c r="C187" s="386"/>
      <c r="D187" s="386"/>
      <c r="E187" s="404" t="s">
        <v>217</v>
      </c>
      <c r="F187" s="405"/>
      <c r="G187" s="405"/>
      <c r="H187" s="405"/>
      <c r="I187" s="405"/>
      <c r="J187" s="405"/>
      <c r="K187" s="405"/>
      <c r="L187" s="405"/>
      <c r="M187" s="405"/>
      <c r="N187" s="405"/>
      <c r="O187" s="405"/>
      <c r="P187" s="405"/>
      <c r="Q187" s="405"/>
      <c r="R187" s="405"/>
      <c r="S187" s="405"/>
      <c r="T187" s="405"/>
      <c r="U187" s="405"/>
      <c r="V187" s="405"/>
      <c r="W187" s="405"/>
      <c r="X187" s="405"/>
      <c r="Y187" s="405"/>
      <c r="Z187" s="405"/>
      <c r="AA187" s="405"/>
      <c r="AB187" s="405"/>
      <c r="AC187" s="405"/>
      <c r="AD187" s="405"/>
      <c r="AE187" s="405"/>
      <c r="AF187" s="405"/>
      <c r="AG187" s="405"/>
      <c r="AH187" s="405"/>
      <c r="AI187" s="405"/>
      <c r="AJ187" s="405"/>
      <c r="AK187" s="405"/>
      <c r="AL187" s="405"/>
      <c r="AM187" s="405"/>
      <c r="AN187" s="405"/>
      <c r="AO187" s="405"/>
      <c r="AP187" s="405"/>
      <c r="AQ187" s="405"/>
      <c r="AR187" s="405"/>
      <c r="AS187" s="405"/>
      <c r="AT187" s="405"/>
      <c r="AU187" s="405"/>
      <c r="AV187" s="405"/>
      <c r="AW187" s="405"/>
      <c r="AX187" s="405"/>
      <c r="AY187" s="405"/>
      <c r="AZ187" s="405"/>
      <c r="BA187" s="405"/>
      <c r="BB187" s="405"/>
      <c r="BC187" s="405"/>
      <c r="BD187" s="405"/>
      <c r="BE187" s="406"/>
      <c r="BF187" s="433" t="s">
        <v>129</v>
      </c>
      <c r="BG187" s="391"/>
      <c r="BH187" s="391"/>
      <c r="BI187" s="392"/>
      <c r="BJ187" s="154" t="s">
        <v>147</v>
      </c>
      <c r="BK187" s="149"/>
      <c r="BL187" s="149"/>
      <c r="BM187" s="149"/>
    </row>
    <row r="188" spans="1:70" s="150" customFormat="1" ht="38.1" customHeight="1" x14ac:dyDescent="0.4">
      <c r="A188" s="385" t="s">
        <v>225</v>
      </c>
      <c r="B188" s="386"/>
      <c r="C188" s="386"/>
      <c r="D188" s="386"/>
      <c r="E188" s="404" t="s">
        <v>297</v>
      </c>
      <c r="F188" s="405"/>
      <c r="G188" s="405"/>
      <c r="H188" s="405"/>
      <c r="I188" s="405"/>
      <c r="J188" s="405"/>
      <c r="K188" s="405"/>
      <c r="L188" s="405"/>
      <c r="M188" s="405"/>
      <c r="N188" s="405"/>
      <c r="O188" s="405"/>
      <c r="P188" s="405"/>
      <c r="Q188" s="405"/>
      <c r="R188" s="405"/>
      <c r="S188" s="405"/>
      <c r="T188" s="405"/>
      <c r="U188" s="405"/>
      <c r="V188" s="405"/>
      <c r="W188" s="405"/>
      <c r="X188" s="405"/>
      <c r="Y188" s="405"/>
      <c r="Z188" s="405"/>
      <c r="AA188" s="405"/>
      <c r="AB188" s="405"/>
      <c r="AC188" s="405"/>
      <c r="AD188" s="405"/>
      <c r="AE188" s="405"/>
      <c r="AF188" s="405"/>
      <c r="AG188" s="405"/>
      <c r="AH188" s="405"/>
      <c r="AI188" s="405"/>
      <c r="AJ188" s="405"/>
      <c r="AK188" s="405"/>
      <c r="AL188" s="405"/>
      <c r="AM188" s="405"/>
      <c r="AN188" s="405"/>
      <c r="AO188" s="405"/>
      <c r="AP188" s="405"/>
      <c r="AQ188" s="405"/>
      <c r="AR188" s="405"/>
      <c r="AS188" s="405"/>
      <c r="AT188" s="405"/>
      <c r="AU188" s="405"/>
      <c r="AV188" s="405"/>
      <c r="AW188" s="405"/>
      <c r="AX188" s="405"/>
      <c r="AY188" s="405"/>
      <c r="AZ188" s="405"/>
      <c r="BA188" s="405"/>
      <c r="BB188" s="405"/>
      <c r="BC188" s="405"/>
      <c r="BD188" s="405"/>
      <c r="BE188" s="406"/>
      <c r="BF188" s="433" t="s">
        <v>146</v>
      </c>
      <c r="BG188" s="391"/>
      <c r="BH188" s="391"/>
      <c r="BI188" s="392"/>
      <c r="BJ188" s="158" t="s">
        <v>210</v>
      </c>
      <c r="BK188" s="159"/>
      <c r="BL188" s="149"/>
      <c r="BM188" s="149"/>
    </row>
    <row r="189" spans="1:70" s="160" customFormat="1" ht="73.7" customHeight="1" x14ac:dyDescent="0.4">
      <c r="A189" s="385" t="s">
        <v>229</v>
      </c>
      <c r="B189" s="386"/>
      <c r="C189" s="386"/>
      <c r="D189" s="386"/>
      <c r="E189" s="388" t="s">
        <v>307</v>
      </c>
      <c r="F189" s="389"/>
      <c r="G189" s="389"/>
      <c r="H189" s="389"/>
      <c r="I189" s="389"/>
      <c r="J189" s="389"/>
      <c r="K189" s="389"/>
      <c r="L189" s="389"/>
      <c r="M189" s="389"/>
      <c r="N189" s="389"/>
      <c r="O189" s="389"/>
      <c r="P189" s="389"/>
      <c r="Q189" s="389"/>
      <c r="R189" s="389"/>
      <c r="S189" s="389"/>
      <c r="T189" s="389"/>
      <c r="U189" s="389"/>
      <c r="V189" s="389"/>
      <c r="W189" s="389"/>
      <c r="X189" s="389"/>
      <c r="Y189" s="389"/>
      <c r="Z189" s="389"/>
      <c r="AA189" s="389"/>
      <c r="AB189" s="389"/>
      <c r="AC189" s="389"/>
      <c r="AD189" s="389"/>
      <c r="AE189" s="389"/>
      <c r="AF189" s="389"/>
      <c r="AG189" s="389"/>
      <c r="AH189" s="389"/>
      <c r="AI189" s="389"/>
      <c r="AJ189" s="389"/>
      <c r="AK189" s="389"/>
      <c r="AL189" s="389"/>
      <c r="AM189" s="389"/>
      <c r="AN189" s="389"/>
      <c r="AO189" s="389"/>
      <c r="AP189" s="389"/>
      <c r="AQ189" s="389"/>
      <c r="AR189" s="389"/>
      <c r="AS189" s="389"/>
      <c r="AT189" s="389"/>
      <c r="AU189" s="389"/>
      <c r="AV189" s="389"/>
      <c r="AW189" s="389"/>
      <c r="AX189" s="389"/>
      <c r="AY189" s="389"/>
      <c r="AZ189" s="389"/>
      <c r="BA189" s="389"/>
      <c r="BB189" s="389"/>
      <c r="BC189" s="389"/>
      <c r="BD189" s="389"/>
      <c r="BE189" s="390"/>
      <c r="BF189" s="433" t="s">
        <v>165</v>
      </c>
      <c r="BG189" s="391"/>
      <c r="BH189" s="391"/>
      <c r="BI189" s="392"/>
      <c r="BJ189" s="155" t="s">
        <v>196</v>
      </c>
    </row>
    <row r="190" spans="1:70" s="168" customFormat="1" ht="38.1" customHeight="1" x14ac:dyDescent="0.45">
      <c r="A190" s="385" t="s">
        <v>228</v>
      </c>
      <c r="B190" s="386"/>
      <c r="C190" s="386"/>
      <c r="D190" s="386"/>
      <c r="E190" s="412" t="s">
        <v>432</v>
      </c>
      <c r="F190" s="413"/>
      <c r="G190" s="413"/>
      <c r="H190" s="413"/>
      <c r="I190" s="413"/>
      <c r="J190" s="413"/>
      <c r="K190" s="413"/>
      <c r="L190" s="413"/>
      <c r="M190" s="413"/>
      <c r="N190" s="413"/>
      <c r="O190" s="413"/>
      <c r="P190" s="413"/>
      <c r="Q190" s="413"/>
      <c r="R190" s="413"/>
      <c r="S190" s="413"/>
      <c r="T190" s="413"/>
      <c r="U190" s="413"/>
      <c r="V190" s="413"/>
      <c r="W190" s="413"/>
      <c r="X190" s="413"/>
      <c r="Y190" s="413"/>
      <c r="Z190" s="413"/>
      <c r="AA190" s="413"/>
      <c r="AB190" s="413"/>
      <c r="AC190" s="413"/>
      <c r="AD190" s="413"/>
      <c r="AE190" s="413"/>
      <c r="AF190" s="413"/>
      <c r="AG190" s="413"/>
      <c r="AH190" s="413"/>
      <c r="AI190" s="413"/>
      <c r="AJ190" s="413"/>
      <c r="AK190" s="413"/>
      <c r="AL190" s="413"/>
      <c r="AM190" s="413"/>
      <c r="AN190" s="413"/>
      <c r="AO190" s="413"/>
      <c r="AP190" s="413"/>
      <c r="AQ190" s="413"/>
      <c r="AR190" s="413"/>
      <c r="AS190" s="413"/>
      <c r="AT190" s="413"/>
      <c r="AU190" s="413"/>
      <c r="AV190" s="413"/>
      <c r="AW190" s="413"/>
      <c r="AX190" s="413"/>
      <c r="AY190" s="413"/>
      <c r="AZ190" s="413"/>
      <c r="BA190" s="413"/>
      <c r="BB190" s="413"/>
      <c r="BC190" s="413"/>
      <c r="BD190" s="413"/>
      <c r="BE190" s="414"/>
      <c r="BF190" s="415" t="s">
        <v>349</v>
      </c>
      <c r="BG190" s="416"/>
      <c r="BH190" s="416"/>
      <c r="BI190" s="417"/>
      <c r="BJ190" s="139" t="s">
        <v>350</v>
      </c>
    </row>
    <row r="191" spans="1:70" s="168" customFormat="1" ht="38.1" customHeight="1" x14ac:dyDescent="0.45">
      <c r="A191" s="385" t="s">
        <v>227</v>
      </c>
      <c r="B191" s="386"/>
      <c r="C191" s="386"/>
      <c r="D191" s="386"/>
      <c r="E191" s="388" t="s">
        <v>434</v>
      </c>
      <c r="F191" s="389"/>
      <c r="G191" s="389"/>
      <c r="H191" s="389"/>
      <c r="I191" s="389"/>
      <c r="J191" s="389"/>
      <c r="K191" s="389"/>
      <c r="L191" s="389"/>
      <c r="M191" s="389"/>
      <c r="N191" s="389"/>
      <c r="O191" s="389"/>
      <c r="P191" s="389"/>
      <c r="Q191" s="389"/>
      <c r="R191" s="389"/>
      <c r="S191" s="389"/>
      <c r="T191" s="389"/>
      <c r="U191" s="389"/>
      <c r="V191" s="389"/>
      <c r="W191" s="389"/>
      <c r="X191" s="389"/>
      <c r="Y191" s="389"/>
      <c r="Z191" s="389"/>
      <c r="AA191" s="389"/>
      <c r="AB191" s="389"/>
      <c r="AC191" s="389"/>
      <c r="AD191" s="389"/>
      <c r="AE191" s="389"/>
      <c r="AF191" s="389"/>
      <c r="AG191" s="389"/>
      <c r="AH191" s="389"/>
      <c r="AI191" s="389"/>
      <c r="AJ191" s="389"/>
      <c r="AK191" s="389"/>
      <c r="AL191" s="389"/>
      <c r="AM191" s="389"/>
      <c r="AN191" s="389"/>
      <c r="AO191" s="389"/>
      <c r="AP191" s="389"/>
      <c r="AQ191" s="389"/>
      <c r="AR191" s="389"/>
      <c r="AS191" s="389"/>
      <c r="AT191" s="389"/>
      <c r="AU191" s="389"/>
      <c r="AV191" s="389"/>
      <c r="AW191" s="389"/>
      <c r="AX191" s="389"/>
      <c r="AY191" s="389"/>
      <c r="AZ191" s="389"/>
      <c r="BA191" s="389"/>
      <c r="BB191" s="389"/>
      <c r="BC191" s="389"/>
      <c r="BD191" s="389"/>
      <c r="BE191" s="390"/>
      <c r="BF191" s="415" t="s">
        <v>490</v>
      </c>
      <c r="BG191" s="416"/>
      <c r="BH191" s="416"/>
      <c r="BI191" s="417"/>
      <c r="BJ191" s="139" t="s">
        <v>352</v>
      </c>
    </row>
    <row r="192" spans="1:70" s="168" customFormat="1" ht="38.1" customHeight="1" x14ac:dyDescent="0.45">
      <c r="A192" s="385" t="s">
        <v>226</v>
      </c>
      <c r="B192" s="386"/>
      <c r="C192" s="386"/>
      <c r="D192" s="386"/>
      <c r="E192" s="388" t="s">
        <v>435</v>
      </c>
      <c r="F192" s="389"/>
      <c r="G192" s="389"/>
      <c r="H192" s="389"/>
      <c r="I192" s="389"/>
      <c r="J192" s="389"/>
      <c r="K192" s="389"/>
      <c r="L192" s="389"/>
      <c r="M192" s="389"/>
      <c r="N192" s="389"/>
      <c r="O192" s="389"/>
      <c r="P192" s="389"/>
      <c r="Q192" s="389"/>
      <c r="R192" s="389"/>
      <c r="S192" s="389"/>
      <c r="T192" s="389"/>
      <c r="U192" s="389"/>
      <c r="V192" s="389"/>
      <c r="W192" s="389"/>
      <c r="X192" s="389"/>
      <c r="Y192" s="389"/>
      <c r="Z192" s="389"/>
      <c r="AA192" s="389"/>
      <c r="AB192" s="389"/>
      <c r="AC192" s="389"/>
      <c r="AD192" s="389"/>
      <c r="AE192" s="389"/>
      <c r="AF192" s="389"/>
      <c r="AG192" s="389"/>
      <c r="AH192" s="389"/>
      <c r="AI192" s="389"/>
      <c r="AJ192" s="389"/>
      <c r="AK192" s="389"/>
      <c r="AL192" s="389"/>
      <c r="AM192" s="389"/>
      <c r="AN192" s="389"/>
      <c r="AO192" s="389"/>
      <c r="AP192" s="389"/>
      <c r="AQ192" s="389"/>
      <c r="AR192" s="389"/>
      <c r="AS192" s="389"/>
      <c r="AT192" s="389"/>
      <c r="AU192" s="389"/>
      <c r="AV192" s="389"/>
      <c r="AW192" s="389"/>
      <c r="AX192" s="389"/>
      <c r="AY192" s="389"/>
      <c r="AZ192" s="389"/>
      <c r="BA192" s="389"/>
      <c r="BB192" s="389"/>
      <c r="BC192" s="389"/>
      <c r="BD192" s="389"/>
      <c r="BE192" s="390"/>
      <c r="BF192" s="415" t="s">
        <v>351</v>
      </c>
      <c r="BG192" s="416"/>
      <c r="BH192" s="416"/>
      <c r="BI192" s="417"/>
      <c r="BJ192" s="139" t="s">
        <v>354</v>
      </c>
    </row>
    <row r="193" spans="1:65" s="150" customFormat="1" ht="38.1" customHeight="1" x14ac:dyDescent="0.4">
      <c r="A193" s="385" t="s">
        <v>250</v>
      </c>
      <c r="B193" s="386"/>
      <c r="C193" s="386"/>
      <c r="D193" s="386"/>
      <c r="E193" s="457" t="s">
        <v>498</v>
      </c>
      <c r="F193" s="458"/>
      <c r="G193" s="458"/>
      <c r="H193" s="458"/>
      <c r="I193" s="458"/>
      <c r="J193" s="458"/>
      <c r="K193" s="458"/>
      <c r="L193" s="458"/>
      <c r="M193" s="458"/>
      <c r="N193" s="458"/>
      <c r="O193" s="458"/>
      <c r="P193" s="458"/>
      <c r="Q193" s="458"/>
      <c r="R193" s="458"/>
      <c r="S193" s="458"/>
      <c r="T193" s="458"/>
      <c r="U193" s="458"/>
      <c r="V193" s="458"/>
      <c r="W193" s="458"/>
      <c r="X193" s="458"/>
      <c r="Y193" s="458"/>
      <c r="Z193" s="458"/>
      <c r="AA193" s="458"/>
      <c r="AB193" s="458"/>
      <c r="AC193" s="458"/>
      <c r="AD193" s="458"/>
      <c r="AE193" s="458"/>
      <c r="AF193" s="458"/>
      <c r="AG193" s="458"/>
      <c r="AH193" s="458"/>
      <c r="AI193" s="458"/>
      <c r="AJ193" s="458"/>
      <c r="AK193" s="458"/>
      <c r="AL193" s="458"/>
      <c r="AM193" s="458"/>
      <c r="AN193" s="458"/>
      <c r="AO193" s="458"/>
      <c r="AP193" s="458"/>
      <c r="AQ193" s="458"/>
      <c r="AR193" s="458"/>
      <c r="AS193" s="458"/>
      <c r="AT193" s="458"/>
      <c r="AU193" s="458"/>
      <c r="AV193" s="458"/>
      <c r="AW193" s="458"/>
      <c r="AX193" s="458"/>
      <c r="AY193" s="458"/>
      <c r="AZ193" s="458"/>
      <c r="BA193" s="458"/>
      <c r="BB193" s="458"/>
      <c r="BC193" s="458"/>
      <c r="BD193" s="458"/>
      <c r="BE193" s="459"/>
      <c r="BF193" s="415" t="s">
        <v>332</v>
      </c>
      <c r="BG193" s="415"/>
      <c r="BH193" s="415"/>
      <c r="BI193" s="456"/>
      <c r="BJ193" s="154" t="s">
        <v>166</v>
      </c>
      <c r="BK193" s="149"/>
      <c r="BL193" s="149"/>
      <c r="BM193" s="149"/>
    </row>
    <row r="194" spans="1:65" s="3" customFormat="1" ht="38.1" customHeight="1" x14ac:dyDescent="0.45">
      <c r="A194" s="401" t="s">
        <v>251</v>
      </c>
      <c r="B194" s="402"/>
      <c r="C194" s="402"/>
      <c r="D194" s="402"/>
      <c r="E194" s="388" t="s">
        <v>436</v>
      </c>
      <c r="F194" s="389"/>
      <c r="G194" s="389"/>
      <c r="H194" s="389"/>
      <c r="I194" s="389"/>
      <c r="J194" s="389"/>
      <c r="K194" s="389"/>
      <c r="L194" s="389"/>
      <c r="M194" s="389"/>
      <c r="N194" s="389"/>
      <c r="O194" s="389"/>
      <c r="P194" s="389"/>
      <c r="Q194" s="389"/>
      <c r="R194" s="389"/>
      <c r="S194" s="389"/>
      <c r="T194" s="389"/>
      <c r="U194" s="389"/>
      <c r="V194" s="389"/>
      <c r="W194" s="389"/>
      <c r="X194" s="389"/>
      <c r="Y194" s="389"/>
      <c r="Z194" s="389"/>
      <c r="AA194" s="389"/>
      <c r="AB194" s="389"/>
      <c r="AC194" s="389"/>
      <c r="AD194" s="389"/>
      <c r="AE194" s="389"/>
      <c r="AF194" s="389"/>
      <c r="AG194" s="389"/>
      <c r="AH194" s="389"/>
      <c r="AI194" s="389"/>
      <c r="AJ194" s="389"/>
      <c r="AK194" s="389"/>
      <c r="AL194" s="389"/>
      <c r="AM194" s="389"/>
      <c r="AN194" s="389"/>
      <c r="AO194" s="389"/>
      <c r="AP194" s="389"/>
      <c r="AQ194" s="389"/>
      <c r="AR194" s="389"/>
      <c r="AS194" s="389"/>
      <c r="AT194" s="389"/>
      <c r="AU194" s="389"/>
      <c r="AV194" s="389"/>
      <c r="AW194" s="389"/>
      <c r="AX194" s="389"/>
      <c r="AY194" s="389"/>
      <c r="AZ194" s="389"/>
      <c r="BA194" s="389"/>
      <c r="BB194" s="389"/>
      <c r="BC194" s="389"/>
      <c r="BD194" s="389"/>
      <c r="BE194" s="390"/>
      <c r="BF194" s="415" t="s">
        <v>333</v>
      </c>
      <c r="BG194" s="415"/>
      <c r="BH194" s="415"/>
      <c r="BI194" s="456"/>
      <c r="BJ194" s="139" t="s">
        <v>356</v>
      </c>
    </row>
    <row r="195" spans="1:65" s="168" customFormat="1" ht="38.1" customHeight="1" x14ac:dyDescent="0.45">
      <c r="A195" s="401" t="s">
        <v>252</v>
      </c>
      <c r="B195" s="402"/>
      <c r="C195" s="402"/>
      <c r="D195" s="402"/>
      <c r="E195" s="388" t="s">
        <v>437</v>
      </c>
      <c r="F195" s="389"/>
      <c r="G195" s="389"/>
      <c r="H195" s="389"/>
      <c r="I195" s="389"/>
      <c r="J195" s="389"/>
      <c r="K195" s="389"/>
      <c r="L195" s="389"/>
      <c r="M195" s="389"/>
      <c r="N195" s="389"/>
      <c r="O195" s="389"/>
      <c r="P195" s="389"/>
      <c r="Q195" s="389"/>
      <c r="R195" s="389"/>
      <c r="S195" s="389"/>
      <c r="T195" s="389"/>
      <c r="U195" s="389"/>
      <c r="V195" s="389"/>
      <c r="W195" s="389"/>
      <c r="X195" s="389"/>
      <c r="Y195" s="389"/>
      <c r="Z195" s="389"/>
      <c r="AA195" s="389"/>
      <c r="AB195" s="389"/>
      <c r="AC195" s="389"/>
      <c r="AD195" s="389"/>
      <c r="AE195" s="389"/>
      <c r="AF195" s="389"/>
      <c r="AG195" s="389"/>
      <c r="AH195" s="389"/>
      <c r="AI195" s="389"/>
      <c r="AJ195" s="389"/>
      <c r="AK195" s="389"/>
      <c r="AL195" s="389"/>
      <c r="AM195" s="389"/>
      <c r="AN195" s="389"/>
      <c r="AO195" s="389"/>
      <c r="AP195" s="389"/>
      <c r="AQ195" s="389"/>
      <c r="AR195" s="389"/>
      <c r="AS195" s="389"/>
      <c r="AT195" s="389"/>
      <c r="AU195" s="389"/>
      <c r="AV195" s="389"/>
      <c r="AW195" s="389"/>
      <c r="AX195" s="389"/>
      <c r="AY195" s="389"/>
      <c r="AZ195" s="389"/>
      <c r="BA195" s="389"/>
      <c r="BB195" s="389"/>
      <c r="BC195" s="389"/>
      <c r="BD195" s="389"/>
      <c r="BE195" s="390"/>
      <c r="BF195" s="415" t="s">
        <v>334</v>
      </c>
      <c r="BG195" s="415"/>
      <c r="BH195" s="415"/>
      <c r="BI195" s="456"/>
      <c r="BJ195" s="139" t="s">
        <v>357</v>
      </c>
    </row>
    <row r="196" spans="1:65" s="3" customFormat="1" ht="38.1" customHeight="1" x14ac:dyDescent="0.45">
      <c r="A196" s="401" t="s">
        <v>253</v>
      </c>
      <c r="B196" s="402"/>
      <c r="C196" s="402"/>
      <c r="D196" s="402"/>
      <c r="E196" s="404" t="s">
        <v>438</v>
      </c>
      <c r="F196" s="405"/>
      <c r="G196" s="405"/>
      <c r="H196" s="405"/>
      <c r="I196" s="405"/>
      <c r="J196" s="405"/>
      <c r="K196" s="405"/>
      <c r="L196" s="405"/>
      <c r="M196" s="405"/>
      <c r="N196" s="405"/>
      <c r="O196" s="405"/>
      <c r="P196" s="405"/>
      <c r="Q196" s="405"/>
      <c r="R196" s="405"/>
      <c r="S196" s="405"/>
      <c r="T196" s="405"/>
      <c r="U196" s="405"/>
      <c r="V196" s="405"/>
      <c r="W196" s="405"/>
      <c r="X196" s="405"/>
      <c r="Y196" s="405"/>
      <c r="Z196" s="405"/>
      <c r="AA196" s="405"/>
      <c r="AB196" s="405"/>
      <c r="AC196" s="405"/>
      <c r="AD196" s="405"/>
      <c r="AE196" s="405"/>
      <c r="AF196" s="405"/>
      <c r="AG196" s="405"/>
      <c r="AH196" s="405"/>
      <c r="AI196" s="405"/>
      <c r="AJ196" s="405"/>
      <c r="AK196" s="405"/>
      <c r="AL196" s="405"/>
      <c r="AM196" s="405"/>
      <c r="AN196" s="405"/>
      <c r="AO196" s="405"/>
      <c r="AP196" s="405"/>
      <c r="AQ196" s="405"/>
      <c r="AR196" s="405"/>
      <c r="AS196" s="405"/>
      <c r="AT196" s="405"/>
      <c r="AU196" s="405"/>
      <c r="AV196" s="405"/>
      <c r="AW196" s="405"/>
      <c r="AX196" s="405"/>
      <c r="AY196" s="405"/>
      <c r="AZ196" s="405"/>
      <c r="BA196" s="405"/>
      <c r="BB196" s="405"/>
      <c r="BC196" s="405"/>
      <c r="BD196" s="405"/>
      <c r="BE196" s="406"/>
      <c r="BF196" s="415" t="s">
        <v>358</v>
      </c>
      <c r="BG196" s="415"/>
      <c r="BH196" s="415"/>
      <c r="BI196" s="456"/>
      <c r="BJ196" s="139" t="s">
        <v>359</v>
      </c>
    </row>
    <row r="197" spans="1:65" s="3" customFormat="1" ht="38.1" customHeight="1" x14ac:dyDescent="0.45">
      <c r="A197" s="401" t="s">
        <v>254</v>
      </c>
      <c r="B197" s="402"/>
      <c r="C197" s="402"/>
      <c r="D197" s="402"/>
      <c r="E197" s="388" t="s">
        <v>440</v>
      </c>
      <c r="F197" s="389"/>
      <c r="G197" s="389"/>
      <c r="H197" s="389"/>
      <c r="I197" s="389"/>
      <c r="J197" s="389"/>
      <c r="K197" s="389"/>
      <c r="L197" s="389"/>
      <c r="M197" s="389"/>
      <c r="N197" s="389"/>
      <c r="O197" s="389"/>
      <c r="P197" s="389"/>
      <c r="Q197" s="389"/>
      <c r="R197" s="389"/>
      <c r="S197" s="389"/>
      <c r="T197" s="389"/>
      <c r="U197" s="389"/>
      <c r="V197" s="389"/>
      <c r="W197" s="389"/>
      <c r="X197" s="389"/>
      <c r="Y197" s="389"/>
      <c r="Z197" s="389"/>
      <c r="AA197" s="389"/>
      <c r="AB197" s="389"/>
      <c r="AC197" s="389"/>
      <c r="AD197" s="389"/>
      <c r="AE197" s="389"/>
      <c r="AF197" s="389"/>
      <c r="AG197" s="389"/>
      <c r="AH197" s="389"/>
      <c r="AI197" s="389"/>
      <c r="AJ197" s="389"/>
      <c r="AK197" s="389"/>
      <c r="AL197" s="389"/>
      <c r="AM197" s="389"/>
      <c r="AN197" s="389"/>
      <c r="AO197" s="389"/>
      <c r="AP197" s="389"/>
      <c r="AQ197" s="389"/>
      <c r="AR197" s="389"/>
      <c r="AS197" s="389"/>
      <c r="AT197" s="389"/>
      <c r="AU197" s="389"/>
      <c r="AV197" s="389"/>
      <c r="AW197" s="389"/>
      <c r="AX197" s="389"/>
      <c r="AY197" s="389"/>
      <c r="AZ197" s="389"/>
      <c r="BA197" s="389"/>
      <c r="BB197" s="389"/>
      <c r="BC197" s="389"/>
      <c r="BD197" s="389"/>
      <c r="BE197" s="390"/>
      <c r="BF197" s="391" t="s">
        <v>230</v>
      </c>
      <c r="BG197" s="438"/>
      <c r="BH197" s="438"/>
      <c r="BI197" s="439"/>
      <c r="BJ197" s="139" t="s">
        <v>366</v>
      </c>
    </row>
    <row r="198" spans="1:65" s="3" customFormat="1" ht="38.1" customHeight="1" x14ac:dyDescent="0.45">
      <c r="A198" s="401" t="s">
        <v>256</v>
      </c>
      <c r="B198" s="402"/>
      <c r="C198" s="402"/>
      <c r="D198" s="402"/>
      <c r="E198" s="388" t="s">
        <v>512</v>
      </c>
      <c r="F198" s="389"/>
      <c r="G198" s="389"/>
      <c r="H198" s="389"/>
      <c r="I198" s="389"/>
      <c r="J198" s="389"/>
      <c r="K198" s="389"/>
      <c r="L198" s="389"/>
      <c r="M198" s="389"/>
      <c r="N198" s="389"/>
      <c r="O198" s="389"/>
      <c r="P198" s="389"/>
      <c r="Q198" s="389"/>
      <c r="R198" s="389"/>
      <c r="S198" s="389"/>
      <c r="T198" s="389"/>
      <c r="U198" s="389"/>
      <c r="V198" s="389"/>
      <c r="W198" s="389"/>
      <c r="X198" s="389"/>
      <c r="Y198" s="389"/>
      <c r="Z198" s="389"/>
      <c r="AA198" s="389"/>
      <c r="AB198" s="389"/>
      <c r="AC198" s="389"/>
      <c r="AD198" s="389"/>
      <c r="AE198" s="389"/>
      <c r="AF198" s="389"/>
      <c r="AG198" s="389"/>
      <c r="AH198" s="389"/>
      <c r="AI198" s="389"/>
      <c r="AJ198" s="389"/>
      <c r="AK198" s="389"/>
      <c r="AL198" s="389"/>
      <c r="AM198" s="389"/>
      <c r="AN198" s="389"/>
      <c r="AO198" s="389"/>
      <c r="AP198" s="389"/>
      <c r="AQ198" s="389"/>
      <c r="AR198" s="389"/>
      <c r="AS198" s="389"/>
      <c r="AT198" s="389"/>
      <c r="AU198" s="389"/>
      <c r="AV198" s="389"/>
      <c r="AW198" s="389"/>
      <c r="AX198" s="389"/>
      <c r="AY198" s="389"/>
      <c r="AZ198" s="389"/>
      <c r="BA198" s="389"/>
      <c r="BB198" s="389"/>
      <c r="BC198" s="389"/>
      <c r="BD198" s="389"/>
      <c r="BE198" s="390"/>
      <c r="BF198" s="391" t="s">
        <v>231</v>
      </c>
      <c r="BG198" s="438"/>
      <c r="BH198" s="438"/>
      <c r="BI198" s="439"/>
      <c r="BJ198" s="140" t="s">
        <v>361</v>
      </c>
    </row>
    <row r="199" spans="1:65" s="3" customFormat="1" ht="38.1" customHeight="1" x14ac:dyDescent="0.45">
      <c r="A199" s="401" t="s">
        <v>257</v>
      </c>
      <c r="B199" s="402"/>
      <c r="C199" s="402"/>
      <c r="D199" s="402"/>
      <c r="E199" s="412" t="s">
        <v>513</v>
      </c>
      <c r="F199" s="413"/>
      <c r="G199" s="413"/>
      <c r="H199" s="413"/>
      <c r="I199" s="413"/>
      <c r="J199" s="413"/>
      <c r="K199" s="413"/>
      <c r="L199" s="413"/>
      <c r="M199" s="413"/>
      <c r="N199" s="413"/>
      <c r="O199" s="413"/>
      <c r="P199" s="413"/>
      <c r="Q199" s="413"/>
      <c r="R199" s="413"/>
      <c r="S199" s="413"/>
      <c r="T199" s="413"/>
      <c r="U199" s="413"/>
      <c r="V199" s="413"/>
      <c r="W199" s="413"/>
      <c r="X199" s="413"/>
      <c r="Y199" s="413"/>
      <c r="Z199" s="413"/>
      <c r="AA199" s="413"/>
      <c r="AB199" s="413"/>
      <c r="AC199" s="413"/>
      <c r="AD199" s="413"/>
      <c r="AE199" s="413"/>
      <c r="AF199" s="413"/>
      <c r="AG199" s="413"/>
      <c r="AH199" s="413"/>
      <c r="AI199" s="413"/>
      <c r="AJ199" s="413"/>
      <c r="AK199" s="413"/>
      <c r="AL199" s="413"/>
      <c r="AM199" s="413"/>
      <c r="AN199" s="413"/>
      <c r="AO199" s="413"/>
      <c r="AP199" s="413"/>
      <c r="AQ199" s="413"/>
      <c r="AR199" s="413"/>
      <c r="AS199" s="413"/>
      <c r="AT199" s="413"/>
      <c r="AU199" s="413"/>
      <c r="AV199" s="413"/>
      <c r="AW199" s="413"/>
      <c r="AX199" s="413"/>
      <c r="AY199" s="413"/>
      <c r="AZ199" s="413"/>
      <c r="BA199" s="413"/>
      <c r="BB199" s="413"/>
      <c r="BC199" s="413"/>
      <c r="BD199" s="413"/>
      <c r="BE199" s="414"/>
      <c r="BF199" s="391" t="s">
        <v>492</v>
      </c>
      <c r="BG199" s="438"/>
      <c r="BH199" s="438"/>
      <c r="BI199" s="439"/>
      <c r="BJ199" s="140" t="s">
        <v>363</v>
      </c>
    </row>
    <row r="200" spans="1:65" s="3" customFormat="1" ht="38.1" customHeight="1" x14ac:dyDescent="0.45">
      <c r="A200" s="401" t="s">
        <v>258</v>
      </c>
      <c r="B200" s="402"/>
      <c r="C200" s="402"/>
      <c r="D200" s="402"/>
      <c r="E200" s="388" t="s">
        <v>447</v>
      </c>
      <c r="F200" s="389"/>
      <c r="G200" s="389"/>
      <c r="H200" s="389"/>
      <c r="I200" s="389"/>
      <c r="J200" s="389"/>
      <c r="K200" s="389"/>
      <c r="L200" s="389"/>
      <c r="M200" s="389"/>
      <c r="N200" s="389"/>
      <c r="O200" s="389"/>
      <c r="P200" s="389"/>
      <c r="Q200" s="389"/>
      <c r="R200" s="389"/>
      <c r="S200" s="389"/>
      <c r="T200" s="389"/>
      <c r="U200" s="389"/>
      <c r="V200" s="389"/>
      <c r="W200" s="389"/>
      <c r="X200" s="389"/>
      <c r="Y200" s="389"/>
      <c r="Z200" s="389"/>
      <c r="AA200" s="389"/>
      <c r="AB200" s="389"/>
      <c r="AC200" s="389"/>
      <c r="AD200" s="389"/>
      <c r="AE200" s="389"/>
      <c r="AF200" s="389"/>
      <c r="AG200" s="389"/>
      <c r="AH200" s="389"/>
      <c r="AI200" s="389"/>
      <c r="AJ200" s="389"/>
      <c r="AK200" s="389"/>
      <c r="AL200" s="389"/>
      <c r="AM200" s="389"/>
      <c r="AN200" s="389"/>
      <c r="AO200" s="389"/>
      <c r="AP200" s="389"/>
      <c r="AQ200" s="389"/>
      <c r="AR200" s="389"/>
      <c r="AS200" s="389"/>
      <c r="AT200" s="389"/>
      <c r="AU200" s="389"/>
      <c r="AV200" s="389"/>
      <c r="AW200" s="389"/>
      <c r="AX200" s="389"/>
      <c r="AY200" s="389"/>
      <c r="AZ200" s="389"/>
      <c r="BA200" s="389"/>
      <c r="BB200" s="389"/>
      <c r="BC200" s="389"/>
      <c r="BD200" s="389"/>
      <c r="BE200" s="390"/>
      <c r="BF200" s="391" t="s">
        <v>233</v>
      </c>
      <c r="BG200" s="391"/>
      <c r="BH200" s="391"/>
      <c r="BI200" s="392"/>
      <c r="BJ200" s="139" t="s">
        <v>392</v>
      </c>
    </row>
    <row r="201" spans="1:65" s="3" customFormat="1" ht="38.1" customHeight="1" x14ac:dyDescent="0.45">
      <c r="A201" s="401" t="s">
        <v>259</v>
      </c>
      <c r="B201" s="402"/>
      <c r="C201" s="402"/>
      <c r="D201" s="402"/>
      <c r="E201" s="388" t="s">
        <v>448</v>
      </c>
      <c r="F201" s="389"/>
      <c r="G201" s="389"/>
      <c r="H201" s="389"/>
      <c r="I201" s="389"/>
      <c r="J201" s="389"/>
      <c r="K201" s="389"/>
      <c r="L201" s="389"/>
      <c r="M201" s="389"/>
      <c r="N201" s="389"/>
      <c r="O201" s="389"/>
      <c r="P201" s="389"/>
      <c r="Q201" s="389"/>
      <c r="R201" s="389"/>
      <c r="S201" s="389"/>
      <c r="T201" s="389"/>
      <c r="U201" s="389"/>
      <c r="V201" s="389"/>
      <c r="W201" s="389"/>
      <c r="X201" s="389"/>
      <c r="Y201" s="389"/>
      <c r="Z201" s="389"/>
      <c r="AA201" s="389"/>
      <c r="AB201" s="389"/>
      <c r="AC201" s="389"/>
      <c r="AD201" s="389"/>
      <c r="AE201" s="389"/>
      <c r="AF201" s="389"/>
      <c r="AG201" s="389"/>
      <c r="AH201" s="389"/>
      <c r="AI201" s="389"/>
      <c r="AJ201" s="389"/>
      <c r="AK201" s="389"/>
      <c r="AL201" s="389"/>
      <c r="AM201" s="389"/>
      <c r="AN201" s="389"/>
      <c r="AO201" s="389"/>
      <c r="AP201" s="389"/>
      <c r="AQ201" s="389"/>
      <c r="AR201" s="389"/>
      <c r="AS201" s="389"/>
      <c r="AT201" s="389"/>
      <c r="AU201" s="389"/>
      <c r="AV201" s="389"/>
      <c r="AW201" s="389"/>
      <c r="AX201" s="389"/>
      <c r="AY201" s="389"/>
      <c r="AZ201" s="389"/>
      <c r="BA201" s="389"/>
      <c r="BB201" s="389"/>
      <c r="BC201" s="389"/>
      <c r="BD201" s="389"/>
      <c r="BE201" s="390"/>
      <c r="BF201" s="391" t="s">
        <v>234</v>
      </c>
      <c r="BG201" s="391"/>
      <c r="BH201" s="391"/>
      <c r="BI201" s="392"/>
      <c r="BJ201" s="139" t="s">
        <v>393</v>
      </c>
    </row>
    <row r="202" spans="1:65" s="3" customFormat="1" ht="38.1" customHeight="1" x14ac:dyDescent="0.45">
      <c r="A202" s="401" t="s">
        <v>260</v>
      </c>
      <c r="B202" s="402"/>
      <c r="C202" s="402"/>
      <c r="D202" s="402"/>
      <c r="E202" s="388" t="s">
        <v>449</v>
      </c>
      <c r="F202" s="389"/>
      <c r="G202" s="389"/>
      <c r="H202" s="389"/>
      <c r="I202" s="389"/>
      <c r="J202" s="389"/>
      <c r="K202" s="389"/>
      <c r="L202" s="389"/>
      <c r="M202" s="389"/>
      <c r="N202" s="389"/>
      <c r="O202" s="389"/>
      <c r="P202" s="389"/>
      <c r="Q202" s="389"/>
      <c r="R202" s="389"/>
      <c r="S202" s="389"/>
      <c r="T202" s="389"/>
      <c r="U202" s="389"/>
      <c r="V202" s="389"/>
      <c r="W202" s="389"/>
      <c r="X202" s="389"/>
      <c r="Y202" s="389"/>
      <c r="Z202" s="389"/>
      <c r="AA202" s="389"/>
      <c r="AB202" s="389"/>
      <c r="AC202" s="389"/>
      <c r="AD202" s="389"/>
      <c r="AE202" s="389"/>
      <c r="AF202" s="389"/>
      <c r="AG202" s="389"/>
      <c r="AH202" s="389"/>
      <c r="AI202" s="389"/>
      <c r="AJ202" s="389"/>
      <c r="AK202" s="389"/>
      <c r="AL202" s="389"/>
      <c r="AM202" s="389"/>
      <c r="AN202" s="389"/>
      <c r="AO202" s="389"/>
      <c r="AP202" s="389"/>
      <c r="AQ202" s="389"/>
      <c r="AR202" s="389"/>
      <c r="AS202" s="389"/>
      <c r="AT202" s="389"/>
      <c r="AU202" s="389"/>
      <c r="AV202" s="389"/>
      <c r="AW202" s="389"/>
      <c r="AX202" s="389"/>
      <c r="AY202" s="389"/>
      <c r="AZ202" s="389"/>
      <c r="BA202" s="389"/>
      <c r="BB202" s="389"/>
      <c r="BC202" s="389"/>
      <c r="BD202" s="389"/>
      <c r="BE202" s="390"/>
      <c r="BF202" s="391" t="s">
        <v>368</v>
      </c>
      <c r="BG202" s="391"/>
      <c r="BH202" s="391"/>
      <c r="BI202" s="392"/>
      <c r="BJ202" s="139" t="s">
        <v>394</v>
      </c>
      <c r="BK202" s="15"/>
    </row>
    <row r="203" spans="1:65" s="3" customFormat="1" ht="38.1" customHeight="1" thickBot="1" x14ac:dyDescent="0.5">
      <c r="A203" s="393" t="s">
        <v>261</v>
      </c>
      <c r="B203" s="394"/>
      <c r="C203" s="394"/>
      <c r="D203" s="394"/>
      <c r="E203" s="446" t="s">
        <v>514</v>
      </c>
      <c r="F203" s="447"/>
      <c r="G203" s="447"/>
      <c r="H203" s="447"/>
      <c r="I203" s="447"/>
      <c r="J203" s="447"/>
      <c r="K203" s="447"/>
      <c r="L203" s="447"/>
      <c r="M203" s="447"/>
      <c r="N203" s="447"/>
      <c r="O203" s="447"/>
      <c r="P203" s="447"/>
      <c r="Q203" s="447"/>
      <c r="R203" s="447"/>
      <c r="S203" s="447"/>
      <c r="T203" s="447"/>
      <c r="U203" s="447"/>
      <c r="V203" s="447"/>
      <c r="W203" s="447"/>
      <c r="X203" s="447"/>
      <c r="Y203" s="447"/>
      <c r="Z203" s="447"/>
      <c r="AA203" s="447"/>
      <c r="AB203" s="447"/>
      <c r="AC203" s="447"/>
      <c r="AD203" s="447"/>
      <c r="AE203" s="447"/>
      <c r="AF203" s="447"/>
      <c r="AG203" s="447"/>
      <c r="AH203" s="447"/>
      <c r="AI203" s="447"/>
      <c r="AJ203" s="447"/>
      <c r="AK203" s="447"/>
      <c r="AL203" s="447"/>
      <c r="AM203" s="447"/>
      <c r="AN203" s="447"/>
      <c r="AO203" s="447"/>
      <c r="AP203" s="447"/>
      <c r="AQ203" s="447"/>
      <c r="AR203" s="447"/>
      <c r="AS203" s="447"/>
      <c r="AT203" s="447"/>
      <c r="AU203" s="447"/>
      <c r="AV203" s="447"/>
      <c r="AW203" s="447"/>
      <c r="AX203" s="447"/>
      <c r="AY203" s="447"/>
      <c r="AZ203" s="447"/>
      <c r="BA203" s="447"/>
      <c r="BB203" s="447"/>
      <c r="BC203" s="447"/>
      <c r="BD203" s="447"/>
      <c r="BE203" s="448"/>
      <c r="BF203" s="435" t="s">
        <v>370</v>
      </c>
      <c r="BG203" s="435"/>
      <c r="BH203" s="435"/>
      <c r="BI203" s="449"/>
      <c r="BJ203" s="139" t="s">
        <v>397</v>
      </c>
      <c r="BK203" s="15"/>
    </row>
    <row r="204" spans="1:65" s="150" customFormat="1" ht="38.1" customHeight="1" x14ac:dyDescent="0.4">
      <c r="A204" s="450" t="s">
        <v>132</v>
      </c>
      <c r="B204" s="451"/>
      <c r="C204" s="451"/>
      <c r="D204" s="452"/>
      <c r="E204" s="428" t="s">
        <v>306</v>
      </c>
      <c r="F204" s="428"/>
      <c r="G204" s="428"/>
      <c r="H204" s="428"/>
      <c r="I204" s="428"/>
      <c r="J204" s="428"/>
      <c r="K204" s="428"/>
      <c r="L204" s="428"/>
      <c r="M204" s="428"/>
      <c r="N204" s="428"/>
      <c r="O204" s="428"/>
      <c r="P204" s="428"/>
      <c r="Q204" s="428"/>
      <c r="R204" s="428"/>
      <c r="S204" s="428"/>
      <c r="T204" s="428"/>
      <c r="U204" s="428"/>
      <c r="V204" s="428"/>
      <c r="W204" s="428"/>
      <c r="X204" s="428"/>
      <c r="Y204" s="428"/>
      <c r="Z204" s="428"/>
      <c r="AA204" s="428"/>
      <c r="AB204" s="428"/>
      <c r="AC204" s="428"/>
      <c r="AD204" s="428"/>
      <c r="AE204" s="428"/>
      <c r="AF204" s="428"/>
      <c r="AG204" s="428"/>
      <c r="AH204" s="428"/>
      <c r="AI204" s="428"/>
      <c r="AJ204" s="428"/>
      <c r="AK204" s="428"/>
      <c r="AL204" s="428"/>
      <c r="AM204" s="428"/>
      <c r="AN204" s="428"/>
      <c r="AO204" s="428"/>
      <c r="AP204" s="428"/>
      <c r="AQ204" s="428"/>
      <c r="AR204" s="428"/>
      <c r="AS204" s="428"/>
      <c r="AT204" s="428"/>
      <c r="AU204" s="428"/>
      <c r="AV204" s="428"/>
      <c r="AW204" s="428"/>
      <c r="AX204" s="428"/>
      <c r="AY204" s="428"/>
      <c r="AZ204" s="428"/>
      <c r="BA204" s="428"/>
      <c r="BB204" s="428"/>
      <c r="BC204" s="428"/>
      <c r="BD204" s="428"/>
      <c r="BE204" s="429"/>
      <c r="BF204" s="453" t="s">
        <v>201</v>
      </c>
      <c r="BG204" s="454"/>
      <c r="BH204" s="454"/>
      <c r="BI204" s="455"/>
      <c r="BJ204" s="154" t="s">
        <v>305</v>
      </c>
      <c r="BK204" s="149"/>
      <c r="BL204" s="149"/>
      <c r="BM204" s="149"/>
    </row>
    <row r="205" spans="1:65" s="170" customFormat="1" ht="38.1" customHeight="1" x14ac:dyDescent="0.35">
      <c r="A205" s="440" t="s">
        <v>133</v>
      </c>
      <c r="B205" s="441"/>
      <c r="C205" s="441"/>
      <c r="D205" s="442"/>
      <c r="E205" s="388" t="s">
        <v>301</v>
      </c>
      <c r="F205" s="389"/>
      <c r="G205" s="389"/>
      <c r="H205" s="389"/>
      <c r="I205" s="389"/>
      <c r="J205" s="389"/>
      <c r="K205" s="389"/>
      <c r="L205" s="389"/>
      <c r="M205" s="389"/>
      <c r="N205" s="389"/>
      <c r="O205" s="389"/>
      <c r="P205" s="389"/>
      <c r="Q205" s="389"/>
      <c r="R205" s="389"/>
      <c r="S205" s="389"/>
      <c r="T205" s="389"/>
      <c r="U205" s="389"/>
      <c r="V205" s="389"/>
      <c r="W205" s="389"/>
      <c r="X205" s="389"/>
      <c r="Y205" s="389"/>
      <c r="Z205" s="389"/>
      <c r="AA205" s="389"/>
      <c r="AB205" s="389"/>
      <c r="AC205" s="389"/>
      <c r="AD205" s="389"/>
      <c r="AE205" s="389"/>
      <c r="AF205" s="389"/>
      <c r="AG205" s="389"/>
      <c r="AH205" s="389"/>
      <c r="AI205" s="389"/>
      <c r="AJ205" s="389"/>
      <c r="AK205" s="389"/>
      <c r="AL205" s="389"/>
      <c r="AM205" s="389"/>
      <c r="AN205" s="389"/>
      <c r="AO205" s="389"/>
      <c r="AP205" s="389"/>
      <c r="AQ205" s="389"/>
      <c r="AR205" s="389"/>
      <c r="AS205" s="389"/>
      <c r="AT205" s="389"/>
      <c r="AU205" s="389"/>
      <c r="AV205" s="389"/>
      <c r="AW205" s="389"/>
      <c r="AX205" s="389"/>
      <c r="AY205" s="389"/>
      <c r="AZ205" s="389"/>
      <c r="BA205" s="389"/>
      <c r="BB205" s="389"/>
      <c r="BC205" s="389"/>
      <c r="BD205" s="389"/>
      <c r="BE205" s="390"/>
      <c r="BF205" s="433" t="s">
        <v>172</v>
      </c>
      <c r="BG205" s="391"/>
      <c r="BH205" s="391"/>
      <c r="BI205" s="392"/>
      <c r="BJ205" s="175" t="s">
        <v>373</v>
      </c>
      <c r="BK205" s="169"/>
      <c r="BL205" s="169"/>
      <c r="BM205" s="169"/>
    </row>
    <row r="206" spans="1:65" s="153" customFormat="1" ht="38.1" customHeight="1" x14ac:dyDescent="0.4">
      <c r="A206" s="440" t="s">
        <v>134</v>
      </c>
      <c r="B206" s="441"/>
      <c r="C206" s="441"/>
      <c r="D206" s="442"/>
      <c r="E206" s="389" t="s">
        <v>215</v>
      </c>
      <c r="F206" s="389"/>
      <c r="G206" s="389"/>
      <c r="H206" s="389"/>
      <c r="I206" s="389"/>
      <c r="J206" s="389"/>
      <c r="K206" s="389"/>
      <c r="L206" s="389"/>
      <c r="M206" s="389"/>
      <c r="N206" s="389"/>
      <c r="O206" s="389"/>
      <c r="P206" s="389"/>
      <c r="Q206" s="389"/>
      <c r="R206" s="389"/>
      <c r="S206" s="389"/>
      <c r="T206" s="389"/>
      <c r="U206" s="389"/>
      <c r="V206" s="389"/>
      <c r="W206" s="389"/>
      <c r="X206" s="389"/>
      <c r="Y206" s="389"/>
      <c r="Z206" s="389"/>
      <c r="AA206" s="389"/>
      <c r="AB206" s="389"/>
      <c r="AC206" s="389"/>
      <c r="AD206" s="389"/>
      <c r="AE206" s="389"/>
      <c r="AF206" s="389"/>
      <c r="AG206" s="389"/>
      <c r="AH206" s="389"/>
      <c r="AI206" s="389"/>
      <c r="AJ206" s="389"/>
      <c r="AK206" s="389"/>
      <c r="AL206" s="389"/>
      <c r="AM206" s="389"/>
      <c r="AN206" s="389"/>
      <c r="AO206" s="389"/>
      <c r="AP206" s="389"/>
      <c r="AQ206" s="389"/>
      <c r="AR206" s="389"/>
      <c r="AS206" s="389"/>
      <c r="AT206" s="389"/>
      <c r="AU206" s="389"/>
      <c r="AV206" s="389"/>
      <c r="AW206" s="389"/>
      <c r="AX206" s="389"/>
      <c r="AY206" s="389"/>
      <c r="AZ206" s="389"/>
      <c r="BA206" s="389"/>
      <c r="BB206" s="389"/>
      <c r="BC206" s="389"/>
      <c r="BD206" s="389"/>
      <c r="BE206" s="390"/>
      <c r="BF206" s="433" t="s">
        <v>171</v>
      </c>
      <c r="BG206" s="391"/>
      <c r="BH206" s="391"/>
      <c r="BI206" s="392"/>
      <c r="BJ206" s="151" t="s">
        <v>179</v>
      </c>
      <c r="BK206" s="152"/>
      <c r="BL206" s="152"/>
      <c r="BM206" s="152"/>
    </row>
    <row r="207" spans="1:65" s="150" customFormat="1" ht="38.1" customHeight="1" x14ac:dyDescent="0.4">
      <c r="A207" s="440" t="s">
        <v>136</v>
      </c>
      <c r="B207" s="441"/>
      <c r="C207" s="441"/>
      <c r="D207" s="442"/>
      <c r="E207" s="389" t="s">
        <v>216</v>
      </c>
      <c r="F207" s="389"/>
      <c r="G207" s="389"/>
      <c r="H207" s="389"/>
      <c r="I207" s="389"/>
      <c r="J207" s="389"/>
      <c r="K207" s="389"/>
      <c r="L207" s="389"/>
      <c r="M207" s="389"/>
      <c r="N207" s="389"/>
      <c r="O207" s="389"/>
      <c r="P207" s="389"/>
      <c r="Q207" s="389"/>
      <c r="R207" s="389"/>
      <c r="S207" s="389"/>
      <c r="T207" s="389"/>
      <c r="U207" s="389"/>
      <c r="V207" s="389"/>
      <c r="W207" s="389"/>
      <c r="X207" s="389"/>
      <c r="Y207" s="389"/>
      <c r="Z207" s="389"/>
      <c r="AA207" s="389"/>
      <c r="AB207" s="389"/>
      <c r="AC207" s="389"/>
      <c r="AD207" s="389"/>
      <c r="AE207" s="389"/>
      <c r="AF207" s="389"/>
      <c r="AG207" s="389"/>
      <c r="AH207" s="389"/>
      <c r="AI207" s="389"/>
      <c r="AJ207" s="389"/>
      <c r="AK207" s="389"/>
      <c r="AL207" s="389"/>
      <c r="AM207" s="389"/>
      <c r="AN207" s="389"/>
      <c r="AO207" s="389"/>
      <c r="AP207" s="389"/>
      <c r="AQ207" s="389"/>
      <c r="AR207" s="389"/>
      <c r="AS207" s="389"/>
      <c r="AT207" s="389"/>
      <c r="AU207" s="389"/>
      <c r="AV207" s="389"/>
      <c r="AW207" s="389"/>
      <c r="AX207" s="389"/>
      <c r="AY207" s="389"/>
      <c r="AZ207" s="389"/>
      <c r="BA207" s="389"/>
      <c r="BB207" s="389"/>
      <c r="BC207" s="389"/>
      <c r="BD207" s="389"/>
      <c r="BE207" s="390"/>
      <c r="BF207" s="433" t="s">
        <v>173</v>
      </c>
      <c r="BG207" s="391"/>
      <c r="BH207" s="391"/>
      <c r="BI207" s="392"/>
      <c r="BJ207" s="154" t="s">
        <v>205</v>
      </c>
      <c r="BK207" s="149"/>
      <c r="BL207" s="149"/>
      <c r="BM207" s="149"/>
    </row>
    <row r="208" spans="1:65" s="150" customFormat="1" ht="38.1" customHeight="1" x14ac:dyDescent="0.4">
      <c r="A208" s="443" t="s">
        <v>137</v>
      </c>
      <c r="B208" s="444"/>
      <c r="C208" s="444"/>
      <c r="D208" s="445"/>
      <c r="E208" s="389" t="s">
        <v>302</v>
      </c>
      <c r="F208" s="389"/>
      <c r="G208" s="389"/>
      <c r="H208" s="389"/>
      <c r="I208" s="389"/>
      <c r="J208" s="389"/>
      <c r="K208" s="389"/>
      <c r="L208" s="389"/>
      <c r="M208" s="389"/>
      <c r="N208" s="389"/>
      <c r="O208" s="389"/>
      <c r="P208" s="389"/>
      <c r="Q208" s="389"/>
      <c r="R208" s="389"/>
      <c r="S208" s="389"/>
      <c r="T208" s="389"/>
      <c r="U208" s="389"/>
      <c r="V208" s="389"/>
      <c r="W208" s="389"/>
      <c r="X208" s="389"/>
      <c r="Y208" s="389"/>
      <c r="Z208" s="389"/>
      <c r="AA208" s="389"/>
      <c r="AB208" s="389"/>
      <c r="AC208" s="389"/>
      <c r="AD208" s="389"/>
      <c r="AE208" s="389"/>
      <c r="AF208" s="389"/>
      <c r="AG208" s="389"/>
      <c r="AH208" s="389"/>
      <c r="AI208" s="389"/>
      <c r="AJ208" s="389"/>
      <c r="AK208" s="389"/>
      <c r="AL208" s="389"/>
      <c r="AM208" s="389"/>
      <c r="AN208" s="389"/>
      <c r="AO208" s="389"/>
      <c r="AP208" s="389"/>
      <c r="AQ208" s="389"/>
      <c r="AR208" s="389"/>
      <c r="AS208" s="389"/>
      <c r="AT208" s="389"/>
      <c r="AU208" s="389"/>
      <c r="AV208" s="389"/>
      <c r="AW208" s="389"/>
      <c r="AX208" s="389"/>
      <c r="AY208" s="389"/>
      <c r="AZ208" s="389"/>
      <c r="BA208" s="389"/>
      <c r="BB208" s="389"/>
      <c r="BC208" s="389"/>
      <c r="BD208" s="389"/>
      <c r="BE208" s="390"/>
      <c r="BF208" s="433" t="s">
        <v>374</v>
      </c>
      <c r="BG208" s="391"/>
      <c r="BH208" s="391"/>
      <c r="BI208" s="392"/>
      <c r="BJ208" s="155" t="s">
        <v>197</v>
      </c>
      <c r="BK208" s="149"/>
      <c r="BL208" s="149"/>
      <c r="BM208" s="149"/>
    </row>
    <row r="209" spans="1:70" s="3" customFormat="1" ht="38.1" customHeight="1" x14ac:dyDescent="0.45">
      <c r="A209" s="401" t="s">
        <v>138</v>
      </c>
      <c r="B209" s="402"/>
      <c r="C209" s="402"/>
      <c r="D209" s="403"/>
      <c r="E209" s="388" t="s">
        <v>433</v>
      </c>
      <c r="F209" s="389"/>
      <c r="G209" s="389"/>
      <c r="H209" s="389"/>
      <c r="I209" s="389"/>
      <c r="J209" s="389"/>
      <c r="K209" s="389"/>
      <c r="L209" s="389"/>
      <c r="M209" s="389"/>
      <c r="N209" s="389"/>
      <c r="O209" s="389"/>
      <c r="P209" s="389"/>
      <c r="Q209" s="389"/>
      <c r="R209" s="389"/>
      <c r="S209" s="389"/>
      <c r="T209" s="389"/>
      <c r="U209" s="389"/>
      <c r="V209" s="389"/>
      <c r="W209" s="389"/>
      <c r="X209" s="389"/>
      <c r="Y209" s="389"/>
      <c r="Z209" s="389"/>
      <c r="AA209" s="389"/>
      <c r="AB209" s="389"/>
      <c r="AC209" s="389"/>
      <c r="AD209" s="389"/>
      <c r="AE209" s="389"/>
      <c r="AF209" s="389"/>
      <c r="AG209" s="389"/>
      <c r="AH209" s="389"/>
      <c r="AI209" s="389"/>
      <c r="AJ209" s="389"/>
      <c r="AK209" s="389"/>
      <c r="AL209" s="389"/>
      <c r="AM209" s="389"/>
      <c r="AN209" s="389"/>
      <c r="AO209" s="389"/>
      <c r="AP209" s="389"/>
      <c r="AQ209" s="389"/>
      <c r="AR209" s="389"/>
      <c r="AS209" s="389"/>
      <c r="AT209" s="389"/>
      <c r="AU209" s="389"/>
      <c r="AV209" s="389"/>
      <c r="AW209" s="389"/>
      <c r="AX209" s="389"/>
      <c r="AY209" s="389"/>
      <c r="AZ209" s="389"/>
      <c r="BA209" s="389"/>
      <c r="BB209" s="389"/>
      <c r="BC209" s="389"/>
      <c r="BD209" s="389"/>
      <c r="BE209" s="390"/>
      <c r="BF209" s="391" t="s">
        <v>376</v>
      </c>
      <c r="BG209" s="438"/>
      <c r="BH209" s="438"/>
      <c r="BI209" s="439"/>
      <c r="BJ209" s="139" t="s">
        <v>381</v>
      </c>
    </row>
    <row r="210" spans="1:70" s="142" customFormat="1" ht="38.1" customHeight="1" x14ac:dyDescent="0.45">
      <c r="A210" s="401" t="s">
        <v>262</v>
      </c>
      <c r="B210" s="402"/>
      <c r="C210" s="402"/>
      <c r="D210" s="403"/>
      <c r="E210" s="388" t="s">
        <v>443</v>
      </c>
      <c r="F210" s="389"/>
      <c r="G210" s="389"/>
      <c r="H210" s="389"/>
      <c r="I210" s="389"/>
      <c r="J210" s="389"/>
      <c r="K210" s="389"/>
      <c r="L210" s="389"/>
      <c r="M210" s="389"/>
      <c r="N210" s="389"/>
      <c r="O210" s="389"/>
      <c r="P210" s="389"/>
      <c r="Q210" s="389"/>
      <c r="R210" s="389"/>
      <c r="S210" s="389"/>
      <c r="T210" s="389"/>
      <c r="U210" s="389"/>
      <c r="V210" s="389"/>
      <c r="W210" s="389"/>
      <c r="X210" s="389"/>
      <c r="Y210" s="389"/>
      <c r="Z210" s="389"/>
      <c r="AA210" s="389"/>
      <c r="AB210" s="389"/>
      <c r="AC210" s="389"/>
      <c r="AD210" s="389"/>
      <c r="AE210" s="389"/>
      <c r="AF210" s="389"/>
      <c r="AG210" s="389"/>
      <c r="AH210" s="389"/>
      <c r="AI210" s="389"/>
      <c r="AJ210" s="389"/>
      <c r="AK210" s="389"/>
      <c r="AL210" s="389"/>
      <c r="AM210" s="389"/>
      <c r="AN210" s="389"/>
      <c r="AO210" s="389"/>
      <c r="AP210" s="389"/>
      <c r="AQ210" s="389"/>
      <c r="AR210" s="389"/>
      <c r="AS210" s="389"/>
      <c r="AT210" s="389"/>
      <c r="AU210" s="389"/>
      <c r="AV210" s="389"/>
      <c r="AW210" s="389"/>
      <c r="AX210" s="389"/>
      <c r="AY210" s="389"/>
      <c r="AZ210" s="389"/>
      <c r="BA210" s="389"/>
      <c r="BB210" s="389"/>
      <c r="BC210" s="389"/>
      <c r="BD210" s="389"/>
      <c r="BE210" s="390"/>
      <c r="BF210" s="391" t="s">
        <v>502</v>
      </c>
      <c r="BG210" s="391"/>
      <c r="BH210" s="391"/>
      <c r="BI210" s="392"/>
      <c r="BJ210" s="141" t="s">
        <v>444</v>
      </c>
    </row>
    <row r="211" spans="1:70" s="3" customFormat="1" ht="73.5" customHeight="1" x14ac:dyDescent="0.45">
      <c r="A211" s="385" t="s">
        <v>263</v>
      </c>
      <c r="B211" s="386"/>
      <c r="C211" s="386"/>
      <c r="D211" s="387"/>
      <c r="E211" s="388" t="s">
        <v>499</v>
      </c>
      <c r="F211" s="389"/>
      <c r="G211" s="389"/>
      <c r="H211" s="389"/>
      <c r="I211" s="389"/>
      <c r="J211" s="389"/>
      <c r="K211" s="389"/>
      <c r="L211" s="389"/>
      <c r="M211" s="389"/>
      <c r="N211" s="389"/>
      <c r="O211" s="389"/>
      <c r="P211" s="389"/>
      <c r="Q211" s="389"/>
      <c r="R211" s="389"/>
      <c r="S211" s="389"/>
      <c r="T211" s="389"/>
      <c r="U211" s="389"/>
      <c r="V211" s="389"/>
      <c r="W211" s="389"/>
      <c r="X211" s="389"/>
      <c r="Y211" s="389"/>
      <c r="Z211" s="389"/>
      <c r="AA211" s="389"/>
      <c r="AB211" s="389"/>
      <c r="AC211" s="389"/>
      <c r="AD211" s="389"/>
      <c r="AE211" s="389"/>
      <c r="AF211" s="389"/>
      <c r="AG211" s="389"/>
      <c r="AH211" s="389"/>
      <c r="AI211" s="389"/>
      <c r="AJ211" s="389"/>
      <c r="AK211" s="389"/>
      <c r="AL211" s="389"/>
      <c r="AM211" s="389"/>
      <c r="AN211" s="389"/>
      <c r="AO211" s="389"/>
      <c r="AP211" s="389"/>
      <c r="AQ211" s="389"/>
      <c r="AR211" s="389"/>
      <c r="AS211" s="389"/>
      <c r="AT211" s="389"/>
      <c r="AU211" s="389"/>
      <c r="AV211" s="389"/>
      <c r="AW211" s="389"/>
      <c r="AX211" s="389"/>
      <c r="AY211" s="389"/>
      <c r="AZ211" s="389"/>
      <c r="BA211" s="389"/>
      <c r="BB211" s="389"/>
      <c r="BC211" s="389"/>
      <c r="BD211" s="389"/>
      <c r="BE211" s="390"/>
      <c r="BF211" s="391" t="s">
        <v>382</v>
      </c>
      <c r="BG211" s="391"/>
      <c r="BH211" s="391"/>
      <c r="BI211" s="392"/>
      <c r="BJ211" s="139" t="s">
        <v>383</v>
      </c>
    </row>
    <row r="212" spans="1:70" s="3" customFormat="1" ht="38.1" customHeight="1" x14ac:dyDescent="0.45">
      <c r="A212" s="385" t="s">
        <v>264</v>
      </c>
      <c r="B212" s="386"/>
      <c r="C212" s="386"/>
      <c r="D212" s="387"/>
      <c r="E212" s="412" t="s">
        <v>445</v>
      </c>
      <c r="F212" s="413"/>
      <c r="G212" s="413"/>
      <c r="H212" s="413"/>
      <c r="I212" s="413"/>
      <c r="J212" s="413"/>
      <c r="K212" s="413"/>
      <c r="L212" s="413"/>
      <c r="M212" s="413"/>
      <c r="N212" s="413"/>
      <c r="O212" s="413"/>
      <c r="P212" s="413"/>
      <c r="Q212" s="413"/>
      <c r="R212" s="413"/>
      <c r="S212" s="413"/>
      <c r="T212" s="413"/>
      <c r="U212" s="413"/>
      <c r="V212" s="413"/>
      <c r="W212" s="413"/>
      <c r="X212" s="413"/>
      <c r="Y212" s="413"/>
      <c r="Z212" s="413"/>
      <c r="AA212" s="413"/>
      <c r="AB212" s="413"/>
      <c r="AC212" s="413"/>
      <c r="AD212" s="413"/>
      <c r="AE212" s="413"/>
      <c r="AF212" s="413"/>
      <c r="AG212" s="413"/>
      <c r="AH212" s="413"/>
      <c r="AI212" s="413"/>
      <c r="AJ212" s="413"/>
      <c r="AK212" s="413"/>
      <c r="AL212" s="413"/>
      <c r="AM212" s="413"/>
      <c r="AN212" s="413"/>
      <c r="AO212" s="413"/>
      <c r="AP212" s="413"/>
      <c r="AQ212" s="413"/>
      <c r="AR212" s="413"/>
      <c r="AS212" s="413"/>
      <c r="AT212" s="413"/>
      <c r="AU212" s="413"/>
      <c r="AV212" s="413"/>
      <c r="AW212" s="413"/>
      <c r="AX212" s="413"/>
      <c r="AY212" s="413"/>
      <c r="AZ212" s="413"/>
      <c r="BA212" s="413"/>
      <c r="BB212" s="413"/>
      <c r="BC212" s="413"/>
      <c r="BD212" s="413"/>
      <c r="BE212" s="414"/>
      <c r="BF212" s="391" t="s">
        <v>385</v>
      </c>
      <c r="BG212" s="391"/>
      <c r="BH212" s="391"/>
      <c r="BI212" s="392"/>
      <c r="BJ212" s="139" t="s">
        <v>386</v>
      </c>
    </row>
    <row r="213" spans="1:70" s="3" customFormat="1" ht="38.1" customHeight="1" x14ac:dyDescent="0.45">
      <c r="A213" s="385" t="s">
        <v>265</v>
      </c>
      <c r="B213" s="386"/>
      <c r="C213" s="386"/>
      <c r="D213" s="387"/>
      <c r="E213" s="388" t="s">
        <v>446</v>
      </c>
      <c r="F213" s="389"/>
      <c r="G213" s="389"/>
      <c r="H213" s="389"/>
      <c r="I213" s="389"/>
      <c r="J213" s="389"/>
      <c r="K213" s="389"/>
      <c r="L213" s="389"/>
      <c r="M213" s="389"/>
      <c r="N213" s="389"/>
      <c r="O213" s="389"/>
      <c r="P213" s="389"/>
      <c r="Q213" s="389"/>
      <c r="R213" s="389"/>
      <c r="S213" s="389"/>
      <c r="T213" s="389"/>
      <c r="U213" s="389"/>
      <c r="V213" s="389"/>
      <c r="W213" s="389"/>
      <c r="X213" s="389"/>
      <c r="Y213" s="389"/>
      <c r="Z213" s="389"/>
      <c r="AA213" s="389"/>
      <c r="AB213" s="389"/>
      <c r="AC213" s="389"/>
      <c r="AD213" s="389"/>
      <c r="AE213" s="389"/>
      <c r="AF213" s="389"/>
      <c r="AG213" s="389"/>
      <c r="AH213" s="389"/>
      <c r="AI213" s="389"/>
      <c r="AJ213" s="389"/>
      <c r="AK213" s="389"/>
      <c r="AL213" s="389"/>
      <c r="AM213" s="389"/>
      <c r="AN213" s="389"/>
      <c r="AO213" s="389"/>
      <c r="AP213" s="389"/>
      <c r="AQ213" s="389"/>
      <c r="AR213" s="389"/>
      <c r="AS213" s="389"/>
      <c r="AT213" s="389"/>
      <c r="AU213" s="389"/>
      <c r="AV213" s="389"/>
      <c r="AW213" s="389"/>
      <c r="AX213" s="389"/>
      <c r="AY213" s="389"/>
      <c r="AZ213" s="389"/>
      <c r="BA213" s="389"/>
      <c r="BB213" s="389"/>
      <c r="BC213" s="389"/>
      <c r="BD213" s="389"/>
      <c r="BE213" s="390"/>
      <c r="BF213" s="391" t="s">
        <v>388</v>
      </c>
      <c r="BG213" s="391"/>
      <c r="BH213" s="391"/>
      <c r="BI213" s="392"/>
      <c r="BJ213" s="139" t="s">
        <v>389</v>
      </c>
    </row>
    <row r="214" spans="1:70" s="3" customFormat="1" ht="38.1" customHeight="1" x14ac:dyDescent="0.45">
      <c r="A214" s="401" t="s">
        <v>266</v>
      </c>
      <c r="B214" s="402"/>
      <c r="C214" s="402"/>
      <c r="D214" s="403"/>
      <c r="E214" s="388" t="s">
        <v>439</v>
      </c>
      <c r="F214" s="389"/>
      <c r="G214" s="389"/>
      <c r="H214" s="389"/>
      <c r="I214" s="389"/>
      <c r="J214" s="389"/>
      <c r="K214" s="389"/>
      <c r="L214" s="389"/>
      <c r="M214" s="389"/>
      <c r="N214" s="389"/>
      <c r="O214" s="389"/>
      <c r="P214" s="389"/>
      <c r="Q214" s="389"/>
      <c r="R214" s="389"/>
      <c r="S214" s="389"/>
      <c r="T214" s="389"/>
      <c r="U214" s="389"/>
      <c r="V214" s="389"/>
      <c r="W214" s="389"/>
      <c r="X214" s="389"/>
      <c r="Y214" s="389"/>
      <c r="Z214" s="389"/>
      <c r="AA214" s="389"/>
      <c r="AB214" s="389"/>
      <c r="AC214" s="389"/>
      <c r="AD214" s="389"/>
      <c r="AE214" s="389"/>
      <c r="AF214" s="389"/>
      <c r="AG214" s="389"/>
      <c r="AH214" s="389"/>
      <c r="AI214" s="389"/>
      <c r="AJ214" s="389"/>
      <c r="AK214" s="389"/>
      <c r="AL214" s="389"/>
      <c r="AM214" s="389"/>
      <c r="AN214" s="389"/>
      <c r="AO214" s="389"/>
      <c r="AP214" s="389"/>
      <c r="AQ214" s="389"/>
      <c r="AR214" s="389"/>
      <c r="AS214" s="389"/>
      <c r="AT214" s="389"/>
      <c r="AU214" s="389"/>
      <c r="AV214" s="389"/>
      <c r="AW214" s="389"/>
      <c r="AX214" s="389"/>
      <c r="AY214" s="389"/>
      <c r="AZ214" s="389"/>
      <c r="BA214" s="389"/>
      <c r="BB214" s="389"/>
      <c r="BC214" s="389"/>
      <c r="BD214" s="389"/>
      <c r="BE214" s="390"/>
      <c r="BF214" s="433" t="s">
        <v>238</v>
      </c>
      <c r="BG214" s="391"/>
      <c r="BH214" s="391"/>
      <c r="BI214" s="392"/>
      <c r="BJ214" s="139" t="s">
        <v>365</v>
      </c>
    </row>
    <row r="215" spans="1:70" s="3" customFormat="1" ht="38.1" customHeight="1" x14ac:dyDescent="0.45">
      <c r="A215" s="401" t="s">
        <v>267</v>
      </c>
      <c r="B215" s="402"/>
      <c r="C215" s="402"/>
      <c r="D215" s="403"/>
      <c r="E215" s="388" t="s">
        <v>442</v>
      </c>
      <c r="F215" s="389"/>
      <c r="G215" s="389"/>
      <c r="H215" s="389"/>
      <c r="I215" s="389"/>
      <c r="J215" s="389"/>
      <c r="K215" s="389"/>
      <c r="L215" s="389"/>
      <c r="M215" s="389"/>
      <c r="N215" s="389"/>
      <c r="O215" s="389"/>
      <c r="P215" s="389"/>
      <c r="Q215" s="389"/>
      <c r="R215" s="389"/>
      <c r="S215" s="389"/>
      <c r="T215" s="389"/>
      <c r="U215" s="389"/>
      <c r="V215" s="389"/>
      <c r="W215" s="389"/>
      <c r="X215" s="389"/>
      <c r="Y215" s="389"/>
      <c r="Z215" s="389"/>
      <c r="AA215" s="389"/>
      <c r="AB215" s="389"/>
      <c r="AC215" s="389"/>
      <c r="AD215" s="389"/>
      <c r="AE215" s="389"/>
      <c r="AF215" s="389"/>
      <c r="AG215" s="389"/>
      <c r="AH215" s="389"/>
      <c r="AI215" s="389"/>
      <c r="AJ215" s="389"/>
      <c r="AK215" s="389"/>
      <c r="AL215" s="389"/>
      <c r="AM215" s="389"/>
      <c r="AN215" s="389"/>
      <c r="AO215" s="389"/>
      <c r="AP215" s="389"/>
      <c r="AQ215" s="389"/>
      <c r="AR215" s="389"/>
      <c r="AS215" s="389"/>
      <c r="AT215" s="389"/>
      <c r="AU215" s="389"/>
      <c r="AV215" s="389"/>
      <c r="AW215" s="389"/>
      <c r="AX215" s="389"/>
      <c r="AY215" s="389"/>
      <c r="AZ215" s="389"/>
      <c r="BA215" s="389"/>
      <c r="BB215" s="389"/>
      <c r="BC215" s="389"/>
      <c r="BD215" s="389"/>
      <c r="BE215" s="390"/>
      <c r="BF215" s="433" t="s">
        <v>239</v>
      </c>
      <c r="BG215" s="391"/>
      <c r="BH215" s="391"/>
      <c r="BI215" s="392"/>
      <c r="BJ215" s="139" t="s">
        <v>371</v>
      </c>
    </row>
    <row r="216" spans="1:70" s="3" customFormat="1" ht="38.1" customHeight="1" x14ac:dyDescent="0.45">
      <c r="A216" s="401" t="s">
        <v>268</v>
      </c>
      <c r="B216" s="402"/>
      <c r="C216" s="402"/>
      <c r="D216" s="403"/>
      <c r="E216" s="388" t="s">
        <v>441</v>
      </c>
      <c r="F216" s="389"/>
      <c r="G216" s="389"/>
      <c r="H216" s="389"/>
      <c r="I216" s="389"/>
      <c r="J216" s="389"/>
      <c r="K216" s="389"/>
      <c r="L216" s="389"/>
      <c r="M216" s="389"/>
      <c r="N216" s="389"/>
      <c r="O216" s="389"/>
      <c r="P216" s="389"/>
      <c r="Q216" s="389"/>
      <c r="R216" s="389"/>
      <c r="S216" s="389"/>
      <c r="T216" s="389"/>
      <c r="U216" s="389"/>
      <c r="V216" s="389"/>
      <c r="W216" s="389"/>
      <c r="X216" s="389"/>
      <c r="Y216" s="389"/>
      <c r="Z216" s="389"/>
      <c r="AA216" s="389"/>
      <c r="AB216" s="389"/>
      <c r="AC216" s="389"/>
      <c r="AD216" s="389"/>
      <c r="AE216" s="389"/>
      <c r="AF216" s="389"/>
      <c r="AG216" s="389"/>
      <c r="AH216" s="389"/>
      <c r="AI216" s="389"/>
      <c r="AJ216" s="389"/>
      <c r="AK216" s="389"/>
      <c r="AL216" s="389"/>
      <c r="AM216" s="389"/>
      <c r="AN216" s="389"/>
      <c r="AO216" s="389"/>
      <c r="AP216" s="389"/>
      <c r="AQ216" s="389"/>
      <c r="AR216" s="389"/>
      <c r="AS216" s="389"/>
      <c r="AT216" s="389"/>
      <c r="AU216" s="389"/>
      <c r="AV216" s="389"/>
      <c r="AW216" s="389"/>
      <c r="AX216" s="389"/>
      <c r="AY216" s="389"/>
      <c r="AZ216" s="389"/>
      <c r="BA216" s="389"/>
      <c r="BB216" s="389"/>
      <c r="BC216" s="389"/>
      <c r="BD216" s="389"/>
      <c r="BE216" s="390"/>
      <c r="BF216" s="433" t="s">
        <v>326</v>
      </c>
      <c r="BG216" s="391"/>
      <c r="BH216" s="391"/>
      <c r="BI216" s="392"/>
      <c r="BJ216" s="139" t="s">
        <v>369</v>
      </c>
    </row>
    <row r="217" spans="1:70" s="3" customFormat="1" ht="38.1" customHeight="1" x14ac:dyDescent="0.45">
      <c r="A217" s="401" t="s">
        <v>269</v>
      </c>
      <c r="B217" s="402"/>
      <c r="C217" s="402"/>
      <c r="D217" s="403"/>
      <c r="E217" s="388" t="s">
        <v>515</v>
      </c>
      <c r="F217" s="389"/>
      <c r="G217" s="389"/>
      <c r="H217" s="389"/>
      <c r="I217" s="389"/>
      <c r="J217" s="389"/>
      <c r="K217" s="389"/>
      <c r="L217" s="389"/>
      <c r="M217" s="389"/>
      <c r="N217" s="389"/>
      <c r="O217" s="389"/>
      <c r="P217" s="389"/>
      <c r="Q217" s="389"/>
      <c r="R217" s="389"/>
      <c r="S217" s="389"/>
      <c r="T217" s="389"/>
      <c r="U217" s="389"/>
      <c r="V217" s="389"/>
      <c r="W217" s="389"/>
      <c r="X217" s="389"/>
      <c r="Y217" s="389"/>
      <c r="Z217" s="389"/>
      <c r="AA217" s="389"/>
      <c r="AB217" s="389"/>
      <c r="AC217" s="389"/>
      <c r="AD217" s="389"/>
      <c r="AE217" s="389"/>
      <c r="AF217" s="389"/>
      <c r="AG217" s="389"/>
      <c r="AH217" s="389"/>
      <c r="AI217" s="389"/>
      <c r="AJ217" s="389"/>
      <c r="AK217" s="389"/>
      <c r="AL217" s="389"/>
      <c r="AM217" s="389"/>
      <c r="AN217" s="389"/>
      <c r="AO217" s="389"/>
      <c r="AP217" s="389"/>
      <c r="AQ217" s="389"/>
      <c r="AR217" s="389"/>
      <c r="AS217" s="389"/>
      <c r="AT217" s="389"/>
      <c r="AU217" s="389"/>
      <c r="AV217" s="389"/>
      <c r="AW217" s="389"/>
      <c r="AX217" s="389"/>
      <c r="AY217" s="389"/>
      <c r="AZ217" s="389"/>
      <c r="BA217" s="389"/>
      <c r="BB217" s="389"/>
      <c r="BC217" s="389"/>
      <c r="BD217" s="389"/>
      <c r="BE217" s="390"/>
      <c r="BF217" s="433" t="s">
        <v>396</v>
      </c>
      <c r="BG217" s="391"/>
      <c r="BH217" s="391"/>
      <c r="BI217" s="392"/>
      <c r="BJ217" s="139" t="s">
        <v>372</v>
      </c>
    </row>
    <row r="218" spans="1:70" s="3" customFormat="1" ht="38.1" customHeight="1" thickBot="1" x14ac:dyDescent="0.5">
      <c r="A218" s="393" t="s">
        <v>270</v>
      </c>
      <c r="B218" s="394"/>
      <c r="C218" s="394"/>
      <c r="D218" s="395"/>
      <c r="E218" s="434" t="s">
        <v>450</v>
      </c>
      <c r="F218" s="396"/>
      <c r="G218" s="396"/>
      <c r="H218" s="396"/>
      <c r="I218" s="396"/>
      <c r="J218" s="396"/>
      <c r="K218" s="396"/>
      <c r="L218" s="396"/>
      <c r="M218" s="396"/>
      <c r="N218" s="396"/>
      <c r="O218" s="396"/>
      <c r="P218" s="396"/>
      <c r="Q218" s="396"/>
      <c r="R218" s="396"/>
      <c r="S218" s="396"/>
      <c r="T218" s="396"/>
      <c r="U218" s="396"/>
      <c r="V218" s="396"/>
      <c r="W218" s="396"/>
      <c r="X218" s="396"/>
      <c r="Y218" s="396"/>
      <c r="Z218" s="396"/>
      <c r="AA218" s="396"/>
      <c r="AB218" s="396"/>
      <c r="AC218" s="396"/>
      <c r="AD218" s="396"/>
      <c r="AE218" s="396"/>
      <c r="AF218" s="396"/>
      <c r="AG218" s="396"/>
      <c r="AH218" s="396"/>
      <c r="AI218" s="396"/>
      <c r="AJ218" s="396"/>
      <c r="AK218" s="396"/>
      <c r="AL218" s="396"/>
      <c r="AM218" s="396"/>
      <c r="AN218" s="396"/>
      <c r="AO218" s="396"/>
      <c r="AP218" s="396"/>
      <c r="AQ218" s="396"/>
      <c r="AR218" s="396"/>
      <c r="AS218" s="396"/>
      <c r="AT218" s="396"/>
      <c r="AU218" s="396"/>
      <c r="AV218" s="396"/>
      <c r="AW218" s="396"/>
      <c r="AX218" s="396"/>
      <c r="AY218" s="396"/>
      <c r="AZ218" s="396"/>
      <c r="BA218" s="396"/>
      <c r="BB218" s="396"/>
      <c r="BC218" s="396"/>
      <c r="BD218" s="396"/>
      <c r="BE218" s="397"/>
      <c r="BF218" s="435" t="s">
        <v>241</v>
      </c>
      <c r="BG218" s="436"/>
      <c r="BH218" s="436"/>
      <c r="BI218" s="437"/>
      <c r="BJ218" s="139" t="s">
        <v>399</v>
      </c>
    </row>
    <row r="219" spans="1:70" s="6" customFormat="1" ht="23.25" customHeight="1" x14ac:dyDescent="0.45">
      <c r="A219" s="110"/>
      <c r="B219" s="110"/>
      <c r="C219" s="110"/>
      <c r="D219" s="110"/>
      <c r="E219" s="110"/>
      <c r="F219" s="110"/>
      <c r="G219" s="229"/>
      <c r="H219" s="9"/>
      <c r="I219" s="9"/>
      <c r="J219" s="9"/>
      <c r="K219" s="9"/>
      <c r="L219" s="9"/>
      <c r="M219" s="9"/>
      <c r="N219" s="229"/>
      <c r="O219" s="229"/>
      <c r="P219" s="229"/>
      <c r="Q219" s="229"/>
      <c r="R219" s="229"/>
      <c r="S219" s="229"/>
      <c r="T219" s="229"/>
      <c r="U219" s="229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8"/>
      <c r="AL219" s="229"/>
      <c r="AM219" s="231"/>
      <c r="AN219" s="229"/>
      <c r="AO219" s="229"/>
      <c r="AP219" s="229"/>
      <c r="AW219" s="9"/>
      <c r="AX219" s="229"/>
      <c r="AY219" s="229"/>
      <c r="AZ219" s="229"/>
      <c r="BA219" s="229"/>
      <c r="BB219" s="229"/>
      <c r="BC219" s="229"/>
      <c r="BD219" s="229"/>
      <c r="BI219" s="7"/>
      <c r="BJ219" s="7"/>
      <c r="BK219" s="7"/>
      <c r="BL219" s="7"/>
    </row>
    <row r="220" spans="1:70" s="6" customFormat="1" ht="18" customHeight="1" thickBot="1" x14ac:dyDescent="0.5">
      <c r="A220" s="110"/>
      <c r="B220" s="110"/>
      <c r="C220" s="110"/>
      <c r="D220" s="110"/>
      <c r="E220" s="110"/>
      <c r="F220" s="110"/>
      <c r="G220" s="229"/>
      <c r="H220" s="9"/>
      <c r="I220" s="9"/>
      <c r="J220" s="9"/>
      <c r="K220" s="9"/>
      <c r="L220" s="9"/>
      <c r="M220" s="9"/>
      <c r="N220" s="229"/>
      <c r="O220" s="229"/>
      <c r="P220" s="229"/>
      <c r="Q220" s="229"/>
      <c r="R220" s="229"/>
      <c r="S220" s="229"/>
      <c r="T220" s="229"/>
      <c r="U220" s="229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8"/>
      <c r="AL220" s="229"/>
      <c r="AM220" s="231"/>
      <c r="AN220" s="229"/>
      <c r="AO220" s="229"/>
      <c r="AP220" s="229"/>
      <c r="AW220" s="9"/>
      <c r="AX220" s="229"/>
      <c r="AY220" s="229"/>
      <c r="AZ220" s="229"/>
      <c r="BA220" s="229"/>
      <c r="BB220" s="229"/>
      <c r="BC220" s="229"/>
      <c r="BD220" s="229"/>
      <c r="BI220" s="7"/>
      <c r="BJ220" s="7"/>
      <c r="BK220" s="7"/>
      <c r="BL220" s="7"/>
    </row>
    <row r="221" spans="1:70" s="3" customFormat="1" ht="93.6" customHeight="1" thickBot="1" x14ac:dyDescent="0.5">
      <c r="A221" s="418" t="s">
        <v>106</v>
      </c>
      <c r="B221" s="419"/>
      <c r="C221" s="419"/>
      <c r="D221" s="419"/>
      <c r="E221" s="420" t="s">
        <v>107</v>
      </c>
      <c r="F221" s="421"/>
      <c r="G221" s="421"/>
      <c r="H221" s="421"/>
      <c r="I221" s="421"/>
      <c r="J221" s="421"/>
      <c r="K221" s="421"/>
      <c r="L221" s="421"/>
      <c r="M221" s="421"/>
      <c r="N221" s="421"/>
      <c r="O221" s="421"/>
      <c r="P221" s="421"/>
      <c r="Q221" s="421"/>
      <c r="R221" s="421"/>
      <c r="S221" s="421"/>
      <c r="T221" s="421"/>
      <c r="U221" s="421"/>
      <c r="V221" s="421"/>
      <c r="W221" s="421"/>
      <c r="X221" s="421"/>
      <c r="Y221" s="421"/>
      <c r="Z221" s="421"/>
      <c r="AA221" s="421"/>
      <c r="AB221" s="421"/>
      <c r="AC221" s="421"/>
      <c r="AD221" s="421"/>
      <c r="AE221" s="421"/>
      <c r="AF221" s="421"/>
      <c r="AG221" s="421"/>
      <c r="AH221" s="421"/>
      <c r="AI221" s="421"/>
      <c r="AJ221" s="421"/>
      <c r="AK221" s="421"/>
      <c r="AL221" s="421"/>
      <c r="AM221" s="421"/>
      <c r="AN221" s="421"/>
      <c r="AO221" s="421"/>
      <c r="AP221" s="421"/>
      <c r="AQ221" s="421"/>
      <c r="AR221" s="421"/>
      <c r="AS221" s="421"/>
      <c r="AT221" s="421"/>
      <c r="AU221" s="421"/>
      <c r="AV221" s="421"/>
      <c r="AW221" s="421"/>
      <c r="AX221" s="421"/>
      <c r="AY221" s="421"/>
      <c r="AZ221" s="421"/>
      <c r="BA221" s="421"/>
      <c r="BB221" s="421"/>
      <c r="BC221" s="421"/>
      <c r="BD221" s="421"/>
      <c r="BE221" s="422"/>
      <c r="BF221" s="418" t="s">
        <v>141</v>
      </c>
      <c r="BG221" s="419"/>
      <c r="BH221" s="419"/>
      <c r="BI221" s="423"/>
      <c r="BJ221" s="220"/>
      <c r="BK221" s="230"/>
      <c r="BL221" s="230"/>
      <c r="BM221" s="230"/>
      <c r="BP221" s="15"/>
      <c r="BQ221" s="15"/>
      <c r="BR221" s="15"/>
    </row>
    <row r="222" spans="1:70" s="3" customFormat="1" ht="36.75" customHeight="1" x14ac:dyDescent="0.45">
      <c r="A222" s="424" t="s">
        <v>271</v>
      </c>
      <c r="B222" s="425"/>
      <c r="C222" s="425"/>
      <c r="D222" s="426"/>
      <c r="E222" s="427" t="s">
        <v>451</v>
      </c>
      <c r="F222" s="428"/>
      <c r="G222" s="428"/>
      <c r="H222" s="428"/>
      <c r="I222" s="428"/>
      <c r="J222" s="428"/>
      <c r="K222" s="428"/>
      <c r="L222" s="428"/>
      <c r="M222" s="428"/>
      <c r="N222" s="428"/>
      <c r="O222" s="428"/>
      <c r="P222" s="428"/>
      <c r="Q222" s="428"/>
      <c r="R222" s="428"/>
      <c r="S222" s="428"/>
      <c r="T222" s="428"/>
      <c r="U222" s="428"/>
      <c r="V222" s="428"/>
      <c r="W222" s="428"/>
      <c r="X222" s="428"/>
      <c r="Y222" s="428"/>
      <c r="Z222" s="428"/>
      <c r="AA222" s="428"/>
      <c r="AB222" s="428"/>
      <c r="AC222" s="428"/>
      <c r="AD222" s="428"/>
      <c r="AE222" s="428"/>
      <c r="AF222" s="428"/>
      <c r="AG222" s="428"/>
      <c r="AH222" s="428"/>
      <c r="AI222" s="428"/>
      <c r="AJ222" s="428"/>
      <c r="AK222" s="428"/>
      <c r="AL222" s="428"/>
      <c r="AM222" s="428"/>
      <c r="AN222" s="428"/>
      <c r="AO222" s="428"/>
      <c r="AP222" s="428"/>
      <c r="AQ222" s="428"/>
      <c r="AR222" s="428"/>
      <c r="AS222" s="428"/>
      <c r="AT222" s="428"/>
      <c r="AU222" s="428"/>
      <c r="AV222" s="428"/>
      <c r="AW222" s="428"/>
      <c r="AX222" s="428"/>
      <c r="AY222" s="428"/>
      <c r="AZ222" s="428"/>
      <c r="BA222" s="428"/>
      <c r="BB222" s="428"/>
      <c r="BC222" s="428"/>
      <c r="BD222" s="428"/>
      <c r="BE222" s="429"/>
      <c r="BF222" s="430" t="s">
        <v>242</v>
      </c>
      <c r="BG222" s="431"/>
      <c r="BH222" s="431"/>
      <c r="BI222" s="432"/>
      <c r="BJ222" s="139" t="s">
        <v>400</v>
      </c>
      <c r="BK222" s="15"/>
    </row>
    <row r="223" spans="1:70" s="3" customFormat="1" ht="36.75" customHeight="1" x14ac:dyDescent="0.45">
      <c r="A223" s="401" t="s">
        <v>272</v>
      </c>
      <c r="B223" s="402"/>
      <c r="C223" s="402"/>
      <c r="D223" s="403"/>
      <c r="E223" s="412" t="s">
        <v>452</v>
      </c>
      <c r="F223" s="413"/>
      <c r="G223" s="413"/>
      <c r="H223" s="413"/>
      <c r="I223" s="413"/>
      <c r="J223" s="413"/>
      <c r="K223" s="413"/>
      <c r="L223" s="413"/>
      <c r="M223" s="413"/>
      <c r="N223" s="413"/>
      <c r="O223" s="413"/>
      <c r="P223" s="413"/>
      <c r="Q223" s="413"/>
      <c r="R223" s="413"/>
      <c r="S223" s="413"/>
      <c r="T223" s="413"/>
      <c r="U223" s="413"/>
      <c r="V223" s="413"/>
      <c r="W223" s="413"/>
      <c r="X223" s="413"/>
      <c r="Y223" s="413"/>
      <c r="Z223" s="413"/>
      <c r="AA223" s="413"/>
      <c r="AB223" s="413"/>
      <c r="AC223" s="413"/>
      <c r="AD223" s="413"/>
      <c r="AE223" s="413"/>
      <c r="AF223" s="413"/>
      <c r="AG223" s="413"/>
      <c r="AH223" s="413"/>
      <c r="AI223" s="413"/>
      <c r="AJ223" s="413"/>
      <c r="AK223" s="413"/>
      <c r="AL223" s="413"/>
      <c r="AM223" s="413"/>
      <c r="AN223" s="413"/>
      <c r="AO223" s="413"/>
      <c r="AP223" s="413"/>
      <c r="AQ223" s="413"/>
      <c r="AR223" s="413"/>
      <c r="AS223" s="413"/>
      <c r="AT223" s="413"/>
      <c r="AU223" s="413"/>
      <c r="AV223" s="413"/>
      <c r="AW223" s="413"/>
      <c r="AX223" s="413"/>
      <c r="AY223" s="413"/>
      <c r="AZ223" s="413"/>
      <c r="BA223" s="413"/>
      <c r="BB223" s="413"/>
      <c r="BC223" s="413"/>
      <c r="BD223" s="413"/>
      <c r="BE223" s="414"/>
      <c r="BF223" s="415" t="s">
        <v>401</v>
      </c>
      <c r="BG223" s="416"/>
      <c r="BH223" s="416"/>
      <c r="BI223" s="417"/>
      <c r="BJ223" s="139" t="s">
        <v>402</v>
      </c>
      <c r="BK223" s="15"/>
    </row>
    <row r="224" spans="1:70" s="3" customFormat="1" ht="36.75" customHeight="1" x14ac:dyDescent="0.45">
      <c r="A224" s="401" t="s">
        <v>273</v>
      </c>
      <c r="B224" s="402"/>
      <c r="C224" s="402"/>
      <c r="D224" s="403"/>
      <c r="E224" s="388" t="s">
        <v>453</v>
      </c>
      <c r="F224" s="389"/>
      <c r="G224" s="389"/>
      <c r="H224" s="389"/>
      <c r="I224" s="389"/>
      <c r="J224" s="389"/>
      <c r="K224" s="389"/>
      <c r="L224" s="389"/>
      <c r="M224" s="389"/>
      <c r="N224" s="389"/>
      <c r="O224" s="389"/>
      <c r="P224" s="389"/>
      <c r="Q224" s="389"/>
      <c r="R224" s="389"/>
      <c r="S224" s="389"/>
      <c r="T224" s="389"/>
      <c r="U224" s="389"/>
      <c r="V224" s="389"/>
      <c r="W224" s="389"/>
      <c r="X224" s="389"/>
      <c r="Y224" s="389"/>
      <c r="Z224" s="389"/>
      <c r="AA224" s="389"/>
      <c r="AB224" s="389"/>
      <c r="AC224" s="389"/>
      <c r="AD224" s="389"/>
      <c r="AE224" s="389"/>
      <c r="AF224" s="389"/>
      <c r="AG224" s="389"/>
      <c r="AH224" s="389"/>
      <c r="AI224" s="389"/>
      <c r="AJ224" s="389"/>
      <c r="AK224" s="389"/>
      <c r="AL224" s="389"/>
      <c r="AM224" s="389"/>
      <c r="AN224" s="389"/>
      <c r="AO224" s="389"/>
      <c r="AP224" s="389"/>
      <c r="AQ224" s="389"/>
      <c r="AR224" s="389"/>
      <c r="AS224" s="389"/>
      <c r="AT224" s="389"/>
      <c r="AU224" s="389"/>
      <c r="AV224" s="389"/>
      <c r="AW224" s="389"/>
      <c r="AX224" s="389"/>
      <c r="AY224" s="389"/>
      <c r="AZ224" s="389"/>
      <c r="BA224" s="389"/>
      <c r="BB224" s="389"/>
      <c r="BC224" s="389"/>
      <c r="BD224" s="389"/>
      <c r="BE224" s="390"/>
      <c r="BF224" s="410" t="s">
        <v>244</v>
      </c>
      <c r="BG224" s="410"/>
      <c r="BH224" s="410"/>
      <c r="BI224" s="411"/>
      <c r="BJ224" s="139" t="s">
        <v>454</v>
      </c>
      <c r="BK224" s="15"/>
    </row>
    <row r="225" spans="1:63" s="3" customFormat="1" ht="36.75" customHeight="1" x14ac:dyDescent="0.45">
      <c r="A225" s="401" t="s">
        <v>274</v>
      </c>
      <c r="B225" s="402"/>
      <c r="C225" s="402"/>
      <c r="D225" s="403"/>
      <c r="E225" s="404" t="s">
        <v>455</v>
      </c>
      <c r="F225" s="405"/>
      <c r="G225" s="405"/>
      <c r="H225" s="405"/>
      <c r="I225" s="405"/>
      <c r="J225" s="405"/>
      <c r="K225" s="405"/>
      <c r="L225" s="405"/>
      <c r="M225" s="405"/>
      <c r="N225" s="405"/>
      <c r="O225" s="405"/>
      <c r="P225" s="405"/>
      <c r="Q225" s="405"/>
      <c r="R225" s="405"/>
      <c r="S225" s="405"/>
      <c r="T225" s="405"/>
      <c r="U225" s="405"/>
      <c r="V225" s="405"/>
      <c r="W225" s="405"/>
      <c r="X225" s="405"/>
      <c r="Y225" s="405"/>
      <c r="Z225" s="405"/>
      <c r="AA225" s="405"/>
      <c r="AB225" s="405"/>
      <c r="AC225" s="405"/>
      <c r="AD225" s="405"/>
      <c r="AE225" s="405"/>
      <c r="AF225" s="405"/>
      <c r="AG225" s="405"/>
      <c r="AH225" s="405"/>
      <c r="AI225" s="405"/>
      <c r="AJ225" s="405"/>
      <c r="AK225" s="405"/>
      <c r="AL225" s="405"/>
      <c r="AM225" s="405"/>
      <c r="AN225" s="405"/>
      <c r="AO225" s="405"/>
      <c r="AP225" s="405"/>
      <c r="AQ225" s="405"/>
      <c r="AR225" s="405"/>
      <c r="AS225" s="405"/>
      <c r="AT225" s="405"/>
      <c r="AU225" s="405"/>
      <c r="AV225" s="405"/>
      <c r="AW225" s="405"/>
      <c r="AX225" s="405"/>
      <c r="AY225" s="405"/>
      <c r="AZ225" s="405"/>
      <c r="BA225" s="405"/>
      <c r="BB225" s="405"/>
      <c r="BC225" s="405"/>
      <c r="BD225" s="405"/>
      <c r="BE225" s="406"/>
      <c r="BF225" s="407" t="s">
        <v>244</v>
      </c>
      <c r="BG225" s="408"/>
      <c r="BH225" s="408"/>
      <c r="BI225" s="409"/>
      <c r="BJ225" s="139" t="s">
        <v>456</v>
      </c>
      <c r="BK225" s="15"/>
    </row>
    <row r="226" spans="1:63" s="3" customFormat="1" ht="36.75" customHeight="1" x14ac:dyDescent="0.45">
      <c r="A226" s="401" t="s">
        <v>275</v>
      </c>
      <c r="B226" s="402"/>
      <c r="C226" s="402"/>
      <c r="D226" s="403"/>
      <c r="E226" s="412" t="s">
        <v>457</v>
      </c>
      <c r="F226" s="413"/>
      <c r="G226" s="413"/>
      <c r="H226" s="413"/>
      <c r="I226" s="413"/>
      <c r="J226" s="413"/>
      <c r="K226" s="413"/>
      <c r="L226" s="413"/>
      <c r="M226" s="413"/>
      <c r="N226" s="413"/>
      <c r="O226" s="413"/>
      <c r="P226" s="413"/>
      <c r="Q226" s="413"/>
      <c r="R226" s="413"/>
      <c r="S226" s="413"/>
      <c r="T226" s="413"/>
      <c r="U226" s="413"/>
      <c r="V226" s="413"/>
      <c r="W226" s="413"/>
      <c r="X226" s="413"/>
      <c r="Y226" s="413"/>
      <c r="Z226" s="413"/>
      <c r="AA226" s="413"/>
      <c r="AB226" s="413"/>
      <c r="AC226" s="413"/>
      <c r="AD226" s="413"/>
      <c r="AE226" s="413"/>
      <c r="AF226" s="413"/>
      <c r="AG226" s="413"/>
      <c r="AH226" s="413"/>
      <c r="AI226" s="413"/>
      <c r="AJ226" s="413"/>
      <c r="AK226" s="413"/>
      <c r="AL226" s="413"/>
      <c r="AM226" s="413"/>
      <c r="AN226" s="413"/>
      <c r="AO226" s="413"/>
      <c r="AP226" s="413"/>
      <c r="AQ226" s="413"/>
      <c r="AR226" s="413"/>
      <c r="AS226" s="413"/>
      <c r="AT226" s="413"/>
      <c r="AU226" s="413"/>
      <c r="AV226" s="413"/>
      <c r="AW226" s="413"/>
      <c r="AX226" s="413"/>
      <c r="AY226" s="413"/>
      <c r="AZ226" s="413"/>
      <c r="BA226" s="413"/>
      <c r="BB226" s="413"/>
      <c r="BC226" s="413"/>
      <c r="BD226" s="413"/>
      <c r="BE226" s="414"/>
      <c r="BF226" s="407" t="s">
        <v>245</v>
      </c>
      <c r="BG226" s="408"/>
      <c r="BH226" s="408"/>
      <c r="BI226" s="409"/>
      <c r="BJ226" s="139" t="s">
        <v>406</v>
      </c>
      <c r="BK226" s="15"/>
    </row>
    <row r="227" spans="1:63" s="3" customFormat="1" ht="36.75" customHeight="1" x14ac:dyDescent="0.45">
      <c r="A227" s="401" t="s">
        <v>276</v>
      </c>
      <c r="B227" s="402"/>
      <c r="C227" s="402"/>
      <c r="D227" s="403"/>
      <c r="E227" s="388" t="s">
        <v>458</v>
      </c>
      <c r="F227" s="389"/>
      <c r="G227" s="389"/>
      <c r="H227" s="389"/>
      <c r="I227" s="389"/>
      <c r="J227" s="389"/>
      <c r="K227" s="389"/>
      <c r="L227" s="389"/>
      <c r="M227" s="389"/>
      <c r="N227" s="389"/>
      <c r="O227" s="389"/>
      <c r="P227" s="389"/>
      <c r="Q227" s="389"/>
      <c r="R227" s="389"/>
      <c r="S227" s="389"/>
      <c r="T227" s="389"/>
      <c r="U227" s="389"/>
      <c r="V227" s="389"/>
      <c r="W227" s="389"/>
      <c r="X227" s="389"/>
      <c r="Y227" s="389"/>
      <c r="Z227" s="389"/>
      <c r="AA227" s="389"/>
      <c r="AB227" s="389"/>
      <c r="AC227" s="389"/>
      <c r="AD227" s="389"/>
      <c r="AE227" s="389"/>
      <c r="AF227" s="389"/>
      <c r="AG227" s="389"/>
      <c r="AH227" s="389"/>
      <c r="AI227" s="389"/>
      <c r="AJ227" s="389"/>
      <c r="AK227" s="389"/>
      <c r="AL227" s="389"/>
      <c r="AM227" s="389"/>
      <c r="AN227" s="389"/>
      <c r="AO227" s="389"/>
      <c r="AP227" s="389"/>
      <c r="AQ227" s="389"/>
      <c r="AR227" s="389"/>
      <c r="AS227" s="389"/>
      <c r="AT227" s="389"/>
      <c r="AU227" s="389"/>
      <c r="AV227" s="389"/>
      <c r="AW227" s="389"/>
      <c r="AX227" s="389"/>
      <c r="AY227" s="389"/>
      <c r="AZ227" s="389"/>
      <c r="BA227" s="389"/>
      <c r="BB227" s="389"/>
      <c r="BC227" s="389"/>
      <c r="BD227" s="389"/>
      <c r="BE227" s="390"/>
      <c r="BF227" s="391" t="s">
        <v>408</v>
      </c>
      <c r="BG227" s="391"/>
      <c r="BH227" s="391"/>
      <c r="BI227" s="392"/>
      <c r="BJ227" s="139" t="s">
        <v>459</v>
      </c>
      <c r="BK227" s="15"/>
    </row>
    <row r="228" spans="1:63" s="3" customFormat="1" ht="36.75" customHeight="1" x14ac:dyDescent="0.45">
      <c r="A228" s="401" t="s">
        <v>277</v>
      </c>
      <c r="B228" s="402"/>
      <c r="C228" s="402"/>
      <c r="D228" s="403"/>
      <c r="E228" s="404" t="s">
        <v>460</v>
      </c>
      <c r="F228" s="405"/>
      <c r="G228" s="405"/>
      <c r="H228" s="405"/>
      <c r="I228" s="405"/>
      <c r="J228" s="405"/>
      <c r="K228" s="405"/>
      <c r="L228" s="405"/>
      <c r="M228" s="405"/>
      <c r="N228" s="405"/>
      <c r="O228" s="405"/>
      <c r="P228" s="405"/>
      <c r="Q228" s="405"/>
      <c r="R228" s="405"/>
      <c r="S228" s="405"/>
      <c r="T228" s="405"/>
      <c r="U228" s="405"/>
      <c r="V228" s="405"/>
      <c r="W228" s="405"/>
      <c r="X228" s="405"/>
      <c r="Y228" s="405"/>
      <c r="Z228" s="405"/>
      <c r="AA228" s="405"/>
      <c r="AB228" s="405"/>
      <c r="AC228" s="405"/>
      <c r="AD228" s="405"/>
      <c r="AE228" s="405"/>
      <c r="AF228" s="405"/>
      <c r="AG228" s="405"/>
      <c r="AH228" s="405"/>
      <c r="AI228" s="405"/>
      <c r="AJ228" s="405"/>
      <c r="AK228" s="405"/>
      <c r="AL228" s="405"/>
      <c r="AM228" s="405"/>
      <c r="AN228" s="405"/>
      <c r="AO228" s="405"/>
      <c r="AP228" s="405"/>
      <c r="AQ228" s="405"/>
      <c r="AR228" s="405"/>
      <c r="AS228" s="405"/>
      <c r="AT228" s="405"/>
      <c r="AU228" s="405"/>
      <c r="AV228" s="405"/>
      <c r="AW228" s="405"/>
      <c r="AX228" s="405"/>
      <c r="AY228" s="405"/>
      <c r="AZ228" s="405"/>
      <c r="BA228" s="405"/>
      <c r="BB228" s="405"/>
      <c r="BC228" s="405"/>
      <c r="BD228" s="405"/>
      <c r="BE228" s="406"/>
      <c r="BF228" s="407" t="s">
        <v>408</v>
      </c>
      <c r="BG228" s="408"/>
      <c r="BH228" s="408"/>
      <c r="BI228" s="409"/>
      <c r="BJ228" s="139" t="s">
        <v>461</v>
      </c>
      <c r="BK228" s="15"/>
    </row>
    <row r="229" spans="1:63" s="3" customFormat="1" ht="36.75" customHeight="1" x14ac:dyDescent="0.45">
      <c r="A229" s="401" t="s">
        <v>278</v>
      </c>
      <c r="B229" s="402"/>
      <c r="C229" s="402"/>
      <c r="D229" s="403"/>
      <c r="E229" s="388" t="s">
        <v>462</v>
      </c>
      <c r="F229" s="389"/>
      <c r="G229" s="389"/>
      <c r="H229" s="389"/>
      <c r="I229" s="389"/>
      <c r="J229" s="389"/>
      <c r="K229" s="389"/>
      <c r="L229" s="389"/>
      <c r="M229" s="389"/>
      <c r="N229" s="389"/>
      <c r="O229" s="389"/>
      <c r="P229" s="389"/>
      <c r="Q229" s="389"/>
      <c r="R229" s="389"/>
      <c r="S229" s="389"/>
      <c r="T229" s="389"/>
      <c r="U229" s="389"/>
      <c r="V229" s="389"/>
      <c r="W229" s="389"/>
      <c r="X229" s="389"/>
      <c r="Y229" s="389"/>
      <c r="Z229" s="389"/>
      <c r="AA229" s="389"/>
      <c r="AB229" s="389"/>
      <c r="AC229" s="389"/>
      <c r="AD229" s="389"/>
      <c r="AE229" s="389"/>
      <c r="AF229" s="389"/>
      <c r="AG229" s="389"/>
      <c r="AH229" s="389"/>
      <c r="AI229" s="389"/>
      <c r="AJ229" s="389"/>
      <c r="AK229" s="389"/>
      <c r="AL229" s="389"/>
      <c r="AM229" s="389"/>
      <c r="AN229" s="389"/>
      <c r="AO229" s="389"/>
      <c r="AP229" s="389"/>
      <c r="AQ229" s="389"/>
      <c r="AR229" s="389"/>
      <c r="AS229" s="389"/>
      <c r="AT229" s="389"/>
      <c r="AU229" s="389"/>
      <c r="AV229" s="389"/>
      <c r="AW229" s="389"/>
      <c r="AX229" s="389"/>
      <c r="AY229" s="389"/>
      <c r="AZ229" s="389"/>
      <c r="BA229" s="389"/>
      <c r="BB229" s="389"/>
      <c r="BC229" s="389"/>
      <c r="BD229" s="389"/>
      <c r="BE229" s="390"/>
      <c r="BF229" s="410" t="s">
        <v>411</v>
      </c>
      <c r="BG229" s="410"/>
      <c r="BH229" s="410"/>
      <c r="BI229" s="411"/>
      <c r="BJ229" s="139" t="s">
        <v>463</v>
      </c>
      <c r="BK229" s="15"/>
    </row>
    <row r="230" spans="1:63" s="3" customFormat="1" ht="36.75" customHeight="1" x14ac:dyDescent="0.45">
      <c r="A230" s="401" t="s">
        <v>279</v>
      </c>
      <c r="B230" s="402"/>
      <c r="C230" s="402"/>
      <c r="D230" s="403"/>
      <c r="E230" s="404" t="s">
        <v>464</v>
      </c>
      <c r="F230" s="405"/>
      <c r="G230" s="405"/>
      <c r="H230" s="405"/>
      <c r="I230" s="405"/>
      <c r="J230" s="405"/>
      <c r="K230" s="405"/>
      <c r="L230" s="405"/>
      <c r="M230" s="405"/>
      <c r="N230" s="405"/>
      <c r="O230" s="405"/>
      <c r="P230" s="405"/>
      <c r="Q230" s="405"/>
      <c r="R230" s="405"/>
      <c r="S230" s="405"/>
      <c r="T230" s="405"/>
      <c r="U230" s="405"/>
      <c r="V230" s="405"/>
      <c r="W230" s="405"/>
      <c r="X230" s="405"/>
      <c r="Y230" s="405"/>
      <c r="Z230" s="405"/>
      <c r="AA230" s="405"/>
      <c r="AB230" s="405"/>
      <c r="AC230" s="405"/>
      <c r="AD230" s="405"/>
      <c r="AE230" s="405"/>
      <c r="AF230" s="405"/>
      <c r="AG230" s="405"/>
      <c r="AH230" s="405"/>
      <c r="AI230" s="405"/>
      <c r="AJ230" s="405"/>
      <c r="AK230" s="405"/>
      <c r="AL230" s="405"/>
      <c r="AM230" s="405"/>
      <c r="AN230" s="405"/>
      <c r="AO230" s="405"/>
      <c r="AP230" s="405"/>
      <c r="AQ230" s="405"/>
      <c r="AR230" s="405"/>
      <c r="AS230" s="405"/>
      <c r="AT230" s="405"/>
      <c r="AU230" s="405"/>
      <c r="AV230" s="405"/>
      <c r="AW230" s="405"/>
      <c r="AX230" s="405"/>
      <c r="AY230" s="405"/>
      <c r="AZ230" s="405"/>
      <c r="BA230" s="405"/>
      <c r="BB230" s="405"/>
      <c r="BC230" s="405"/>
      <c r="BD230" s="405"/>
      <c r="BE230" s="406"/>
      <c r="BF230" s="407" t="s">
        <v>411</v>
      </c>
      <c r="BG230" s="408"/>
      <c r="BH230" s="408"/>
      <c r="BI230" s="409"/>
      <c r="BJ230" s="139" t="s">
        <v>465</v>
      </c>
      <c r="BK230" s="15"/>
    </row>
    <row r="231" spans="1:63" s="3" customFormat="1" ht="36.75" customHeight="1" x14ac:dyDescent="0.45">
      <c r="A231" s="401" t="s">
        <v>280</v>
      </c>
      <c r="B231" s="402"/>
      <c r="C231" s="402"/>
      <c r="D231" s="403"/>
      <c r="E231" s="388" t="s">
        <v>466</v>
      </c>
      <c r="F231" s="389"/>
      <c r="G231" s="389"/>
      <c r="H231" s="389"/>
      <c r="I231" s="389"/>
      <c r="J231" s="389"/>
      <c r="K231" s="389"/>
      <c r="L231" s="389"/>
      <c r="M231" s="389"/>
      <c r="N231" s="389"/>
      <c r="O231" s="389"/>
      <c r="P231" s="389"/>
      <c r="Q231" s="389"/>
      <c r="R231" s="389"/>
      <c r="S231" s="389"/>
      <c r="T231" s="389"/>
      <c r="U231" s="389"/>
      <c r="V231" s="389"/>
      <c r="W231" s="389"/>
      <c r="X231" s="389"/>
      <c r="Y231" s="389"/>
      <c r="Z231" s="389"/>
      <c r="AA231" s="389"/>
      <c r="AB231" s="389"/>
      <c r="AC231" s="389"/>
      <c r="AD231" s="389"/>
      <c r="AE231" s="389"/>
      <c r="AF231" s="389"/>
      <c r="AG231" s="389"/>
      <c r="AH231" s="389"/>
      <c r="AI231" s="389"/>
      <c r="AJ231" s="389"/>
      <c r="AK231" s="389"/>
      <c r="AL231" s="389"/>
      <c r="AM231" s="389"/>
      <c r="AN231" s="389"/>
      <c r="AO231" s="389"/>
      <c r="AP231" s="389"/>
      <c r="AQ231" s="389"/>
      <c r="AR231" s="389"/>
      <c r="AS231" s="389"/>
      <c r="AT231" s="389"/>
      <c r="AU231" s="389"/>
      <c r="AV231" s="389"/>
      <c r="AW231" s="389"/>
      <c r="AX231" s="389"/>
      <c r="AY231" s="389"/>
      <c r="AZ231" s="389"/>
      <c r="BA231" s="389"/>
      <c r="BB231" s="389"/>
      <c r="BC231" s="389"/>
      <c r="BD231" s="389"/>
      <c r="BE231" s="390"/>
      <c r="BF231" s="410" t="s">
        <v>414</v>
      </c>
      <c r="BG231" s="410"/>
      <c r="BH231" s="410"/>
      <c r="BI231" s="411"/>
      <c r="BJ231" s="139" t="s">
        <v>467</v>
      </c>
      <c r="BK231" s="15"/>
    </row>
    <row r="232" spans="1:63" s="3" customFormat="1" ht="36.75" customHeight="1" x14ac:dyDescent="0.45">
      <c r="A232" s="401" t="s">
        <v>281</v>
      </c>
      <c r="B232" s="402"/>
      <c r="C232" s="402"/>
      <c r="D232" s="403"/>
      <c r="E232" s="404" t="s">
        <v>468</v>
      </c>
      <c r="F232" s="405"/>
      <c r="G232" s="405"/>
      <c r="H232" s="405"/>
      <c r="I232" s="405"/>
      <c r="J232" s="405"/>
      <c r="K232" s="405"/>
      <c r="L232" s="405"/>
      <c r="M232" s="405"/>
      <c r="N232" s="405"/>
      <c r="O232" s="405"/>
      <c r="P232" s="405"/>
      <c r="Q232" s="405"/>
      <c r="R232" s="405"/>
      <c r="S232" s="405"/>
      <c r="T232" s="405"/>
      <c r="U232" s="405"/>
      <c r="V232" s="405"/>
      <c r="W232" s="405"/>
      <c r="X232" s="405"/>
      <c r="Y232" s="405"/>
      <c r="Z232" s="405"/>
      <c r="AA232" s="405"/>
      <c r="AB232" s="405"/>
      <c r="AC232" s="405"/>
      <c r="AD232" s="405"/>
      <c r="AE232" s="405"/>
      <c r="AF232" s="405"/>
      <c r="AG232" s="405"/>
      <c r="AH232" s="405"/>
      <c r="AI232" s="405"/>
      <c r="AJ232" s="405"/>
      <c r="AK232" s="405"/>
      <c r="AL232" s="405"/>
      <c r="AM232" s="405"/>
      <c r="AN232" s="405"/>
      <c r="AO232" s="405"/>
      <c r="AP232" s="405"/>
      <c r="AQ232" s="405"/>
      <c r="AR232" s="405"/>
      <c r="AS232" s="405"/>
      <c r="AT232" s="405"/>
      <c r="AU232" s="405"/>
      <c r="AV232" s="405"/>
      <c r="AW232" s="405"/>
      <c r="AX232" s="405"/>
      <c r="AY232" s="405"/>
      <c r="AZ232" s="405"/>
      <c r="BA232" s="405"/>
      <c r="BB232" s="405"/>
      <c r="BC232" s="405"/>
      <c r="BD232" s="405"/>
      <c r="BE232" s="406"/>
      <c r="BF232" s="407" t="s">
        <v>414</v>
      </c>
      <c r="BG232" s="408"/>
      <c r="BH232" s="408"/>
      <c r="BI232" s="409"/>
      <c r="BJ232" s="139" t="s">
        <v>469</v>
      </c>
      <c r="BK232" s="15"/>
    </row>
    <row r="233" spans="1:63" s="3" customFormat="1" ht="36.75" customHeight="1" x14ac:dyDescent="0.45">
      <c r="A233" s="401" t="s">
        <v>282</v>
      </c>
      <c r="B233" s="402"/>
      <c r="C233" s="402"/>
      <c r="D233" s="403"/>
      <c r="E233" s="404" t="s">
        <v>470</v>
      </c>
      <c r="F233" s="405"/>
      <c r="G233" s="405"/>
      <c r="H233" s="405"/>
      <c r="I233" s="405"/>
      <c r="J233" s="405"/>
      <c r="K233" s="405"/>
      <c r="L233" s="405"/>
      <c r="M233" s="405"/>
      <c r="N233" s="405"/>
      <c r="O233" s="405"/>
      <c r="P233" s="405"/>
      <c r="Q233" s="405"/>
      <c r="R233" s="405"/>
      <c r="S233" s="405"/>
      <c r="T233" s="405"/>
      <c r="U233" s="405"/>
      <c r="V233" s="405"/>
      <c r="W233" s="405"/>
      <c r="X233" s="405"/>
      <c r="Y233" s="405"/>
      <c r="Z233" s="405"/>
      <c r="AA233" s="405"/>
      <c r="AB233" s="405"/>
      <c r="AC233" s="405"/>
      <c r="AD233" s="405"/>
      <c r="AE233" s="405"/>
      <c r="AF233" s="405"/>
      <c r="AG233" s="405"/>
      <c r="AH233" s="405"/>
      <c r="AI233" s="405"/>
      <c r="AJ233" s="405"/>
      <c r="AK233" s="405"/>
      <c r="AL233" s="405"/>
      <c r="AM233" s="405"/>
      <c r="AN233" s="405"/>
      <c r="AO233" s="405"/>
      <c r="AP233" s="405"/>
      <c r="AQ233" s="405"/>
      <c r="AR233" s="405"/>
      <c r="AS233" s="405"/>
      <c r="AT233" s="405"/>
      <c r="AU233" s="405"/>
      <c r="AV233" s="405"/>
      <c r="AW233" s="405"/>
      <c r="AX233" s="405"/>
      <c r="AY233" s="405"/>
      <c r="AZ233" s="405"/>
      <c r="BA233" s="405"/>
      <c r="BB233" s="405"/>
      <c r="BC233" s="405"/>
      <c r="BD233" s="405"/>
      <c r="BE233" s="406"/>
      <c r="BF233" s="407" t="s">
        <v>417</v>
      </c>
      <c r="BG233" s="408"/>
      <c r="BH233" s="408"/>
      <c r="BI233" s="409"/>
      <c r="BJ233" s="139" t="s">
        <v>471</v>
      </c>
      <c r="BK233" s="15"/>
    </row>
    <row r="234" spans="1:63" s="3" customFormat="1" ht="36.75" customHeight="1" x14ac:dyDescent="0.45">
      <c r="A234" s="401" t="s">
        <v>283</v>
      </c>
      <c r="B234" s="402"/>
      <c r="C234" s="402"/>
      <c r="D234" s="403"/>
      <c r="E234" s="404" t="s">
        <v>472</v>
      </c>
      <c r="F234" s="405"/>
      <c r="G234" s="405"/>
      <c r="H234" s="405"/>
      <c r="I234" s="405"/>
      <c r="J234" s="405"/>
      <c r="K234" s="405"/>
      <c r="L234" s="405"/>
      <c r="M234" s="405"/>
      <c r="N234" s="405"/>
      <c r="O234" s="405"/>
      <c r="P234" s="405"/>
      <c r="Q234" s="405"/>
      <c r="R234" s="405"/>
      <c r="S234" s="405"/>
      <c r="T234" s="405"/>
      <c r="U234" s="405"/>
      <c r="V234" s="405"/>
      <c r="W234" s="405"/>
      <c r="X234" s="405"/>
      <c r="Y234" s="405"/>
      <c r="Z234" s="405"/>
      <c r="AA234" s="405"/>
      <c r="AB234" s="405"/>
      <c r="AC234" s="405"/>
      <c r="AD234" s="405"/>
      <c r="AE234" s="405"/>
      <c r="AF234" s="405"/>
      <c r="AG234" s="405"/>
      <c r="AH234" s="405"/>
      <c r="AI234" s="405"/>
      <c r="AJ234" s="405"/>
      <c r="AK234" s="405"/>
      <c r="AL234" s="405"/>
      <c r="AM234" s="405"/>
      <c r="AN234" s="405"/>
      <c r="AO234" s="405"/>
      <c r="AP234" s="405"/>
      <c r="AQ234" s="405"/>
      <c r="AR234" s="405"/>
      <c r="AS234" s="405"/>
      <c r="AT234" s="405"/>
      <c r="AU234" s="405"/>
      <c r="AV234" s="405"/>
      <c r="AW234" s="405"/>
      <c r="AX234" s="405"/>
      <c r="AY234" s="405"/>
      <c r="AZ234" s="405"/>
      <c r="BA234" s="405"/>
      <c r="BB234" s="405"/>
      <c r="BC234" s="405"/>
      <c r="BD234" s="405"/>
      <c r="BE234" s="406"/>
      <c r="BF234" s="407" t="s">
        <v>417</v>
      </c>
      <c r="BG234" s="408"/>
      <c r="BH234" s="408"/>
      <c r="BI234" s="409"/>
      <c r="BJ234" s="139" t="s">
        <v>473</v>
      </c>
      <c r="BK234" s="15"/>
    </row>
    <row r="235" spans="1:63" s="3" customFormat="1" ht="36.75" customHeight="1" x14ac:dyDescent="0.45">
      <c r="A235" s="401" t="s">
        <v>284</v>
      </c>
      <c r="B235" s="402"/>
      <c r="C235" s="402"/>
      <c r="D235" s="403"/>
      <c r="E235" s="388" t="s">
        <v>474</v>
      </c>
      <c r="F235" s="389"/>
      <c r="G235" s="389"/>
      <c r="H235" s="389"/>
      <c r="I235" s="389"/>
      <c r="J235" s="389"/>
      <c r="K235" s="389"/>
      <c r="L235" s="389"/>
      <c r="M235" s="389"/>
      <c r="N235" s="389"/>
      <c r="O235" s="389"/>
      <c r="P235" s="389"/>
      <c r="Q235" s="389"/>
      <c r="R235" s="389"/>
      <c r="S235" s="389"/>
      <c r="T235" s="389"/>
      <c r="U235" s="389"/>
      <c r="V235" s="389"/>
      <c r="W235" s="389"/>
      <c r="X235" s="389"/>
      <c r="Y235" s="389"/>
      <c r="Z235" s="389"/>
      <c r="AA235" s="389"/>
      <c r="AB235" s="389"/>
      <c r="AC235" s="389"/>
      <c r="AD235" s="389"/>
      <c r="AE235" s="389"/>
      <c r="AF235" s="389"/>
      <c r="AG235" s="389"/>
      <c r="AH235" s="389"/>
      <c r="AI235" s="389"/>
      <c r="AJ235" s="389"/>
      <c r="AK235" s="389"/>
      <c r="AL235" s="389"/>
      <c r="AM235" s="389"/>
      <c r="AN235" s="389"/>
      <c r="AO235" s="389"/>
      <c r="AP235" s="389"/>
      <c r="AQ235" s="389"/>
      <c r="AR235" s="389"/>
      <c r="AS235" s="389"/>
      <c r="AT235" s="389"/>
      <c r="AU235" s="389"/>
      <c r="AV235" s="389"/>
      <c r="AW235" s="389"/>
      <c r="AX235" s="389"/>
      <c r="AY235" s="389"/>
      <c r="AZ235" s="389"/>
      <c r="BA235" s="389"/>
      <c r="BB235" s="389"/>
      <c r="BC235" s="389"/>
      <c r="BD235" s="389"/>
      <c r="BE235" s="390"/>
      <c r="BF235" s="410" t="s">
        <v>248</v>
      </c>
      <c r="BG235" s="410"/>
      <c r="BH235" s="410"/>
      <c r="BI235" s="411"/>
      <c r="BJ235" s="139" t="s">
        <v>420</v>
      </c>
      <c r="BK235" s="15"/>
    </row>
    <row r="236" spans="1:63" s="3" customFormat="1" ht="36.75" customHeight="1" x14ac:dyDescent="0.45">
      <c r="A236" s="401" t="s">
        <v>475</v>
      </c>
      <c r="B236" s="402"/>
      <c r="C236" s="402"/>
      <c r="D236" s="403"/>
      <c r="E236" s="388" t="s">
        <v>476</v>
      </c>
      <c r="F236" s="389"/>
      <c r="G236" s="389"/>
      <c r="H236" s="389"/>
      <c r="I236" s="389"/>
      <c r="J236" s="389"/>
      <c r="K236" s="389"/>
      <c r="L236" s="389"/>
      <c r="M236" s="389"/>
      <c r="N236" s="389"/>
      <c r="O236" s="389"/>
      <c r="P236" s="389"/>
      <c r="Q236" s="389"/>
      <c r="R236" s="389"/>
      <c r="S236" s="389"/>
      <c r="T236" s="389"/>
      <c r="U236" s="389"/>
      <c r="V236" s="389"/>
      <c r="W236" s="389"/>
      <c r="X236" s="389"/>
      <c r="Y236" s="389"/>
      <c r="Z236" s="389"/>
      <c r="AA236" s="389"/>
      <c r="AB236" s="389"/>
      <c r="AC236" s="389"/>
      <c r="AD236" s="389"/>
      <c r="AE236" s="389"/>
      <c r="AF236" s="389"/>
      <c r="AG236" s="389"/>
      <c r="AH236" s="389"/>
      <c r="AI236" s="389"/>
      <c r="AJ236" s="389"/>
      <c r="AK236" s="389"/>
      <c r="AL236" s="389"/>
      <c r="AM236" s="389"/>
      <c r="AN236" s="389"/>
      <c r="AO236" s="389"/>
      <c r="AP236" s="389"/>
      <c r="AQ236" s="389"/>
      <c r="AR236" s="389"/>
      <c r="AS236" s="389"/>
      <c r="AT236" s="389"/>
      <c r="AU236" s="389"/>
      <c r="AV236" s="389"/>
      <c r="AW236" s="389"/>
      <c r="AX236" s="389"/>
      <c r="AY236" s="389"/>
      <c r="AZ236" s="389"/>
      <c r="BA236" s="389"/>
      <c r="BB236" s="389"/>
      <c r="BC236" s="389"/>
      <c r="BD236" s="389"/>
      <c r="BE236" s="390"/>
      <c r="BF236" s="410" t="s">
        <v>249</v>
      </c>
      <c r="BG236" s="410"/>
      <c r="BH236" s="410"/>
      <c r="BI236" s="411"/>
      <c r="BJ236" s="139" t="s">
        <v>477</v>
      </c>
      <c r="BK236" s="15"/>
    </row>
    <row r="237" spans="1:63" s="3" customFormat="1" ht="36.75" customHeight="1" x14ac:dyDescent="0.45">
      <c r="A237" s="401" t="s">
        <v>478</v>
      </c>
      <c r="B237" s="402"/>
      <c r="C237" s="402"/>
      <c r="D237" s="403"/>
      <c r="E237" s="404" t="s">
        <v>516</v>
      </c>
      <c r="F237" s="405"/>
      <c r="G237" s="405"/>
      <c r="H237" s="405"/>
      <c r="I237" s="405"/>
      <c r="J237" s="405"/>
      <c r="K237" s="405"/>
      <c r="L237" s="405"/>
      <c r="M237" s="405"/>
      <c r="N237" s="405"/>
      <c r="O237" s="405"/>
      <c r="P237" s="405"/>
      <c r="Q237" s="405"/>
      <c r="R237" s="405"/>
      <c r="S237" s="405"/>
      <c r="T237" s="405"/>
      <c r="U237" s="405"/>
      <c r="V237" s="405"/>
      <c r="W237" s="405"/>
      <c r="X237" s="405"/>
      <c r="Y237" s="405"/>
      <c r="Z237" s="405"/>
      <c r="AA237" s="405"/>
      <c r="AB237" s="405"/>
      <c r="AC237" s="405"/>
      <c r="AD237" s="405"/>
      <c r="AE237" s="405"/>
      <c r="AF237" s="405"/>
      <c r="AG237" s="405"/>
      <c r="AH237" s="405"/>
      <c r="AI237" s="405"/>
      <c r="AJ237" s="405"/>
      <c r="AK237" s="405"/>
      <c r="AL237" s="405"/>
      <c r="AM237" s="405"/>
      <c r="AN237" s="405"/>
      <c r="AO237" s="405"/>
      <c r="AP237" s="405"/>
      <c r="AQ237" s="405"/>
      <c r="AR237" s="405"/>
      <c r="AS237" s="405"/>
      <c r="AT237" s="405"/>
      <c r="AU237" s="405"/>
      <c r="AV237" s="405"/>
      <c r="AW237" s="405"/>
      <c r="AX237" s="405"/>
      <c r="AY237" s="405"/>
      <c r="AZ237" s="405"/>
      <c r="BA237" s="405"/>
      <c r="BB237" s="405"/>
      <c r="BC237" s="405"/>
      <c r="BD237" s="405"/>
      <c r="BE237" s="406"/>
      <c r="BF237" s="407" t="s">
        <v>249</v>
      </c>
      <c r="BG237" s="408"/>
      <c r="BH237" s="408"/>
      <c r="BI237" s="409"/>
      <c r="BJ237" s="168" t="s">
        <v>504</v>
      </c>
      <c r="BK237" s="15"/>
    </row>
    <row r="238" spans="1:63" s="3" customFormat="1" ht="36.75" customHeight="1" x14ac:dyDescent="0.45">
      <c r="A238" s="401" t="s">
        <v>479</v>
      </c>
      <c r="B238" s="402"/>
      <c r="C238" s="402"/>
      <c r="D238" s="403"/>
      <c r="E238" s="388" t="s">
        <v>480</v>
      </c>
      <c r="F238" s="389"/>
      <c r="G238" s="389"/>
      <c r="H238" s="389"/>
      <c r="I238" s="389"/>
      <c r="J238" s="389"/>
      <c r="K238" s="389"/>
      <c r="L238" s="389"/>
      <c r="M238" s="389"/>
      <c r="N238" s="389"/>
      <c r="O238" s="389"/>
      <c r="P238" s="389"/>
      <c r="Q238" s="389"/>
      <c r="R238" s="389"/>
      <c r="S238" s="389"/>
      <c r="T238" s="389"/>
      <c r="U238" s="389"/>
      <c r="V238" s="389"/>
      <c r="W238" s="389"/>
      <c r="X238" s="389"/>
      <c r="Y238" s="389"/>
      <c r="Z238" s="389"/>
      <c r="AA238" s="389"/>
      <c r="AB238" s="389"/>
      <c r="AC238" s="389"/>
      <c r="AD238" s="389"/>
      <c r="AE238" s="389"/>
      <c r="AF238" s="389"/>
      <c r="AG238" s="389"/>
      <c r="AH238" s="389"/>
      <c r="AI238" s="389"/>
      <c r="AJ238" s="389"/>
      <c r="AK238" s="389"/>
      <c r="AL238" s="389"/>
      <c r="AM238" s="389"/>
      <c r="AN238" s="389"/>
      <c r="AO238" s="389"/>
      <c r="AP238" s="389"/>
      <c r="AQ238" s="389"/>
      <c r="AR238" s="389"/>
      <c r="AS238" s="389"/>
      <c r="AT238" s="389"/>
      <c r="AU238" s="389"/>
      <c r="AV238" s="389"/>
      <c r="AW238" s="389"/>
      <c r="AX238" s="389"/>
      <c r="AY238" s="389"/>
      <c r="AZ238" s="389"/>
      <c r="BA238" s="389"/>
      <c r="BB238" s="389"/>
      <c r="BC238" s="389"/>
      <c r="BD238" s="389"/>
      <c r="BE238" s="390"/>
      <c r="BF238" s="391" t="s">
        <v>423</v>
      </c>
      <c r="BG238" s="391"/>
      <c r="BH238" s="391"/>
      <c r="BI238" s="392"/>
      <c r="BJ238" s="139" t="s">
        <v>481</v>
      </c>
      <c r="BK238" s="15"/>
    </row>
    <row r="239" spans="1:63" s="3" customFormat="1" ht="36.75" customHeight="1" x14ac:dyDescent="0.45">
      <c r="A239" s="401" t="s">
        <v>482</v>
      </c>
      <c r="B239" s="402"/>
      <c r="C239" s="402"/>
      <c r="D239" s="403"/>
      <c r="E239" s="388" t="s">
        <v>483</v>
      </c>
      <c r="F239" s="389"/>
      <c r="G239" s="389"/>
      <c r="H239" s="389"/>
      <c r="I239" s="389"/>
      <c r="J239" s="389"/>
      <c r="K239" s="389"/>
      <c r="L239" s="389"/>
      <c r="M239" s="389"/>
      <c r="N239" s="389"/>
      <c r="O239" s="389"/>
      <c r="P239" s="389"/>
      <c r="Q239" s="389"/>
      <c r="R239" s="389"/>
      <c r="S239" s="389"/>
      <c r="T239" s="389"/>
      <c r="U239" s="389"/>
      <c r="V239" s="389"/>
      <c r="W239" s="389"/>
      <c r="X239" s="389"/>
      <c r="Y239" s="389"/>
      <c r="Z239" s="389"/>
      <c r="AA239" s="389"/>
      <c r="AB239" s="389"/>
      <c r="AC239" s="389"/>
      <c r="AD239" s="389"/>
      <c r="AE239" s="389"/>
      <c r="AF239" s="389"/>
      <c r="AG239" s="389"/>
      <c r="AH239" s="389"/>
      <c r="AI239" s="389"/>
      <c r="AJ239" s="389"/>
      <c r="AK239" s="389"/>
      <c r="AL239" s="389"/>
      <c r="AM239" s="389"/>
      <c r="AN239" s="389"/>
      <c r="AO239" s="389"/>
      <c r="AP239" s="389"/>
      <c r="AQ239" s="389"/>
      <c r="AR239" s="389"/>
      <c r="AS239" s="389"/>
      <c r="AT239" s="389"/>
      <c r="AU239" s="389"/>
      <c r="AV239" s="389"/>
      <c r="AW239" s="389"/>
      <c r="AX239" s="389"/>
      <c r="AY239" s="389"/>
      <c r="AZ239" s="389"/>
      <c r="BA239" s="389"/>
      <c r="BB239" s="389"/>
      <c r="BC239" s="389"/>
      <c r="BD239" s="389"/>
      <c r="BE239" s="390"/>
      <c r="BF239" s="391" t="s">
        <v>423</v>
      </c>
      <c r="BG239" s="391"/>
      <c r="BH239" s="391"/>
      <c r="BI239" s="392"/>
      <c r="BJ239" s="139" t="s">
        <v>484</v>
      </c>
    </row>
    <row r="240" spans="1:63" s="3" customFormat="1" ht="36.75" customHeight="1" x14ac:dyDescent="0.45">
      <c r="A240" s="401" t="s">
        <v>428</v>
      </c>
      <c r="B240" s="402"/>
      <c r="C240" s="402"/>
      <c r="D240" s="403"/>
      <c r="E240" s="388" t="s">
        <v>485</v>
      </c>
      <c r="F240" s="389"/>
      <c r="G240" s="389"/>
      <c r="H240" s="389"/>
      <c r="I240" s="389"/>
      <c r="J240" s="389"/>
      <c r="K240" s="389"/>
      <c r="L240" s="389"/>
      <c r="M240" s="389"/>
      <c r="N240" s="389"/>
      <c r="O240" s="389"/>
      <c r="P240" s="389"/>
      <c r="Q240" s="389"/>
      <c r="R240" s="389"/>
      <c r="S240" s="389"/>
      <c r="T240" s="389"/>
      <c r="U240" s="389"/>
      <c r="V240" s="389"/>
      <c r="W240" s="389"/>
      <c r="X240" s="389"/>
      <c r="Y240" s="389"/>
      <c r="Z240" s="389"/>
      <c r="AA240" s="389"/>
      <c r="AB240" s="389"/>
      <c r="AC240" s="389"/>
      <c r="AD240" s="389"/>
      <c r="AE240" s="389"/>
      <c r="AF240" s="389"/>
      <c r="AG240" s="389"/>
      <c r="AH240" s="389"/>
      <c r="AI240" s="389"/>
      <c r="AJ240" s="389"/>
      <c r="AK240" s="389"/>
      <c r="AL240" s="389"/>
      <c r="AM240" s="389"/>
      <c r="AN240" s="389"/>
      <c r="AO240" s="389"/>
      <c r="AP240" s="389"/>
      <c r="AQ240" s="389"/>
      <c r="AR240" s="389"/>
      <c r="AS240" s="389"/>
      <c r="AT240" s="389"/>
      <c r="AU240" s="389"/>
      <c r="AV240" s="389"/>
      <c r="AW240" s="389"/>
      <c r="AX240" s="389"/>
      <c r="AY240" s="389"/>
      <c r="AZ240" s="389"/>
      <c r="BA240" s="389"/>
      <c r="BB240" s="389"/>
      <c r="BC240" s="389"/>
      <c r="BD240" s="389"/>
      <c r="BE240" s="390"/>
      <c r="BF240" s="391" t="s">
        <v>426</v>
      </c>
      <c r="BG240" s="391"/>
      <c r="BH240" s="391"/>
      <c r="BI240" s="392"/>
      <c r="BJ240" s="139" t="s">
        <v>427</v>
      </c>
      <c r="BK240" s="15"/>
    </row>
    <row r="241" spans="1:65" s="3" customFormat="1" ht="36.75" customHeight="1" x14ac:dyDescent="0.45">
      <c r="A241" s="385" t="s">
        <v>431</v>
      </c>
      <c r="B241" s="386"/>
      <c r="C241" s="386"/>
      <c r="D241" s="387"/>
      <c r="E241" s="388" t="s">
        <v>486</v>
      </c>
      <c r="F241" s="389"/>
      <c r="G241" s="389"/>
      <c r="H241" s="389"/>
      <c r="I241" s="389"/>
      <c r="J241" s="389"/>
      <c r="K241" s="389"/>
      <c r="L241" s="389"/>
      <c r="M241" s="389"/>
      <c r="N241" s="389"/>
      <c r="O241" s="389"/>
      <c r="P241" s="389"/>
      <c r="Q241" s="389"/>
      <c r="R241" s="389"/>
      <c r="S241" s="389"/>
      <c r="T241" s="389"/>
      <c r="U241" s="389"/>
      <c r="V241" s="389"/>
      <c r="W241" s="389"/>
      <c r="X241" s="389"/>
      <c r="Y241" s="389"/>
      <c r="Z241" s="389"/>
      <c r="AA241" s="389"/>
      <c r="AB241" s="389"/>
      <c r="AC241" s="389"/>
      <c r="AD241" s="389"/>
      <c r="AE241" s="389"/>
      <c r="AF241" s="389"/>
      <c r="AG241" s="389"/>
      <c r="AH241" s="389"/>
      <c r="AI241" s="389"/>
      <c r="AJ241" s="389"/>
      <c r="AK241" s="389"/>
      <c r="AL241" s="389"/>
      <c r="AM241" s="389"/>
      <c r="AN241" s="389"/>
      <c r="AO241" s="389"/>
      <c r="AP241" s="389"/>
      <c r="AQ241" s="389"/>
      <c r="AR241" s="389"/>
      <c r="AS241" s="389"/>
      <c r="AT241" s="389"/>
      <c r="AU241" s="389"/>
      <c r="AV241" s="389"/>
      <c r="AW241" s="389"/>
      <c r="AX241" s="389"/>
      <c r="AY241" s="389"/>
      <c r="AZ241" s="389"/>
      <c r="BA241" s="389"/>
      <c r="BB241" s="389"/>
      <c r="BC241" s="389"/>
      <c r="BD241" s="389"/>
      <c r="BE241" s="390"/>
      <c r="BF241" s="391" t="s">
        <v>429</v>
      </c>
      <c r="BG241" s="391"/>
      <c r="BH241" s="391"/>
      <c r="BI241" s="392"/>
      <c r="BJ241" s="139" t="s">
        <v>430</v>
      </c>
      <c r="BK241" s="15"/>
    </row>
    <row r="242" spans="1:65" s="150" customFormat="1" ht="36.75" customHeight="1" thickBot="1" x14ac:dyDescent="0.45">
      <c r="A242" s="393" t="s">
        <v>505</v>
      </c>
      <c r="B242" s="394"/>
      <c r="C242" s="394"/>
      <c r="D242" s="395"/>
      <c r="E242" s="396" t="s">
        <v>312</v>
      </c>
      <c r="F242" s="396"/>
      <c r="G242" s="396"/>
      <c r="H242" s="396"/>
      <c r="I242" s="396"/>
      <c r="J242" s="396"/>
      <c r="K242" s="396"/>
      <c r="L242" s="396"/>
      <c r="M242" s="396"/>
      <c r="N242" s="396"/>
      <c r="O242" s="396"/>
      <c r="P242" s="396"/>
      <c r="Q242" s="396"/>
      <c r="R242" s="396"/>
      <c r="S242" s="396"/>
      <c r="T242" s="396"/>
      <c r="U242" s="396"/>
      <c r="V242" s="396"/>
      <c r="W242" s="396"/>
      <c r="X242" s="396"/>
      <c r="Y242" s="396"/>
      <c r="Z242" s="396"/>
      <c r="AA242" s="396"/>
      <c r="AB242" s="396"/>
      <c r="AC242" s="396"/>
      <c r="AD242" s="396"/>
      <c r="AE242" s="396"/>
      <c r="AF242" s="396"/>
      <c r="AG242" s="396"/>
      <c r="AH242" s="396"/>
      <c r="AI242" s="396"/>
      <c r="AJ242" s="396"/>
      <c r="AK242" s="396"/>
      <c r="AL242" s="396"/>
      <c r="AM242" s="396"/>
      <c r="AN242" s="396"/>
      <c r="AO242" s="396"/>
      <c r="AP242" s="396"/>
      <c r="AQ242" s="396"/>
      <c r="AR242" s="396"/>
      <c r="AS242" s="396"/>
      <c r="AT242" s="396"/>
      <c r="AU242" s="396"/>
      <c r="AV242" s="396"/>
      <c r="AW242" s="396"/>
      <c r="AX242" s="396"/>
      <c r="AY242" s="396"/>
      <c r="AZ242" s="396"/>
      <c r="BA242" s="396"/>
      <c r="BB242" s="396"/>
      <c r="BC242" s="396"/>
      <c r="BD242" s="396"/>
      <c r="BE242" s="397"/>
      <c r="BF242" s="398" t="s">
        <v>497</v>
      </c>
      <c r="BG242" s="399"/>
      <c r="BH242" s="399"/>
      <c r="BI242" s="400"/>
      <c r="BJ242" s="155" t="s">
        <v>207</v>
      </c>
      <c r="BK242" s="149"/>
      <c r="BL242" s="149"/>
      <c r="BM242" s="149"/>
    </row>
    <row r="243" spans="1:65" s="5" customFormat="1" ht="60" customHeight="1" x14ac:dyDescent="0.45">
      <c r="A243" s="380" t="s">
        <v>487</v>
      </c>
      <c r="B243" s="380"/>
      <c r="C243" s="380"/>
      <c r="D243" s="380"/>
      <c r="E243" s="380"/>
      <c r="F243" s="380"/>
      <c r="G243" s="380"/>
      <c r="H243" s="380"/>
      <c r="I243" s="380"/>
      <c r="J243" s="380"/>
      <c r="K243" s="380"/>
      <c r="L243" s="380"/>
      <c r="M243" s="380"/>
      <c r="N243" s="380"/>
      <c r="O243" s="380"/>
      <c r="P243" s="380"/>
      <c r="Q243" s="380"/>
      <c r="R243" s="380"/>
      <c r="S243" s="380"/>
      <c r="T243" s="380"/>
      <c r="U243" s="380"/>
      <c r="V243" s="380"/>
      <c r="W243" s="380"/>
      <c r="X243" s="380"/>
      <c r="Y243" s="380"/>
      <c r="Z243" s="380"/>
      <c r="AA243" s="380"/>
      <c r="AB243" s="380"/>
      <c r="AC243" s="380"/>
      <c r="AD243" s="380"/>
      <c r="AE243" s="380"/>
      <c r="AF243" s="380"/>
      <c r="AG243" s="380"/>
      <c r="AH243" s="380"/>
      <c r="AI243" s="380"/>
      <c r="AJ243" s="380"/>
      <c r="AK243" s="380"/>
      <c r="AL243" s="380"/>
      <c r="AM243" s="380"/>
      <c r="AN243" s="380"/>
      <c r="AO243" s="380"/>
      <c r="AP243" s="380"/>
      <c r="AQ243" s="380"/>
      <c r="AR243" s="380"/>
      <c r="AS243" s="380"/>
      <c r="AT243" s="380"/>
      <c r="AU243" s="380"/>
      <c r="AV243" s="380"/>
      <c r="AW243" s="380"/>
      <c r="AX243" s="380"/>
      <c r="AY243" s="380"/>
      <c r="AZ243" s="380"/>
      <c r="BA243" s="380"/>
      <c r="BB243" s="380"/>
      <c r="BC243" s="380"/>
      <c r="BD243" s="380"/>
      <c r="BE243" s="380"/>
      <c r="BF243" s="380"/>
      <c r="BG243" s="380"/>
      <c r="BH243" s="380"/>
      <c r="BI243" s="380"/>
      <c r="BJ243" s="82"/>
      <c r="BK243" s="83"/>
      <c r="BL243" s="83"/>
      <c r="BM243" s="83"/>
    </row>
    <row r="244" spans="1:65" s="5" customFormat="1" ht="206.25" customHeight="1" x14ac:dyDescent="0.45">
      <c r="A244" s="381" t="s">
        <v>342</v>
      </c>
      <c r="B244" s="381"/>
      <c r="C244" s="381"/>
      <c r="D244" s="381"/>
      <c r="E244" s="381"/>
      <c r="F244" s="381"/>
      <c r="G244" s="381"/>
      <c r="H244" s="381"/>
      <c r="I244" s="381"/>
      <c r="J244" s="381"/>
      <c r="K244" s="381"/>
      <c r="L244" s="381"/>
      <c r="M244" s="381"/>
      <c r="N244" s="381"/>
      <c r="O244" s="381"/>
      <c r="P244" s="381"/>
      <c r="Q244" s="381"/>
      <c r="R244" s="381"/>
      <c r="S244" s="381"/>
      <c r="T244" s="381"/>
      <c r="U244" s="381"/>
      <c r="V244" s="381"/>
      <c r="W244" s="381"/>
      <c r="X244" s="381"/>
      <c r="Y244" s="381"/>
      <c r="Z244" s="381"/>
      <c r="AA244" s="381"/>
      <c r="AB244" s="381"/>
      <c r="AC244" s="381"/>
      <c r="AD244" s="381"/>
      <c r="AE244" s="381"/>
      <c r="AF244" s="381"/>
      <c r="AG244" s="381"/>
      <c r="AH244" s="381"/>
      <c r="AI244" s="381"/>
      <c r="AJ244" s="381"/>
      <c r="AK244" s="381"/>
      <c r="AL244" s="381"/>
      <c r="AM244" s="381"/>
      <c r="AN244" s="381"/>
      <c r="AO244" s="381"/>
      <c r="AP244" s="381"/>
      <c r="AQ244" s="381"/>
      <c r="AR244" s="381"/>
      <c r="AS244" s="381"/>
      <c r="AT244" s="381"/>
      <c r="AU244" s="381"/>
      <c r="AV244" s="381"/>
      <c r="AW244" s="381"/>
      <c r="AX244" s="381"/>
      <c r="AY244" s="381"/>
      <c r="AZ244" s="381"/>
      <c r="BA244" s="381"/>
      <c r="BB244" s="381"/>
      <c r="BC244" s="381"/>
      <c r="BD244" s="381"/>
      <c r="BE244" s="381"/>
      <c r="BF244" s="381"/>
      <c r="BG244" s="381"/>
      <c r="BH244" s="381"/>
      <c r="BI244" s="381"/>
      <c r="BJ244" s="120"/>
      <c r="BK244" s="121"/>
      <c r="BL244" s="121"/>
      <c r="BM244" s="121"/>
    </row>
    <row r="245" spans="1:65" s="5" customFormat="1" ht="63.75" customHeight="1" x14ac:dyDescent="0.45">
      <c r="A245" s="223" t="s">
        <v>122</v>
      </c>
      <c r="B245" s="225"/>
      <c r="C245" s="225"/>
      <c r="D245" s="225"/>
      <c r="E245" s="225"/>
      <c r="F245" s="225"/>
      <c r="G245" s="225"/>
      <c r="H245" s="225"/>
      <c r="I245" s="225"/>
      <c r="J245" s="225"/>
      <c r="K245" s="225"/>
      <c r="L245" s="225"/>
      <c r="M245" s="225"/>
      <c r="N245" s="225"/>
      <c r="O245" s="225"/>
      <c r="P245" s="225"/>
      <c r="Q245" s="225"/>
      <c r="R245" s="84"/>
      <c r="S245" s="84"/>
      <c r="T245" s="225"/>
      <c r="U245" s="225"/>
      <c r="V245" s="225"/>
      <c r="W245" s="225"/>
      <c r="X245" s="225"/>
      <c r="Y245" s="225"/>
      <c r="Z245" s="225"/>
      <c r="AA245" s="225"/>
      <c r="AB245" s="225"/>
      <c r="AC245" s="225"/>
      <c r="AD245" s="225"/>
      <c r="AE245" s="222"/>
      <c r="AG245" s="225"/>
      <c r="AH245" s="225"/>
      <c r="AI245" s="382" t="s">
        <v>122</v>
      </c>
      <c r="AJ245" s="382"/>
      <c r="AK245" s="382"/>
      <c r="AL245" s="382"/>
      <c r="AM245" s="382"/>
      <c r="AN245" s="382"/>
      <c r="AO245" s="382"/>
      <c r="AP245" s="382"/>
      <c r="AQ245" s="382"/>
      <c r="AR245" s="225"/>
      <c r="AS245" s="225"/>
      <c r="AT245" s="225"/>
      <c r="AU245" s="225"/>
      <c r="AV245" s="225"/>
      <c r="AW245" s="225"/>
      <c r="AX245" s="225"/>
      <c r="AY245" s="225"/>
      <c r="AZ245" s="225"/>
      <c r="BA245" s="225"/>
      <c r="BB245" s="225"/>
      <c r="BC245" s="225"/>
      <c r="BD245" s="225"/>
      <c r="BE245" s="225"/>
      <c r="BF245" s="225"/>
      <c r="BG245" s="225"/>
      <c r="BH245" s="225"/>
      <c r="BK245" s="83"/>
      <c r="BL245" s="83"/>
      <c r="BM245" s="83"/>
    </row>
    <row r="246" spans="1:65" s="5" customFormat="1" ht="42.6" customHeight="1" x14ac:dyDescent="0.5">
      <c r="A246" s="379" t="s">
        <v>338</v>
      </c>
      <c r="B246" s="379"/>
      <c r="C246" s="379"/>
      <c r="D246" s="379"/>
      <c r="E246" s="379"/>
      <c r="F246" s="379"/>
      <c r="G246" s="379"/>
      <c r="H246" s="379"/>
      <c r="I246" s="379"/>
      <c r="J246" s="379"/>
      <c r="K246" s="379"/>
      <c r="L246" s="379"/>
      <c r="M246" s="379"/>
      <c r="N246" s="379"/>
      <c r="O246" s="379"/>
      <c r="P246" s="379"/>
      <c r="Q246" s="379"/>
      <c r="R246" s="379"/>
      <c r="S246" s="379"/>
      <c r="T246" s="379"/>
      <c r="U246" s="379"/>
      <c r="V246" s="379"/>
      <c r="W246" s="379"/>
      <c r="X246" s="379"/>
      <c r="Y246" s="379"/>
      <c r="Z246" s="379"/>
      <c r="AA246" s="379"/>
      <c r="AB246" s="379"/>
      <c r="AC246" s="379"/>
      <c r="AD246" s="379"/>
      <c r="AE246" s="379"/>
      <c r="AF246" s="225"/>
      <c r="AG246" s="225"/>
      <c r="AH246" s="225"/>
      <c r="AI246" s="371" t="s">
        <v>308</v>
      </c>
      <c r="AJ246" s="371"/>
      <c r="AK246" s="371"/>
      <c r="AL246" s="371"/>
      <c r="AM246" s="371"/>
      <c r="AN246" s="371"/>
      <c r="AO246" s="371"/>
      <c r="AP246" s="371"/>
      <c r="AQ246" s="371"/>
      <c r="AR246" s="371"/>
      <c r="AS246" s="371"/>
      <c r="AT246" s="371"/>
      <c r="AU246" s="371"/>
      <c r="AV246" s="371"/>
      <c r="AW246" s="371"/>
      <c r="AX246" s="371"/>
      <c r="AY246" s="371"/>
      <c r="AZ246" s="371"/>
      <c r="BA246" s="371"/>
      <c r="BB246" s="371"/>
      <c r="BC246" s="371"/>
      <c r="BD246" s="371"/>
      <c r="BE246" s="371"/>
      <c r="BF246" s="371"/>
      <c r="BG246" s="371"/>
      <c r="BH246" s="371"/>
      <c r="BI246" s="371"/>
      <c r="BJ246" s="213"/>
      <c r="BK246" s="83"/>
      <c r="BL246" s="83"/>
      <c r="BM246" s="83"/>
    </row>
    <row r="247" spans="1:65" s="5" customFormat="1" ht="42.6" customHeight="1" x14ac:dyDescent="0.5">
      <c r="A247" s="379"/>
      <c r="B247" s="379"/>
      <c r="C247" s="379"/>
      <c r="D247" s="379"/>
      <c r="E247" s="379"/>
      <c r="F247" s="379"/>
      <c r="G247" s="379"/>
      <c r="H247" s="379"/>
      <c r="I247" s="379"/>
      <c r="J247" s="379"/>
      <c r="K247" s="379"/>
      <c r="L247" s="379"/>
      <c r="M247" s="379"/>
      <c r="N247" s="379"/>
      <c r="O247" s="379"/>
      <c r="P247" s="379"/>
      <c r="Q247" s="379"/>
      <c r="R247" s="379"/>
      <c r="S247" s="379"/>
      <c r="T247" s="379"/>
      <c r="U247" s="379"/>
      <c r="V247" s="379"/>
      <c r="W247" s="379"/>
      <c r="X247" s="379"/>
      <c r="Y247" s="379"/>
      <c r="Z247" s="379"/>
      <c r="AA247" s="379"/>
      <c r="AB247" s="379"/>
      <c r="AC247" s="379"/>
      <c r="AD247" s="379"/>
      <c r="AE247" s="379"/>
      <c r="AG247" s="225"/>
      <c r="AH247" s="225"/>
      <c r="AI247" s="371"/>
      <c r="AJ247" s="371"/>
      <c r="AK247" s="371"/>
      <c r="AL247" s="371"/>
      <c r="AM247" s="371"/>
      <c r="AN247" s="371"/>
      <c r="AO247" s="371"/>
      <c r="AP247" s="371"/>
      <c r="AQ247" s="371"/>
      <c r="AR247" s="371"/>
      <c r="AS247" s="371"/>
      <c r="AT247" s="371"/>
      <c r="AU247" s="371"/>
      <c r="AV247" s="371"/>
      <c r="AW247" s="371"/>
      <c r="AX247" s="371"/>
      <c r="AY247" s="371"/>
      <c r="AZ247" s="371"/>
      <c r="BA247" s="371"/>
      <c r="BB247" s="371"/>
      <c r="BC247" s="371"/>
      <c r="BD247" s="371"/>
      <c r="BE247" s="371"/>
      <c r="BF247" s="371"/>
      <c r="BG247" s="371"/>
      <c r="BH247" s="371"/>
      <c r="BI247" s="371"/>
      <c r="BJ247" s="213"/>
      <c r="BK247" s="83"/>
      <c r="BL247" s="83"/>
      <c r="BM247" s="83"/>
    </row>
    <row r="248" spans="1:65" s="5" customFormat="1" ht="42.6" customHeight="1" x14ac:dyDescent="0.5">
      <c r="A248" s="374"/>
      <c r="B248" s="374"/>
      <c r="C248" s="374"/>
      <c r="D248" s="374"/>
      <c r="E248" s="374"/>
      <c r="F248" s="374"/>
      <c r="G248" s="374"/>
      <c r="H248" s="374"/>
      <c r="I248" s="374"/>
      <c r="J248" s="383"/>
      <c r="K248" s="383"/>
      <c r="L248" s="383"/>
      <c r="M248" s="383"/>
      <c r="N248" s="383"/>
      <c r="O248" s="383"/>
      <c r="P248" s="383"/>
      <c r="Q248" s="383"/>
      <c r="R248" s="383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  <c r="AC248" s="85"/>
      <c r="AD248" s="225"/>
      <c r="AE248" s="222"/>
      <c r="AG248" s="225"/>
      <c r="AH248" s="225"/>
      <c r="AI248" s="384"/>
      <c r="AJ248" s="384"/>
      <c r="AK248" s="384"/>
      <c r="AL248" s="384"/>
      <c r="AM248" s="384"/>
      <c r="AN248" s="384"/>
      <c r="AO248" s="384"/>
      <c r="AP248" s="375" t="s">
        <v>500</v>
      </c>
      <c r="AQ248" s="375"/>
      <c r="AR248" s="375"/>
      <c r="AS248" s="375"/>
      <c r="AT248" s="375"/>
      <c r="AU248" s="375"/>
      <c r="AV248" s="375"/>
      <c r="AW248" s="375"/>
      <c r="AX248" s="375"/>
      <c r="AY248" s="375"/>
      <c r="AZ248" s="86"/>
      <c r="BA248" s="86"/>
      <c r="BB248" s="86"/>
      <c r="BC248" s="86"/>
      <c r="BD248" s="225"/>
      <c r="BE248" s="225"/>
      <c r="BF248" s="225"/>
      <c r="BG248" s="225"/>
      <c r="BH248" s="225"/>
      <c r="BK248" s="83"/>
      <c r="BL248" s="83"/>
      <c r="BM248" s="83"/>
    </row>
    <row r="249" spans="1:65" s="5" customFormat="1" ht="42.6" customHeight="1" x14ac:dyDescent="0.5">
      <c r="A249" s="376" t="s">
        <v>159</v>
      </c>
      <c r="B249" s="376"/>
      <c r="C249" s="376"/>
      <c r="D249" s="376"/>
      <c r="E249" s="376"/>
      <c r="F249" s="376"/>
      <c r="G249" s="376"/>
      <c r="H249" s="376"/>
      <c r="I249" s="376"/>
      <c r="J249" s="369">
        <v>2023</v>
      </c>
      <c r="K249" s="369"/>
      <c r="L249" s="369"/>
      <c r="N249" s="225"/>
      <c r="O249" s="225"/>
      <c r="P249" s="225"/>
      <c r="Q249" s="225"/>
      <c r="R249" s="84"/>
      <c r="S249" s="84"/>
      <c r="T249" s="225"/>
      <c r="U249" s="225"/>
      <c r="V249" s="225"/>
      <c r="W249" s="225"/>
      <c r="X249" s="225"/>
      <c r="Y249" s="225"/>
      <c r="Z249" s="225"/>
      <c r="AA249" s="225"/>
      <c r="AB249" s="225"/>
      <c r="AC249" s="225"/>
      <c r="AD249" s="225"/>
      <c r="AE249" s="222"/>
      <c r="AG249" s="225"/>
      <c r="AH249" s="225"/>
      <c r="AI249" s="378"/>
      <c r="AJ249" s="378"/>
      <c r="AK249" s="378"/>
      <c r="AL249" s="378"/>
      <c r="AM249" s="378"/>
      <c r="AN249" s="378"/>
      <c r="AO249" s="378"/>
      <c r="AP249" s="369">
        <v>2023</v>
      </c>
      <c r="AQ249" s="369"/>
      <c r="AR249" s="369"/>
      <c r="AW249" s="225"/>
      <c r="AX249" s="225"/>
      <c r="AY249" s="225"/>
      <c r="AZ249" s="225"/>
      <c r="BA249" s="225"/>
      <c r="BB249" s="225"/>
      <c r="BC249" s="225"/>
      <c r="BD249" s="225"/>
      <c r="BE249" s="225"/>
      <c r="BF249" s="225"/>
      <c r="BG249" s="225"/>
      <c r="BH249" s="225"/>
      <c r="BK249" s="83"/>
      <c r="BL249" s="83"/>
      <c r="BM249" s="83"/>
    </row>
    <row r="250" spans="1:65" s="5" customFormat="1" ht="42.6" customHeight="1" x14ac:dyDescent="0.45">
      <c r="A250" s="87"/>
      <c r="B250" s="88"/>
      <c r="C250" s="88"/>
      <c r="D250" s="88"/>
      <c r="E250" s="88"/>
      <c r="F250" s="88"/>
      <c r="G250" s="225"/>
      <c r="H250" s="77"/>
      <c r="I250" s="225"/>
      <c r="J250" s="225"/>
      <c r="K250" s="225"/>
      <c r="L250" s="225"/>
      <c r="M250" s="225"/>
      <c r="N250" s="225"/>
      <c r="O250" s="225"/>
      <c r="P250" s="225"/>
      <c r="Q250" s="225"/>
      <c r="R250" s="84"/>
      <c r="S250" s="84"/>
      <c r="T250" s="225"/>
      <c r="U250" s="225"/>
      <c r="V250" s="225"/>
      <c r="W250" s="225"/>
      <c r="X250" s="225"/>
      <c r="Y250" s="225"/>
      <c r="Z250" s="225"/>
      <c r="AA250" s="225"/>
      <c r="AB250" s="225"/>
      <c r="AC250" s="225"/>
      <c r="AD250" s="225"/>
      <c r="AE250" s="222"/>
      <c r="AG250" s="225"/>
      <c r="AH250" s="225"/>
      <c r="AI250" s="225"/>
      <c r="AJ250" s="88"/>
      <c r="AK250" s="88"/>
      <c r="AL250" s="88"/>
      <c r="AM250" s="88"/>
      <c r="AN250" s="88"/>
      <c r="AO250" s="88"/>
      <c r="AP250" s="225"/>
      <c r="AQ250" s="225"/>
      <c r="AR250" s="225"/>
      <c r="AS250" s="225"/>
      <c r="AT250" s="225"/>
      <c r="AU250" s="225"/>
      <c r="AV250" s="225"/>
      <c r="AW250" s="225"/>
      <c r="AX250" s="225"/>
      <c r="AY250" s="225"/>
      <c r="AZ250" s="225"/>
      <c r="BA250" s="225"/>
      <c r="BB250" s="225"/>
      <c r="BC250" s="225"/>
      <c r="BD250" s="225"/>
      <c r="BE250" s="225"/>
      <c r="BF250" s="225"/>
      <c r="BG250" s="225"/>
      <c r="BH250" s="225"/>
      <c r="BK250" s="83"/>
      <c r="BL250" s="83"/>
      <c r="BM250" s="83"/>
    </row>
    <row r="251" spans="1:65" s="5" customFormat="1" ht="42.6" customHeight="1" x14ac:dyDescent="0.45">
      <c r="A251" s="379" t="s">
        <v>160</v>
      </c>
      <c r="B251" s="379"/>
      <c r="C251" s="379"/>
      <c r="D251" s="379"/>
      <c r="E251" s="379"/>
      <c r="F251" s="379"/>
      <c r="G251" s="379"/>
      <c r="H251" s="379"/>
      <c r="I251" s="379"/>
      <c r="J251" s="379"/>
      <c r="K251" s="379"/>
      <c r="L251" s="379"/>
      <c r="M251" s="379"/>
      <c r="N251" s="379"/>
      <c r="O251" s="379"/>
      <c r="P251" s="379"/>
      <c r="Q251" s="379"/>
      <c r="R251" s="379"/>
      <c r="S251" s="379"/>
      <c r="T251" s="379"/>
      <c r="U251" s="379"/>
      <c r="V251" s="379"/>
      <c r="W251" s="379"/>
      <c r="X251" s="379"/>
      <c r="Y251" s="379"/>
      <c r="Z251" s="379"/>
      <c r="AA251" s="379"/>
      <c r="AB251" s="379"/>
      <c r="AC251" s="379"/>
      <c r="AD251" s="379"/>
      <c r="AE251" s="379"/>
      <c r="AG251" s="225"/>
      <c r="AH251" s="225"/>
      <c r="AI251" s="371" t="s">
        <v>309</v>
      </c>
      <c r="AJ251" s="371"/>
      <c r="AK251" s="371"/>
      <c r="AL251" s="371"/>
      <c r="AM251" s="371"/>
      <c r="AN251" s="371"/>
      <c r="AO251" s="371"/>
      <c r="AP251" s="371"/>
      <c r="AQ251" s="371"/>
      <c r="AR251" s="371"/>
      <c r="AS251" s="371"/>
      <c r="AT251" s="371"/>
      <c r="AU251" s="371"/>
      <c r="AV251" s="371"/>
      <c r="AW251" s="371"/>
      <c r="AX251" s="371"/>
      <c r="AY251" s="371"/>
      <c r="AZ251" s="371"/>
      <c r="BA251" s="371"/>
      <c r="BB251" s="371"/>
      <c r="BC251" s="371"/>
      <c r="BD251" s="371"/>
      <c r="BE251" s="371"/>
      <c r="BF251" s="371"/>
      <c r="BG251" s="371"/>
      <c r="BH251" s="371"/>
      <c r="BI251" s="371"/>
      <c r="BJ251" s="214"/>
      <c r="BK251" s="83"/>
      <c r="BL251" s="83"/>
      <c r="BM251" s="83"/>
    </row>
    <row r="252" spans="1:65" s="5" customFormat="1" ht="42.6" customHeight="1" x14ac:dyDescent="0.45">
      <c r="A252" s="379"/>
      <c r="B252" s="379"/>
      <c r="C252" s="379"/>
      <c r="D252" s="379"/>
      <c r="E252" s="379"/>
      <c r="F252" s="379"/>
      <c r="G252" s="379"/>
      <c r="H252" s="379"/>
      <c r="I252" s="379"/>
      <c r="J252" s="379"/>
      <c r="K252" s="379"/>
      <c r="L252" s="379"/>
      <c r="M252" s="379"/>
      <c r="N252" s="379"/>
      <c r="O252" s="379"/>
      <c r="P252" s="379"/>
      <c r="Q252" s="379"/>
      <c r="R252" s="379"/>
      <c r="S252" s="379"/>
      <c r="T252" s="379"/>
      <c r="U252" s="379"/>
      <c r="V252" s="379"/>
      <c r="W252" s="379"/>
      <c r="X252" s="379"/>
      <c r="Y252" s="379"/>
      <c r="Z252" s="379"/>
      <c r="AA252" s="379"/>
      <c r="AB252" s="379"/>
      <c r="AC252" s="379"/>
      <c r="AD252" s="379"/>
      <c r="AE252" s="379"/>
      <c r="AG252" s="225"/>
      <c r="AH252" s="225"/>
      <c r="AI252" s="371"/>
      <c r="AJ252" s="371"/>
      <c r="AK252" s="371"/>
      <c r="AL252" s="371"/>
      <c r="AM252" s="371"/>
      <c r="AN252" s="371"/>
      <c r="AO252" s="371"/>
      <c r="AP252" s="371"/>
      <c r="AQ252" s="371"/>
      <c r="AR252" s="371"/>
      <c r="AS252" s="371"/>
      <c r="AT252" s="371"/>
      <c r="AU252" s="371"/>
      <c r="AV252" s="371"/>
      <c r="AW252" s="371"/>
      <c r="AX252" s="371"/>
      <c r="AY252" s="371"/>
      <c r="AZ252" s="371"/>
      <c r="BA252" s="371"/>
      <c r="BB252" s="371"/>
      <c r="BC252" s="371"/>
      <c r="BD252" s="371"/>
      <c r="BE252" s="371"/>
      <c r="BF252" s="371"/>
      <c r="BG252" s="371"/>
      <c r="BH252" s="371"/>
      <c r="BI252" s="371"/>
      <c r="BJ252" s="214"/>
      <c r="BK252" s="89"/>
      <c r="BL252" s="83"/>
      <c r="BM252" s="83"/>
    </row>
    <row r="253" spans="1:65" s="5" customFormat="1" ht="42.6" customHeight="1" x14ac:dyDescent="0.5">
      <c r="A253" s="374"/>
      <c r="B253" s="374"/>
      <c r="C253" s="374"/>
      <c r="D253" s="374"/>
      <c r="E253" s="374"/>
      <c r="F253" s="374"/>
      <c r="G253" s="374"/>
      <c r="H253" s="374"/>
      <c r="I253" s="374"/>
      <c r="J253" s="375" t="s">
        <v>161</v>
      </c>
      <c r="K253" s="375"/>
      <c r="L253" s="375"/>
      <c r="M253" s="375"/>
      <c r="N253" s="375"/>
      <c r="O253" s="375"/>
      <c r="P253" s="375"/>
      <c r="Q253" s="375"/>
      <c r="R253" s="375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225"/>
      <c r="AE253" s="222"/>
      <c r="AG253" s="225"/>
      <c r="AH253" s="225"/>
      <c r="AI253" s="374"/>
      <c r="AJ253" s="374"/>
      <c r="AK253" s="374"/>
      <c r="AL253" s="374"/>
      <c r="AM253" s="374"/>
      <c r="AN253" s="374"/>
      <c r="AO253" s="374"/>
      <c r="AP253" s="375" t="s">
        <v>162</v>
      </c>
      <c r="AQ253" s="375"/>
      <c r="AR253" s="375"/>
      <c r="AS253" s="375"/>
      <c r="AT253" s="375"/>
      <c r="AU253" s="375"/>
      <c r="AV253" s="216"/>
      <c r="AW253" s="216"/>
      <c r="AX253" s="214"/>
      <c r="AY253" s="214"/>
      <c r="AZ253" s="214"/>
      <c r="BA253" s="214"/>
      <c r="BB253" s="214"/>
      <c r="BC253" s="214"/>
      <c r="BD253" s="214"/>
      <c r="BE253" s="214"/>
      <c r="BF253" s="214"/>
      <c r="BG253" s="214"/>
      <c r="BH253" s="214"/>
      <c r="BI253" s="11"/>
      <c r="BJ253" s="11"/>
      <c r="BK253" s="89"/>
      <c r="BL253" s="83"/>
      <c r="BM253" s="83"/>
    </row>
    <row r="254" spans="1:65" s="5" customFormat="1" ht="42.6" customHeight="1" x14ac:dyDescent="0.5">
      <c r="A254" s="376" t="s">
        <v>159</v>
      </c>
      <c r="B254" s="376"/>
      <c r="C254" s="376"/>
      <c r="D254" s="376"/>
      <c r="E254" s="376"/>
      <c r="F254" s="376"/>
      <c r="G254" s="376"/>
      <c r="H254" s="376"/>
      <c r="I254" s="376"/>
      <c r="J254" s="369">
        <v>2023</v>
      </c>
      <c r="K254" s="369"/>
      <c r="L254" s="369"/>
      <c r="AD254" s="225"/>
      <c r="AE254" s="222"/>
      <c r="AG254" s="225"/>
      <c r="AH254" s="225"/>
      <c r="AI254" s="377" t="s">
        <v>159</v>
      </c>
      <c r="AJ254" s="377"/>
      <c r="AK254" s="377"/>
      <c r="AL254" s="377"/>
      <c r="AM254" s="377"/>
      <c r="AN254" s="377"/>
      <c r="AO254" s="377"/>
      <c r="AP254" s="369">
        <v>2023</v>
      </c>
      <c r="AQ254" s="369"/>
      <c r="AR254" s="369"/>
      <c r="AS254" s="222"/>
      <c r="AT254" s="222"/>
      <c r="AU254" s="222"/>
      <c r="AV254" s="222"/>
      <c r="AW254" s="222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225"/>
      <c r="BK254" s="89"/>
      <c r="BL254" s="83"/>
      <c r="BM254" s="83"/>
    </row>
    <row r="255" spans="1:65" s="5" customFormat="1" ht="42.6" customHeight="1" x14ac:dyDescent="0.5">
      <c r="A255" s="83"/>
      <c r="AD255" s="225"/>
      <c r="AE255" s="222"/>
      <c r="AG255" s="225"/>
      <c r="AH255" s="225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225"/>
      <c r="BI255" s="91"/>
      <c r="BJ255" s="91"/>
      <c r="BK255" s="83"/>
      <c r="BL255" s="83"/>
      <c r="BM255" s="83"/>
    </row>
    <row r="256" spans="1:65" s="5" customFormat="1" ht="42.6" customHeight="1" x14ac:dyDescent="0.45">
      <c r="A256" s="372" t="s">
        <v>285</v>
      </c>
      <c r="B256" s="372"/>
      <c r="C256" s="372"/>
      <c r="D256" s="372"/>
      <c r="E256" s="372"/>
      <c r="F256" s="372"/>
      <c r="G256" s="372"/>
      <c r="H256" s="372"/>
      <c r="I256" s="372"/>
      <c r="J256" s="372"/>
      <c r="K256" s="372"/>
      <c r="L256" s="372"/>
      <c r="M256" s="372"/>
      <c r="N256" s="372"/>
      <c r="O256" s="372"/>
      <c r="P256" s="372"/>
      <c r="Q256" s="372"/>
      <c r="R256" s="372"/>
      <c r="S256" s="372"/>
      <c r="T256" s="372"/>
      <c r="U256" s="372"/>
      <c r="V256" s="372"/>
      <c r="W256" s="372"/>
      <c r="X256" s="372"/>
      <c r="Y256" s="372"/>
      <c r="Z256" s="372"/>
      <c r="AA256" s="372"/>
      <c r="AB256" s="372"/>
      <c r="AC256" s="372"/>
      <c r="AD256" s="372"/>
      <c r="AE256" s="372"/>
      <c r="AG256" s="225"/>
      <c r="AH256" s="225"/>
      <c r="AI256" s="373" t="s">
        <v>123</v>
      </c>
      <c r="AJ256" s="373"/>
      <c r="AK256" s="373"/>
      <c r="AL256" s="373"/>
      <c r="AM256" s="373"/>
      <c r="AN256" s="373"/>
      <c r="AO256" s="373"/>
      <c r="AP256" s="373"/>
      <c r="AQ256" s="373"/>
      <c r="AR256" s="373"/>
      <c r="AS256" s="373"/>
      <c r="AT256" s="373"/>
      <c r="AU256" s="373"/>
      <c r="AV256" s="373"/>
      <c r="AW256" s="373"/>
      <c r="AX256" s="373"/>
      <c r="AY256" s="373"/>
      <c r="AZ256" s="373"/>
      <c r="BA256" s="373"/>
      <c r="BB256" s="373"/>
      <c r="BC256" s="373"/>
      <c r="BD256" s="373"/>
      <c r="BE256" s="373"/>
      <c r="BF256" s="373"/>
      <c r="BG256" s="373"/>
      <c r="BH256" s="373"/>
      <c r="BI256" s="373"/>
      <c r="BJ256" s="226"/>
      <c r="BK256" s="83"/>
      <c r="BL256" s="83"/>
      <c r="BM256" s="83"/>
    </row>
    <row r="257" spans="1:65" s="5" customFormat="1" ht="42.6" customHeight="1" x14ac:dyDescent="0.45">
      <c r="A257" s="372"/>
      <c r="B257" s="372"/>
      <c r="C257" s="372"/>
      <c r="D257" s="372"/>
      <c r="E257" s="372"/>
      <c r="F257" s="372"/>
      <c r="G257" s="372"/>
      <c r="H257" s="372"/>
      <c r="I257" s="372"/>
      <c r="J257" s="372"/>
      <c r="K257" s="372"/>
      <c r="L257" s="372"/>
      <c r="M257" s="372"/>
      <c r="N257" s="372"/>
      <c r="O257" s="372"/>
      <c r="P257" s="372"/>
      <c r="Q257" s="372"/>
      <c r="R257" s="372"/>
      <c r="S257" s="372"/>
      <c r="T257" s="372"/>
      <c r="U257" s="372"/>
      <c r="V257" s="372"/>
      <c r="W257" s="372"/>
      <c r="X257" s="372"/>
      <c r="Y257" s="372"/>
      <c r="Z257" s="372"/>
      <c r="AA257" s="372"/>
      <c r="AB257" s="372"/>
      <c r="AC257" s="372"/>
      <c r="AD257" s="372"/>
      <c r="AE257" s="372"/>
      <c r="AG257" s="225"/>
      <c r="AH257" s="225"/>
      <c r="AI257" s="373"/>
      <c r="AJ257" s="373"/>
      <c r="AK257" s="373"/>
      <c r="AL257" s="373"/>
      <c r="AM257" s="373"/>
      <c r="AN257" s="373"/>
      <c r="AO257" s="373"/>
      <c r="AP257" s="373"/>
      <c r="AQ257" s="373"/>
      <c r="AR257" s="373"/>
      <c r="AS257" s="373"/>
      <c r="AT257" s="373"/>
      <c r="AU257" s="373"/>
      <c r="AV257" s="373"/>
      <c r="AW257" s="373"/>
      <c r="AX257" s="373"/>
      <c r="AY257" s="373"/>
      <c r="AZ257" s="373"/>
      <c r="BA257" s="373"/>
      <c r="BB257" s="373"/>
      <c r="BC257" s="373"/>
      <c r="BD257" s="373"/>
      <c r="BE257" s="373"/>
      <c r="BF257" s="373"/>
      <c r="BG257" s="373"/>
      <c r="BH257" s="373"/>
      <c r="BI257" s="373"/>
      <c r="BJ257" s="226"/>
      <c r="BK257" s="83"/>
      <c r="BL257" s="83"/>
      <c r="BM257" s="83"/>
    </row>
    <row r="258" spans="1:65" s="5" customFormat="1" ht="42.6" customHeight="1" x14ac:dyDescent="0.5">
      <c r="A258" s="374"/>
      <c r="B258" s="374"/>
      <c r="C258" s="374"/>
      <c r="D258" s="374"/>
      <c r="E258" s="374"/>
      <c r="F258" s="374"/>
      <c r="G258" s="374"/>
      <c r="H258" s="374"/>
      <c r="I258" s="374"/>
      <c r="J258" s="375" t="s">
        <v>255</v>
      </c>
      <c r="K258" s="375"/>
      <c r="L258" s="375"/>
      <c r="M258" s="375"/>
      <c r="N258" s="375"/>
      <c r="O258" s="375"/>
      <c r="P258" s="375"/>
      <c r="Q258" s="375"/>
      <c r="R258" s="375"/>
      <c r="S258" s="213"/>
      <c r="T258" s="213"/>
      <c r="U258" s="213"/>
      <c r="V258" s="213"/>
      <c r="W258" s="213"/>
      <c r="X258" s="213"/>
      <c r="Y258" s="213"/>
      <c r="Z258" s="213"/>
      <c r="AA258" s="213"/>
      <c r="AB258" s="213"/>
      <c r="AC258" s="213"/>
      <c r="AD258" s="225"/>
      <c r="AE258" s="222"/>
      <c r="AG258" s="225"/>
      <c r="AH258" s="225"/>
      <c r="AI258" s="374"/>
      <c r="AJ258" s="374"/>
      <c r="AK258" s="374"/>
      <c r="AL258" s="374"/>
      <c r="AM258" s="374"/>
      <c r="AN258" s="374"/>
      <c r="AO258" s="374"/>
      <c r="AP258" s="375"/>
      <c r="AQ258" s="375"/>
      <c r="AR258" s="375"/>
      <c r="AS258" s="375"/>
      <c r="AT258" s="375"/>
      <c r="AU258" s="375"/>
      <c r="AV258" s="222"/>
      <c r="AW258" s="222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225"/>
      <c r="BI258" s="21"/>
      <c r="BJ258" s="21"/>
      <c r="BK258" s="83"/>
      <c r="BL258" s="83"/>
      <c r="BM258" s="83"/>
    </row>
    <row r="259" spans="1:65" s="5" customFormat="1" ht="42.6" customHeight="1" x14ac:dyDescent="0.5">
      <c r="A259" s="368"/>
      <c r="B259" s="368"/>
      <c r="C259" s="368"/>
      <c r="D259" s="368"/>
      <c r="E259" s="368"/>
      <c r="F259" s="368"/>
      <c r="G259" s="368"/>
      <c r="H259" s="368"/>
      <c r="I259" s="368"/>
      <c r="J259" s="369">
        <v>2023</v>
      </c>
      <c r="K259" s="369"/>
      <c r="L259" s="369"/>
      <c r="AD259" s="225"/>
      <c r="AE259" s="222"/>
      <c r="AG259" s="225"/>
      <c r="AH259" s="225"/>
      <c r="AI259" s="370"/>
      <c r="AJ259" s="370"/>
      <c r="AK259" s="370"/>
      <c r="AL259" s="370"/>
      <c r="AM259" s="370"/>
      <c r="AN259" s="370"/>
      <c r="AO259" s="370"/>
      <c r="AP259" s="369">
        <v>2023</v>
      </c>
      <c r="AQ259" s="369"/>
      <c r="AR259" s="369"/>
      <c r="AW259" s="222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225"/>
      <c r="BI259" s="21"/>
      <c r="BJ259" s="21"/>
      <c r="BK259" s="83"/>
      <c r="BL259" s="83"/>
      <c r="BM259" s="83"/>
    </row>
    <row r="260" spans="1:65" s="5" customFormat="1" ht="37.5" customHeight="1" x14ac:dyDescent="0.5">
      <c r="P260" s="222"/>
      <c r="Q260" s="225"/>
      <c r="R260" s="84"/>
      <c r="S260" s="84"/>
      <c r="T260" s="225"/>
      <c r="U260" s="225"/>
      <c r="V260" s="225"/>
      <c r="W260" s="225"/>
      <c r="X260" s="225"/>
      <c r="Y260" s="225"/>
      <c r="Z260" s="225"/>
      <c r="AA260" s="225"/>
      <c r="AB260" s="225"/>
      <c r="AC260" s="225"/>
      <c r="AD260" s="225"/>
      <c r="AE260" s="222"/>
      <c r="AG260" s="225"/>
      <c r="AH260" s="225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225"/>
      <c r="BI260" s="21"/>
      <c r="BJ260" s="21"/>
      <c r="BK260" s="83"/>
      <c r="BL260" s="83"/>
      <c r="BM260" s="83"/>
    </row>
    <row r="261" spans="1:65" s="5" customFormat="1" ht="42.6" customHeight="1" x14ac:dyDescent="0.5">
      <c r="A261" s="371" t="s">
        <v>163</v>
      </c>
      <c r="B261" s="371"/>
      <c r="C261" s="371"/>
      <c r="D261" s="371"/>
      <c r="E261" s="371"/>
      <c r="F261" s="371"/>
      <c r="G261" s="371"/>
      <c r="H261" s="371"/>
      <c r="I261" s="371"/>
      <c r="J261" s="371"/>
      <c r="K261" s="371"/>
      <c r="L261" s="371"/>
      <c r="M261" s="371"/>
      <c r="N261" s="371"/>
      <c r="O261" s="371"/>
      <c r="P261" s="371"/>
      <c r="Q261" s="371"/>
      <c r="R261" s="371"/>
      <c r="S261" s="371"/>
      <c r="T261" s="371"/>
      <c r="U261" s="371"/>
      <c r="V261" s="371"/>
      <c r="W261" s="371"/>
      <c r="X261" s="371"/>
      <c r="Y261" s="371"/>
      <c r="Z261" s="371"/>
      <c r="AA261" s="371"/>
      <c r="AB261" s="371"/>
      <c r="AC261" s="371"/>
      <c r="AD261" s="225"/>
      <c r="AE261" s="222"/>
      <c r="AG261" s="225"/>
      <c r="AH261" s="225"/>
      <c r="AI261" s="222"/>
      <c r="AJ261" s="11"/>
      <c r="AK261" s="11"/>
      <c r="AL261" s="11"/>
      <c r="AM261" s="11"/>
      <c r="AN261" s="11"/>
      <c r="AO261" s="11"/>
      <c r="AP261" s="11"/>
      <c r="AX261" s="86"/>
      <c r="AY261" s="86"/>
      <c r="AZ261" s="86"/>
      <c r="BA261" s="86"/>
      <c r="BB261" s="86"/>
      <c r="BC261" s="86"/>
      <c r="BD261" s="86"/>
      <c r="BE261" s="86"/>
      <c r="BF261" s="86"/>
      <c r="BG261" s="225"/>
      <c r="BH261" s="225"/>
      <c r="BI261" s="21"/>
      <c r="BJ261" s="21"/>
      <c r="BK261" s="83"/>
      <c r="BL261" s="83"/>
      <c r="BM261" s="83"/>
    </row>
    <row r="262" spans="1:65" s="5" customFormat="1" ht="42.6" customHeight="1" x14ac:dyDescent="0.5">
      <c r="A262" s="371"/>
      <c r="B262" s="371"/>
      <c r="C262" s="371"/>
      <c r="D262" s="371"/>
      <c r="E262" s="371"/>
      <c r="F262" s="371"/>
      <c r="G262" s="371"/>
      <c r="H262" s="371"/>
      <c r="I262" s="371"/>
      <c r="J262" s="371"/>
      <c r="K262" s="371"/>
      <c r="L262" s="371"/>
      <c r="M262" s="371"/>
      <c r="N262" s="371"/>
      <c r="O262" s="371"/>
      <c r="P262" s="371"/>
      <c r="Q262" s="371"/>
      <c r="R262" s="371"/>
      <c r="S262" s="371"/>
      <c r="T262" s="371"/>
      <c r="U262" s="371"/>
      <c r="V262" s="371"/>
      <c r="W262" s="371"/>
      <c r="X262" s="371"/>
      <c r="Y262" s="371"/>
      <c r="Z262" s="371"/>
      <c r="AA262" s="371"/>
      <c r="AB262" s="371"/>
      <c r="AC262" s="371"/>
      <c r="AD262" s="225"/>
      <c r="AE262" s="222"/>
      <c r="AG262" s="225"/>
      <c r="AH262" s="225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87"/>
      <c r="AT262" s="87"/>
      <c r="AU262" s="87"/>
      <c r="AV262" s="87"/>
      <c r="AW262" s="226"/>
      <c r="AX262" s="226"/>
      <c r="AY262" s="226"/>
      <c r="AZ262" s="226"/>
      <c r="BA262" s="226"/>
      <c r="BB262" s="226"/>
      <c r="BC262" s="226"/>
      <c r="BD262" s="225"/>
      <c r="BE262" s="225"/>
      <c r="BF262" s="225"/>
      <c r="BG262" s="225"/>
      <c r="BH262" s="225"/>
      <c r="BI262" s="21"/>
      <c r="BJ262" s="21"/>
      <c r="BK262" s="83"/>
      <c r="BL262" s="83"/>
      <c r="BM262" s="83"/>
    </row>
    <row r="263" spans="1:65" s="5" customFormat="1" ht="18" customHeight="1" x14ac:dyDescent="0.5">
      <c r="A263" s="83"/>
      <c r="AD263" s="225"/>
      <c r="AE263" s="222"/>
      <c r="AG263" s="225"/>
      <c r="AH263" s="225"/>
      <c r="AI263" s="222"/>
      <c r="AJ263" s="85"/>
      <c r="AK263" s="85"/>
      <c r="AL263" s="85"/>
      <c r="AM263" s="85"/>
      <c r="AN263" s="85"/>
      <c r="AO263" s="85"/>
      <c r="AP263" s="85"/>
      <c r="AQ263" s="85"/>
      <c r="AR263" s="85"/>
      <c r="AS263" s="85"/>
      <c r="AT263" s="85"/>
      <c r="AU263" s="85"/>
      <c r="AV263" s="85"/>
      <c r="AW263" s="85"/>
      <c r="AX263" s="222"/>
      <c r="BD263" s="225"/>
      <c r="BE263" s="225"/>
      <c r="BF263" s="225"/>
      <c r="BG263" s="225"/>
      <c r="BH263" s="225"/>
      <c r="BI263" s="21"/>
      <c r="BJ263" s="21"/>
      <c r="BK263" s="83"/>
      <c r="BL263" s="83"/>
      <c r="BM263" s="83"/>
    </row>
    <row r="264" spans="1:65" s="5" customFormat="1" ht="33" customHeight="1" x14ac:dyDescent="0.5">
      <c r="A264" s="369" t="s">
        <v>345</v>
      </c>
      <c r="B264" s="369"/>
      <c r="C264" s="369"/>
      <c r="D264" s="369"/>
      <c r="E264" s="369"/>
      <c r="F264" s="369"/>
      <c r="G264" s="369"/>
      <c r="H264" s="369"/>
      <c r="I264" s="369"/>
      <c r="J264" s="369"/>
      <c r="K264" s="369"/>
      <c r="L264" s="369"/>
      <c r="M264" s="369"/>
      <c r="N264" s="369"/>
      <c r="O264" s="369"/>
      <c r="P264" s="369"/>
      <c r="Q264" s="369"/>
      <c r="R264" s="369"/>
      <c r="S264" s="369"/>
      <c r="T264" s="369"/>
      <c r="U264" s="369"/>
      <c r="V264" s="369"/>
      <c r="W264" s="369"/>
      <c r="X264" s="369"/>
      <c r="Y264" s="369"/>
      <c r="Z264" s="369"/>
      <c r="AA264" s="369"/>
      <c r="AB264" s="369"/>
      <c r="AC264" s="6"/>
      <c r="AD264" s="229"/>
      <c r="AE264" s="234"/>
      <c r="AG264" s="225"/>
      <c r="AH264" s="225"/>
      <c r="AI264" s="222"/>
      <c r="AJ264" s="12"/>
      <c r="AK264" s="12"/>
      <c r="AL264" s="12"/>
      <c r="AM264" s="12"/>
      <c r="AN264" s="12"/>
      <c r="AO264" s="12"/>
      <c r="AP264" s="13"/>
      <c r="AQ264" s="13"/>
      <c r="AR264" s="13"/>
      <c r="AS264" s="11"/>
      <c r="AT264" s="11"/>
      <c r="AU264" s="11"/>
      <c r="AV264" s="11"/>
      <c r="BD264" s="225"/>
      <c r="BE264" s="225"/>
      <c r="BF264" s="225"/>
      <c r="BG264" s="225"/>
      <c r="BH264" s="225"/>
      <c r="BI264" s="10"/>
      <c r="BJ264" s="114"/>
      <c r="BK264" s="115"/>
      <c r="BL264" s="115"/>
      <c r="BM264" s="115"/>
    </row>
    <row r="265" spans="1:65" s="5" customFormat="1" ht="22.5" customHeight="1" x14ac:dyDescent="0.5">
      <c r="A265" s="212"/>
      <c r="B265" s="212"/>
      <c r="C265" s="212"/>
      <c r="D265" s="212"/>
      <c r="E265" s="212"/>
      <c r="F265" s="212"/>
      <c r="G265" s="212"/>
      <c r="H265" s="212"/>
      <c r="I265" s="212"/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D265" s="225"/>
      <c r="AE265" s="222"/>
      <c r="AG265" s="225"/>
      <c r="AH265" s="225"/>
      <c r="AI265" s="222"/>
      <c r="AJ265" s="12"/>
      <c r="AK265" s="12"/>
      <c r="AL265" s="12"/>
      <c r="AM265" s="12"/>
      <c r="AN265" s="12"/>
      <c r="AO265" s="12"/>
      <c r="AP265" s="13"/>
      <c r="AQ265" s="13"/>
      <c r="AR265" s="13"/>
      <c r="AS265" s="11"/>
      <c r="AT265" s="11"/>
      <c r="AU265" s="11"/>
      <c r="AV265" s="11"/>
      <c r="BD265" s="225"/>
      <c r="BE265" s="225"/>
      <c r="BF265" s="225"/>
      <c r="BG265" s="225"/>
      <c r="BH265" s="225"/>
      <c r="BI265" s="21"/>
      <c r="BJ265" s="21"/>
      <c r="BK265" s="83"/>
      <c r="BL265" s="83"/>
      <c r="BM265" s="83"/>
    </row>
    <row r="266" spans="1:65" s="75" customFormat="1" ht="42.6" customHeight="1" x14ac:dyDescent="0.5">
      <c r="R266" s="93"/>
      <c r="S266" s="93"/>
      <c r="BF266" s="94"/>
      <c r="BG266" s="94"/>
      <c r="BH266" s="94"/>
      <c r="BI266" s="94"/>
      <c r="BJ266" s="82"/>
      <c r="BK266" s="94"/>
      <c r="BL266" s="94"/>
      <c r="BM266" s="94"/>
    </row>
    <row r="267" spans="1:65" s="75" customFormat="1" ht="42.6" customHeight="1" x14ac:dyDescent="0.5">
      <c r="R267" s="93"/>
      <c r="S267" s="93"/>
      <c r="BF267" s="94"/>
      <c r="BG267" s="94"/>
      <c r="BH267" s="94"/>
      <c r="BI267" s="94"/>
      <c r="BJ267" s="82"/>
      <c r="BK267" s="94"/>
      <c r="BL267" s="94"/>
      <c r="BM267" s="94"/>
    </row>
    <row r="268" spans="1:65" s="75" customFormat="1" ht="42.6" customHeight="1" x14ac:dyDescent="0.5">
      <c r="R268" s="93"/>
      <c r="S268" s="93"/>
      <c r="BF268" s="94"/>
      <c r="BG268" s="94"/>
      <c r="BH268" s="94"/>
      <c r="BI268" s="94"/>
      <c r="BJ268" s="82"/>
      <c r="BK268" s="94"/>
      <c r="BL268" s="94"/>
      <c r="BM268" s="94"/>
    </row>
    <row r="269" spans="1:65" s="75" customFormat="1" ht="42.6" customHeight="1" x14ac:dyDescent="0.5">
      <c r="R269" s="93"/>
      <c r="S269" s="93"/>
      <c r="BF269" s="94"/>
      <c r="BG269" s="94"/>
      <c r="BH269" s="94"/>
      <c r="BI269" s="94"/>
      <c r="BJ269" s="82"/>
      <c r="BK269" s="94"/>
      <c r="BL269" s="94"/>
      <c r="BM269" s="94"/>
    </row>
    <row r="270" spans="1:65" s="75" customFormat="1" ht="42.6" customHeight="1" x14ac:dyDescent="0.5">
      <c r="R270" s="93"/>
      <c r="S270" s="93"/>
      <c r="BF270" s="94"/>
      <c r="BG270" s="94"/>
      <c r="BH270" s="94"/>
      <c r="BI270" s="94"/>
      <c r="BJ270" s="82"/>
      <c r="BK270" s="94"/>
      <c r="BL270" s="94"/>
      <c r="BM270" s="94"/>
    </row>
    <row r="271" spans="1:65" s="75" customFormat="1" ht="42.6" customHeight="1" x14ac:dyDescent="0.5">
      <c r="R271" s="93"/>
      <c r="S271" s="93"/>
      <c r="BF271" s="94"/>
      <c r="BG271" s="94"/>
      <c r="BH271" s="94"/>
      <c r="BI271" s="94"/>
      <c r="BJ271" s="82"/>
      <c r="BK271" s="94"/>
      <c r="BL271" s="94"/>
      <c r="BM271" s="94"/>
    </row>
    <row r="272" spans="1:65" s="75" customFormat="1" ht="42.6" customHeight="1" x14ac:dyDescent="0.5">
      <c r="R272" s="93"/>
      <c r="S272" s="93"/>
      <c r="BF272" s="94"/>
      <c r="BG272" s="94"/>
      <c r="BH272" s="94"/>
      <c r="BI272" s="94"/>
      <c r="BJ272" s="82"/>
      <c r="BK272" s="94"/>
      <c r="BL272" s="94"/>
      <c r="BM272" s="94"/>
    </row>
    <row r="273" spans="18:65" s="75" customFormat="1" ht="42.6" customHeight="1" x14ac:dyDescent="0.5">
      <c r="R273" s="93"/>
      <c r="S273" s="93"/>
      <c r="BF273" s="94"/>
      <c r="BG273" s="94"/>
      <c r="BH273" s="94"/>
      <c r="BI273" s="94"/>
      <c r="BJ273" s="82"/>
      <c r="BK273" s="94"/>
      <c r="BL273" s="94"/>
      <c r="BM273" s="94"/>
    </row>
  </sheetData>
  <mergeCells count="1396">
    <mergeCell ref="BC2:BI2"/>
    <mergeCell ref="W8:AL8"/>
    <mergeCell ref="A15:A16"/>
    <mergeCell ref="B15:E15"/>
    <mergeCell ref="F15:F16"/>
    <mergeCell ref="G15:I15"/>
    <mergeCell ref="J15:J16"/>
    <mergeCell ref="K15:N15"/>
    <mergeCell ref="O15:R15"/>
    <mergeCell ref="S15:S16"/>
    <mergeCell ref="AR30:AW30"/>
    <mergeCell ref="AX30:BC30"/>
    <mergeCell ref="X31:Y32"/>
    <mergeCell ref="Z31:AA32"/>
    <mergeCell ref="BF15:BF16"/>
    <mergeCell ref="BG15:BG16"/>
    <mergeCell ref="BH15:BH16"/>
    <mergeCell ref="BI15:BI16"/>
    <mergeCell ref="A29:A32"/>
    <mergeCell ref="B29:O32"/>
    <mergeCell ref="P29:Q32"/>
    <mergeCell ref="R29:S32"/>
    <mergeCell ref="T29:AE29"/>
    <mergeCell ref="AF29:BC29"/>
    <mergeCell ref="AW15:AW16"/>
    <mergeCell ref="AX15:BA15"/>
    <mergeCell ref="BB15:BB16"/>
    <mergeCell ref="BC15:BC16"/>
    <mergeCell ref="BD15:BD16"/>
    <mergeCell ref="BE15:BE16"/>
    <mergeCell ref="AG15:AI15"/>
    <mergeCell ref="AJ15:AJ16"/>
    <mergeCell ref="AK15:AN15"/>
    <mergeCell ref="AO15:AR15"/>
    <mergeCell ref="AS15:AS16"/>
    <mergeCell ref="AT15:AV15"/>
    <mergeCell ref="T15:V15"/>
    <mergeCell ref="W15:W16"/>
    <mergeCell ref="X15:Z15"/>
    <mergeCell ref="AA15:AA16"/>
    <mergeCell ref="AB15:AE15"/>
    <mergeCell ref="AF15:AF16"/>
    <mergeCell ref="Z33:AA33"/>
    <mergeCell ref="AB33:AC33"/>
    <mergeCell ref="AD33:AE33"/>
    <mergeCell ref="BD33:BI33"/>
    <mergeCell ref="B34:O34"/>
    <mergeCell ref="P34:Q34"/>
    <mergeCell ref="R34:S34"/>
    <mergeCell ref="T34:U34"/>
    <mergeCell ref="V34:W34"/>
    <mergeCell ref="X34:Y34"/>
    <mergeCell ref="AR31:AT31"/>
    <mergeCell ref="AU31:AW31"/>
    <mergeCell ref="AX31:AZ31"/>
    <mergeCell ref="BA31:BC31"/>
    <mergeCell ref="B33:O33"/>
    <mergeCell ref="P33:Q33"/>
    <mergeCell ref="R33:S33"/>
    <mergeCell ref="T33:U33"/>
    <mergeCell ref="V33:W33"/>
    <mergeCell ref="X33:Y33"/>
    <mergeCell ref="AB31:AC32"/>
    <mergeCell ref="AD31:AE32"/>
    <mergeCell ref="AF31:AH31"/>
    <mergeCell ref="AI31:AK31"/>
    <mergeCell ref="AL31:AN31"/>
    <mergeCell ref="AO31:AQ31"/>
    <mergeCell ref="BD29:BI32"/>
    <mergeCell ref="T30:U32"/>
    <mergeCell ref="V30:W32"/>
    <mergeCell ref="X30:AE30"/>
    <mergeCell ref="AF30:AK30"/>
    <mergeCell ref="AL30:AQ30"/>
    <mergeCell ref="Z35:AA35"/>
    <mergeCell ref="AB35:AC35"/>
    <mergeCell ref="AD35:AE35"/>
    <mergeCell ref="BD35:BI35"/>
    <mergeCell ref="B36:O36"/>
    <mergeCell ref="P36:Q36"/>
    <mergeCell ref="R36:S36"/>
    <mergeCell ref="T36:U36"/>
    <mergeCell ref="V36:W36"/>
    <mergeCell ref="X36:Y36"/>
    <mergeCell ref="Z34:AA34"/>
    <mergeCell ref="AB34:AC34"/>
    <mergeCell ref="AD34:AE34"/>
    <mergeCell ref="BD34:BI34"/>
    <mergeCell ref="B35:O35"/>
    <mergeCell ref="P35:Q35"/>
    <mergeCell ref="R35:S35"/>
    <mergeCell ref="T35:U35"/>
    <mergeCell ref="V35:W35"/>
    <mergeCell ref="X35:Y35"/>
    <mergeCell ref="Z37:AA37"/>
    <mergeCell ref="AB37:AC37"/>
    <mergeCell ref="AD37:AE37"/>
    <mergeCell ref="BD37:BI37"/>
    <mergeCell ref="B38:O38"/>
    <mergeCell ref="P38:Q38"/>
    <mergeCell ref="R38:S38"/>
    <mergeCell ref="T38:U38"/>
    <mergeCell ref="V38:W38"/>
    <mergeCell ref="X38:Y38"/>
    <mergeCell ref="Z36:AA36"/>
    <mergeCell ref="AB36:AC36"/>
    <mergeCell ref="AD36:AE36"/>
    <mergeCell ref="BD36:BI36"/>
    <mergeCell ref="B37:O37"/>
    <mergeCell ref="P37:Q37"/>
    <mergeCell ref="R37:S37"/>
    <mergeCell ref="T37:U37"/>
    <mergeCell ref="V37:W37"/>
    <mergeCell ref="X37:Y37"/>
    <mergeCell ref="Z39:AA39"/>
    <mergeCell ref="AB39:AC39"/>
    <mergeCell ref="AD39:AE39"/>
    <mergeCell ref="BD39:BI39"/>
    <mergeCell ref="B40:O40"/>
    <mergeCell ref="P40:Q40"/>
    <mergeCell ref="R40:S40"/>
    <mergeCell ref="T40:U40"/>
    <mergeCell ref="V40:W40"/>
    <mergeCell ref="X40:Y40"/>
    <mergeCell ref="Z38:AA38"/>
    <mergeCell ref="AB38:AC38"/>
    <mergeCell ref="AD38:AE38"/>
    <mergeCell ref="BD38:BI38"/>
    <mergeCell ref="B39:O39"/>
    <mergeCell ref="P39:Q39"/>
    <mergeCell ref="R39:S39"/>
    <mergeCell ref="T39:U39"/>
    <mergeCell ref="V39:W39"/>
    <mergeCell ref="X39:Y39"/>
    <mergeCell ref="Z41:AA41"/>
    <mergeCell ref="AB41:AC41"/>
    <mergeCell ref="AD41:AE41"/>
    <mergeCell ref="BD41:BI41"/>
    <mergeCell ref="B42:O42"/>
    <mergeCell ref="P42:Q42"/>
    <mergeCell ref="R42:S42"/>
    <mergeCell ref="T42:U42"/>
    <mergeCell ref="V42:W42"/>
    <mergeCell ref="X42:Y42"/>
    <mergeCell ref="Z40:AA40"/>
    <mergeCell ref="AB40:AC40"/>
    <mergeCell ref="AD40:AE40"/>
    <mergeCell ref="BD40:BI40"/>
    <mergeCell ref="B41:O41"/>
    <mergeCell ref="P41:Q41"/>
    <mergeCell ref="R41:S41"/>
    <mergeCell ref="T41:U41"/>
    <mergeCell ref="V41:W41"/>
    <mergeCell ref="X41:Y41"/>
    <mergeCell ref="Z43:AA43"/>
    <mergeCell ref="AB43:AC43"/>
    <mergeCell ref="AD43:AE43"/>
    <mergeCell ref="BD43:BI43"/>
    <mergeCell ref="B44:O44"/>
    <mergeCell ref="P44:Q44"/>
    <mergeCell ref="R44:S44"/>
    <mergeCell ref="T44:U44"/>
    <mergeCell ref="V44:W44"/>
    <mergeCell ref="X44:Y44"/>
    <mergeCell ref="Z42:AA42"/>
    <mergeCell ref="AB42:AC42"/>
    <mergeCell ref="AD42:AE42"/>
    <mergeCell ref="BD42:BI42"/>
    <mergeCell ref="B43:O43"/>
    <mergeCell ref="P43:Q43"/>
    <mergeCell ref="R43:S43"/>
    <mergeCell ref="T43:U43"/>
    <mergeCell ref="V43:W43"/>
    <mergeCell ref="X43:Y43"/>
    <mergeCell ref="Z45:AA45"/>
    <mergeCell ref="AB45:AC45"/>
    <mergeCell ref="AD45:AE45"/>
    <mergeCell ref="BD45:BI45"/>
    <mergeCell ref="B46:O46"/>
    <mergeCell ref="P46:Q46"/>
    <mergeCell ref="R46:S46"/>
    <mergeCell ref="T46:U46"/>
    <mergeCell ref="V46:W46"/>
    <mergeCell ref="X46:Y46"/>
    <mergeCell ref="Z44:AA44"/>
    <mergeCell ref="AB44:AC44"/>
    <mergeCell ref="AD44:AE44"/>
    <mergeCell ref="BD44:BI44"/>
    <mergeCell ref="B45:O45"/>
    <mergeCell ref="P45:Q45"/>
    <mergeCell ref="R45:S45"/>
    <mergeCell ref="T45:U45"/>
    <mergeCell ref="V45:W45"/>
    <mergeCell ref="X45:Y45"/>
    <mergeCell ref="A50:A53"/>
    <mergeCell ref="B50:O53"/>
    <mergeCell ref="P50:Q53"/>
    <mergeCell ref="R50:S53"/>
    <mergeCell ref="T50:AE50"/>
    <mergeCell ref="AF50:BC50"/>
    <mergeCell ref="Z46:AA46"/>
    <mergeCell ref="AB46:AC46"/>
    <mergeCell ref="AD46:AE46"/>
    <mergeCell ref="BD46:BI46"/>
    <mergeCell ref="B47:O47"/>
    <mergeCell ref="P47:Q47"/>
    <mergeCell ref="R47:S47"/>
    <mergeCell ref="T47:U47"/>
    <mergeCell ref="V47:W47"/>
    <mergeCell ref="X47:Y47"/>
    <mergeCell ref="AR52:AT52"/>
    <mergeCell ref="AU52:AW52"/>
    <mergeCell ref="AX52:AZ52"/>
    <mergeCell ref="BA52:BC52"/>
    <mergeCell ref="AB52:AC53"/>
    <mergeCell ref="AD52:AE53"/>
    <mergeCell ref="AF52:AH52"/>
    <mergeCell ref="AI52:AK52"/>
    <mergeCell ref="AL52:AN52"/>
    <mergeCell ref="AO52:AQ52"/>
    <mergeCell ref="BD50:BI53"/>
    <mergeCell ref="T51:U53"/>
    <mergeCell ref="V51:W53"/>
    <mergeCell ref="X51:AE51"/>
    <mergeCell ref="AF51:AK51"/>
    <mergeCell ref="AL51:AQ51"/>
    <mergeCell ref="AR51:AW51"/>
    <mergeCell ref="AX51:BC51"/>
    <mergeCell ref="X52:Y53"/>
    <mergeCell ref="Z52:AA53"/>
    <mergeCell ref="Z47:AA47"/>
    <mergeCell ref="AB47:AC47"/>
    <mergeCell ref="AD47:AE47"/>
    <mergeCell ref="BD47:BI47"/>
    <mergeCell ref="Z55:AA55"/>
    <mergeCell ref="AB55:AC55"/>
    <mergeCell ref="AD55:AE55"/>
    <mergeCell ref="BD55:BI55"/>
    <mergeCell ref="B56:O56"/>
    <mergeCell ref="P56:Q56"/>
    <mergeCell ref="R56:S56"/>
    <mergeCell ref="T56:U56"/>
    <mergeCell ref="V56:W56"/>
    <mergeCell ref="X56:Y56"/>
    <mergeCell ref="Z54:AA54"/>
    <mergeCell ref="AB54:AC54"/>
    <mergeCell ref="AD54:AE54"/>
    <mergeCell ref="BD54:BI54"/>
    <mergeCell ref="B55:O55"/>
    <mergeCell ref="P55:Q55"/>
    <mergeCell ref="R55:S55"/>
    <mergeCell ref="T55:U55"/>
    <mergeCell ref="V55:W55"/>
    <mergeCell ref="X55:Y55"/>
    <mergeCell ref="B54:O54"/>
    <mergeCell ref="P54:Q54"/>
    <mergeCell ref="R54:S54"/>
    <mergeCell ref="T54:U54"/>
    <mergeCell ref="V54:W54"/>
    <mergeCell ref="X54:Y54"/>
    <mergeCell ref="X57:Y57"/>
    <mergeCell ref="Z57:AA57"/>
    <mergeCell ref="AB57:AC57"/>
    <mergeCell ref="AD57:AE57"/>
    <mergeCell ref="BD57:BI57"/>
    <mergeCell ref="B58:O58"/>
    <mergeCell ref="P58:Q58"/>
    <mergeCell ref="R58:S58"/>
    <mergeCell ref="T58:U58"/>
    <mergeCell ref="V58:W58"/>
    <mergeCell ref="Z56:AA56"/>
    <mergeCell ref="AB56:AC56"/>
    <mergeCell ref="AD56:AE56"/>
    <mergeCell ref="BD56:BI56"/>
    <mergeCell ref="A57:A58"/>
    <mergeCell ref="B57:O57"/>
    <mergeCell ref="P57:Q57"/>
    <mergeCell ref="R57:S57"/>
    <mergeCell ref="T57:U57"/>
    <mergeCell ref="V57:W57"/>
    <mergeCell ref="X59:Y59"/>
    <mergeCell ref="Z59:AA59"/>
    <mergeCell ref="AB59:AC59"/>
    <mergeCell ref="AD59:AE59"/>
    <mergeCell ref="BD59:BI59"/>
    <mergeCell ref="B60:O60"/>
    <mergeCell ref="P60:Q60"/>
    <mergeCell ref="R60:S60"/>
    <mergeCell ref="T60:U60"/>
    <mergeCell ref="V60:W60"/>
    <mergeCell ref="X58:Y58"/>
    <mergeCell ref="Z58:AA58"/>
    <mergeCell ref="AB58:AC58"/>
    <mergeCell ref="AD58:AE58"/>
    <mergeCell ref="BD58:BI58"/>
    <mergeCell ref="B59:O59"/>
    <mergeCell ref="P59:Q59"/>
    <mergeCell ref="R59:S59"/>
    <mergeCell ref="T59:U59"/>
    <mergeCell ref="V59:W59"/>
    <mergeCell ref="X61:Y61"/>
    <mergeCell ref="Z61:AA61"/>
    <mergeCell ref="AB61:AC61"/>
    <mergeCell ref="AD61:AE61"/>
    <mergeCell ref="BD61:BI61"/>
    <mergeCell ref="B62:O62"/>
    <mergeCell ref="P62:Q62"/>
    <mergeCell ref="R62:S62"/>
    <mergeCell ref="T62:U62"/>
    <mergeCell ref="V62:W62"/>
    <mergeCell ref="X60:Y60"/>
    <mergeCell ref="Z60:AA60"/>
    <mergeCell ref="AB60:AC60"/>
    <mergeCell ref="AD60:AE60"/>
    <mergeCell ref="BD60:BI60"/>
    <mergeCell ref="B61:O61"/>
    <mergeCell ref="P61:Q61"/>
    <mergeCell ref="R61:S61"/>
    <mergeCell ref="T61:U61"/>
    <mergeCell ref="V61:W61"/>
    <mergeCell ref="X63:Y63"/>
    <mergeCell ref="Z63:AA63"/>
    <mergeCell ref="AB63:AC63"/>
    <mergeCell ref="AD63:AE63"/>
    <mergeCell ref="BD63:BI63"/>
    <mergeCell ref="B64:O64"/>
    <mergeCell ref="P64:Q64"/>
    <mergeCell ref="R64:S64"/>
    <mergeCell ref="T64:U64"/>
    <mergeCell ref="V64:W64"/>
    <mergeCell ref="X62:Y62"/>
    <mergeCell ref="Z62:AA62"/>
    <mergeCell ref="AB62:AC62"/>
    <mergeCell ref="AD62:AE62"/>
    <mergeCell ref="BD62:BI62"/>
    <mergeCell ref="B63:O63"/>
    <mergeCell ref="P63:Q63"/>
    <mergeCell ref="R63:S63"/>
    <mergeCell ref="T63:U63"/>
    <mergeCell ref="V63:W63"/>
    <mergeCell ref="A68:A69"/>
    <mergeCell ref="B68:O68"/>
    <mergeCell ref="P68:Q68"/>
    <mergeCell ref="R68:S68"/>
    <mergeCell ref="T68:U68"/>
    <mergeCell ref="X64:Y64"/>
    <mergeCell ref="Z64:AA64"/>
    <mergeCell ref="AB64:AC64"/>
    <mergeCell ref="AD64:AE64"/>
    <mergeCell ref="BD64:BI64"/>
    <mergeCell ref="B65:O65"/>
    <mergeCell ref="P65:Q65"/>
    <mergeCell ref="R65:S65"/>
    <mergeCell ref="T65:U65"/>
    <mergeCell ref="V65:W65"/>
    <mergeCell ref="Z69:AA69"/>
    <mergeCell ref="AB69:AC69"/>
    <mergeCell ref="AD69:AE69"/>
    <mergeCell ref="BD69:BI69"/>
    <mergeCell ref="BD68:BI68"/>
    <mergeCell ref="A66:A67"/>
    <mergeCell ref="B66:O66"/>
    <mergeCell ref="P66:Q66"/>
    <mergeCell ref="R66:S66"/>
    <mergeCell ref="T66:U66"/>
    <mergeCell ref="V66:W66"/>
    <mergeCell ref="B69:O69"/>
    <mergeCell ref="Z68:AA68"/>
    <mergeCell ref="AB68:AC68"/>
    <mergeCell ref="AD68:AE68"/>
    <mergeCell ref="X67:Y67"/>
    <mergeCell ref="Z67:AA67"/>
    <mergeCell ref="AB67:AC67"/>
    <mergeCell ref="AD67:AE67"/>
    <mergeCell ref="BD67:BI67"/>
    <mergeCell ref="B70:O70"/>
    <mergeCell ref="P70:Q70"/>
    <mergeCell ref="R70:S70"/>
    <mergeCell ref="T70:U70"/>
    <mergeCell ref="V70:W70"/>
    <mergeCell ref="X65:Y65"/>
    <mergeCell ref="Z65:AA65"/>
    <mergeCell ref="AB65:AC65"/>
    <mergeCell ref="AD65:AE65"/>
    <mergeCell ref="BD65:BI65"/>
    <mergeCell ref="X66:Y66"/>
    <mergeCell ref="Z66:AA66"/>
    <mergeCell ref="AB66:AC66"/>
    <mergeCell ref="AD66:AE66"/>
    <mergeCell ref="BD66:BI66"/>
    <mergeCell ref="B67:O67"/>
    <mergeCell ref="P67:Q67"/>
    <mergeCell ref="R67:S67"/>
    <mergeCell ref="T67:U67"/>
    <mergeCell ref="V67:W67"/>
    <mergeCell ref="V68:W68"/>
    <mergeCell ref="X68:Y68"/>
    <mergeCell ref="X71:Y71"/>
    <mergeCell ref="Z71:AA71"/>
    <mergeCell ref="AB71:AC71"/>
    <mergeCell ref="AD71:AE71"/>
    <mergeCell ref="BD71:BI71"/>
    <mergeCell ref="X70:Y70"/>
    <mergeCell ref="Z70:AA70"/>
    <mergeCell ref="AB70:AC70"/>
    <mergeCell ref="AD70:AE70"/>
    <mergeCell ref="BD70:BI70"/>
    <mergeCell ref="B71:O71"/>
    <mergeCell ref="P71:Q71"/>
    <mergeCell ref="R71:S71"/>
    <mergeCell ref="T71:U71"/>
    <mergeCell ref="V71:W71"/>
    <mergeCell ref="P69:Q69"/>
    <mergeCell ref="R69:S69"/>
    <mergeCell ref="T69:U69"/>
    <mergeCell ref="V69:W69"/>
    <mergeCell ref="X69:Y69"/>
    <mergeCell ref="AB74:AC74"/>
    <mergeCell ref="AD74:AE74"/>
    <mergeCell ref="BD74:BI74"/>
    <mergeCell ref="X73:Y73"/>
    <mergeCell ref="Z73:AA73"/>
    <mergeCell ref="AB73:AC73"/>
    <mergeCell ref="AD73:AE73"/>
    <mergeCell ref="BD73:BI73"/>
    <mergeCell ref="A74:A75"/>
    <mergeCell ref="B74:O74"/>
    <mergeCell ref="P74:Q74"/>
    <mergeCell ref="R74:S74"/>
    <mergeCell ref="T74:U74"/>
    <mergeCell ref="X72:Y72"/>
    <mergeCell ref="Z72:AA72"/>
    <mergeCell ref="AB72:AC72"/>
    <mergeCell ref="AD72:AE72"/>
    <mergeCell ref="BD72:BI72"/>
    <mergeCell ref="B73:O73"/>
    <mergeCell ref="P73:Q73"/>
    <mergeCell ref="R73:S73"/>
    <mergeCell ref="T73:U73"/>
    <mergeCell ref="V73:W73"/>
    <mergeCell ref="BD76:BI76"/>
    <mergeCell ref="B72:O72"/>
    <mergeCell ref="P72:Q72"/>
    <mergeCell ref="R72:S72"/>
    <mergeCell ref="T72:U72"/>
    <mergeCell ref="V72:W72"/>
    <mergeCell ref="Z77:AA77"/>
    <mergeCell ref="AB77:AC77"/>
    <mergeCell ref="AD77:AE77"/>
    <mergeCell ref="BD77:BI77"/>
    <mergeCell ref="B78:O78"/>
    <mergeCell ref="P78:Q78"/>
    <mergeCell ref="R78:S78"/>
    <mergeCell ref="T78:U78"/>
    <mergeCell ref="V78:W78"/>
    <mergeCell ref="X78:Y78"/>
    <mergeCell ref="B77:O77"/>
    <mergeCell ref="P77:Q77"/>
    <mergeCell ref="R77:S77"/>
    <mergeCell ref="T77:U77"/>
    <mergeCell ref="V77:W77"/>
    <mergeCell ref="X77:Y77"/>
    <mergeCell ref="Z75:AA75"/>
    <mergeCell ref="AB75:AC75"/>
    <mergeCell ref="AD75:AE75"/>
    <mergeCell ref="BD75:BI75"/>
    <mergeCell ref="B76:O76"/>
    <mergeCell ref="P76:Q76"/>
    <mergeCell ref="R76:S76"/>
    <mergeCell ref="V74:W74"/>
    <mergeCell ref="X74:Y74"/>
    <mergeCell ref="Z74:AA74"/>
    <mergeCell ref="T76:U76"/>
    <mergeCell ref="V76:W76"/>
    <mergeCell ref="X76:Y76"/>
    <mergeCell ref="B75:O75"/>
    <mergeCell ref="P75:Q75"/>
    <mergeCell ref="R75:S75"/>
    <mergeCell ref="T75:U75"/>
    <mergeCell ref="V75:W75"/>
    <mergeCell ref="X75:Y75"/>
    <mergeCell ref="Z79:AA79"/>
    <mergeCell ref="AB79:AC79"/>
    <mergeCell ref="AD79:AE79"/>
    <mergeCell ref="BD79:BI79"/>
    <mergeCell ref="B80:O80"/>
    <mergeCell ref="P80:Q80"/>
    <mergeCell ref="R80:S80"/>
    <mergeCell ref="T80:U80"/>
    <mergeCell ref="V80:W80"/>
    <mergeCell ref="X80:Y80"/>
    <mergeCell ref="Z78:AA78"/>
    <mergeCell ref="AB78:AC78"/>
    <mergeCell ref="AD78:AE78"/>
    <mergeCell ref="BD78:BI78"/>
    <mergeCell ref="B79:O79"/>
    <mergeCell ref="P79:Q79"/>
    <mergeCell ref="R79:S79"/>
    <mergeCell ref="T79:U79"/>
    <mergeCell ref="V79:W79"/>
    <mergeCell ref="X79:Y79"/>
    <mergeCell ref="Z76:AA76"/>
    <mergeCell ref="AB76:AC76"/>
    <mergeCell ref="AD76:AE76"/>
    <mergeCell ref="Z81:AA81"/>
    <mergeCell ref="AB81:AC81"/>
    <mergeCell ref="AD81:AE81"/>
    <mergeCell ref="BD81:BI81"/>
    <mergeCell ref="B82:O82"/>
    <mergeCell ref="P82:Q82"/>
    <mergeCell ref="R82:S82"/>
    <mergeCell ref="T82:U82"/>
    <mergeCell ref="V82:W82"/>
    <mergeCell ref="X82:Y82"/>
    <mergeCell ref="Z80:AA80"/>
    <mergeCell ref="AB80:AC80"/>
    <mergeCell ref="AD80:AE80"/>
    <mergeCell ref="BD80:BI80"/>
    <mergeCell ref="B81:O81"/>
    <mergeCell ref="P81:Q81"/>
    <mergeCell ref="R81:S81"/>
    <mergeCell ref="T81:U81"/>
    <mergeCell ref="V81:W81"/>
    <mergeCell ref="X81:Y81"/>
    <mergeCell ref="Z83:AA83"/>
    <mergeCell ref="AB83:AC83"/>
    <mergeCell ref="AD83:AE83"/>
    <mergeCell ref="BD83:BI83"/>
    <mergeCell ref="B84:O84"/>
    <mergeCell ref="P84:Q84"/>
    <mergeCell ref="R84:S84"/>
    <mergeCell ref="T84:U84"/>
    <mergeCell ref="V84:W84"/>
    <mergeCell ref="X84:Y84"/>
    <mergeCell ref="Z82:AA82"/>
    <mergeCell ref="AB82:AC82"/>
    <mergeCell ref="AD82:AE82"/>
    <mergeCell ref="BD82:BI82"/>
    <mergeCell ref="B83:O83"/>
    <mergeCell ref="P83:Q83"/>
    <mergeCell ref="R83:S83"/>
    <mergeCell ref="T83:U83"/>
    <mergeCell ref="V83:W83"/>
    <mergeCell ref="X83:Y83"/>
    <mergeCell ref="A89:G89"/>
    <mergeCell ref="H89:Q89"/>
    <mergeCell ref="AP89:AW89"/>
    <mergeCell ref="A90:G90"/>
    <mergeCell ref="H90:J90"/>
    <mergeCell ref="AI90:AO90"/>
    <mergeCell ref="Z85:AA85"/>
    <mergeCell ref="AB85:AC85"/>
    <mergeCell ref="AD85:AE85"/>
    <mergeCell ref="BD85:BI85"/>
    <mergeCell ref="AI86:AQ86"/>
    <mergeCell ref="A87:X88"/>
    <mergeCell ref="AI87:BH88"/>
    <mergeCell ref="Z84:AA84"/>
    <mergeCell ref="AB84:AC84"/>
    <mergeCell ref="AD84:AE84"/>
    <mergeCell ref="BD84:BI84"/>
    <mergeCell ref="B85:O85"/>
    <mergeCell ref="P85:Q85"/>
    <mergeCell ref="R85:S85"/>
    <mergeCell ref="T85:U85"/>
    <mergeCell ref="V85:W85"/>
    <mergeCell ref="X85:Y85"/>
    <mergeCell ref="AL97:AN97"/>
    <mergeCell ref="AO97:AQ97"/>
    <mergeCell ref="AR97:AT97"/>
    <mergeCell ref="AU97:AW97"/>
    <mergeCell ref="AX97:AZ97"/>
    <mergeCell ref="BA97:BC97"/>
    <mergeCell ref="BD95:BI98"/>
    <mergeCell ref="T96:U98"/>
    <mergeCell ref="V96:W98"/>
    <mergeCell ref="X96:AE96"/>
    <mergeCell ref="AF96:AK96"/>
    <mergeCell ref="AL96:AQ96"/>
    <mergeCell ref="AR96:AW96"/>
    <mergeCell ref="AX96:BC96"/>
    <mergeCell ref="X97:Y98"/>
    <mergeCell ref="Z97:AA98"/>
    <mergeCell ref="A95:A98"/>
    <mergeCell ref="B95:O98"/>
    <mergeCell ref="P95:Q98"/>
    <mergeCell ref="R95:S98"/>
    <mergeCell ref="T95:AE95"/>
    <mergeCell ref="AF95:BC95"/>
    <mergeCell ref="AB97:AC98"/>
    <mergeCell ref="AD97:AE98"/>
    <mergeCell ref="AF97:AH97"/>
    <mergeCell ref="AI97:AK97"/>
    <mergeCell ref="Z100:AA100"/>
    <mergeCell ref="AB100:AC100"/>
    <mergeCell ref="AD100:AE100"/>
    <mergeCell ref="BD100:BI100"/>
    <mergeCell ref="B101:O101"/>
    <mergeCell ref="P101:Q101"/>
    <mergeCell ref="R101:S101"/>
    <mergeCell ref="T101:U101"/>
    <mergeCell ref="V101:W101"/>
    <mergeCell ref="X101:Y101"/>
    <mergeCell ref="Z99:AA99"/>
    <mergeCell ref="AB99:AC99"/>
    <mergeCell ref="AD99:AE99"/>
    <mergeCell ref="BD99:BI99"/>
    <mergeCell ref="B100:O100"/>
    <mergeCell ref="P100:Q100"/>
    <mergeCell ref="R100:S100"/>
    <mergeCell ref="T100:U100"/>
    <mergeCell ref="V100:W100"/>
    <mergeCell ref="X100:Y100"/>
    <mergeCell ref="B99:O99"/>
    <mergeCell ref="P99:Q99"/>
    <mergeCell ref="R99:S99"/>
    <mergeCell ref="T99:U99"/>
    <mergeCell ref="V99:W99"/>
    <mergeCell ref="X99:Y99"/>
    <mergeCell ref="Z102:AA102"/>
    <mergeCell ref="AB102:AC102"/>
    <mergeCell ref="AD102:AE102"/>
    <mergeCell ref="BD102:BI102"/>
    <mergeCell ref="B103:O103"/>
    <mergeCell ref="P103:Q103"/>
    <mergeCell ref="R103:S103"/>
    <mergeCell ref="T103:U103"/>
    <mergeCell ref="V103:W103"/>
    <mergeCell ref="X103:Y103"/>
    <mergeCell ref="Z101:AA101"/>
    <mergeCell ref="AB101:AC101"/>
    <mergeCell ref="AD101:AE101"/>
    <mergeCell ref="BD101:BI101"/>
    <mergeCell ref="B102:O102"/>
    <mergeCell ref="P102:Q102"/>
    <mergeCell ref="R102:S102"/>
    <mergeCell ref="T102:U102"/>
    <mergeCell ref="V102:W102"/>
    <mergeCell ref="X102:Y102"/>
    <mergeCell ref="Z103:AA103"/>
    <mergeCell ref="AB103:AC103"/>
    <mergeCell ref="AD103:AE103"/>
    <mergeCell ref="BD103:BI103"/>
    <mergeCell ref="B104:O104"/>
    <mergeCell ref="P104:Q104"/>
    <mergeCell ref="R104:S104"/>
    <mergeCell ref="T104:U104"/>
    <mergeCell ref="V104:W104"/>
    <mergeCell ref="X104:Y104"/>
    <mergeCell ref="BD106:BI106"/>
    <mergeCell ref="B107:O107"/>
    <mergeCell ref="P107:Q107"/>
    <mergeCell ref="R107:S107"/>
    <mergeCell ref="T107:U107"/>
    <mergeCell ref="V107:W107"/>
    <mergeCell ref="Z106:AA106"/>
    <mergeCell ref="A108:A109"/>
    <mergeCell ref="B108:O108"/>
    <mergeCell ref="P108:Q108"/>
    <mergeCell ref="R108:S108"/>
    <mergeCell ref="T108:U108"/>
    <mergeCell ref="X106:Y106"/>
    <mergeCell ref="Z104:AA104"/>
    <mergeCell ref="AB104:AC104"/>
    <mergeCell ref="AD104:AE104"/>
    <mergeCell ref="BD104:BI104"/>
    <mergeCell ref="B105:O105"/>
    <mergeCell ref="P105:Q105"/>
    <mergeCell ref="R105:S105"/>
    <mergeCell ref="T105:U105"/>
    <mergeCell ref="V105:W105"/>
    <mergeCell ref="X105:Y105"/>
    <mergeCell ref="X107:Y107"/>
    <mergeCell ref="Z107:AA107"/>
    <mergeCell ref="AB107:AC107"/>
    <mergeCell ref="BD107:BI107"/>
    <mergeCell ref="Z109:AA109"/>
    <mergeCell ref="AB109:AC109"/>
    <mergeCell ref="AD109:AE109"/>
    <mergeCell ref="BD109:BI109"/>
    <mergeCell ref="BD108:BI108"/>
    <mergeCell ref="Z105:AA105"/>
    <mergeCell ref="AB105:AC105"/>
    <mergeCell ref="AD105:AE105"/>
    <mergeCell ref="BD105:BI105"/>
    <mergeCell ref="B112:O112"/>
    <mergeCell ref="P112:Q112"/>
    <mergeCell ref="R112:S112"/>
    <mergeCell ref="T112:U112"/>
    <mergeCell ref="V112:W112"/>
    <mergeCell ref="X112:Y112"/>
    <mergeCell ref="Z111:AA111"/>
    <mergeCell ref="AB111:AC111"/>
    <mergeCell ref="AD111:AE111"/>
    <mergeCell ref="BD111:BI111"/>
    <mergeCell ref="A106:A107"/>
    <mergeCell ref="B106:O106"/>
    <mergeCell ref="P106:Q106"/>
    <mergeCell ref="R106:S106"/>
    <mergeCell ref="T106:U106"/>
    <mergeCell ref="V106:W106"/>
    <mergeCell ref="B109:O109"/>
    <mergeCell ref="P109:Q109"/>
    <mergeCell ref="R109:S109"/>
    <mergeCell ref="T109:U109"/>
    <mergeCell ref="V109:W109"/>
    <mergeCell ref="X109:Y109"/>
    <mergeCell ref="V108:W108"/>
    <mergeCell ref="X108:Y108"/>
    <mergeCell ref="Z108:AA108"/>
    <mergeCell ref="AB108:AC108"/>
    <mergeCell ref="AD108:AE108"/>
    <mergeCell ref="AB106:AC106"/>
    <mergeCell ref="AD106:AE106"/>
    <mergeCell ref="AD107:AE107"/>
    <mergeCell ref="V113:W113"/>
    <mergeCell ref="X113:Y113"/>
    <mergeCell ref="Z110:AA110"/>
    <mergeCell ref="AB110:AC110"/>
    <mergeCell ref="AD110:AE110"/>
    <mergeCell ref="BD110:BI110"/>
    <mergeCell ref="B111:O111"/>
    <mergeCell ref="P111:Q111"/>
    <mergeCell ref="R111:S111"/>
    <mergeCell ref="T111:U111"/>
    <mergeCell ref="V111:W111"/>
    <mergeCell ref="X111:Y111"/>
    <mergeCell ref="B110:O110"/>
    <mergeCell ref="P110:Q110"/>
    <mergeCell ref="R110:S110"/>
    <mergeCell ref="T110:U110"/>
    <mergeCell ref="V110:W110"/>
    <mergeCell ref="X110:Y110"/>
    <mergeCell ref="Z112:AA112"/>
    <mergeCell ref="AB112:AC112"/>
    <mergeCell ref="AD112:AE112"/>
    <mergeCell ref="BD112:BI112"/>
    <mergeCell ref="Z116:AA116"/>
    <mergeCell ref="AB116:AC116"/>
    <mergeCell ref="AD116:AE116"/>
    <mergeCell ref="BD116:BI116"/>
    <mergeCell ref="B117:O117"/>
    <mergeCell ref="P117:Q117"/>
    <mergeCell ref="R117:S117"/>
    <mergeCell ref="T117:U117"/>
    <mergeCell ref="V117:W117"/>
    <mergeCell ref="X117:Y117"/>
    <mergeCell ref="Z113:AA113"/>
    <mergeCell ref="AB113:AC113"/>
    <mergeCell ref="AD113:AE113"/>
    <mergeCell ref="BD113:BI113"/>
    <mergeCell ref="B116:O116"/>
    <mergeCell ref="P116:Q116"/>
    <mergeCell ref="R116:S116"/>
    <mergeCell ref="T116:U116"/>
    <mergeCell ref="V116:W116"/>
    <mergeCell ref="X116:Y116"/>
    <mergeCell ref="Z115:AA115"/>
    <mergeCell ref="AB115:AC115"/>
    <mergeCell ref="AD115:AE115"/>
    <mergeCell ref="BD115:BI115"/>
    <mergeCell ref="R114:S114"/>
    <mergeCell ref="T114:U114"/>
    <mergeCell ref="V114:W114"/>
    <mergeCell ref="X114:Y114"/>
    <mergeCell ref="B113:O113"/>
    <mergeCell ref="P113:Q113"/>
    <mergeCell ref="R113:S113"/>
    <mergeCell ref="T113:U113"/>
    <mergeCell ref="Z118:AA118"/>
    <mergeCell ref="AB118:AC118"/>
    <mergeCell ref="AD118:AE118"/>
    <mergeCell ref="BD118:BI118"/>
    <mergeCell ref="B119:O119"/>
    <mergeCell ref="P119:Q119"/>
    <mergeCell ref="R119:S119"/>
    <mergeCell ref="T119:U119"/>
    <mergeCell ref="V119:W119"/>
    <mergeCell ref="X119:Y119"/>
    <mergeCell ref="Z114:AA114"/>
    <mergeCell ref="AB114:AC114"/>
    <mergeCell ref="AD114:AE114"/>
    <mergeCell ref="BD114:BI114"/>
    <mergeCell ref="B115:O115"/>
    <mergeCell ref="P115:Q115"/>
    <mergeCell ref="R115:S115"/>
    <mergeCell ref="T115:U115"/>
    <mergeCell ref="V115:W115"/>
    <mergeCell ref="X115:Y115"/>
    <mergeCell ref="Z117:AA117"/>
    <mergeCell ref="AB117:AC117"/>
    <mergeCell ref="AD117:AE117"/>
    <mergeCell ref="BD117:BI117"/>
    <mergeCell ref="B114:O114"/>
    <mergeCell ref="P114:Q114"/>
    <mergeCell ref="B118:O118"/>
    <mergeCell ref="P118:Q118"/>
    <mergeCell ref="R118:S118"/>
    <mergeCell ref="T118:U118"/>
    <mergeCell ref="V118:W118"/>
    <mergeCell ref="X118:Y118"/>
    <mergeCell ref="Z120:AA120"/>
    <mergeCell ref="AB120:AC120"/>
    <mergeCell ref="AD120:AE120"/>
    <mergeCell ref="BD120:BI120"/>
    <mergeCell ref="B121:O121"/>
    <mergeCell ref="P121:Q121"/>
    <mergeCell ref="R121:S121"/>
    <mergeCell ref="T121:U121"/>
    <mergeCell ref="V121:W121"/>
    <mergeCell ref="X121:Y121"/>
    <mergeCell ref="Z119:AA119"/>
    <mergeCell ref="AB119:AC119"/>
    <mergeCell ref="AD119:AE119"/>
    <mergeCell ref="BD119:BI119"/>
    <mergeCell ref="B120:O120"/>
    <mergeCell ref="P120:Q120"/>
    <mergeCell ref="R120:S120"/>
    <mergeCell ref="T120:U120"/>
    <mergeCell ref="V120:W120"/>
    <mergeCell ref="X120:Y120"/>
    <mergeCell ref="Z122:AA122"/>
    <mergeCell ref="AB122:AC122"/>
    <mergeCell ref="AD122:AE122"/>
    <mergeCell ref="BD122:BI122"/>
    <mergeCell ref="B123:O123"/>
    <mergeCell ref="P123:Q123"/>
    <mergeCell ref="R123:S123"/>
    <mergeCell ref="T123:U123"/>
    <mergeCell ref="V123:W123"/>
    <mergeCell ref="X123:Y123"/>
    <mergeCell ref="Z121:AA121"/>
    <mergeCell ref="AB121:AC121"/>
    <mergeCell ref="AD121:AE121"/>
    <mergeCell ref="BD121:BI121"/>
    <mergeCell ref="B122:O122"/>
    <mergeCell ref="P122:Q122"/>
    <mergeCell ref="R122:S122"/>
    <mergeCell ref="T122:U122"/>
    <mergeCell ref="V122:W122"/>
    <mergeCell ref="X122:Y122"/>
    <mergeCell ref="Z124:AA124"/>
    <mergeCell ref="AB124:AC124"/>
    <mergeCell ref="AD124:AE124"/>
    <mergeCell ref="BD124:BI124"/>
    <mergeCell ref="B125:O125"/>
    <mergeCell ref="P125:Q125"/>
    <mergeCell ref="R125:S125"/>
    <mergeCell ref="T125:U125"/>
    <mergeCell ref="V125:W125"/>
    <mergeCell ref="X125:Y125"/>
    <mergeCell ref="Z123:AA123"/>
    <mergeCell ref="AB123:AC123"/>
    <mergeCell ref="AD123:AE123"/>
    <mergeCell ref="BD123:BI123"/>
    <mergeCell ref="B124:O124"/>
    <mergeCell ref="P124:Q124"/>
    <mergeCell ref="R124:S124"/>
    <mergeCell ref="T124:U124"/>
    <mergeCell ref="V124:W124"/>
    <mergeCell ref="X124:Y124"/>
    <mergeCell ref="R128:S128"/>
    <mergeCell ref="T128:U128"/>
    <mergeCell ref="V128:W128"/>
    <mergeCell ref="X128:Y128"/>
    <mergeCell ref="Z126:AA126"/>
    <mergeCell ref="AB126:AC126"/>
    <mergeCell ref="AD126:AE126"/>
    <mergeCell ref="BD126:BI126"/>
    <mergeCell ref="B127:O127"/>
    <mergeCell ref="P127:Q127"/>
    <mergeCell ref="R127:S127"/>
    <mergeCell ref="T127:U127"/>
    <mergeCell ref="V127:W127"/>
    <mergeCell ref="X127:Y127"/>
    <mergeCell ref="Z125:AA125"/>
    <mergeCell ref="AB125:AC125"/>
    <mergeCell ref="AD125:AE125"/>
    <mergeCell ref="BD125:BI125"/>
    <mergeCell ref="Z129:AA129"/>
    <mergeCell ref="AB129:AC129"/>
    <mergeCell ref="AD129:AE129"/>
    <mergeCell ref="BD129:BI129"/>
    <mergeCell ref="B126:O126"/>
    <mergeCell ref="P126:Q126"/>
    <mergeCell ref="R126:S126"/>
    <mergeCell ref="T126:U126"/>
    <mergeCell ref="V126:W126"/>
    <mergeCell ref="X126:Y126"/>
    <mergeCell ref="B130:O130"/>
    <mergeCell ref="P130:Q130"/>
    <mergeCell ref="R130:S130"/>
    <mergeCell ref="T130:U130"/>
    <mergeCell ref="V130:W130"/>
    <mergeCell ref="X130:Y130"/>
    <mergeCell ref="Z128:AA128"/>
    <mergeCell ref="AB128:AC128"/>
    <mergeCell ref="AD128:AE128"/>
    <mergeCell ref="BD128:BI128"/>
    <mergeCell ref="B129:O129"/>
    <mergeCell ref="P129:Q129"/>
    <mergeCell ref="R129:S129"/>
    <mergeCell ref="T129:U129"/>
    <mergeCell ref="V129:W129"/>
    <mergeCell ref="X129:Y129"/>
    <mergeCell ref="Z127:AA127"/>
    <mergeCell ref="AB127:AC127"/>
    <mergeCell ref="AD127:AE127"/>
    <mergeCell ref="BD127:BI127"/>
    <mergeCell ref="B128:O128"/>
    <mergeCell ref="P128:Q128"/>
    <mergeCell ref="BD130:BI130"/>
    <mergeCell ref="B131:O131"/>
    <mergeCell ref="P131:Q131"/>
    <mergeCell ref="R131:S131"/>
    <mergeCell ref="T131:U131"/>
    <mergeCell ref="V131:W131"/>
    <mergeCell ref="X131:Y131"/>
    <mergeCell ref="AX136:AZ136"/>
    <mergeCell ref="BA136:BC136"/>
    <mergeCell ref="AB136:AC137"/>
    <mergeCell ref="AD136:AE137"/>
    <mergeCell ref="AF136:AH136"/>
    <mergeCell ref="AI136:AK136"/>
    <mergeCell ref="AL136:AN136"/>
    <mergeCell ref="AO136:AQ136"/>
    <mergeCell ref="BD134:BI137"/>
    <mergeCell ref="T135:U137"/>
    <mergeCell ref="V135:W137"/>
    <mergeCell ref="X135:AE135"/>
    <mergeCell ref="AF135:AK135"/>
    <mergeCell ref="AL135:AQ135"/>
    <mergeCell ref="AR135:AW135"/>
    <mergeCell ref="AX135:BC135"/>
    <mergeCell ref="V139:W139"/>
    <mergeCell ref="X139:Y139"/>
    <mergeCell ref="B138:O138"/>
    <mergeCell ref="P138:Q138"/>
    <mergeCell ref="R138:S138"/>
    <mergeCell ref="T138:U138"/>
    <mergeCell ref="V138:W138"/>
    <mergeCell ref="X138:Y138"/>
    <mergeCell ref="AR136:AT136"/>
    <mergeCell ref="AU136:AW136"/>
    <mergeCell ref="A134:A137"/>
    <mergeCell ref="B134:O137"/>
    <mergeCell ref="P134:Q137"/>
    <mergeCell ref="R134:S137"/>
    <mergeCell ref="T134:AE134"/>
    <mergeCell ref="AF134:BC134"/>
    <mergeCell ref="Z130:AA130"/>
    <mergeCell ref="AB130:AC130"/>
    <mergeCell ref="AD130:AE130"/>
    <mergeCell ref="X136:Y137"/>
    <mergeCell ref="Z136:AA137"/>
    <mergeCell ref="Z140:AA140"/>
    <mergeCell ref="AB140:AC140"/>
    <mergeCell ref="AD140:AE140"/>
    <mergeCell ref="BD140:BI140"/>
    <mergeCell ref="B141:O141"/>
    <mergeCell ref="P141:Q141"/>
    <mergeCell ref="R141:S141"/>
    <mergeCell ref="T141:U141"/>
    <mergeCell ref="V141:W141"/>
    <mergeCell ref="X141:Y141"/>
    <mergeCell ref="Z131:AA131"/>
    <mergeCell ref="AB131:AC131"/>
    <mergeCell ref="AD131:AE131"/>
    <mergeCell ref="BD131:BI131"/>
    <mergeCell ref="Z139:AA139"/>
    <mergeCell ref="AB139:AC139"/>
    <mergeCell ref="AD139:AE139"/>
    <mergeCell ref="BD139:BI139"/>
    <mergeCell ref="B140:O140"/>
    <mergeCell ref="P140:Q140"/>
    <mergeCell ref="R140:S140"/>
    <mergeCell ref="T140:U140"/>
    <mergeCell ref="V140:W140"/>
    <mergeCell ref="X140:Y140"/>
    <mergeCell ref="Z138:AA138"/>
    <mergeCell ref="AB138:AC138"/>
    <mergeCell ref="AD138:AE138"/>
    <mergeCell ref="BD138:BI138"/>
    <mergeCell ref="B139:O139"/>
    <mergeCell ref="P139:Q139"/>
    <mergeCell ref="R139:S139"/>
    <mergeCell ref="T139:U139"/>
    <mergeCell ref="Z143:AA143"/>
    <mergeCell ref="AB143:AC143"/>
    <mergeCell ref="AD143:AE143"/>
    <mergeCell ref="BD143:BI143"/>
    <mergeCell ref="A144:S144"/>
    <mergeCell ref="T144:U144"/>
    <mergeCell ref="V144:W144"/>
    <mergeCell ref="X144:Y144"/>
    <mergeCell ref="Z144:AA144"/>
    <mergeCell ref="AB144:AC144"/>
    <mergeCell ref="Z142:AA142"/>
    <mergeCell ref="AB142:AC142"/>
    <mergeCell ref="AD142:AE142"/>
    <mergeCell ref="BD142:BI142"/>
    <mergeCell ref="B143:O143"/>
    <mergeCell ref="P143:Q143"/>
    <mergeCell ref="R143:S143"/>
    <mergeCell ref="T143:U143"/>
    <mergeCell ref="V143:W143"/>
    <mergeCell ref="X143:Y143"/>
    <mergeCell ref="Z141:AA141"/>
    <mergeCell ref="AB141:AC141"/>
    <mergeCell ref="AD141:AE141"/>
    <mergeCell ref="BD141:BI141"/>
    <mergeCell ref="B142:O142"/>
    <mergeCell ref="P142:Q142"/>
    <mergeCell ref="R142:S142"/>
    <mergeCell ref="T142:U142"/>
    <mergeCell ref="V142:W142"/>
    <mergeCell ref="X142:Y142"/>
    <mergeCell ref="BA145:BC145"/>
    <mergeCell ref="BD145:BI145"/>
    <mergeCell ref="A146:S146"/>
    <mergeCell ref="T146:U146"/>
    <mergeCell ref="V146:W146"/>
    <mergeCell ref="X146:Y146"/>
    <mergeCell ref="Z146:AA146"/>
    <mergeCell ref="AB146:AC146"/>
    <mergeCell ref="AD146:AE146"/>
    <mergeCell ref="AF146:AH146"/>
    <mergeCell ref="AI145:AK145"/>
    <mergeCell ref="AL145:AN145"/>
    <mergeCell ref="AO145:AQ145"/>
    <mergeCell ref="AR145:AT145"/>
    <mergeCell ref="AU145:AW145"/>
    <mergeCell ref="AX145:AZ145"/>
    <mergeCell ref="AD144:AE144"/>
    <mergeCell ref="BD144:BI144"/>
    <mergeCell ref="A145:S145"/>
    <mergeCell ref="T145:U145"/>
    <mergeCell ref="V145:W145"/>
    <mergeCell ref="X145:Y145"/>
    <mergeCell ref="Z145:AA145"/>
    <mergeCell ref="AB145:AC145"/>
    <mergeCell ref="AD145:AE145"/>
    <mergeCell ref="AF145:AH145"/>
    <mergeCell ref="BA147:BC147"/>
    <mergeCell ref="BD147:BI147"/>
    <mergeCell ref="A148:S148"/>
    <mergeCell ref="T148:U148"/>
    <mergeCell ref="V148:W148"/>
    <mergeCell ref="X148:Y148"/>
    <mergeCell ref="Z148:AA148"/>
    <mergeCell ref="AB148:AC148"/>
    <mergeCell ref="AD148:AE148"/>
    <mergeCell ref="AF148:AH148"/>
    <mergeCell ref="AI147:AK147"/>
    <mergeCell ref="AL147:AN147"/>
    <mergeCell ref="AO147:AQ147"/>
    <mergeCell ref="AR147:AT147"/>
    <mergeCell ref="AU147:AW147"/>
    <mergeCell ref="AX147:AZ147"/>
    <mergeCell ref="BA146:BC146"/>
    <mergeCell ref="BD146:BI146"/>
    <mergeCell ref="A147:S147"/>
    <mergeCell ref="T147:U147"/>
    <mergeCell ref="V147:W147"/>
    <mergeCell ref="X147:Y147"/>
    <mergeCell ref="Z147:AA147"/>
    <mergeCell ref="AB147:AC147"/>
    <mergeCell ref="AD147:AE147"/>
    <mergeCell ref="AF147:AH147"/>
    <mergeCell ref="AI146:AK146"/>
    <mergeCell ref="AL146:AN146"/>
    <mergeCell ref="AO146:AQ146"/>
    <mergeCell ref="AR146:AT146"/>
    <mergeCell ref="AU146:AW146"/>
    <mergeCell ref="AX146:AZ146"/>
    <mergeCell ref="BA149:BC149"/>
    <mergeCell ref="BD149:BI149"/>
    <mergeCell ref="AI149:AK149"/>
    <mergeCell ref="AL149:AN149"/>
    <mergeCell ref="AO149:AQ149"/>
    <mergeCell ref="AR149:AT149"/>
    <mergeCell ref="AU149:AW149"/>
    <mergeCell ref="AX149:AZ149"/>
    <mergeCell ref="BA148:BC148"/>
    <mergeCell ref="BD148:BI148"/>
    <mergeCell ref="A149:S149"/>
    <mergeCell ref="T149:U149"/>
    <mergeCell ref="V149:W149"/>
    <mergeCell ref="X149:Y149"/>
    <mergeCell ref="Z149:AA149"/>
    <mergeCell ref="AB149:AC149"/>
    <mergeCell ref="AD149:AE149"/>
    <mergeCell ref="AF149:AH149"/>
    <mergeCell ref="AI148:AK148"/>
    <mergeCell ref="AL148:AN148"/>
    <mergeCell ref="AO148:AQ148"/>
    <mergeCell ref="AR148:AT148"/>
    <mergeCell ref="AU148:AW148"/>
    <mergeCell ref="AX148:AZ148"/>
    <mergeCell ref="Z152:AB152"/>
    <mergeCell ref="AC152:AE152"/>
    <mergeCell ref="AF152:AJ152"/>
    <mergeCell ref="AK152:AO152"/>
    <mergeCell ref="AP152:AT152"/>
    <mergeCell ref="AU152:BI154"/>
    <mergeCell ref="Z153:AB153"/>
    <mergeCell ref="AC153:AE153"/>
    <mergeCell ref="AF153:AJ154"/>
    <mergeCell ref="AK153:AO154"/>
    <mergeCell ref="A151:P151"/>
    <mergeCell ref="Q151:AE151"/>
    <mergeCell ref="AF151:AT151"/>
    <mergeCell ref="AU151:BI151"/>
    <mergeCell ref="A152:G152"/>
    <mergeCell ref="H152:J152"/>
    <mergeCell ref="K152:M152"/>
    <mergeCell ref="N152:P152"/>
    <mergeCell ref="Q152:V152"/>
    <mergeCell ref="W152:Y152"/>
    <mergeCell ref="BF158:BI158"/>
    <mergeCell ref="A159:D159"/>
    <mergeCell ref="E159:BE159"/>
    <mergeCell ref="BF159:BI159"/>
    <mergeCell ref="A160:D160"/>
    <mergeCell ref="E160:BE160"/>
    <mergeCell ref="BF160:BI160"/>
    <mergeCell ref="AP153:AT154"/>
    <mergeCell ref="Q154:V154"/>
    <mergeCell ref="W154:Y154"/>
    <mergeCell ref="Z154:AB154"/>
    <mergeCell ref="AC154:AE154"/>
    <mergeCell ref="A158:D158"/>
    <mergeCell ref="E158:BE158"/>
    <mergeCell ref="A153:G154"/>
    <mergeCell ref="H153:J154"/>
    <mergeCell ref="K153:M154"/>
    <mergeCell ref="N153:P154"/>
    <mergeCell ref="Q153:V153"/>
    <mergeCell ref="W153:Y153"/>
    <mergeCell ref="A165:D165"/>
    <mergeCell ref="E165:BE165"/>
    <mergeCell ref="BF165:BI165"/>
    <mergeCell ref="A166:D166"/>
    <mergeCell ref="E166:BE166"/>
    <mergeCell ref="BF166:BI166"/>
    <mergeCell ref="A163:D163"/>
    <mergeCell ref="E163:BE163"/>
    <mergeCell ref="BF163:BI163"/>
    <mergeCell ref="A164:D164"/>
    <mergeCell ref="E164:BE164"/>
    <mergeCell ref="BF164:BI164"/>
    <mergeCell ref="A161:D161"/>
    <mergeCell ref="E161:BE161"/>
    <mergeCell ref="BF161:BI161"/>
    <mergeCell ref="A162:D162"/>
    <mergeCell ref="E162:BE162"/>
    <mergeCell ref="BF162:BI162"/>
    <mergeCell ref="A177:D177"/>
    <mergeCell ref="E177:BE177"/>
    <mergeCell ref="BF177:BI177"/>
    <mergeCell ref="A178:D178"/>
    <mergeCell ref="E178:BE178"/>
    <mergeCell ref="BF178:BI178"/>
    <mergeCell ref="A171:G171"/>
    <mergeCell ref="H171:J171"/>
    <mergeCell ref="AI171:AO171"/>
    <mergeCell ref="A176:D176"/>
    <mergeCell ref="E176:BE176"/>
    <mergeCell ref="BF176:BI176"/>
    <mergeCell ref="AI167:AQ167"/>
    <mergeCell ref="A168:X169"/>
    <mergeCell ref="AI168:BH169"/>
    <mergeCell ref="A170:G170"/>
    <mergeCell ref="H170:Q170"/>
    <mergeCell ref="AP170:AW170"/>
    <mergeCell ref="A183:D183"/>
    <mergeCell ref="E183:BE183"/>
    <mergeCell ref="BF183:BI183"/>
    <mergeCell ref="A184:D184"/>
    <mergeCell ref="E184:BE184"/>
    <mergeCell ref="BF184:BI184"/>
    <mergeCell ref="A181:D181"/>
    <mergeCell ref="E181:BE181"/>
    <mergeCell ref="BF181:BI181"/>
    <mergeCell ref="A182:D182"/>
    <mergeCell ref="E182:BE182"/>
    <mergeCell ref="BF182:BI182"/>
    <mergeCell ref="A179:D179"/>
    <mergeCell ref="E179:BE179"/>
    <mergeCell ref="BF179:BI179"/>
    <mergeCell ref="A180:D180"/>
    <mergeCell ref="E180:BE180"/>
    <mergeCell ref="BF180:BI180"/>
    <mergeCell ref="A189:D189"/>
    <mergeCell ref="E189:BE189"/>
    <mergeCell ref="BF189:BI189"/>
    <mergeCell ref="A190:D190"/>
    <mergeCell ref="E190:BE190"/>
    <mergeCell ref="BF190:BI190"/>
    <mergeCell ref="A187:D187"/>
    <mergeCell ref="E187:BE187"/>
    <mergeCell ref="BF187:BI187"/>
    <mergeCell ref="A188:D188"/>
    <mergeCell ref="E188:BE188"/>
    <mergeCell ref="BF188:BI188"/>
    <mergeCell ref="A185:D185"/>
    <mergeCell ref="E185:BE185"/>
    <mergeCell ref="BF185:BI185"/>
    <mergeCell ref="A186:D186"/>
    <mergeCell ref="E186:BE186"/>
    <mergeCell ref="BF186:BI186"/>
    <mergeCell ref="A195:D195"/>
    <mergeCell ref="E195:BE195"/>
    <mergeCell ref="BF195:BI195"/>
    <mergeCell ref="A196:D196"/>
    <mergeCell ref="E196:BE196"/>
    <mergeCell ref="BF196:BI196"/>
    <mergeCell ref="A193:D193"/>
    <mergeCell ref="E193:BE193"/>
    <mergeCell ref="BF193:BI193"/>
    <mergeCell ref="A194:D194"/>
    <mergeCell ref="E194:BE194"/>
    <mergeCell ref="BF194:BI194"/>
    <mergeCell ref="A191:D191"/>
    <mergeCell ref="E191:BE191"/>
    <mergeCell ref="BF191:BI191"/>
    <mergeCell ref="A192:D192"/>
    <mergeCell ref="E192:BE192"/>
    <mergeCell ref="BF192:BI192"/>
    <mergeCell ref="A201:D201"/>
    <mergeCell ref="E201:BE201"/>
    <mergeCell ref="BF201:BI201"/>
    <mergeCell ref="A202:D202"/>
    <mergeCell ref="E202:BE202"/>
    <mergeCell ref="BF202:BI202"/>
    <mergeCell ref="A199:D199"/>
    <mergeCell ref="E199:BE199"/>
    <mergeCell ref="BF199:BI199"/>
    <mergeCell ref="A200:D200"/>
    <mergeCell ref="E200:BE200"/>
    <mergeCell ref="BF200:BI200"/>
    <mergeCell ref="A198:D198"/>
    <mergeCell ref="E198:BE198"/>
    <mergeCell ref="BF198:BI198"/>
    <mergeCell ref="A197:D197"/>
    <mergeCell ref="E197:BE197"/>
    <mergeCell ref="BF197:BI197"/>
    <mergeCell ref="A207:D207"/>
    <mergeCell ref="E207:BE207"/>
    <mergeCell ref="BF207:BI207"/>
    <mergeCell ref="A208:D208"/>
    <mergeCell ref="E208:BE208"/>
    <mergeCell ref="BF208:BI208"/>
    <mergeCell ref="A205:D205"/>
    <mergeCell ref="E205:BE205"/>
    <mergeCell ref="BF205:BI205"/>
    <mergeCell ref="A206:D206"/>
    <mergeCell ref="E206:BE206"/>
    <mergeCell ref="BF206:BI206"/>
    <mergeCell ref="A203:D203"/>
    <mergeCell ref="E203:BE203"/>
    <mergeCell ref="BF203:BI203"/>
    <mergeCell ref="A204:D204"/>
    <mergeCell ref="E204:BE204"/>
    <mergeCell ref="BF204:BI204"/>
    <mergeCell ref="A213:D213"/>
    <mergeCell ref="E213:BE213"/>
    <mergeCell ref="BF213:BI213"/>
    <mergeCell ref="A214:D214"/>
    <mergeCell ref="E214:BE214"/>
    <mergeCell ref="BF214:BI214"/>
    <mergeCell ref="A211:D211"/>
    <mergeCell ref="E211:BE211"/>
    <mergeCell ref="BF211:BI211"/>
    <mergeCell ref="A212:D212"/>
    <mergeCell ref="E212:BE212"/>
    <mergeCell ref="BF212:BI212"/>
    <mergeCell ref="A209:D209"/>
    <mergeCell ref="E209:BE209"/>
    <mergeCell ref="BF209:BI209"/>
    <mergeCell ref="A210:D210"/>
    <mergeCell ref="E210:BE210"/>
    <mergeCell ref="BF210:BI210"/>
    <mergeCell ref="A221:D221"/>
    <mergeCell ref="E221:BE221"/>
    <mergeCell ref="BF221:BI221"/>
    <mergeCell ref="A222:D222"/>
    <mergeCell ref="E222:BE222"/>
    <mergeCell ref="BF222:BI222"/>
    <mergeCell ref="A217:D217"/>
    <mergeCell ref="E217:BE217"/>
    <mergeCell ref="BF217:BI217"/>
    <mergeCell ref="A218:D218"/>
    <mergeCell ref="E218:BE218"/>
    <mergeCell ref="BF218:BI218"/>
    <mergeCell ref="A216:D216"/>
    <mergeCell ref="E216:BE216"/>
    <mergeCell ref="BF216:BI216"/>
    <mergeCell ref="A215:D215"/>
    <mergeCell ref="E215:BE215"/>
    <mergeCell ref="BF215:BI215"/>
    <mergeCell ref="A227:D227"/>
    <mergeCell ref="E227:BE227"/>
    <mergeCell ref="BF227:BI227"/>
    <mergeCell ref="A228:D228"/>
    <mergeCell ref="E228:BE228"/>
    <mergeCell ref="BF228:BI228"/>
    <mergeCell ref="A225:D225"/>
    <mergeCell ref="E225:BE225"/>
    <mergeCell ref="BF225:BI225"/>
    <mergeCell ref="A226:D226"/>
    <mergeCell ref="E226:BE226"/>
    <mergeCell ref="BF226:BI226"/>
    <mergeCell ref="A223:D223"/>
    <mergeCell ref="E223:BE223"/>
    <mergeCell ref="BF223:BI223"/>
    <mergeCell ref="A224:D224"/>
    <mergeCell ref="E224:BE224"/>
    <mergeCell ref="BF224:BI224"/>
    <mergeCell ref="A233:D233"/>
    <mergeCell ref="E233:BE233"/>
    <mergeCell ref="BF233:BI233"/>
    <mergeCell ref="A234:D234"/>
    <mergeCell ref="E234:BE234"/>
    <mergeCell ref="BF234:BI234"/>
    <mergeCell ref="A231:D231"/>
    <mergeCell ref="E231:BE231"/>
    <mergeCell ref="BF231:BI231"/>
    <mergeCell ref="A232:D232"/>
    <mergeCell ref="E232:BE232"/>
    <mergeCell ref="BF232:BI232"/>
    <mergeCell ref="A229:D229"/>
    <mergeCell ref="E229:BE229"/>
    <mergeCell ref="BF229:BI229"/>
    <mergeCell ref="A230:D230"/>
    <mergeCell ref="E230:BE230"/>
    <mergeCell ref="BF230:BI230"/>
    <mergeCell ref="A239:D239"/>
    <mergeCell ref="E239:BE239"/>
    <mergeCell ref="BF239:BI239"/>
    <mergeCell ref="A240:D240"/>
    <mergeCell ref="E240:BE240"/>
    <mergeCell ref="BF240:BI240"/>
    <mergeCell ref="A237:D237"/>
    <mergeCell ref="E237:BE237"/>
    <mergeCell ref="BF237:BI237"/>
    <mergeCell ref="A238:D238"/>
    <mergeCell ref="E238:BE238"/>
    <mergeCell ref="BF238:BI238"/>
    <mergeCell ref="A235:D235"/>
    <mergeCell ref="E235:BE235"/>
    <mergeCell ref="BF235:BI235"/>
    <mergeCell ref="A236:D236"/>
    <mergeCell ref="E236:BE236"/>
    <mergeCell ref="BF236:BI236"/>
    <mergeCell ref="A249:I249"/>
    <mergeCell ref="J249:L249"/>
    <mergeCell ref="AI249:AO249"/>
    <mergeCell ref="AP249:AR249"/>
    <mergeCell ref="A251:AE252"/>
    <mergeCell ref="AI251:BI252"/>
    <mergeCell ref="A243:BI243"/>
    <mergeCell ref="A244:BI244"/>
    <mergeCell ref="AI245:AQ245"/>
    <mergeCell ref="A246:AE247"/>
    <mergeCell ref="AI246:BI247"/>
    <mergeCell ref="A248:I248"/>
    <mergeCell ref="J248:R248"/>
    <mergeCell ref="AI248:AO248"/>
    <mergeCell ref="AP248:AY248"/>
    <mergeCell ref="A241:D241"/>
    <mergeCell ref="E241:BE241"/>
    <mergeCell ref="BF241:BI241"/>
    <mergeCell ref="A242:D242"/>
    <mergeCell ref="E242:BE242"/>
    <mergeCell ref="BF242:BI242"/>
    <mergeCell ref="A259:I259"/>
    <mergeCell ref="J259:L259"/>
    <mergeCell ref="AI259:AO259"/>
    <mergeCell ref="AP259:AR259"/>
    <mergeCell ref="A261:AC262"/>
    <mergeCell ref="A264:AB264"/>
    <mergeCell ref="A256:AE257"/>
    <mergeCell ref="AI256:BI257"/>
    <mergeCell ref="A258:I258"/>
    <mergeCell ref="J258:R258"/>
    <mergeCell ref="AI258:AO258"/>
    <mergeCell ref="AP258:AU258"/>
    <mergeCell ref="A253:I253"/>
    <mergeCell ref="J253:R253"/>
    <mergeCell ref="AI253:AO253"/>
    <mergeCell ref="AP253:AU253"/>
    <mergeCell ref="A254:I254"/>
    <mergeCell ref="J254:L254"/>
    <mergeCell ref="AI254:AO254"/>
    <mergeCell ref="AP254:AR254"/>
  </mergeCells>
  <printOptions horizontalCentered="1"/>
  <pageMargins left="0" right="0" top="0" bottom="0" header="0" footer="0"/>
  <pageSetup paperSize="8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74"/>
  <sheetViews>
    <sheetView showZeros="0" tabSelected="1" view="pageLayout" zoomScale="43" zoomScaleNormal="32" zoomScalePageLayoutView="43" workbookViewId="0"/>
  </sheetViews>
  <sheetFormatPr defaultColWidth="0" defaultRowHeight="12.75" x14ac:dyDescent="0.2"/>
  <cols>
    <col min="1" max="1" width="13" style="113" customWidth="1"/>
    <col min="2" max="31" width="6.85546875" style="113" customWidth="1"/>
    <col min="32" max="32" width="13.28515625" style="113" customWidth="1"/>
    <col min="33" max="33" width="9.28515625" style="113" customWidth="1"/>
    <col min="34" max="34" width="8.7109375" style="113" customWidth="1"/>
    <col min="35" max="35" width="12.85546875" style="113" customWidth="1"/>
    <col min="36" max="36" width="9.28515625" style="113" customWidth="1"/>
    <col min="37" max="37" width="8.7109375" style="113" customWidth="1"/>
    <col min="38" max="38" width="12.42578125" style="113" customWidth="1"/>
    <col min="39" max="39" width="9.28515625" style="113" customWidth="1"/>
    <col min="40" max="40" width="9.7109375" style="113" customWidth="1"/>
    <col min="41" max="41" width="13.28515625" style="113" customWidth="1"/>
    <col min="42" max="42" width="9.28515625" style="113" customWidth="1"/>
    <col min="43" max="43" width="8.7109375" style="113" customWidth="1"/>
    <col min="44" max="44" width="11.7109375" style="113" customWidth="1"/>
    <col min="45" max="45" width="9.28515625" style="113" customWidth="1"/>
    <col min="46" max="46" width="8.7109375" style="113" customWidth="1"/>
    <col min="47" max="47" width="12.28515625" style="113" customWidth="1"/>
    <col min="48" max="48" width="9.28515625" style="113" customWidth="1"/>
    <col min="49" max="49" width="8" style="113" customWidth="1"/>
    <col min="50" max="50" width="13.28515625" style="113" customWidth="1"/>
    <col min="51" max="51" width="9.28515625" style="113" customWidth="1"/>
    <col min="52" max="52" width="9.7109375" style="113" customWidth="1"/>
    <col min="53" max="53" width="6.7109375" style="113" customWidth="1"/>
    <col min="54" max="54" width="9.7109375" style="113" customWidth="1"/>
    <col min="55" max="60" width="6.7109375" style="113" customWidth="1"/>
    <col min="61" max="61" width="9.85546875" style="113" customWidth="1"/>
    <col min="62" max="62" width="11.85546875" style="113" customWidth="1"/>
    <col min="63" max="65" width="12.85546875" style="113" customWidth="1"/>
    <col min="66" max="3720" width="7.5703125" style="113" customWidth="1"/>
    <col min="3721" max="16384" width="0" style="113" hidden="1"/>
  </cols>
  <sheetData>
    <row r="1" spans="1:70" s="21" customFormat="1" ht="22.5" customHeight="1" x14ac:dyDescent="0.5">
      <c r="C1" s="74"/>
      <c r="R1" s="304"/>
      <c r="S1" s="304"/>
      <c r="BF1" s="344"/>
      <c r="BG1" s="344"/>
      <c r="BH1" s="344"/>
      <c r="BI1" s="344"/>
      <c r="BJ1" s="344"/>
      <c r="BK1" s="344"/>
      <c r="BL1" s="344"/>
      <c r="BM1" s="344"/>
      <c r="BP1" s="75"/>
      <c r="BQ1" s="75"/>
      <c r="BR1" s="75"/>
    </row>
    <row r="2" spans="1:70" s="21" customFormat="1" ht="36.75" customHeight="1" x14ac:dyDescent="0.5">
      <c r="B2" s="21" t="s">
        <v>91</v>
      </c>
      <c r="R2" s="304"/>
      <c r="S2" s="304"/>
      <c r="X2" s="76" t="s">
        <v>158</v>
      </c>
      <c r="BC2" s="670"/>
      <c r="BD2" s="670"/>
      <c r="BE2" s="670"/>
      <c r="BF2" s="670"/>
      <c r="BG2" s="670"/>
      <c r="BH2" s="670"/>
      <c r="BI2" s="670"/>
      <c r="BJ2" s="303"/>
      <c r="BK2" s="344"/>
      <c r="BL2" s="344"/>
      <c r="BM2" s="344"/>
      <c r="BP2" s="75"/>
      <c r="BQ2" s="75"/>
      <c r="BR2" s="75"/>
    </row>
    <row r="3" spans="1:70" s="21" customFormat="1" ht="36.75" customHeight="1" x14ac:dyDescent="0.5">
      <c r="B3" s="21" t="s">
        <v>92</v>
      </c>
      <c r="R3" s="304"/>
      <c r="S3" s="304"/>
      <c r="AY3" s="21" t="s">
        <v>178</v>
      </c>
      <c r="AZ3" s="344"/>
      <c r="BF3" s="77"/>
      <c r="BG3" s="344"/>
      <c r="BH3" s="344"/>
      <c r="BI3" s="344"/>
      <c r="BJ3" s="344"/>
      <c r="BK3" s="344"/>
      <c r="BL3" s="344"/>
      <c r="BM3" s="344"/>
      <c r="BP3" s="75"/>
      <c r="BQ3" s="75"/>
      <c r="BR3" s="75"/>
    </row>
    <row r="4" spans="1:70" s="21" customFormat="1" ht="36.75" customHeight="1" x14ac:dyDescent="0.5">
      <c r="B4" s="21" t="s">
        <v>93</v>
      </c>
      <c r="R4" s="304"/>
      <c r="S4" s="304"/>
      <c r="AC4" s="16" t="s">
        <v>319</v>
      </c>
      <c r="AY4" s="77" t="s">
        <v>343</v>
      </c>
      <c r="AZ4" s="77"/>
      <c r="BA4" s="77"/>
      <c r="BB4" s="77"/>
      <c r="BC4" s="77"/>
      <c r="BD4" s="77"/>
      <c r="BE4" s="77"/>
      <c r="BF4" s="77"/>
      <c r="BG4" s="344"/>
      <c r="BH4" s="344"/>
      <c r="BI4" s="344"/>
      <c r="BJ4" s="344"/>
      <c r="BK4" s="344"/>
      <c r="BL4" s="344"/>
      <c r="BM4" s="344"/>
      <c r="BP4" s="75"/>
      <c r="BQ4" s="75"/>
      <c r="BR4" s="75"/>
    </row>
    <row r="5" spans="1:70" s="21" customFormat="1" ht="36.75" customHeight="1" x14ac:dyDescent="0.5">
      <c r="B5" s="21" t="s">
        <v>94</v>
      </c>
      <c r="R5" s="304"/>
      <c r="S5" s="304"/>
      <c r="T5" s="76"/>
      <c r="U5" s="76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BK5" s="344"/>
      <c r="BL5" s="344"/>
      <c r="BM5" s="344"/>
      <c r="BP5" s="75"/>
      <c r="BQ5" s="75"/>
      <c r="BR5" s="75"/>
    </row>
    <row r="6" spans="1:70" s="21" customFormat="1" ht="36.75" customHeight="1" x14ac:dyDescent="0.5">
      <c r="B6" s="21" t="s">
        <v>507</v>
      </c>
      <c r="Q6" s="77"/>
      <c r="S6" s="76"/>
      <c r="T6" s="76"/>
      <c r="U6" s="76"/>
      <c r="V6" s="76"/>
      <c r="W6" s="76" t="s">
        <v>164</v>
      </c>
      <c r="X6" s="76"/>
      <c r="Y6" s="76"/>
      <c r="Z6" s="76"/>
      <c r="AA6" s="76"/>
      <c r="AB6" s="79"/>
      <c r="AC6" s="79" t="s">
        <v>344</v>
      </c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7"/>
      <c r="BH6" s="344"/>
      <c r="BI6" s="344"/>
      <c r="BJ6" s="344"/>
      <c r="BK6" s="344"/>
      <c r="BL6" s="344"/>
      <c r="BM6" s="344"/>
      <c r="BP6" s="75"/>
      <c r="BQ6" s="75"/>
      <c r="BR6" s="75"/>
    </row>
    <row r="7" spans="1:70" s="21" customFormat="1" ht="36.75" customHeight="1" x14ac:dyDescent="0.5">
      <c r="B7" s="4" t="s">
        <v>199</v>
      </c>
      <c r="C7" s="77"/>
      <c r="D7" s="77"/>
      <c r="E7" s="77"/>
      <c r="F7" s="77"/>
      <c r="G7" s="77"/>
      <c r="H7" s="77"/>
      <c r="S7" s="78"/>
      <c r="T7" s="78"/>
      <c r="U7" s="78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7"/>
      <c r="AY7" s="21" t="s">
        <v>320</v>
      </c>
      <c r="BB7" s="21" t="s">
        <v>322</v>
      </c>
      <c r="BG7" s="77"/>
      <c r="BH7" s="344"/>
      <c r="BI7" s="344"/>
      <c r="BJ7" s="344"/>
      <c r="BK7" s="367"/>
      <c r="BL7" s="367"/>
      <c r="BM7" s="344"/>
      <c r="BP7" s="75"/>
      <c r="BQ7" s="75"/>
      <c r="BR7" s="75"/>
    </row>
    <row r="8" spans="1:70" s="21" customFormat="1" ht="36.75" customHeight="1" x14ac:dyDescent="0.5">
      <c r="B8" s="21" t="s">
        <v>108</v>
      </c>
      <c r="Q8" s="76"/>
      <c r="R8" s="76"/>
      <c r="S8" s="76"/>
      <c r="T8" s="76"/>
      <c r="U8" s="76"/>
      <c r="V8" s="76"/>
      <c r="W8" s="671"/>
      <c r="X8" s="671"/>
      <c r="Y8" s="671"/>
      <c r="Z8" s="671"/>
      <c r="AA8" s="671"/>
      <c r="AB8" s="671"/>
      <c r="AC8" s="671"/>
      <c r="AD8" s="671"/>
      <c r="AE8" s="671"/>
      <c r="AF8" s="671"/>
      <c r="AG8" s="671"/>
      <c r="AH8" s="671"/>
      <c r="AI8" s="671"/>
      <c r="AJ8" s="671"/>
      <c r="AK8" s="671"/>
      <c r="AL8" s="671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77"/>
      <c r="BG8" s="77"/>
      <c r="BH8" s="344"/>
      <c r="BI8" s="344"/>
      <c r="BJ8" s="344"/>
      <c r="BK8" s="367"/>
      <c r="BL8" s="367"/>
      <c r="BM8" s="344"/>
      <c r="BP8" s="75"/>
      <c r="BQ8" s="75"/>
      <c r="BR8" s="75"/>
    </row>
    <row r="9" spans="1:70" s="21" customFormat="1" ht="28.35" customHeight="1" x14ac:dyDescent="0.5">
      <c r="B9" s="21" t="s">
        <v>198</v>
      </c>
      <c r="Q9" s="344"/>
      <c r="R9" s="304"/>
      <c r="S9" s="304"/>
      <c r="Y9" s="81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BF9" s="344"/>
      <c r="BG9" s="344"/>
      <c r="BH9" s="344"/>
      <c r="BI9" s="344"/>
      <c r="BJ9" s="344"/>
      <c r="BK9" s="344"/>
      <c r="BL9" s="344"/>
      <c r="BM9" s="344"/>
      <c r="BP9" s="75"/>
      <c r="BQ9" s="75"/>
      <c r="BR9" s="75"/>
    </row>
    <row r="10" spans="1:70" s="21" customFormat="1" ht="35.25" customHeight="1" x14ac:dyDescent="0.5">
      <c r="R10" s="304"/>
      <c r="S10" s="304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Y10" s="21" t="s">
        <v>157</v>
      </c>
      <c r="BK10" s="344"/>
      <c r="BL10" s="344"/>
      <c r="BM10" s="344"/>
      <c r="BP10" s="75"/>
      <c r="BQ10" s="75"/>
      <c r="BR10" s="75"/>
    </row>
    <row r="11" spans="1:70" s="21" customFormat="1" ht="35.25" customHeight="1" x14ac:dyDescent="0.5">
      <c r="B11" s="21" t="s">
        <v>101</v>
      </c>
      <c r="R11" s="304"/>
      <c r="S11" s="304"/>
      <c r="BF11" s="344"/>
      <c r="BG11" s="344"/>
      <c r="BH11" s="344"/>
      <c r="BI11" s="344"/>
      <c r="BJ11" s="344"/>
      <c r="BK11" s="344"/>
      <c r="BL11" s="344"/>
      <c r="BM11" s="344"/>
      <c r="BP11" s="75"/>
      <c r="BQ11" s="75"/>
      <c r="BR11" s="75"/>
    </row>
    <row r="12" spans="1:70" s="3" customFormat="1" ht="31.35" customHeight="1" x14ac:dyDescent="0.45">
      <c r="R12" s="232"/>
      <c r="S12" s="232"/>
      <c r="BF12" s="230"/>
      <c r="BG12" s="230"/>
      <c r="BH12" s="230"/>
      <c r="BI12" s="230"/>
      <c r="BJ12" s="230"/>
      <c r="BK12" s="230"/>
      <c r="BL12" s="230"/>
      <c r="BM12" s="230"/>
      <c r="BP12" s="15"/>
      <c r="BQ12" s="15"/>
      <c r="BR12" s="15"/>
    </row>
    <row r="13" spans="1:70" s="3" customFormat="1" ht="31.35" customHeight="1" x14ac:dyDescent="0.45">
      <c r="B13" s="18" t="s">
        <v>135</v>
      </c>
      <c r="R13" s="232"/>
      <c r="S13" s="232"/>
      <c r="AM13" s="19"/>
      <c r="AO13" s="19" t="s">
        <v>6</v>
      </c>
      <c r="BF13" s="230"/>
      <c r="BG13" s="230"/>
      <c r="BH13" s="230"/>
      <c r="BI13" s="230"/>
      <c r="BJ13" s="230"/>
      <c r="BK13" s="230"/>
      <c r="BL13" s="230"/>
      <c r="BM13" s="230"/>
      <c r="BP13" s="15"/>
      <c r="BQ13" s="15"/>
      <c r="BR13" s="15"/>
    </row>
    <row r="14" spans="1:70" s="3" customFormat="1" ht="22.5" customHeight="1" thickBot="1" x14ac:dyDescent="0.5">
      <c r="R14" s="232"/>
      <c r="S14" s="232"/>
      <c r="BF14" s="230"/>
      <c r="BG14" s="230"/>
      <c r="BH14" s="230"/>
      <c r="BI14" s="230"/>
      <c r="BJ14" s="230"/>
      <c r="BK14" s="230"/>
      <c r="BL14" s="230"/>
      <c r="BM14" s="230"/>
      <c r="BP14" s="15"/>
      <c r="BQ14" s="15"/>
      <c r="BR14" s="15"/>
    </row>
    <row r="15" spans="1:70" s="3" customFormat="1" ht="31.35" customHeight="1" x14ac:dyDescent="0.45">
      <c r="A15" s="672" t="s">
        <v>340</v>
      </c>
      <c r="B15" s="536" t="s">
        <v>86</v>
      </c>
      <c r="C15" s="451"/>
      <c r="D15" s="451"/>
      <c r="E15" s="451"/>
      <c r="F15" s="549" t="s">
        <v>286</v>
      </c>
      <c r="G15" s="451" t="s">
        <v>85</v>
      </c>
      <c r="H15" s="451"/>
      <c r="I15" s="451"/>
      <c r="J15" s="549" t="s">
        <v>287</v>
      </c>
      <c r="K15" s="451" t="s">
        <v>84</v>
      </c>
      <c r="L15" s="451"/>
      <c r="M15" s="451"/>
      <c r="N15" s="451"/>
      <c r="O15" s="451" t="s">
        <v>83</v>
      </c>
      <c r="P15" s="451"/>
      <c r="Q15" s="451"/>
      <c r="R15" s="451"/>
      <c r="S15" s="549" t="s">
        <v>288</v>
      </c>
      <c r="T15" s="451" t="s">
        <v>82</v>
      </c>
      <c r="U15" s="451"/>
      <c r="V15" s="451"/>
      <c r="W15" s="549" t="s">
        <v>289</v>
      </c>
      <c r="X15" s="451" t="s">
        <v>81</v>
      </c>
      <c r="Y15" s="451"/>
      <c r="Z15" s="451"/>
      <c r="AA15" s="549" t="s">
        <v>290</v>
      </c>
      <c r="AB15" s="451" t="s">
        <v>80</v>
      </c>
      <c r="AC15" s="451"/>
      <c r="AD15" s="451"/>
      <c r="AE15" s="451"/>
      <c r="AF15" s="549" t="s">
        <v>291</v>
      </c>
      <c r="AG15" s="451" t="s">
        <v>79</v>
      </c>
      <c r="AH15" s="451"/>
      <c r="AI15" s="451"/>
      <c r="AJ15" s="549" t="s">
        <v>292</v>
      </c>
      <c r="AK15" s="451" t="s">
        <v>78</v>
      </c>
      <c r="AL15" s="451"/>
      <c r="AM15" s="451"/>
      <c r="AN15" s="451"/>
      <c r="AO15" s="451" t="s">
        <v>77</v>
      </c>
      <c r="AP15" s="451"/>
      <c r="AQ15" s="451"/>
      <c r="AR15" s="451"/>
      <c r="AS15" s="549" t="s">
        <v>293</v>
      </c>
      <c r="AT15" s="451" t="s">
        <v>76</v>
      </c>
      <c r="AU15" s="451"/>
      <c r="AV15" s="451"/>
      <c r="AW15" s="549" t="s">
        <v>294</v>
      </c>
      <c r="AX15" s="451" t="s">
        <v>75</v>
      </c>
      <c r="AY15" s="451"/>
      <c r="AZ15" s="451"/>
      <c r="BA15" s="539"/>
      <c r="BB15" s="578" t="s">
        <v>32</v>
      </c>
      <c r="BC15" s="580" t="s">
        <v>27</v>
      </c>
      <c r="BD15" s="580" t="s">
        <v>28</v>
      </c>
      <c r="BE15" s="580" t="s">
        <v>72</v>
      </c>
      <c r="BF15" s="580" t="s">
        <v>71</v>
      </c>
      <c r="BG15" s="580" t="s">
        <v>73</v>
      </c>
      <c r="BH15" s="580" t="s">
        <v>74</v>
      </c>
      <c r="BI15" s="675" t="s">
        <v>5</v>
      </c>
      <c r="BJ15" s="309"/>
      <c r="BK15" s="230"/>
      <c r="BL15" s="230"/>
      <c r="BM15" s="230"/>
      <c r="BP15" s="15"/>
      <c r="BQ15" s="15"/>
      <c r="BR15" s="15"/>
    </row>
    <row r="16" spans="1:70" s="3" customFormat="1" ht="311.85000000000002" customHeight="1" thickBot="1" x14ac:dyDescent="0.5">
      <c r="A16" s="673"/>
      <c r="B16" s="204" t="s">
        <v>87</v>
      </c>
      <c r="C16" s="338" t="s">
        <v>37</v>
      </c>
      <c r="D16" s="338" t="s">
        <v>38</v>
      </c>
      <c r="E16" s="338" t="s">
        <v>39</v>
      </c>
      <c r="F16" s="520"/>
      <c r="G16" s="338" t="s">
        <v>40</v>
      </c>
      <c r="H16" s="338" t="s">
        <v>41</v>
      </c>
      <c r="I16" s="338" t="s">
        <v>42</v>
      </c>
      <c r="J16" s="520"/>
      <c r="K16" s="338" t="s">
        <v>43</v>
      </c>
      <c r="L16" s="338" t="s">
        <v>44</v>
      </c>
      <c r="M16" s="338" t="s">
        <v>45</v>
      </c>
      <c r="N16" s="338" t="s">
        <v>46</v>
      </c>
      <c r="O16" s="338" t="s">
        <v>36</v>
      </c>
      <c r="P16" s="338" t="s">
        <v>37</v>
      </c>
      <c r="Q16" s="338" t="s">
        <v>38</v>
      </c>
      <c r="R16" s="338" t="s">
        <v>39</v>
      </c>
      <c r="S16" s="520"/>
      <c r="T16" s="338" t="s">
        <v>47</v>
      </c>
      <c r="U16" s="338" t="s">
        <v>48</v>
      </c>
      <c r="V16" s="338" t="s">
        <v>49</v>
      </c>
      <c r="W16" s="520"/>
      <c r="X16" s="338" t="s">
        <v>50</v>
      </c>
      <c r="Y16" s="338" t="s">
        <v>51</v>
      </c>
      <c r="Z16" s="338" t="s">
        <v>52</v>
      </c>
      <c r="AA16" s="520"/>
      <c r="AB16" s="338" t="s">
        <v>50</v>
      </c>
      <c r="AC16" s="338" t="s">
        <v>51</v>
      </c>
      <c r="AD16" s="338" t="s">
        <v>52</v>
      </c>
      <c r="AE16" s="338" t="s">
        <v>53</v>
      </c>
      <c r="AF16" s="520"/>
      <c r="AG16" s="338" t="s">
        <v>40</v>
      </c>
      <c r="AH16" s="338" t="s">
        <v>41</v>
      </c>
      <c r="AI16" s="338" t="s">
        <v>42</v>
      </c>
      <c r="AJ16" s="520"/>
      <c r="AK16" s="338" t="s">
        <v>54</v>
      </c>
      <c r="AL16" s="338" t="s">
        <v>55</v>
      </c>
      <c r="AM16" s="338" t="s">
        <v>56</v>
      </c>
      <c r="AN16" s="338" t="s">
        <v>57</v>
      </c>
      <c r="AO16" s="338" t="s">
        <v>36</v>
      </c>
      <c r="AP16" s="338" t="s">
        <v>37</v>
      </c>
      <c r="AQ16" s="338" t="s">
        <v>38</v>
      </c>
      <c r="AR16" s="338" t="s">
        <v>39</v>
      </c>
      <c r="AS16" s="520"/>
      <c r="AT16" s="338" t="s">
        <v>40</v>
      </c>
      <c r="AU16" s="338" t="s">
        <v>41</v>
      </c>
      <c r="AV16" s="338" t="s">
        <v>42</v>
      </c>
      <c r="AW16" s="520"/>
      <c r="AX16" s="338" t="s">
        <v>43</v>
      </c>
      <c r="AY16" s="338" t="s">
        <v>44</v>
      </c>
      <c r="AZ16" s="338" t="s">
        <v>45</v>
      </c>
      <c r="BA16" s="23" t="s">
        <v>58</v>
      </c>
      <c r="BB16" s="677"/>
      <c r="BC16" s="674"/>
      <c r="BD16" s="674"/>
      <c r="BE16" s="674"/>
      <c r="BF16" s="674"/>
      <c r="BG16" s="674"/>
      <c r="BH16" s="674"/>
      <c r="BI16" s="676"/>
      <c r="BJ16" s="309"/>
      <c r="BK16" s="230"/>
      <c r="BL16" s="230"/>
      <c r="BM16" s="230"/>
      <c r="BP16" s="15"/>
      <c r="BQ16" s="15"/>
      <c r="BR16" s="15"/>
    </row>
    <row r="17" spans="1:70" s="3" customFormat="1" ht="31.35" customHeight="1" x14ac:dyDescent="0.45">
      <c r="A17" s="24" t="s">
        <v>24</v>
      </c>
      <c r="B17" s="25"/>
      <c r="C17" s="26"/>
      <c r="D17" s="26"/>
      <c r="E17" s="26"/>
      <c r="F17" s="26"/>
      <c r="G17" s="26"/>
      <c r="H17" s="26"/>
      <c r="I17" s="26"/>
      <c r="J17" s="27">
        <v>17</v>
      </c>
      <c r="K17" s="26"/>
      <c r="L17" s="26"/>
      <c r="M17" s="26"/>
      <c r="N17" s="26"/>
      <c r="O17" s="361"/>
      <c r="P17" s="361"/>
      <c r="Q17" s="361"/>
      <c r="R17" s="361"/>
      <c r="S17" s="28" t="s">
        <v>0</v>
      </c>
      <c r="T17" s="28" t="s">
        <v>0</v>
      </c>
      <c r="U17" s="28" t="s">
        <v>0</v>
      </c>
      <c r="V17" s="105" t="s">
        <v>0</v>
      </c>
      <c r="W17" s="29" t="s">
        <v>60</v>
      </c>
      <c r="X17" s="29" t="s">
        <v>60</v>
      </c>
      <c r="Y17" s="361"/>
      <c r="Z17" s="361"/>
      <c r="AA17" s="361"/>
      <c r="AB17" s="361"/>
      <c r="AC17" s="361"/>
      <c r="AD17" s="361">
        <v>17</v>
      </c>
      <c r="AE17" s="361"/>
      <c r="AF17" s="361"/>
      <c r="AG17" s="361"/>
      <c r="AH17" s="361"/>
      <c r="AI17" s="361"/>
      <c r="AJ17" s="361"/>
      <c r="AK17" s="361"/>
      <c r="AL17" s="361"/>
      <c r="AM17" s="361"/>
      <c r="AN17" s="361"/>
      <c r="AO17" s="28"/>
      <c r="AP17" s="28" t="s">
        <v>0</v>
      </c>
      <c r="AQ17" s="28" t="s">
        <v>0</v>
      </c>
      <c r="AR17" s="28" t="s">
        <v>0</v>
      </c>
      <c r="AS17" s="30" t="s">
        <v>1</v>
      </c>
      <c r="AT17" s="30" t="s">
        <v>1</v>
      </c>
      <c r="AU17" s="29" t="s">
        <v>60</v>
      </c>
      <c r="AV17" s="29" t="s">
        <v>60</v>
      </c>
      <c r="AW17" s="29" t="s">
        <v>60</v>
      </c>
      <c r="AX17" s="29" t="s">
        <v>60</v>
      </c>
      <c r="AY17" s="29" t="s">
        <v>60</v>
      </c>
      <c r="AZ17" s="29" t="s">
        <v>60</v>
      </c>
      <c r="BA17" s="31" t="s">
        <v>60</v>
      </c>
      <c r="BB17" s="360">
        <f>SUM(J17,AD17)</f>
        <v>34</v>
      </c>
      <c r="BC17" s="361">
        <v>7</v>
      </c>
      <c r="BD17" s="361">
        <v>2</v>
      </c>
      <c r="BE17" s="361"/>
      <c r="BF17" s="361"/>
      <c r="BG17" s="361"/>
      <c r="BH17" s="361">
        <v>9</v>
      </c>
      <c r="BI17" s="362">
        <f>SUM(BB17:BH17)</f>
        <v>52</v>
      </c>
      <c r="BJ17" s="357"/>
      <c r="BK17" s="230"/>
      <c r="BL17" s="230"/>
      <c r="BM17" s="230"/>
      <c r="BP17" s="15"/>
      <c r="BQ17" s="15"/>
      <c r="BR17" s="15"/>
    </row>
    <row r="18" spans="1:70" s="3" customFormat="1" ht="31.35" customHeight="1" x14ac:dyDescent="0.45">
      <c r="A18" s="32" t="s">
        <v>25</v>
      </c>
      <c r="B18" s="33"/>
      <c r="C18" s="34"/>
      <c r="D18" s="34"/>
      <c r="E18" s="34"/>
      <c r="F18" s="34"/>
      <c r="G18" s="34"/>
      <c r="H18" s="34"/>
      <c r="I18" s="34"/>
      <c r="J18" s="35">
        <v>17</v>
      </c>
      <c r="K18" s="34"/>
      <c r="L18" s="34"/>
      <c r="M18" s="34"/>
      <c r="N18" s="34"/>
      <c r="O18" s="325"/>
      <c r="P18" s="325"/>
      <c r="Q18" s="325"/>
      <c r="R18" s="325"/>
      <c r="S18" s="327" t="s">
        <v>0</v>
      </c>
      <c r="T18" s="327" t="s">
        <v>0</v>
      </c>
      <c r="U18" s="327" t="s">
        <v>0</v>
      </c>
      <c r="V18" s="327" t="s">
        <v>0</v>
      </c>
      <c r="W18" s="36" t="s">
        <v>60</v>
      </c>
      <c r="X18" s="36" t="s">
        <v>60</v>
      </c>
      <c r="Y18" s="325"/>
      <c r="Z18" s="325"/>
      <c r="AA18" s="325"/>
      <c r="AB18" s="325"/>
      <c r="AC18" s="325"/>
      <c r="AD18" s="325">
        <v>17</v>
      </c>
      <c r="AE18" s="325"/>
      <c r="AF18" s="325"/>
      <c r="AG18" s="325"/>
      <c r="AH18" s="325"/>
      <c r="AI18" s="325"/>
      <c r="AJ18" s="325"/>
      <c r="AK18" s="325"/>
      <c r="AL18" s="325"/>
      <c r="AM18" s="325"/>
      <c r="AN18" s="325"/>
      <c r="AO18" s="327"/>
      <c r="AP18" s="327" t="s">
        <v>0</v>
      </c>
      <c r="AQ18" s="327" t="s">
        <v>0</v>
      </c>
      <c r="AR18" s="327" t="s">
        <v>0</v>
      </c>
      <c r="AS18" s="327" t="s">
        <v>0</v>
      </c>
      <c r="AT18" s="36" t="s">
        <v>60</v>
      </c>
      <c r="AU18" s="36" t="s">
        <v>60</v>
      </c>
      <c r="AV18" s="36" t="s">
        <v>60</v>
      </c>
      <c r="AW18" s="36" t="s">
        <v>60</v>
      </c>
      <c r="AX18" s="36" t="s">
        <v>60</v>
      </c>
      <c r="AY18" s="36" t="s">
        <v>60</v>
      </c>
      <c r="AZ18" s="36" t="s">
        <v>60</v>
      </c>
      <c r="BA18" s="37" t="s">
        <v>60</v>
      </c>
      <c r="BB18" s="324">
        <f>SUM(J18,AD18)</f>
        <v>34</v>
      </c>
      <c r="BC18" s="325">
        <v>8</v>
      </c>
      <c r="BD18" s="325"/>
      <c r="BE18" s="325"/>
      <c r="BF18" s="325"/>
      <c r="BG18" s="325"/>
      <c r="BH18" s="325">
        <v>10</v>
      </c>
      <c r="BI18" s="326">
        <f t="shared" ref="BI18:BI20" si="0">SUM(BB18:BH18)</f>
        <v>52</v>
      </c>
      <c r="BJ18" s="357"/>
      <c r="BK18" s="230"/>
      <c r="BL18" s="230"/>
      <c r="BM18" s="230"/>
      <c r="BP18" s="15"/>
      <c r="BQ18" s="15"/>
      <c r="BR18" s="15"/>
    </row>
    <row r="19" spans="1:70" s="3" customFormat="1" ht="31.35" customHeight="1" x14ac:dyDescent="0.45">
      <c r="A19" s="32" t="s">
        <v>26</v>
      </c>
      <c r="B19" s="33"/>
      <c r="C19" s="34"/>
      <c r="D19" s="34"/>
      <c r="E19" s="34"/>
      <c r="F19" s="34"/>
      <c r="G19" s="34"/>
      <c r="H19" s="34"/>
      <c r="I19" s="34"/>
      <c r="J19" s="35">
        <v>16</v>
      </c>
      <c r="K19" s="34"/>
      <c r="L19" s="34"/>
      <c r="M19" s="34"/>
      <c r="N19" s="34"/>
      <c r="O19" s="325"/>
      <c r="P19" s="325"/>
      <c r="Q19" s="325"/>
      <c r="R19" s="327" t="s">
        <v>0</v>
      </c>
      <c r="S19" s="327" t="s">
        <v>0</v>
      </c>
      <c r="T19" s="327" t="s">
        <v>0</v>
      </c>
      <c r="U19" s="36" t="s">
        <v>60</v>
      </c>
      <c r="V19" s="36" t="s">
        <v>60</v>
      </c>
      <c r="W19" s="325"/>
      <c r="X19" s="325"/>
      <c r="Y19" s="325"/>
      <c r="Z19" s="325"/>
      <c r="AA19" s="325"/>
      <c r="AB19" s="325"/>
      <c r="AC19" s="325"/>
      <c r="AD19" s="325">
        <v>16</v>
      </c>
      <c r="AE19" s="325"/>
      <c r="AF19" s="325"/>
      <c r="AG19" s="325"/>
      <c r="AH19" s="325"/>
      <c r="AI19" s="325"/>
      <c r="AJ19" s="325"/>
      <c r="AK19" s="325"/>
      <c r="AL19" s="325"/>
      <c r="AM19" s="327" t="s">
        <v>0</v>
      </c>
      <c r="AN19" s="327" t="s">
        <v>0</v>
      </c>
      <c r="AO19" s="327" t="s">
        <v>0</v>
      </c>
      <c r="AP19" s="325" t="s">
        <v>62</v>
      </c>
      <c r="AQ19" s="325" t="s">
        <v>62</v>
      </c>
      <c r="AR19" s="325" t="s">
        <v>62</v>
      </c>
      <c r="AS19" s="325" t="s">
        <v>62</v>
      </c>
      <c r="AT19" s="36" t="s">
        <v>60</v>
      </c>
      <c r="AU19" s="36" t="s">
        <v>60</v>
      </c>
      <c r="AV19" s="36" t="s">
        <v>60</v>
      </c>
      <c r="AW19" s="36" t="s">
        <v>60</v>
      </c>
      <c r="AX19" s="36" t="s">
        <v>60</v>
      </c>
      <c r="AY19" s="36" t="s">
        <v>60</v>
      </c>
      <c r="AZ19" s="36" t="s">
        <v>60</v>
      </c>
      <c r="BA19" s="37" t="s">
        <v>60</v>
      </c>
      <c r="BB19" s="324">
        <f>SUM(J19,AD19)</f>
        <v>32</v>
      </c>
      <c r="BC19" s="325">
        <v>6</v>
      </c>
      <c r="BD19" s="325"/>
      <c r="BE19" s="325">
        <v>4</v>
      </c>
      <c r="BF19" s="325"/>
      <c r="BG19" s="325"/>
      <c r="BH19" s="325">
        <v>10</v>
      </c>
      <c r="BI19" s="326">
        <f t="shared" si="0"/>
        <v>52</v>
      </c>
      <c r="BJ19" s="357"/>
      <c r="BK19" s="230"/>
      <c r="BL19" s="230"/>
      <c r="BM19" s="230"/>
      <c r="BP19" s="15"/>
      <c r="BQ19" s="15"/>
      <c r="BR19" s="15"/>
    </row>
    <row r="20" spans="1:70" s="3" customFormat="1" ht="31.35" customHeight="1" thickBot="1" x14ac:dyDescent="0.5">
      <c r="A20" s="38" t="s">
        <v>156</v>
      </c>
      <c r="B20" s="39"/>
      <c r="C20" s="40"/>
      <c r="D20" s="40"/>
      <c r="E20" s="40"/>
      <c r="F20" s="40"/>
      <c r="G20" s="40"/>
      <c r="H20" s="40"/>
      <c r="I20" s="40"/>
      <c r="J20" s="41">
        <v>17</v>
      </c>
      <c r="K20" s="40"/>
      <c r="L20" s="40"/>
      <c r="M20" s="40"/>
      <c r="N20" s="40"/>
      <c r="O20" s="307"/>
      <c r="P20" s="307"/>
      <c r="Q20" s="307"/>
      <c r="R20" s="307"/>
      <c r="S20" s="221" t="s">
        <v>0</v>
      </c>
      <c r="T20" s="221" t="s">
        <v>0</v>
      </c>
      <c r="U20" s="221" t="s">
        <v>0</v>
      </c>
      <c r="V20" s="221" t="s">
        <v>0</v>
      </c>
      <c r="W20" s="42" t="s">
        <v>60</v>
      </c>
      <c r="X20" s="42" t="s">
        <v>60</v>
      </c>
      <c r="Y20" s="307" t="s">
        <v>62</v>
      </c>
      <c r="Z20" s="307" t="s">
        <v>62</v>
      </c>
      <c r="AA20" s="307" t="s">
        <v>62</v>
      </c>
      <c r="AB20" s="307" t="s">
        <v>62</v>
      </c>
      <c r="AC20" s="307" t="s">
        <v>62</v>
      </c>
      <c r="AD20" s="307" t="s">
        <v>62</v>
      </c>
      <c r="AE20" s="221" t="s">
        <v>89</v>
      </c>
      <c r="AF20" s="221" t="s">
        <v>89</v>
      </c>
      <c r="AG20" s="221" t="s">
        <v>89</v>
      </c>
      <c r="AH20" s="221" t="s">
        <v>89</v>
      </c>
      <c r="AI20" s="221" t="s">
        <v>89</v>
      </c>
      <c r="AJ20" s="221" t="s">
        <v>89</v>
      </c>
      <c r="AK20" s="221" t="s">
        <v>89</v>
      </c>
      <c r="AL20" s="221" t="s">
        <v>89</v>
      </c>
      <c r="AM20" s="221" t="s">
        <v>89</v>
      </c>
      <c r="AN20" s="221" t="s">
        <v>89</v>
      </c>
      <c r="AO20" s="221" t="s">
        <v>89</v>
      </c>
      <c r="AP20" s="221" t="s">
        <v>64</v>
      </c>
      <c r="AQ20" s="221" t="s">
        <v>64</v>
      </c>
      <c r="AR20" s="221" t="s">
        <v>64</v>
      </c>
      <c r="AS20" s="307"/>
      <c r="AT20" s="307"/>
      <c r="AU20" s="307"/>
      <c r="AV20" s="307"/>
      <c r="AW20" s="307"/>
      <c r="AX20" s="307"/>
      <c r="AY20" s="307"/>
      <c r="AZ20" s="307"/>
      <c r="BA20" s="23"/>
      <c r="BB20" s="353">
        <f>SUM(J20,AD20)</f>
        <v>17</v>
      </c>
      <c r="BC20" s="307">
        <v>4</v>
      </c>
      <c r="BD20" s="307"/>
      <c r="BE20" s="307">
        <v>6</v>
      </c>
      <c r="BF20" s="307">
        <v>11</v>
      </c>
      <c r="BG20" s="307">
        <v>3</v>
      </c>
      <c r="BH20" s="307">
        <v>2</v>
      </c>
      <c r="BI20" s="352">
        <f t="shared" si="0"/>
        <v>43</v>
      </c>
      <c r="BJ20" s="357"/>
      <c r="BK20" s="230"/>
      <c r="BL20" s="230"/>
      <c r="BM20" s="230"/>
      <c r="BP20" s="15"/>
      <c r="BQ20" s="15"/>
      <c r="BR20" s="15"/>
    </row>
    <row r="21" spans="1:70" s="19" customFormat="1" ht="28.35" customHeight="1" thickBot="1" x14ac:dyDescent="0.4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6">
        <f>SUM(BB17:BB20)</f>
        <v>117</v>
      </c>
      <c r="BC21" s="47">
        <f t="shared" ref="BC21:BI21" si="1">SUM(BC17:BC20)</f>
        <v>25</v>
      </c>
      <c r="BD21" s="47">
        <f t="shared" si="1"/>
        <v>2</v>
      </c>
      <c r="BE21" s="47">
        <f t="shared" si="1"/>
        <v>10</v>
      </c>
      <c r="BF21" s="47">
        <f t="shared" si="1"/>
        <v>11</v>
      </c>
      <c r="BG21" s="47">
        <f t="shared" si="1"/>
        <v>3</v>
      </c>
      <c r="BH21" s="47">
        <f t="shared" si="1"/>
        <v>31</v>
      </c>
      <c r="BI21" s="48">
        <f t="shared" si="1"/>
        <v>199</v>
      </c>
      <c r="BJ21" s="357"/>
      <c r="BK21" s="233"/>
      <c r="BL21" s="233"/>
      <c r="BM21" s="233"/>
      <c r="BP21" s="49"/>
      <c r="BQ21" s="49"/>
      <c r="BR21" s="49"/>
    </row>
    <row r="22" spans="1:70" s="3" customFormat="1" ht="28.35" customHeight="1" x14ac:dyDescent="0.45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1"/>
      <c r="S22" s="51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BF22" s="230"/>
      <c r="BG22" s="230"/>
      <c r="BH22" s="230"/>
      <c r="BI22" s="230"/>
      <c r="BJ22" s="230"/>
      <c r="BK22" s="233">
        <f>SUM(BD33,BD77)</f>
        <v>100</v>
      </c>
      <c r="BL22" s="230"/>
      <c r="BM22" s="230"/>
      <c r="BP22" s="15"/>
      <c r="BQ22" s="15"/>
      <c r="BR22" s="15"/>
    </row>
    <row r="23" spans="1:70" s="3" customFormat="1" ht="31.35" customHeight="1" x14ac:dyDescent="0.45">
      <c r="A23" s="50"/>
      <c r="B23" s="50"/>
      <c r="C23" s="50" t="s">
        <v>7</v>
      </c>
      <c r="D23" s="50"/>
      <c r="E23" s="50"/>
      <c r="F23" s="50"/>
      <c r="H23" s="52"/>
      <c r="I23" s="53" t="s">
        <v>90</v>
      </c>
      <c r="J23" s="50" t="s">
        <v>4</v>
      </c>
      <c r="N23" s="50"/>
      <c r="O23" s="50"/>
      <c r="P23" s="50"/>
      <c r="Q23" s="50"/>
      <c r="R23" s="51"/>
      <c r="S23" s="54" t="s">
        <v>1</v>
      </c>
      <c r="T23" s="53" t="s">
        <v>90</v>
      </c>
      <c r="U23" s="50" t="s">
        <v>59</v>
      </c>
      <c r="W23" s="50"/>
      <c r="X23" s="50"/>
      <c r="Y23" s="50"/>
      <c r="Z23" s="50"/>
      <c r="AA23" s="50"/>
      <c r="AB23" s="50"/>
      <c r="AC23" s="50"/>
      <c r="AE23" s="36" t="s">
        <v>89</v>
      </c>
      <c r="AF23" s="53" t="s">
        <v>90</v>
      </c>
      <c r="AG23" s="50" t="s">
        <v>88</v>
      </c>
      <c r="AH23" s="50"/>
      <c r="AI23" s="50"/>
      <c r="AN23" s="36" t="s">
        <v>60</v>
      </c>
      <c r="AO23" s="53" t="s">
        <v>90</v>
      </c>
      <c r="AP23" s="50" t="s">
        <v>61</v>
      </c>
      <c r="BF23" s="230"/>
      <c r="BG23" s="230"/>
      <c r="BH23" s="230"/>
      <c r="BI23" s="230"/>
      <c r="BJ23" s="230"/>
      <c r="BK23" s="230"/>
      <c r="BL23" s="230"/>
      <c r="BM23" s="230"/>
      <c r="BP23" s="15"/>
      <c r="BQ23" s="15"/>
      <c r="BR23" s="15"/>
    </row>
    <row r="24" spans="1:70" s="3" customFormat="1" ht="22.5" customHeight="1" x14ac:dyDescent="0.45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1"/>
      <c r="S24" s="51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BF24" s="230"/>
      <c r="BG24" s="230"/>
      <c r="BH24" s="230"/>
      <c r="BI24" s="230"/>
      <c r="BJ24" s="230"/>
      <c r="BK24" s="230"/>
      <c r="BL24" s="230"/>
      <c r="BM24" s="230"/>
      <c r="BP24" s="15"/>
      <c r="BQ24" s="15"/>
      <c r="BR24" s="15"/>
    </row>
    <row r="25" spans="1:70" s="3" customFormat="1" ht="31.35" customHeight="1" x14ac:dyDescent="0.45">
      <c r="A25" s="50"/>
      <c r="B25" s="50"/>
      <c r="C25" s="50"/>
      <c r="D25" s="50"/>
      <c r="E25" s="50"/>
      <c r="F25" s="50"/>
      <c r="G25" s="50"/>
      <c r="H25" s="55" t="s">
        <v>0</v>
      </c>
      <c r="I25" s="53" t="s">
        <v>90</v>
      </c>
      <c r="J25" s="50" t="s">
        <v>65</v>
      </c>
      <c r="N25" s="50"/>
      <c r="O25" s="50"/>
      <c r="P25" s="50"/>
      <c r="Q25" s="50"/>
      <c r="R25" s="51"/>
      <c r="S25" s="36" t="s">
        <v>62</v>
      </c>
      <c r="T25" s="53" t="s">
        <v>90</v>
      </c>
      <c r="U25" s="50" t="s">
        <v>66</v>
      </c>
      <c r="W25" s="50"/>
      <c r="X25" s="50"/>
      <c r="Y25" s="50"/>
      <c r="Z25" s="50"/>
      <c r="AA25" s="50"/>
      <c r="AB25" s="50"/>
      <c r="AC25" s="50"/>
      <c r="AE25" s="36" t="s">
        <v>64</v>
      </c>
      <c r="AF25" s="53" t="s">
        <v>90</v>
      </c>
      <c r="AG25" s="50" t="s">
        <v>63</v>
      </c>
      <c r="AH25" s="50"/>
      <c r="AI25" s="50"/>
      <c r="BF25" s="230"/>
      <c r="BG25" s="230"/>
      <c r="BH25" s="230"/>
      <c r="BI25" s="230"/>
      <c r="BJ25" s="230"/>
      <c r="BK25" s="230"/>
      <c r="BL25" s="230"/>
      <c r="BM25" s="230"/>
      <c r="BP25" s="15"/>
      <c r="BQ25" s="15"/>
      <c r="BR25" s="15"/>
    </row>
    <row r="26" spans="1:70" s="3" customFormat="1" ht="18.75" customHeight="1" x14ac:dyDescent="0.45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1"/>
      <c r="S26" s="51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BF26" s="230"/>
      <c r="BG26" s="230"/>
      <c r="BH26" s="230"/>
      <c r="BI26" s="230"/>
      <c r="BJ26" s="230"/>
      <c r="BK26" s="230"/>
      <c r="BL26" s="230"/>
      <c r="BM26" s="230"/>
      <c r="BP26" s="15"/>
      <c r="BQ26" s="15"/>
      <c r="BR26" s="15"/>
    </row>
    <row r="27" spans="1:70" s="3" customFormat="1" ht="31.35" customHeight="1" x14ac:dyDescent="0.4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1"/>
      <c r="S27" s="51"/>
      <c r="T27" s="50"/>
      <c r="U27" s="50"/>
      <c r="V27" s="50"/>
      <c r="W27" s="50"/>
      <c r="X27" s="50"/>
      <c r="Y27" s="50"/>
      <c r="Z27" s="50"/>
      <c r="AA27" s="18" t="s">
        <v>35</v>
      </c>
      <c r="AB27" s="50"/>
      <c r="AC27" s="50"/>
      <c r="AD27" s="50"/>
      <c r="AE27" s="50"/>
      <c r="AF27" s="50"/>
      <c r="AG27" s="50"/>
      <c r="AH27" s="50"/>
      <c r="AI27" s="50"/>
      <c r="BF27" s="230"/>
      <c r="BG27" s="230"/>
      <c r="BH27" s="230"/>
      <c r="BI27" s="56"/>
      <c r="BJ27" s="232"/>
      <c r="BK27" s="233"/>
      <c r="BL27" s="230"/>
      <c r="BM27" s="230"/>
      <c r="BP27" s="15"/>
      <c r="BQ27" s="15"/>
      <c r="BR27" s="15"/>
    </row>
    <row r="28" spans="1:70" s="3" customFormat="1" ht="22.5" customHeight="1" thickBot="1" x14ac:dyDescent="0.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1"/>
      <c r="S28" s="51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BF28" s="230"/>
      <c r="BG28" s="230"/>
      <c r="BH28" s="230"/>
      <c r="BI28" s="230"/>
      <c r="BJ28" s="230"/>
      <c r="BK28" s="230"/>
      <c r="BL28" s="230"/>
      <c r="BM28" s="230"/>
      <c r="BP28" s="15"/>
      <c r="BQ28" s="15"/>
      <c r="BR28" s="15"/>
    </row>
    <row r="29" spans="1:70" s="3" customFormat="1" ht="36.75" customHeight="1" thickBot="1" x14ac:dyDescent="0.5">
      <c r="A29" s="555" t="s">
        <v>95</v>
      </c>
      <c r="B29" s="558" t="s">
        <v>300</v>
      </c>
      <c r="C29" s="559"/>
      <c r="D29" s="559"/>
      <c r="E29" s="559"/>
      <c r="F29" s="559"/>
      <c r="G29" s="559"/>
      <c r="H29" s="559"/>
      <c r="I29" s="559"/>
      <c r="J29" s="559"/>
      <c r="K29" s="559"/>
      <c r="L29" s="559"/>
      <c r="M29" s="559"/>
      <c r="N29" s="559"/>
      <c r="O29" s="560"/>
      <c r="P29" s="567" t="s">
        <v>8</v>
      </c>
      <c r="Q29" s="568"/>
      <c r="R29" s="573" t="s">
        <v>9</v>
      </c>
      <c r="S29" s="567"/>
      <c r="T29" s="420" t="s">
        <v>10</v>
      </c>
      <c r="U29" s="421"/>
      <c r="V29" s="421"/>
      <c r="W29" s="421"/>
      <c r="X29" s="421"/>
      <c r="Y29" s="421"/>
      <c r="Z29" s="421"/>
      <c r="AA29" s="421"/>
      <c r="AB29" s="421"/>
      <c r="AC29" s="421"/>
      <c r="AD29" s="421"/>
      <c r="AE29" s="422"/>
      <c r="AF29" s="576" t="s">
        <v>34</v>
      </c>
      <c r="AG29" s="577"/>
      <c r="AH29" s="577"/>
      <c r="AI29" s="577"/>
      <c r="AJ29" s="577"/>
      <c r="AK29" s="577"/>
      <c r="AL29" s="577"/>
      <c r="AM29" s="577"/>
      <c r="AN29" s="577"/>
      <c r="AO29" s="577"/>
      <c r="AP29" s="577"/>
      <c r="AQ29" s="577"/>
      <c r="AR29" s="577"/>
      <c r="AS29" s="577"/>
      <c r="AT29" s="577"/>
      <c r="AU29" s="577"/>
      <c r="AV29" s="577"/>
      <c r="AW29" s="577"/>
      <c r="AX29" s="577"/>
      <c r="AY29" s="577"/>
      <c r="AZ29" s="577"/>
      <c r="BA29" s="577"/>
      <c r="BB29" s="577"/>
      <c r="BC29" s="577"/>
      <c r="BD29" s="650" t="s">
        <v>96</v>
      </c>
      <c r="BE29" s="651"/>
      <c r="BF29" s="651"/>
      <c r="BG29" s="651"/>
      <c r="BH29" s="651"/>
      <c r="BI29" s="652"/>
      <c r="BJ29" s="230"/>
      <c r="BK29" s="230"/>
      <c r="BN29" s="15"/>
      <c r="BO29" s="15"/>
      <c r="BP29" s="15"/>
    </row>
    <row r="30" spans="1:70" s="3" customFormat="1" ht="36.75" customHeight="1" thickBot="1" x14ac:dyDescent="0.5">
      <c r="A30" s="556"/>
      <c r="B30" s="561"/>
      <c r="C30" s="562"/>
      <c r="D30" s="562"/>
      <c r="E30" s="562"/>
      <c r="F30" s="562"/>
      <c r="G30" s="562"/>
      <c r="H30" s="562"/>
      <c r="I30" s="562"/>
      <c r="J30" s="562"/>
      <c r="K30" s="562"/>
      <c r="L30" s="562"/>
      <c r="M30" s="562"/>
      <c r="N30" s="562"/>
      <c r="O30" s="563"/>
      <c r="P30" s="569"/>
      <c r="Q30" s="570"/>
      <c r="R30" s="574"/>
      <c r="S30" s="569"/>
      <c r="T30" s="595" t="s">
        <v>5</v>
      </c>
      <c r="U30" s="569"/>
      <c r="V30" s="573" t="s">
        <v>11</v>
      </c>
      <c r="W30" s="584"/>
      <c r="X30" s="493" t="s">
        <v>12</v>
      </c>
      <c r="Y30" s="494"/>
      <c r="Z30" s="494"/>
      <c r="AA30" s="494"/>
      <c r="AB30" s="494"/>
      <c r="AC30" s="494"/>
      <c r="AD30" s="494"/>
      <c r="AE30" s="498"/>
      <c r="AF30" s="535" t="s">
        <v>14</v>
      </c>
      <c r="AG30" s="490"/>
      <c r="AH30" s="490"/>
      <c r="AI30" s="490"/>
      <c r="AJ30" s="490"/>
      <c r="AK30" s="492"/>
      <c r="AL30" s="535" t="s">
        <v>15</v>
      </c>
      <c r="AM30" s="490"/>
      <c r="AN30" s="490"/>
      <c r="AO30" s="490"/>
      <c r="AP30" s="490"/>
      <c r="AQ30" s="492"/>
      <c r="AR30" s="535" t="s">
        <v>16</v>
      </c>
      <c r="AS30" s="490"/>
      <c r="AT30" s="490"/>
      <c r="AU30" s="490"/>
      <c r="AV30" s="490"/>
      <c r="AW30" s="492"/>
      <c r="AX30" s="535" t="s">
        <v>152</v>
      </c>
      <c r="AY30" s="490"/>
      <c r="AZ30" s="490"/>
      <c r="BA30" s="490"/>
      <c r="BB30" s="490"/>
      <c r="BC30" s="496"/>
      <c r="BD30" s="653"/>
      <c r="BE30" s="654"/>
      <c r="BF30" s="654"/>
      <c r="BG30" s="654"/>
      <c r="BH30" s="654"/>
      <c r="BI30" s="655"/>
      <c r="BJ30" s="230"/>
      <c r="BK30" s="230"/>
      <c r="BN30" s="15"/>
      <c r="BO30" s="15"/>
      <c r="BP30" s="15"/>
    </row>
    <row r="31" spans="1:70" s="3" customFormat="1" ht="62.25" customHeight="1" thickBot="1" x14ac:dyDescent="0.5">
      <c r="A31" s="556"/>
      <c r="B31" s="561"/>
      <c r="C31" s="562"/>
      <c r="D31" s="562"/>
      <c r="E31" s="562"/>
      <c r="F31" s="562"/>
      <c r="G31" s="562"/>
      <c r="H31" s="562"/>
      <c r="I31" s="562"/>
      <c r="J31" s="562"/>
      <c r="K31" s="562"/>
      <c r="L31" s="562"/>
      <c r="M31" s="562"/>
      <c r="N31" s="562"/>
      <c r="O31" s="563"/>
      <c r="P31" s="569"/>
      <c r="Q31" s="570"/>
      <c r="R31" s="574"/>
      <c r="S31" s="569"/>
      <c r="T31" s="595"/>
      <c r="U31" s="569"/>
      <c r="V31" s="574"/>
      <c r="W31" s="569"/>
      <c r="X31" s="578" t="s">
        <v>13</v>
      </c>
      <c r="Y31" s="568"/>
      <c r="Z31" s="580" t="s">
        <v>97</v>
      </c>
      <c r="AA31" s="568"/>
      <c r="AB31" s="580" t="s">
        <v>98</v>
      </c>
      <c r="AC31" s="568"/>
      <c r="AD31" s="567" t="s">
        <v>70</v>
      </c>
      <c r="AE31" s="584"/>
      <c r="AF31" s="554" t="s">
        <v>148</v>
      </c>
      <c r="AG31" s="490"/>
      <c r="AH31" s="492"/>
      <c r="AI31" s="554" t="s">
        <v>313</v>
      </c>
      <c r="AJ31" s="490"/>
      <c r="AK31" s="492"/>
      <c r="AL31" s="554" t="s">
        <v>169</v>
      </c>
      <c r="AM31" s="490"/>
      <c r="AN31" s="492"/>
      <c r="AO31" s="554" t="s">
        <v>170</v>
      </c>
      <c r="AP31" s="490"/>
      <c r="AQ31" s="492"/>
      <c r="AR31" s="554" t="s">
        <v>149</v>
      </c>
      <c r="AS31" s="490"/>
      <c r="AT31" s="492"/>
      <c r="AU31" s="554" t="s">
        <v>150</v>
      </c>
      <c r="AV31" s="490"/>
      <c r="AW31" s="492"/>
      <c r="AX31" s="554" t="s">
        <v>177</v>
      </c>
      <c r="AY31" s="490"/>
      <c r="AZ31" s="492"/>
      <c r="BA31" s="554" t="s">
        <v>200</v>
      </c>
      <c r="BB31" s="490"/>
      <c r="BC31" s="496"/>
      <c r="BD31" s="653"/>
      <c r="BE31" s="654"/>
      <c r="BF31" s="654"/>
      <c r="BG31" s="654"/>
      <c r="BH31" s="654"/>
      <c r="BI31" s="655"/>
      <c r="BJ31" s="230"/>
      <c r="BK31" s="230"/>
      <c r="BN31" s="15"/>
      <c r="BO31" s="15"/>
      <c r="BP31" s="15"/>
    </row>
    <row r="32" spans="1:70" s="3" customFormat="1" ht="141.6" customHeight="1" thickBot="1" x14ac:dyDescent="0.5">
      <c r="A32" s="557"/>
      <c r="B32" s="564"/>
      <c r="C32" s="565"/>
      <c r="D32" s="565"/>
      <c r="E32" s="565"/>
      <c r="F32" s="565"/>
      <c r="G32" s="565"/>
      <c r="H32" s="565"/>
      <c r="I32" s="565"/>
      <c r="J32" s="565"/>
      <c r="K32" s="565"/>
      <c r="L32" s="565"/>
      <c r="M32" s="565"/>
      <c r="N32" s="565"/>
      <c r="O32" s="566"/>
      <c r="P32" s="571"/>
      <c r="Q32" s="572"/>
      <c r="R32" s="575"/>
      <c r="S32" s="571"/>
      <c r="T32" s="579"/>
      <c r="U32" s="571"/>
      <c r="V32" s="575"/>
      <c r="W32" s="571"/>
      <c r="X32" s="579"/>
      <c r="Y32" s="572"/>
      <c r="Z32" s="575"/>
      <c r="AA32" s="572"/>
      <c r="AB32" s="575"/>
      <c r="AC32" s="572"/>
      <c r="AD32" s="571"/>
      <c r="AE32" s="585"/>
      <c r="AF32" s="57" t="s">
        <v>3</v>
      </c>
      <c r="AG32" s="58" t="s">
        <v>17</v>
      </c>
      <c r="AH32" s="59" t="s">
        <v>18</v>
      </c>
      <c r="AI32" s="57" t="s">
        <v>3</v>
      </c>
      <c r="AJ32" s="58" t="s">
        <v>17</v>
      </c>
      <c r="AK32" s="59" t="s">
        <v>18</v>
      </c>
      <c r="AL32" s="57" t="s">
        <v>3</v>
      </c>
      <c r="AM32" s="58" t="s">
        <v>17</v>
      </c>
      <c r="AN32" s="59" t="s">
        <v>18</v>
      </c>
      <c r="AO32" s="57" t="s">
        <v>3</v>
      </c>
      <c r="AP32" s="58" t="s">
        <v>17</v>
      </c>
      <c r="AQ32" s="59" t="s">
        <v>18</v>
      </c>
      <c r="AR32" s="60" t="s">
        <v>3</v>
      </c>
      <c r="AS32" s="58" t="s">
        <v>17</v>
      </c>
      <c r="AT32" s="61" t="s">
        <v>18</v>
      </c>
      <c r="AU32" s="308" t="s">
        <v>3</v>
      </c>
      <c r="AV32" s="58" t="s">
        <v>17</v>
      </c>
      <c r="AW32" s="318" t="s">
        <v>18</v>
      </c>
      <c r="AX32" s="60" t="s">
        <v>3</v>
      </c>
      <c r="AY32" s="58" t="s">
        <v>17</v>
      </c>
      <c r="AZ32" s="61" t="s">
        <v>18</v>
      </c>
      <c r="BA32" s="60" t="s">
        <v>3</v>
      </c>
      <c r="BB32" s="58" t="s">
        <v>17</v>
      </c>
      <c r="BC32" s="116" t="s">
        <v>18</v>
      </c>
      <c r="BD32" s="656"/>
      <c r="BE32" s="657"/>
      <c r="BF32" s="657"/>
      <c r="BG32" s="657"/>
      <c r="BH32" s="657"/>
      <c r="BI32" s="658"/>
      <c r="BJ32" s="72"/>
      <c r="BK32" s="230"/>
      <c r="BN32" s="15"/>
      <c r="BO32" s="15"/>
      <c r="BP32" s="15"/>
    </row>
    <row r="33" spans="1:70 16382:16382" s="17" customFormat="1" ht="36.75" customHeight="1" thickBot="1" x14ac:dyDescent="0.25">
      <c r="A33" s="62" t="s">
        <v>19</v>
      </c>
      <c r="B33" s="551" t="s">
        <v>109</v>
      </c>
      <c r="C33" s="668"/>
      <c r="D33" s="668"/>
      <c r="E33" s="668"/>
      <c r="F33" s="668"/>
      <c r="G33" s="668"/>
      <c r="H33" s="668"/>
      <c r="I33" s="668"/>
      <c r="J33" s="668"/>
      <c r="K33" s="668"/>
      <c r="L33" s="668"/>
      <c r="M33" s="668"/>
      <c r="N33" s="668"/>
      <c r="O33" s="669"/>
      <c r="P33" s="494"/>
      <c r="Q33" s="495"/>
      <c r="R33" s="496"/>
      <c r="S33" s="494"/>
      <c r="T33" s="420">
        <f>SUM(T34:U76)</f>
        <v>3990</v>
      </c>
      <c r="U33" s="421"/>
      <c r="V33" s="533">
        <f>SUM(V34:W76)</f>
        <v>1890</v>
      </c>
      <c r="W33" s="422"/>
      <c r="X33" s="420">
        <f>SUM(X34:Y76)</f>
        <v>876</v>
      </c>
      <c r="Y33" s="421"/>
      <c r="Z33" s="533">
        <f>SUM(Z34:AA76)</f>
        <v>540</v>
      </c>
      <c r="AA33" s="421"/>
      <c r="AB33" s="533">
        <f>SUM(AB34:AC76)</f>
        <v>426</v>
      </c>
      <c r="AC33" s="421"/>
      <c r="AD33" s="533">
        <f>SUM(AD34:AE76)</f>
        <v>48</v>
      </c>
      <c r="AE33" s="422"/>
      <c r="AF33" s="310">
        <f t="shared" ref="AF33:BC33" si="2">SUM(AF34:AF76)</f>
        <v>816</v>
      </c>
      <c r="AG33" s="314">
        <f t="shared" si="2"/>
        <v>408</v>
      </c>
      <c r="AH33" s="63">
        <f t="shared" si="2"/>
        <v>21</v>
      </c>
      <c r="AI33" s="310">
        <f t="shared" si="2"/>
        <v>790</v>
      </c>
      <c r="AJ33" s="314">
        <f t="shared" si="2"/>
        <v>372</v>
      </c>
      <c r="AK33" s="63">
        <f t="shared" si="2"/>
        <v>22</v>
      </c>
      <c r="AL33" s="310">
        <f t="shared" si="2"/>
        <v>562</v>
      </c>
      <c r="AM33" s="314">
        <f t="shared" si="2"/>
        <v>278</v>
      </c>
      <c r="AN33" s="63">
        <f t="shared" si="2"/>
        <v>15</v>
      </c>
      <c r="AO33" s="310">
        <f t="shared" si="2"/>
        <v>550</v>
      </c>
      <c r="AP33" s="314">
        <f t="shared" si="2"/>
        <v>270</v>
      </c>
      <c r="AQ33" s="63">
        <f t="shared" si="2"/>
        <v>15</v>
      </c>
      <c r="AR33" s="310">
        <f t="shared" si="2"/>
        <v>600</v>
      </c>
      <c r="AS33" s="314">
        <f t="shared" si="2"/>
        <v>266</v>
      </c>
      <c r="AT33" s="63">
        <f t="shared" si="2"/>
        <v>16</v>
      </c>
      <c r="AU33" s="310">
        <f t="shared" si="2"/>
        <v>360</v>
      </c>
      <c r="AV33" s="314">
        <f t="shared" si="2"/>
        <v>156</v>
      </c>
      <c r="AW33" s="63">
        <f t="shared" si="2"/>
        <v>10</v>
      </c>
      <c r="AX33" s="310">
        <f t="shared" si="2"/>
        <v>312</v>
      </c>
      <c r="AY33" s="314">
        <f t="shared" si="2"/>
        <v>140</v>
      </c>
      <c r="AZ33" s="63">
        <f t="shared" si="2"/>
        <v>9</v>
      </c>
      <c r="BA33" s="310">
        <f t="shared" si="2"/>
        <v>0</v>
      </c>
      <c r="BB33" s="314">
        <f t="shared" si="2"/>
        <v>0</v>
      </c>
      <c r="BC33" s="63">
        <f t="shared" si="2"/>
        <v>0</v>
      </c>
      <c r="BD33" s="662">
        <f>T33*100/T145</f>
        <v>53.643452541005644</v>
      </c>
      <c r="BE33" s="663"/>
      <c r="BF33" s="663"/>
      <c r="BG33" s="663"/>
      <c r="BH33" s="663"/>
      <c r="BI33" s="664"/>
      <c r="BJ33" s="133">
        <f>SUM(X33:AE33)</f>
        <v>1890</v>
      </c>
      <c r="BK33" s="64">
        <f>SUM(AF33,AI33,AL33,AO33,AR33,AU33,AX33,BA33)</f>
        <v>3990</v>
      </c>
      <c r="BL33" s="64">
        <f>SUM(AG33,AJ33,AM33,AP33,AS33,AV33,AY33,BB33)</f>
        <v>1890</v>
      </c>
      <c r="BM33" s="64">
        <f>SUM(AH33,AK33,AN33,AQ33,AT33,AW33,AZ33,BC33)</f>
        <v>108</v>
      </c>
      <c r="BN33" s="14"/>
      <c r="BO33" s="14"/>
      <c r="BP33" s="14"/>
    </row>
    <row r="34" spans="1:70 16382:16382" s="132" customFormat="1" ht="59.45" customHeight="1" x14ac:dyDescent="0.2">
      <c r="A34" s="178" t="s">
        <v>99</v>
      </c>
      <c r="B34" s="665" t="s">
        <v>324</v>
      </c>
      <c r="C34" s="666"/>
      <c r="D34" s="666"/>
      <c r="E34" s="666"/>
      <c r="F34" s="666"/>
      <c r="G34" s="666"/>
      <c r="H34" s="666"/>
      <c r="I34" s="666"/>
      <c r="J34" s="666"/>
      <c r="K34" s="666"/>
      <c r="L34" s="666"/>
      <c r="M34" s="666"/>
      <c r="N34" s="666"/>
      <c r="O34" s="667"/>
      <c r="P34" s="425"/>
      <c r="Q34" s="536"/>
      <c r="R34" s="539"/>
      <c r="S34" s="425"/>
      <c r="T34" s="424"/>
      <c r="U34" s="425"/>
      <c r="V34" s="539"/>
      <c r="W34" s="426"/>
      <c r="X34" s="425"/>
      <c r="Y34" s="425"/>
      <c r="Z34" s="539"/>
      <c r="AA34" s="536"/>
      <c r="AB34" s="539"/>
      <c r="AC34" s="536"/>
      <c r="AD34" s="425"/>
      <c r="AE34" s="426"/>
      <c r="AF34" s="316"/>
      <c r="AG34" s="306"/>
      <c r="AH34" s="305"/>
      <c r="AI34" s="316"/>
      <c r="AJ34" s="306"/>
      <c r="AK34" s="305"/>
      <c r="AL34" s="316"/>
      <c r="AM34" s="306"/>
      <c r="AN34" s="305"/>
      <c r="AO34" s="316"/>
      <c r="AP34" s="306"/>
      <c r="AQ34" s="315"/>
      <c r="AR34" s="316"/>
      <c r="AS34" s="306"/>
      <c r="AT34" s="317"/>
      <c r="AU34" s="316"/>
      <c r="AV34" s="306"/>
      <c r="AW34" s="305"/>
      <c r="AX34" s="316"/>
      <c r="AY34" s="306"/>
      <c r="AZ34" s="305"/>
      <c r="BA34" s="316"/>
      <c r="BB34" s="306"/>
      <c r="BC34" s="315"/>
      <c r="BD34" s="659" t="s">
        <v>127</v>
      </c>
      <c r="BE34" s="660"/>
      <c r="BF34" s="660"/>
      <c r="BG34" s="660"/>
      <c r="BH34" s="660"/>
      <c r="BI34" s="661"/>
      <c r="BJ34" s="143">
        <f t="shared" ref="BJ34:BJ99" si="3">SUM(X34:AE34)</f>
        <v>0</v>
      </c>
      <c r="BK34" s="144"/>
      <c r="BN34" s="145"/>
      <c r="BO34" s="145"/>
      <c r="BP34" s="145"/>
    </row>
    <row r="35" spans="1:70 16382:16382" s="132" customFormat="1" ht="31.35" customHeight="1" x14ac:dyDescent="0.2">
      <c r="A35" s="67" t="s">
        <v>113</v>
      </c>
      <c r="B35" s="404" t="s">
        <v>314</v>
      </c>
      <c r="C35" s="405"/>
      <c r="D35" s="405"/>
      <c r="E35" s="405"/>
      <c r="F35" s="405"/>
      <c r="G35" s="405"/>
      <c r="H35" s="405"/>
      <c r="I35" s="405"/>
      <c r="J35" s="405"/>
      <c r="K35" s="405"/>
      <c r="L35" s="405"/>
      <c r="M35" s="405"/>
      <c r="N35" s="405"/>
      <c r="O35" s="406"/>
      <c r="P35" s="386">
        <v>2</v>
      </c>
      <c r="Q35" s="532"/>
      <c r="R35" s="531"/>
      <c r="S35" s="386"/>
      <c r="T35" s="385">
        <f t="shared" ref="T35:T38" si="4">SUM(AF35,AI35,AL35,AO35,AR35,AU35,AX35,BA35)</f>
        <v>108</v>
      </c>
      <c r="U35" s="386"/>
      <c r="V35" s="531">
        <f t="shared" ref="V35:V37" si="5">SUM(AG35,AJ35,AM35,AP35,AS35,AV35,AY35,BB35)</f>
        <v>54</v>
      </c>
      <c r="W35" s="387"/>
      <c r="X35" s="386">
        <v>28</v>
      </c>
      <c r="Y35" s="386"/>
      <c r="Z35" s="531"/>
      <c r="AA35" s="532"/>
      <c r="AB35" s="531"/>
      <c r="AC35" s="532"/>
      <c r="AD35" s="386">
        <v>26</v>
      </c>
      <c r="AE35" s="387"/>
      <c r="AF35" s="323"/>
      <c r="AG35" s="325"/>
      <c r="AH35" s="322"/>
      <c r="AI35" s="323">
        <v>108</v>
      </c>
      <c r="AJ35" s="325">
        <v>54</v>
      </c>
      <c r="AK35" s="322">
        <v>3</v>
      </c>
      <c r="AL35" s="323"/>
      <c r="AM35" s="325"/>
      <c r="AN35" s="321"/>
      <c r="AO35" s="323"/>
      <c r="AP35" s="325"/>
      <c r="AQ35" s="321"/>
      <c r="AR35" s="323"/>
      <c r="AS35" s="325"/>
      <c r="AT35" s="322"/>
      <c r="AU35" s="323"/>
      <c r="AV35" s="325"/>
      <c r="AW35" s="322"/>
      <c r="AX35" s="323"/>
      <c r="AY35" s="325"/>
      <c r="AZ35" s="322"/>
      <c r="BA35" s="323"/>
      <c r="BB35" s="325"/>
      <c r="BC35" s="321"/>
      <c r="BD35" s="620" t="s">
        <v>187</v>
      </c>
      <c r="BE35" s="621"/>
      <c r="BF35" s="621"/>
      <c r="BG35" s="621"/>
      <c r="BH35" s="621"/>
      <c r="BI35" s="622"/>
      <c r="BJ35" s="143">
        <f t="shared" si="3"/>
        <v>54</v>
      </c>
      <c r="BK35" s="144"/>
      <c r="BN35" s="145"/>
      <c r="BO35" s="145"/>
      <c r="BP35" s="145"/>
    </row>
    <row r="36" spans="1:70 16382:16382" s="132" customFormat="1" ht="31.35" customHeight="1" x14ac:dyDescent="0.2">
      <c r="A36" s="67" t="s">
        <v>114</v>
      </c>
      <c r="B36" s="404" t="s">
        <v>192</v>
      </c>
      <c r="C36" s="405"/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6"/>
      <c r="P36" s="386">
        <v>4</v>
      </c>
      <c r="Q36" s="532"/>
      <c r="R36" s="531"/>
      <c r="S36" s="386"/>
      <c r="T36" s="385">
        <f t="shared" si="4"/>
        <v>108</v>
      </c>
      <c r="U36" s="386"/>
      <c r="V36" s="531">
        <f t="shared" si="5"/>
        <v>54</v>
      </c>
      <c r="W36" s="387"/>
      <c r="X36" s="386">
        <v>32</v>
      </c>
      <c r="Y36" s="386"/>
      <c r="Z36" s="531"/>
      <c r="AA36" s="532"/>
      <c r="AB36" s="531"/>
      <c r="AC36" s="532"/>
      <c r="AD36" s="386">
        <v>22</v>
      </c>
      <c r="AE36" s="387"/>
      <c r="AF36" s="323"/>
      <c r="AG36" s="325"/>
      <c r="AH36" s="322"/>
      <c r="AI36" s="323"/>
      <c r="AJ36" s="325"/>
      <c r="AK36" s="322"/>
      <c r="AL36" s="323"/>
      <c r="AM36" s="325"/>
      <c r="AN36" s="321"/>
      <c r="AO36" s="323">
        <v>108</v>
      </c>
      <c r="AP36" s="325">
        <v>54</v>
      </c>
      <c r="AQ36" s="321">
        <v>3</v>
      </c>
      <c r="AR36" s="323"/>
      <c r="AS36" s="325"/>
      <c r="AT36" s="322"/>
      <c r="AU36" s="323"/>
      <c r="AV36" s="325"/>
      <c r="AW36" s="322"/>
      <c r="AX36" s="323"/>
      <c r="AY36" s="325"/>
      <c r="AZ36" s="322"/>
      <c r="BA36" s="323"/>
      <c r="BB36" s="325"/>
      <c r="BC36" s="321"/>
      <c r="BD36" s="620" t="s">
        <v>188</v>
      </c>
      <c r="BE36" s="621"/>
      <c r="BF36" s="621"/>
      <c r="BG36" s="621"/>
      <c r="BH36" s="621"/>
      <c r="BI36" s="622"/>
      <c r="BJ36" s="143">
        <f t="shared" si="3"/>
        <v>54</v>
      </c>
      <c r="BK36" s="144"/>
      <c r="BN36" s="145"/>
      <c r="BO36" s="145"/>
      <c r="BP36" s="145"/>
    </row>
    <row r="37" spans="1:70 16382:16382" s="132" customFormat="1" ht="31.35" customHeight="1" x14ac:dyDescent="0.2">
      <c r="A37" s="67" t="s">
        <v>142</v>
      </c>
      <c r="B37" s="404" t="s">
        <v>317</v>
      </c>
      <c r="C37" s="405"/>
      <c r="D37" s="405"/>
      <c r="E37" s="405"/>
      <c r="F37" s="405"/>
      <c r="G37" s="405"/>
      <c r="H37" s="405"/>
      <c r="I37" s="405"/>
      <c r="J37" s="405"/>
      <c r="K37" s="405"/>
      <c r="L37" s="405"/>
      <c r="M37" s="405"/>
      <c r="N37" s="405"/>
      <c r="O37" s="406"/>
      <c r="P37" s="386">
        <v>4</v>
      </c>
      <c r="Q37" s="532"/>
      <c r="R37" s="531"/>
      <c r="S37" s="386"/>
      <c r="T37" s="385">
        <f t="shared" si="4"/>
        <v>108</v>
      </c>
      <c r="U37" s="386"/>
      <c r="V37" s="531">
        <f t="shared" si="5"/>
        <v>54</v>
      </c>
      <c r="W37" s="387"/>
      <c r="X37" s="386">
        <v>28</v>
      </c>
      <c r="Y37" s="532"/>
      <c r="Z37" s="531"/>
      <c r="AA37" s="532"/>
      <c r="AB37" s="531">
        <v>26</v>
      </c>
      <c r="AC37" s="532"/>
      <c r="AD37" s="531"/>
      <c r="AE37" s="387"/>
      <c r="AF37" s="323"/>
      <c r="AG37" s="325"/>
      <c r="AH37" s="322"/>
      <c r="AI37" s="323"/>
      <c r="AJ37" s="325"/>
      <c r="AK37" s="322"/>
      <c r="AL37" s="323"/>
      <c r="AM37" s="325"/>
      <c r="AN37" s="321"/>
      <c r="AO37" s="323">
        <v>108</v>
      </c>
      <c r="AP37" s="325">
        <v>54</v>
      </c>
      <c r="AQ37" s="321">
        <v>3</v>
      </c>
      <c r="AR37" s="323"/>
      <c r="AS37" s="325"/>
      <c r="AT37" s="322"/>
      <c r="AU37" s="323"/>
      <c r="AV37" s="325"/>
      <c r="AW37" s="322"/>
      <c r="AX37" s="323"/>
      <c r="AY37" s="325"/>
      <c r="AZ37" s="322"/>
      <c r="BA37" s="323"/>
      <c r="BB37" s="325"/>
      <c r="BC37" s="321"/>
      <c r="BD37" s="620" t="s">
        <v>189</v>
      </c>
      <c r="BE37" s="621"/>
      <c r="BF37" s="621"/>
      <c r="BG37" s="621"/>
      <c r="BH37" s="621"/>
      <c r="BI37" s="622"/>
      <c r="BJ37" s="143">
        <f t="shared" si="3"/>
        <v>54</v>
      </c>
      <c r="BN37" s="145"/>
      <c r="BO37" s="145"/>
      <c r="BP37" s="145"/>
    </row>
    <row r="38" spans="1:70 16382:16382" s="132" customFormat="1" ht="31.35" customHeight="1" x14ac:dyDescent="0.2">
      <c r="A38" s="107" t="s">
        <v>110</v>
      </c>
      <c r="B38" s="597" t="s">
        <v>144</v>
      </c>
      <c r="C38" s="598"/>
      <c r="D38" s="598"/>
      <c r="E38" s="598"/>
      <c r="F38" s="598"/>
      <c r="G38" s="598"/>
      <c r="H38" s="598"/>
      <c r="I38" s="598"/>
      <c r="J38" s="598"/>
      <c r="K38" s="598"/>
      <c r="L38" s="598"/>
      <c r="M38" s="598"/>
      <c r="N38" s="598"/>
      <c r="O38" s="599"/>
      <c r="P38" s="386"/>
      <c r="Q38" s="532"/>
      <c r="R38" s="531"/>
      <c r="S38" s="386"/>
      <c r="T38" s="385">
        <f t="shared" si="4"/>
        <v>0</v>
      </c>
      <c r="U38" s="386"/>
      <c r="V38" s="531"/>
      <c r="W38" s="387"/>
      <c r="X38" s="386"/>
      <c r="Y38" s="386"/>
      <c r="Z38" s="531"/>
      <c r="AA38" s="532"/>
      <c r="AB38" s="531"/>
      <c r="AC38" s="532"/>
      <c r="AD38" s="386"/>
      <c r="AE38" s="387"/>
      <c r="AF38" s="323"/>
      <c r="AG38" s="325"/>
      <c r="AH38" s="320"/>
      <c r="AI38" s="323"/>
      <c r="AJ38" s="325"/>
      <c r="AK38" s="320"/>
      <c r="AL38" s="323"/>
      <c r="AM38" s="325"/>
      <c r="AN38" s="320"/>
      <c r="AO38" s="323"/>
      <c r="AP38" s="325"/>
      <c r="AQ38" s="321"/>
      <c r="AR38" s="323"/>
      <c r="AS38" s="325"/>
      <c r="AT38" s="322"/>
      <c r="AU38" s="323"/>
      <c r="AV38" s="325"/>
      <c r="AW38" s="320"/>
      <c r="AX38" s="323"/>
      <c r="AY38" s="325"/>
      <c r="AZ38" s="320"/>
      <c r="BA38" s="323"/>
      <c r="BB38" s="325"/>
      <c r="BC38" s="321"/>
      <c r="BD38" s="440">
        <f>SUM(X38:AE38)</f>
        <v>0</v>
      </c>
      <c r="BE38" s="441"/>
      <c r="BF38" s="441"/>
      <c r="BG38" s="441"/>
      <c r="BH38" s="441"/>
      <c r="BI38" s="442"/>
      <c r="BJ38" s="143">
        <f t="shared" si="3"/>
        <v>0</v>
      </c>
      <c r="BK38" s="144"/>
      <c r="BN38" s="145"/>
      <c r="BO38" s="145"/>
      <c r="BP38" s="145"/>
    </row>
    <row r="39" spans="1:70 16382:16382" s="132" customFormat="1" ht="30.75" customHeight="1" x14ac:dyDescent="0.2">
      <c r="A39" s="67" t="s">
        <v>111</v>
      </c>
      <c r="B39" s="404" t="s">
        <v>143</v>
      </c>
      <c r="C39" s="405"/>
      <c r="D39" s="405"/>
      <c r="E39" s="405"/>
      <c r="F39" s="405"/>
      <c r="G39" s="405"/>
      <c r="H39" s="405"/>
      <c r="I39" s="405"/>
      <c r="J39" s="405"/>
      <c r="K39" s="405"/>
      <c r="L39" s="405"/>
      <c r="M39" s="405"/>
      <c r="N39" s="405"/>
      <c r="O39" s="406"/>
      <c r="P39" s="386">
        <v>2</v>
      </c>
      <c r="Q39" s="532"/>
      <c r="R39" s="531">
        <v>1</v>
      </c>
      <c r="S39" s="386"/>
      <c r="T39" s="385">
        <f>SUM(AF39,AI39,AL39,AO39,AR39,AU39,AX39,BA39)</f>
        <v>216</v>
      </c>
      <c r="U39" s="386"/>
      <c r="V39" s="531">
        <f>SUM(AG39,AJ39,AM39,AP39,AS39,AV39,AY39,BB39)</f>
        <v>120</v>
      </c>
      <c r="W39" s="387"/>
      <c r="X39" s="386"/>
      <c r="Y39" s="386"/>
      <c r="Z39" s="531"/>
      <c r="AA39" s="532"/>
      <c r="AB39" s="531">
        <v>120</v>
      </c>
      <c r="AC39" s="532"/>
      <c r="AD39" s="386"/>
      <c r="AE39" s="387"/>
      <c r="AF39" s="323">
        <v>108</v>
      </c>
      <c r="AG39" s="325">
        <v>60</v>
      </c>
      <c r="AH39" s="322">
        <v>3</v>
      </c>
      <c r="AI39" s="323">
        <v>108</v>
      </c>
      <c r="AJ39" s="325">
        <v>60</v>
      </c>
      <c r="AK39" s="322">
        <v>3</v>
      </c>
      <c r="AL39" s="323"/>
      <c r="AM39" s="325"/>
      <c r="AN39" s="321"/>
      <c r="AO39" s="323"/>
      <c r="AP39" s="325"/>
      <c r="AQ39" s="321"/>
      <c r="AR39" s="323"/>
      <c r="AS39" s="325"/>
      <c r="AT39" s="322"/>
      <c r="AU39" s="323"/>
      <c r="AV39" s="325"/>
      <c r="AW39" s="322"/>
      <c r="AX39" s="323"/>
      <c r="AY39" s="325"/>
      <c r="AZ39" s="322"/>
      <c r="BA39" s="323"/>
      <c r="BB39" s="325"/>
      <c r="BC39" s="321"/>
      <c r="BD39" s="620" t="s">
        <v>126</v>
      </c>
      <c r="BE39" s="621"/>
      <c r="BF39" s="621"/>
      <c r="BG39" s="621"/>
      <c r="BH39" s="621"/>
      <c r="BI39" s="622"/>
      <c r="BJ39" s="143">
        <f t="shared" si="3"/>
        <v>120</v>
      </c>
      <c r="BK39" s="144"/>
      <c r="BN39" s="145"/>
      <c r="BO39" s="145"/>
      <c r="BP39" s="145"/>
    </row>
    <row r="40" spans="1:70 16382:16382" s="132" customFormat="1" ht="31.35" customHeight="1" x14ac:dyDescent="0.2">
      <c r="A40" s="67" t="s">
        <v>128</v>
      </c>
      <c r="B40" s="404" t="s">
        <v>186</v>
      </c>
      <c r="C40" s="405"/>
      <c r="D40" s="405"/>
      <c r="E40" s="405"/>
      <c r="F40" s="405"/>
      <c r="G40" s="405"/>
      <c r="H40" s="405"/>
      <c r="I40" s="405"/>
      <c r="J40" s="405"/>
      <c r="K40" s="405"/>
      <c r="L40" s="405"/>
      <c r="M40" s="405"/>
      <c r="N40" s="405"/>
      <c r="O40" s="406"/>
      <c r="P40" s="386"/>
      <c r="Q40" s="532"/>
      <c r="R40" s="531">
        <v>2</v>
      </c>
      <c r="S40" s="386"/>
      <c r="T40" s="385">
        <f>SUM(AF40,AI40,AL40,AO40,AR40,AU40,AX40,BA40)</f>
        <v>108</v>
      </c>
      <c r="U40" s="386"/>
      <c r="V40" s="531">
        <f>SUM(AG40,AJ40,AM40,AP40,AS40,AV40,AY40,BB40)</f>
        <v>40</v>
      </c>
      <c r="W40" s="387"/>
      <c r="X40" s="386"/>
      <c r="Y40" s="386"/>
      <c r="Z40" s="531"/>
      <c r="AA40" s="532"/>
      <c r="AB40" s="531">
        <v>40</v>
      </c>
      <c r="AC40" s="532"/>
      <c r="AD40" s="386"/>
      <c r="AE40" s="387"/>
      <c r="AF40" s="323"/>
      <c r="AG40" s="325"/>
      <c r="AH40" s="322"/>
      <c r="AI40" s="323">
        <v>108</v>
      </c>
      <c r="AJ40" s="325">
        <v>40</v>
      </c>
      <c r="AK40" s="322">
        <v>3</v>
      </c>
      <c r="AL40" s="323"/>
      <c r="AM40" s="325"/>
      <c r="AN40" s="321"/>
      <c r="AO40" s="323"/>
      <c r="AP40" s="325"/>
      <c r="AQ40" s="321"/>
      <c r="AR40" s="323"/>
      <c r="AS40" s="325"/>
      <c r="AT40" s="322"/>
      <c r="AU40" s="323"/>
      <c r="AV40" s="325"/>
      <c r="AW40" s="322"/>
      <c r="AX40" s="323"/>
      <c r="AY40" s="325"/>
      <c r="AZ40" s="322"/>
      <c r="BA40" s="323"/>
      <c r="BB40" s="325"/>
      <c r="BC40" s="321"/>
      <c r="BD40" s="620" t="s">
        <v>190</v>
      </c>
      <c r="BE40" s="621"/>
      <c r="BF40" s="621"/>
      <c r="BG40" s="621"/>
      <c r="BH40" s="621"/>
      <c r="BI40" s="622"/>
      <c r="BJ40" s="143">
        <f t="shared" si="3"/>
        <v>40</v>
      </c>
      <c r="BK40" s="144"/>
      <c r="BN40" s="145"/>
      <c r="BO40" s="145"/>
      <c r="BP40" s="145"/>
    </row>
    <row r="41" spans="1:70 16382:16382" s="132" customFormat="1" ht="31.35" customHeight="1" x14ac:dyDescent="0.2">
      <c r="A41" s="107" t="s">
        <v>112</v>
      </c>
      <c r="B41" s="597" t="s">
        <v>181</v>
      </c>
      <c r="C41" s="598"/>
      <c r="D41" s="598"/>
      <c r="E41" s="598"/>
      <c r="F41" s="598"/>
      <c r="G41" s="598"/>
      <c r="H41" s="598"/>
      <c r="I41" s="598"/>
      <c r="J41" s="598"/>
      <c r="K41" s="598"/>
      <c r="L41" s="598"/>
      <c r="M41" s="598"/>
      <c r="N41" s="598"/>
      <c r="O41" s="599"/>
      <c r="P41" s="386"/>
      <c r="Q41" s="532"/>
      <c r="R41" s="531"/>
      <c r="S41" s="386"/>
      <c r="T41" s="385"/>
      <c r="U41" s="386"/>
      <c r="V41" s="531"/>
      <c r="W41" s="387"/>
      <c r="X41" s="386"/>
      <c r="Y41" s="386"/>
      <c r="Z41" s="531"/>
      <c r="AA41" s="532"/>
      <c r="AB41" s="531"/>
      <c r="AC41" s="532"/>
      <c r="AD41" s="386"/>
      <c r="AE41" s="387"/>
      <c r="AF41" s="323"/>
      <c r="AG41" s="325"/>
      <c r="AH41" s="320"/>
      <c r="AI41" s="323"/>
      <c r="AJ41" s="325"/>
      <c r="AK41" s="320"/>
      <c r="AL41" s="323"/>
      <c r="AM41" s="325"/>
      <c r="AN41" s="320"/>
      <c r="AO41" s="323"/>
      <c r="AP41" s="325"/>
      <c r="AQ41" s="321"/>
      <c r="AR41" s="323"/>
      <c r="AS41" s="325"/>
      <c r="AT41" s="322"/>
      <c r="AU41" s="323"/>
      <c r="AV41" s="325"/>
      <c r="AW41" s="320"/>
      <c r="AX41" s="323"/>
      <c r="AY41" s="325"/>
      <c r="AZ41" s="320"/>
      <c r="BA41" s="323"/>
      <c r="BB41" s="325"/>
      <c r="BC41" s="321"/>
      <c r="BD41" s="644" t="s">
        <v>191</v>
      </c>
      <c r="BE41" s="645"/>
      <c r="BF41" s="645"/>
      <c r="BG41" s="645"/>
      <c r="BH41" s="645"/>
      <c r="BI41" s="646"/>
      <c r="BJ41" s="143">
        <f t="shared" si="3"/>
        <v>0</v>
      </c>
      <c r="BK41" s="144"/>
      <c r="BN41" s="145"/>
      <c r="BO41" s="145"/>
      <c r="BP41" s="145"/>
    </row>
    <row r="42" spans="1:70 16382:16382" s="132" customFormat="1" ht="31.35" customHeight="1" x14ac:dyDescent="0.2">
      <c r="A42" s="67" t="s">
        <v>182</v>
      </c>
      <c r="B42" s="404" t="s">
        <v>183</v>
      </c>
      <c r="C42" s="405"/>
      <c r="D42" s="405"/>
      <c r="E42" s="405"/>
      <c r="F42" s="405"/>
      <c r="G42" s="405"/>
      <c r="H42" s="405"/>
      <c r="I42" s="405"/>
      <c r="J42" s="405"/>
      <c r="K42" s="405"/>
      <c r="L42" s="405"/>
      <c r="M42" s="405"/>
      <c r="N42" s="405"/>
      <c r="O42" s="406"/>
      <c r="P42" s="386">
        <v>1</v>
      </c>
      <c r="Q42" s="532"/>
      <c r="R42" s="531"/>
      <c r="S42" s="386"/>
      <c r="T42" s="385">
        <f>SUM(AF42,AI42,AL42,AO42,AR42,AU42,AX42,BA42)</f>
        <v>120</v>
      </c>
      <c r="U42" s="386"/>
      <c r="V42" s="531">
        <f>SUM(AG42,AJ42,AM42,AP42,AS42,AV42,AY42,BB42)</f>
        <v>68</v>
      </c>
      <c r="W42" s="387"/>
      <c r="X42" s="386">
        <v>34</v>
      </c>
      <c r="Y42" s="386"/>
      <c r="Z42" s="531"/>
      <c r="AA42" s="532"/>
      <c r="AB42" s="531">
        <v>34</v>
      </c>
      <c r="AC42" s="532"/>
      <c r="AD42" s="386"/>
      <c r="AE42" s="387"/>
      <c r="AF42" s="323">
        <v>120</v>
      </c>
      <c r="AG42" s="325">
        <v>68</v>
      </c>
      <c r="AH42" s="322">
        <v>3</v>
      </c>
      <c r="AI42" s="323"/>
      <c r="AJ42" s="325"/>
      <c r="AK42" s="322"/>
      <c r="AL42" s="323"/>
      <c r="AM42" s="325"/>
      <c r="AN42" s="321"/>
      <c r="AO42" s="323"/>
      <c r="AP42" s="325"/>
      <c r="AQ42" s="321"/>
      <c r="AR42" s="323"/>
      <c r="AS42" s="325"/>
      <c r="AT42" s="322"/>
      <c r="AU42" s="323"/>
      <c r="AV42" s="325"/>
      <c r="AW42" s="322"/>
      <c r="AX42" s="323"/>
      <c r="AY42" s="325"/>
      <c r="AZ42" s="322"/>
      <c r="BA42" s="323"/>
      <c r="BB42" s="325"/>
      <c r="BC42" s="321"/>
      <c r="BD42" s="620" t="s">
        <v>120</v>
      </c>
      <c r="BE42" s="621"/>
      <c r="BF42" s="621"/>
      <c r="BG42" s="621"/>
      <c r="BH42" s="621"/>
      <c r="BI42" s="622"/>
      <c r="BJ42" s="143">
        <f t="shared" si="3"/>
        <v>68</v>
      </c>
      <c r="BK42" s="144"/>
      <c r="BN42" s="145"/>
      <c r="BO42" s="145"/>
      <c r="BP42" s="145"/>
    </row>
    <row r="43" spans="1:70 16382:16382" s="132" customFormat="1" ht="31.35" customHeight="1" x14ac:dyDescent="0.2">
      <c r="A43" s="67" t="s">
        <v>184</v>
      </c>
      <c r="B43" s="404" t="s">
        <v>185</v>
      </c>
      <c r="C43" s="405"/>
      <c r="D43" s="405"/>
      <c r="E43" s="405"/>
      <c r="F43" s="405"/>
      <c r="G43" s="405"/>
      <c r="H43" s="405"/>
      <c r="I43" s="405"/>
      <c r="J43" s="405"/>
      <c r="K43" s="405"/>
      <c r="L43" s="405"/>
      <c r="M43" s="405"/>
      <c r="N43" s="405"/>
      <c r="O43" s="406"/>
      <c r="P43" s="386">
        <v>2</v>
      </c>
      <c r="Q43" s="532"/>
      <c r="R43" s="531">
        <v>1</v>
      </c>
      <c r="S43" s="386"/>
      <c r="T43" s="385">
        <f>SUM(AF43,AI43,AL43,AO43,AR43,AU43,AX43,BA43)</f>
        <v>330</v>
      </c>
      <c r="U43" s="386"/>
      <c r="V43" s="531">
        <f>SUM(AG43,AJ43,AM43,AP43,AS43,AV43,AY43,BB43)</f>
        <v>176</v>
      </c>
      <c r="W43" s="387"/>
      <c r="X43" s="386">
        <v>82</v>
      </c>
      <c r="Y43" s="386"/>
      <c r="Z43" s="531"/>
      <c r="AA43" s="532"/>
      <c r="AB43" s="531">
        <v>94</v>
      </c>
      <c r="AC43" s="532"/>
      <c r="AD43" s="386"/>
      <c r="AE43" s="387"/>
      <c r="AF43" s="323">
        <v>120</v>
      </c>
      <c r="AG43" s="325">
        <v>68</v>
      </c>
      <c r="AH43" s="322">
        <v>3</v>
      </c>
      <c r="AI43" s="323">
        <v>210</v>
      </c>
      <c r="AJ43" s="325">
        <v>108</v>
      </c>
      <c r="AK43" s="322">
        <v>6</v>
      </c>
      <c r="AL43" s="323"/>
      <c r="AM43" s="325"/>
      <c r="AN43" s="321"/>
      <c r="AO43" s="323"/>
      <c r="AP43" s="325"/>
      <c r="AQ43" s="321"/>
      <c r="AR43" s="323"/>
      <c r="AS43" s="325"/>
      <c r="AT43" s="322"/>
      <c r="AU43" s="323"/>
      <c r="AV43" s="325"/>
      <c r="AW43" s="322"/>
      <c r="AX43" s="323"/>
      <c r="AY43" s="325"/>
      <c r="AZ43" s="322"/>
      <c r="BA43" s="323"/>
      <c r="BB43" s="325"/>
      <c r="BC43" s="321"/>
      <c r="BD43" s="620" t="s">
        <v>121</v>
      </c>
      <c r="BE43" s="621"/>
      <c r="BF43" s="621"/>
      <c r="BG43" s="621"/>
      <c r="BH43" s="621"/>
      <c r="BI43" s="622"/>
      <c r="BJ43" s="143">
        <f t="shared" si="3"/>
        <v>176</v>
      </c>
      <c r="BK43" s="144"/>
      <c r="BN43" s="145"/>
      <c r="BO43" s="145"/>
      <c r="BP43" s="145"/>
    </row>
    <row r="44" spans="1:70 16382:16382" s="132" customFormat="1" ht="61.5" customHeight="1" x14ac:dyDescent="0.2">
      <c r="A44" s="179" t="s">
        <v>124</v>
      </c>
      <c r="B44" s="647" t="s">
        <v>204</v>
      </c>
      <c r="C44" s="648"/>
      <c r="D44" s="648"/>
      <c r="E44" s="648"/>
      <c r="F44" s="648"/>
      <c r="G44" s="648"/>
      <c r="H44" s="648"/>
      <c r="I44" s="648"/>
      <c r="J44" s="648"/>
      <c r="K44" s="648"/>
      <c r="L44" s="648"/>
      <c r="M44" s="648"/>
      <c r="N44" s="648"/>
      <c r="O44" s="649"/>
      <c r="P44" s="386"/>
      <c r="Q44" s="532"/>
      <c r="R44" s="531"/>
      <c r="S44" s="386"/>
      <c r="T44" s="385"/>
      <c r="U44" s="386"/>
      <c r="V44" s="531"/>
      <c r="W44" s="387"/>
      <c r="X44" s="386"/>
      <c r="Y44" s="386"/>
      <c r="Z44" s="531"/>
      <c r="AA44" s="532"/>
      <c r="AB44" s="531"/>
      <c r="AC44" s="532"/>
      <c r="AD44" s="386"/>
      <c r="AE44" s="387"/>
      <c r="AF44" s="323"/>
      <c r="AG44" s="325"/>
      <c r="AH44" s="320"/>
      <c r="AI44" s="323"/>
      <c r="AJ44" s="325"/>
      <c r="AK44" s="320"/>
      <c r="AL44" s="323"/>
      <c r="AM44" s="325"/>
      <c r="AN44" s="320"/>
      <c r="AO44" s="323"/>
      <c r="AP44" s="325"/>
      <c r="AQ44" s="321"/>
      <c r="AR44" s="323"/>
      <c r="AS44" s="325"/>
      <c r="AT44" s="322"/>
      <c r="AU44" s="323"/>
      <c r="AV44" s="325"/>
      <c r="AW44" s="320"/>
      <c r="AX44" s="323"/>
      <c r="AY44" s="325"/>
      <c r="AZ44" s="320"/>
      <c r="BA44" s="323"/>
      <c r="BB44" s="325"/>
      <c r="BC44" s="321"/>
      <c r="BD44" s="644" t="s">
        <v>191</v>
      </c>
      <c r="BE44" s="645"/>
      <c r="BF44" s="645"/>
      <c r="BG44" s="645"/>
      <c r="BH44" s="645"/>
      <c r="BI44" s="646"/>
      <c r="BJ44" s="143">
        <f t="shared" si="3"/>
        <v>0</v>
      </c>
      <c r="BK44" s="144"/>
      <c r="BN44" s="145"/>
      <c r="BO44" s="145"/>
      <c r="BP44" s="145"/>
      <c r="XFB44" s="132">
        <f>SUM(X44:XFA44)</f>
        <v>0</v>
      </c>
    </row>
    <row r="45" spans="1:70 16382:16382" s="132" customFormat="1" ht="31.35" customHeight="1" x14ac:dyDescent="0.2">
      <c r="A45" s="106" t="s">
        <v>125</v>
      </c>
      <c r="B45" s="404" t="s">
        <v>145</v>
      </c>
      <c r="C45" s="405"/>
      <c r="D45" s="405"/>
      <c r="E45" s="405"/>
      <c r="F45" s="405"/>
      <c r="G45" s="405"/>
      <c r="H45" s="405"/>
      <c r="I45" s="405"/>
      <c r="J45" s="405"/>
      <c r="K45" s="405"/>
      <c r="L45" s="405"/>
      <c r="M45" s="405"/>
      <c r="N45" s="405"/>
      <c r="O45" s="406"/>
      <c r="P45" s="386"/>
      <c r="Q45" s="532"/>
      <c r="R45" s="531">
        <v>2</v>
      </c>
      <c r="S45" s="386"/>
      <c r="T45" s="385">
        <f>SUM(AF45,AI45,AL45,AO45,AR45,AU45,AX45)</f>
        <v>108</v>
      </c>
      <c r="U45" s="386"/>
      <c r="V45" s="531">
        <f t="shared" ref="V45:V47" si="6">SUM(AG45,AJ45,AM45,AP45,AS45,AV45,AY45,BB45)</f>
        <v>50</v>
      </c>
      <c r="W45" s="387"/>
      <c r="X45" s="386">
        <v>26</v>
      </c>
      <c r="Y45" s="386"/>
      <c r="Z45" s="531"/>
      <c r="AA45" s="532"/>
      <c r="AB45" s="386">
        <v>24</v>
      </c>
      <c r="AC45" s="532"/>
      <c r="AD45" s="531"/>
      <c r="AE45" s="387"/>
      <c r="AF45" s="324"/>
      <c r="AG45" s="325"/>
      <c r="AH45" s="326"/>
      <c r="AI45" s="323">
        <v>108</v>
      </c>
      <c r="AJ45" s="325">
        <v>50</v>
      </c>
      <c r="AK45" s="322">
        <v>3</v>
      </c>
      <c r="AL45" s="324"/>
      <c r="AM45" s="325"/>
      <c r="AN45" s="319"/>
      <c r="AO45" s="324"/>
      <c r="AP45" s="325"/>
      <c r="AQ45" s="319"/>
      <c r="AR45" s="323"/>
      <c r="AS45" s="325"/>
      <c r="AT45" s="322"/>
      <c r="AU45" s="324"/>
      <c r="AV45" s="325"/>
      <c r="AW45" s="326"/>
      <c r="AX45" s="323"/>
      <c r="AY45" s="325"/>
      <c r="AZ45" s="322"/>
      <c r="BA45" s="323"/>
      <c r="BB45" s="325"/>
      <c r="BC45" s="321"/>
      <c r="BD45" s="620" t="s">
        <v>220</v>
      </c>
      <c r="BE45" s="621"/>
      <c r="BF45" s="621"/>
      <c r="BG45" s="621"/>
      <c r="BH45" s="621"/>
      <c r="BI45" s="622"/>
      <c r="BJ45" s="143">
        <f t="shared" si="3"/>
        <v>50</v>
      </c>
      <c r="BK45" s="144"/>
      <c r="BN45" s="145"/>
      <c r="BO45" s="145"/>
      <c r="BP45" s="145"/>
    </row>
    <row r="46" spans="1:70 16382:16382" s="132" customFormat="1" ht="59.45" customHeight="1" x14ac:dyDescent="0.2">
      <c r="A46" s="106" t="s">
        <v>129</v>
      </c>
      <c r="B46" s="457" t="s">
        <v>147</v>
      </c>
      <c r="C46" s="458"/>
      <c r="D46" s="458"/>
      <c r="E46" s="458"/>
      <c r="F46" s="458"/>
      <c r="G46" s="458"/>
      <c r="H46" s="458"/>
      <c r="I46" s="458"/>
      <c r="J46" s="458"/>
      <c r="K46" s="458"/>
      <c r="L46" s="458"/>
      <c r="M46" s="458"/>
      <c r="N46" s="458"/>
      <c r="O46" s="459"/>
      <c r="P46" s="402">
        <v>3</v>
      </c>
      <c r="Q46" s="488"/>
      <c r="R46" s="489"/>
      <c r="S46" s="402"/>
      <c r="T46" s="401">
        <f t="shared" ref="T46:T47" si="7">SUM(AF46,AI46,AL46,AO46,AR46,AU46,AX46,BA46)</f>
        <v>108</v>
      </c>
      <c r="U46" s="402"/>
      <c r="V46" s="489">
        <f t="shared" si="6"/>
        <v>50</v>
      </c>
      <c r="W46" s="403"/>
      <c r="X46" s="402">
        <v>26</v>
      </c>
      <c r="Y46" s="488"/>
      <c r="Z46" s="489"/>
      <c r="AA46" s="488"/>
      <c r="AB46" s="489">
        <v>24</v>
      </c>
      <c r="AC46" s="488"/>
      <c r="AD46" s="489"/>
      <c r="AE46" s="403"/>
      <c r="AF46" s="360"/>
      <c r="AG46" s="361"/>
      <c r="AH46" s="362"/>
      <c r="AI46" s="360"/>
      <c r="AJ46" s="361"/>
      <c r="AK46" s="362"/>
      <c r="AL46" s="180">
        <v>108</v>
      </c>
      <c r="AM46" s="181">
        <v>50</v>
      </c>
      <c r="AN46" s="182">
        <v>3</v>
      </c>
      <c r="AO46" s="180"/>
      <c r="AP46" s="181"/>
      <c r="AQ46" s="359"/>
      <c r="AR46" s="360"/>
      <c r="AS46" s="361"/>
      <c r="AT46" s="362"/>
      <c r="AU46" s="360"/>
      <c r="AV46" s="361"/>
      <c r="AW46" s="362"/>
      <c r="AX46" s="331"/>
      <c r="AY46" s="361"/>
      <c r="AZ46" s="332"/>
      <c r="BA46" s="360"/>
      <c r="BB46" s="361"/>
      <c r="BC46" s="330"/>
      <c r="BD46" s="620" t="s">
        <v>221</v>
      </c>
      <c r="BE46" s="621"/>
      <c r="BF46" s="621"/>
      <c r="BG46" s="621"/>
      <c r="BH46" s="621"/>
      <c r="BI46" s="622"/>
      <c r="BJ46" s="143">
        <f t="shared" si="3"/>
        <v>50</v>
      </c>
      <c r="BK46" s="144"/>
      <c r="BN46" s="145"/>
      <c r="BO46" s="145"/>
      <c r="BP46" s="145"/>
    </row>
    <row r="47" spans="1:70 16382:16382" s="132" customFormat="1" ht="31.35" customHeight="1" thickBot="1" x14ac:dyDescent="0.25">
      <c r="A47" s="183" t="s">
        <v>146</v>
      </c>
      <c r="B47" s="581" t="s">
        <v>210</v>
      </c>
      <c r="C47" s="582"/>
      <c r="D47" s="582"/>
      <c r="E47" s="582"/>
      <c r="F47" s="582"/>
      <c r="G47" s="582"/>
      <c r="H47" s="582"/>
      <c r="I47" s="582"/>
      <c r="J47" s="582"/>
      <c r="K47" s="582"/>
      <c r="L47" s="582"/>
      <c r="M47" s="582"/>
      <c r="N47" s="582"/>
      <c r="O47" s="583"/>
      <c r="P47" s="465">
        <v>4</v>
      </c>
      <c r="Q47" s="480"/>
      <c r="R47" s="481"/>
      <c r="S47" s="465"/>
      <c r="T47" s="464">
        <f t="shared" si="7"/>
        <v>108</v>
      </c>
      <c r="U47" s="465"/>
      <c r="V47" s="481">
        <f t="shared" si="6"/>
        <v>50</v>
      </c>
      <c r="W47" s="525"/>
      <c r="X47" s="465">
        <v>26</v>
      </c>
      <c r="Y47" s="480"/>
      <c r="Z47" s="481">
        <v>24</v>
      </c>
      <c r="AA47" s="480"/>
      <c r="AB47" s="481"/>
      <c r="AC47" s="480"/>
      <c r="AD47" s="481"/>
      <c r="AE47" s="525"/>
      <c r="AF47" s="336"/>
      <c r="AG47" s="307"/>
      <c r="AH47" s="337"/>
      <c r="AI47" s="336"/>
      <c r="AJ47" s="307"/>
      <c r="AK47" s="337"/>
      <c r="AL47" s="336"/>
      <c r="AM47" s="307"/>
      <c r="AN47" s="333"/>
      <c r="AO47" s="336">
        <v>108</v>
      </c>
      <c r="AP47" s="307">
        <v>50</v>
      </c>
      <c r="AQ47" s="333">
        <v>3</v>
      </c>
      <c r="AR47" s="336"/>
      <c r="AS47" s="307"/>
      <c r="AT47" s="337"/>
      <c r="AU47" s="336"/>
      <c r="AV47" s="307"/>
      <c r="AW47" s="337"/>
      <c r="AX47" s="336"/>
      <c r="AY47" s="307"/>
      <c r="AZ47" s="337"/>
      <c r="BA47" s="336"/>
      <c r="BB47" s="307"/>
      <c r="BC47" s="333"/>
      <c r="BD47" s="617" t="s">
        <v>225</v>
      </c>
      <c r="BE47" s="618"/>
      <c r="BF47" s="618"/>
      <c r="BG47" s="618"/>
      <c r="BH47" s="618"/>
      <c r="BI47" s="619"/>
      <c r="BJ47" s="143">
        <f t="shared" si="3"/>
        <v>50</v>
      </c>
      <c r="BN47" s="145"/>
      <c r="BO47" s="145"/>
      <c r="BP47" s="145"/>
    </row>
    <row r="48" spans="1:70 16382:16382" s="21" customFormat="1" ht="22.5" customHeight="1" x14ac:dyDescent="0.5">
      <c r="R48" s="304"/>
      <c r="S48" s="304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BJ48" s="133">
        <f t="shared" si="3"/>
        <v>0</v>
      </c>
      <c r="BK48" s="344"/>
      <c r="BL48" s="344"/>
      <c r="BM48" s="344"/>
      <c r="BP48" s="75"/>
      <c r="BQ48" s="75"/>
      <c r="BR48" s="75"/>
    </row>
    <row r="49" spans="1:70" s="21" customFormat="1" ht="22.5" customHeight="1" thickBot="1" x14ac:dyDescent="0.55000000000000004">
      <c r="R49" s="304"/>
      <c r="S49" s="304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BJ49" s="133">
        <f t="shared" si="3"/>
        <v>0</v>
      </c>
      <c r="BK49" s="344"/>
      <c r="BL49" s="344"/>
      <c r="BM49" s="344"/>
      <c r="BP49" s="75"/>
      <c r="BQ49" s="75"/>
      <c r="BR49" s="75"/>
    </row>
    <row r="50" spans="1:70" s="3" customFormat="1" ht="36.75" customHeight="1" thickBot="1" x14ac:dyDescent="0.5">
      <c r="A50" s="555" t="s">
        <v>95</v>
      </c>
      <c r="B50" s="558" t="s">
        <v>300</v>
      </c>
      <c r="C50" s="559"/>
      <c r="D50" s="559"/>
      <c r="E50" s="559"/>
      <c r="F50" s="559"/>
      <c r="G50" s="559"/>
      <c r="H50" s="559"/>
      <c r="I50" s="559"/>
      <c r="J50" s="559"/>
      <c r="K50" s="559"/>
      <c r="L50" s="559"/>
      <c r="M50" s="559"/>
      <c r="N50" s="559"/>
      <c r="O50" s="560"/>
      <c r="P50" s="638" t="s">
        <v>8</v>
      </c>
      <c r="Q50" s="568"/>
      <c r="R50" s="573" t="s">
        <v>9</v>
      </c>
      <c r="S50" s="584"/>
      <c r="T50" s="420" t="s">
        <v>10</v>
      </c>
      <c r="U50" s="421"/>
      <c r="V50" s="421"/>
      <c r="W50" s="421"/>
      <c r="X50" s="421"/>
      <c r="Y50" s="421"/>
      <c r="Z50" s="421"/>
      <c r="AA50" s="421"/>
      <c r="AB50" s="421"/>
      <c r="AC50" s="421"/>
      <c r="AD50" s="421"/>
      <c r="AE50" s="422"/>
      <c r="AF50" s="420" t="s">
        <v>34</v>
      </c>
      <c r="AG50" s="421"/>
      <c r="AH50" s="421"/>
      <c r="AI50" s="421"/>
      <c r="AJ50" s="421"/>
      <c r="AK50" s="421"/>
      <c r="AL50" s="421"/>
      <c r="AM50" s="421"/>
      <c r="AN50" s="421"/>
      <c r="AO50" s="421"/>
      <c r="AP50" s="421"/>
      <c r="AQ50" s="421"/>
      <c r="AR50" s="421"/>
      <c r="AS50" s="421"/>
      <c r="AT50" s="421"/>
      <c r="AU50" s="421"/>
      <c r="AV50" s="421"/>
      <c r="AW50" s="421"/>
      <c r="AX50" s="421"/>
      <c r="AY50" s="421"/>
      <c r="AZ50" s="421"/>
      <c r="BA50" s="421"/>
      <c r="BB50" s="421"/>
      <c r="BC50" s="422"/>
      <c r="BD50" s="586" t="s">
        <v>96</v>
      </c>
      <c r="BE50" s="587"/>
      <c r="BF50" s="587"/>
      <c r="BG50" s="587"/>
      <c r="BH50" s="587"/>
      <c r="BI50" s="588"/>
      <c r="BJ50" s="133">
        <f t="shared" si="3"/>
        <v>0</v>
      </c>
      <c r="BK50" s="230"/>
      <c r="BN50" s="15"/>
      <c r="BO50" s="15"/>
      <c r="BP50" s="15"/>
    </row>
    <row r="51" spans="1:70" s="3" customFormat="1" ht="36.75" customHeight="1" thickBot="1" x14ac:dyDescent="0.5">
      <c r="A51" s="640"/>
      <c r="B51" s="561"/>
      <c r="C51" s="562"/>
      <c r="D51" s="562"/>
      <c r="E51" s="562"/>
      <c r="F51" s="562"/>
      <c r="G51" s="562"/>
      <c r="H51" s="562"/>
      <c r="I51" s="562"/>
      <c r="J51" s="562"/>
      <c r="K51" s="562"/>
      <c r="L51" s="562"/>
      <c r="M51" s="562"/>
      <c r="N51" s="562"/>
      <c r="O51" s="563"/>
      <c r="P51" s="595"/>
      <c r="Q51" s="570"/>
      <c r="R51" s="574"/>
      <c r="S51" s="642"/>
      <c r="T51" s="638" t="s">
        <v>5</v>
      </c>
      <c r="U51" s="568"/>
      <c r="V51" s="573" t="s">
        <v>11</v>
      </c>
      <c r="W51" s="584"/>
      <c r="X51" s="493" t="s">
        <v>12</v>
      </c>
      <c r="Y51" s="494"/>
      <c r="Z51" s="494"/>
      <c r="AA51" s="494"/>
      <c r="AB51" s="494"/>
      <c r="AC51" s="494"/>
      <c r="AD51" s="494"/>
      <c r="AE51" s="498"/>
      <c r="AF51" s="493" t="s">
        <v>14</v>
      </c>
      <c r="AG51" s="494"/>
      <c r="AH51" s="494"/>
      <c r="AI51" s="494"/>
      <c r="AJ51" s="494"/>
      <c r="AK51" s="498"/>
      <c r="AL51" s="493" t="s">
        <v>15</v>
      </c>
      <c r="AM51" s="494"/>
      <c r="AN51" s="494"/>
      <c r="AO51" s="494"/>
      <c r="AP51" s="494"/>
      <c r="AQ51" s="498"/>
      <c r="AR51" s="493" t="s">
        <v>16</v>
      </c>
      <c r="AS51" s="494"/>
      <c r="AT51" s="494"/>
      <c r="AU51" s="494"/>
      <c r="AV51" s="494"/>
      <c r="AW51" s="498"/>
      <c r="AX51" s="493" t="s">
        <v>152</v>
      </c>
      <c r="AY51" s="494"/>
      <c r="AZ51" s="494"/>
      <c r="BA51" s="494"/>
      <c r="BB51" s="494"/>
      <c r="BC51" s="498"/>
      <c r="BD51" s="589"/>
      <c r="BE51" s="590"/>
      <c r="BF51" s="590"/>
      <c r="BG51" s="590"/>
      <c r="BH51" s="590"/>
      <c r="BI51" s="591"/>
      <c r="BJ51" s="133">
        <f t="shared" si="3"/>
        <v>0</v>
      </c>
      <c r="BK51" s="230"/>
      <c r="BN51" s="15"/>
      <c r="BO51" s="15"/>
      <c r="BP51" s="15"/>
    </row>
    <row r="52" spans="1:70" s="3" customFormat="1" ht="62.25" customHeight="1" thickBot="1" x14ac:dyDescent="0.5">
      <c r="A52" s="640"/>
      <c r="B52" s="561"/>
      <c r="C52" s="562"/>
      <c r="D52" s="562"/>
      <c r="E52" s="562"/>
      <c r="F52" s="562"/>
      <c r="G52" s="562"/>
      <c r="H52" s="562"/>
      <c r="I52" s="562"/>
      <c r="J52" s="562"/>
      <c r="K52" s="562"/>
      <c r="L52" s="562"/>
      <c r="M52" s="562"/>
      <c r="N52" s="562"/>
      <c r="O52" s="563"/>
      <c r="P52" s="595"/>
      <c r="Q52" s="570"/>
      <c r="R52" s="574"/>
      <c r="S52" s="642"/>
      <c r="T52" s="595"/>
      <c r="U52" s="570"/>
      <c r="V52" s="574"/>
      <c r="W52" s="642"/>
      <c r="X52" s="638" t="s">
        <v>13</v>
      </c>
      <c r="Y52" s="568"/>
      <c r="Z52" s="573" t="s">
        <v>97</v>
      </c>
      <c r="AA52" s="568"/>
      <c r="AB52" s="573" t="s">
        <v>98</v>
      </c>
      <c r="AC52" s="568"/>
      <c r="AD52" s="573" t="s">
        <v>70</v>
      </c>
      <c r="AE52" s="584"/>
      <c r="AF52" s="511" t="s">
        <v>148</v>
      </c>
      <c r="AG52" s="512"/>
      <c r="AH52" s="643"/>
      <c r="AI52" s="511" t="s">
        <v>313</v>
      </c>
      <c r="AJ52" s="512"/>
      <c r="AK52" s="643"/>
      <c r="AL52" s="511" t="s">
        <v>169</v>
      </c>
      <c r="AM52" s="512"/>
      <c r="AN52" s="643"/>
      <c r="AO52" s="511" t="s">
        <v>170</v>
      </c>
      <c r="AP52" s="512"/>
      <c r="AQ52" s="643"/>
      <c r="AR52" s="511" t="s">
        <v>149</v>
      </c>
      <c r="AS52" s="512"/>
      <c r="AT52" s="643"/>
      <c r="AU52" s="511" t="s">
        <v>150</v>
      </c>
      <c r="AV52" s="512"/>
      <c r="AW52" s="643"/>
      <c r="AX52" s="511" t="s">
        <v>177</v>
      </c>
      <c r="AY52" s="512"/>
      <c r="AZ52" s="643"/>
      <c r="BA52" s="511" t="s">
        <v>200</v>
      </c>
      <c r="BB52" s="512"/>
      <c r="BC52" s="643"/>
      <c r="BD52" s="589"/>
      <c r="BE52" s="590"/>
      <c r="BF52" s="590"/>
      <c r="BG52" s="590"/>
      <c r="BH52" s="590"/>
      <c r="BI52" s="591"/>
      <c r="BJ52" s="133">
        <f t="shared" si="3"/>
        <v>0</v>
      </c>
      <c r="BK52" s="230"/>
      <c r="BN52" s="15"/>
      <c r="BO52" s="15"/>
      <c r="BP52" s="15"/>
    </row>
    <row r="53" spans="1:70" s="3" customFormat="1" ht="141.6" customHeight="1" thickBot="1" x14ac:dyDescent="0.5">
      <c r="A53" s="641"/>
      <c r="B53" s="564"/>
      <c r="C53" s="565"/>
      <c r="D53" s="565"/>
      <c r="E53" s="565"/>
      <c r="F53" s="565"/>
      <c r="G53" s="565"/>
      <c r="H53" s="565"/>
      <c r="I53" s="565"/>
      <c r="J53" s="565"/>
      <c r="K53" s="565"/>
      <c r="L53" s="565"/>
      <c r="M53" s="565"/>
      <c r="N53" s="565"/>
      <c r="O53" s="566"/>
      <c r="P53" s="579"/>
      <c r="Q53" s="572"/>
      <c r="R53" s="575"/>
      <c r="S53" s="585"/>
      <c r="T53" s="579"/>
      <c r="U53" s="572"/>
      <c r="V53" s="575"/>
      <c r="W53" s="585"/>
      <c r="X53" s="579"/>
      <c r="Y53" s="572"/>
      <c r="Z53" s="575"/>
      <c r="AA53" s="572"/>
      <c r="AB53" s="575"/>
      <c r="AC53" s="572"/>
      <c r="AD53" s="575"/>
      <c r="AE53" s="585"/>
      <c r="AF53" s="57" t="s">
        <v>3</v>
      </c>
      <c r="AG53" s="58" t="s">
        <v>17</v>
      </c>
      <c r="AH53" s="59" t="s">
        <v>18</v>
      </c>
      <c r="AI53" s="57" t="s">
        <v>3</v>
      </c>
      <c r="AJ53" s="58" t="s">
        <v>17</v>
      </c>
      <c r="AK53" s="59" t="s">
        <v>18</v>
      </c>
      <c r="AL53" s="57" t="s">
        <v>3</v>
      </c>
      <c r="AM53" s="58" t="s">
        <v>17</v>
      </c>
      <c r="AN53" s="59" t="s">
        <v>18</v>
      </c>
      <c r="AO53" s="57" t="s">
        <v>3</v>
      </c>
      <c r="AP53" s="58" t="s">
        <v>17</v>
      </c>
      <c r="AQ53" s="59" t="s">
        <v>18</v>
      </c>
      <c r="AR53" s="60" t="s">
        <v>3</v>
      </c>
      <c r="AS53" s="58" t="s">
        <v>17</v>
      </c>
      <c r="AT53" s="61" t="s">
        <v>18</v>
      </c>
      <c r="AU53" s="308" t="s">
        <v>3</v>
      </c>
      <c r="AV53" s="58" t="s">
        <v>17</v>
      </c>
      <c r="AW53" s="318" t="s">
        <v>18</v>
      </c>
      <c r="AX53" s="60" t="s">
        <v>3</v>
      </c>
      <c r="AY53" s="58" t="s">
        <v>17</v>
      </c>
      <c r="AZ53" s="61" t="s">
        <v>18</v>
      </c>
      <c r="BA53" s="60" t="s">
        <v>3</v>
      </c>
      <c r="BB53" s="58" t="s">
        <v>17</v>
      </c>
      <c r="BC53" s="116" t="s">
        <v>18</v>
      </c>
      <c r="BD53" s="592"/>
      <c r="BE53" s="593"/>
      <c r="BF53" s="593"/>
      <c r="BG53" s="593"/>
      <c r="BH53" s="593"/>
      <c r="BI53" s="594"/>
      <c r="BJ53" s="133">
        <f t="shared" si="3"/>
        <v>0</v>
      </c>
      <c r="BK53" s="230"/>
      <c r="BN53" s="15"/>
      <c r="BO53" s="15"/>
      <c r="BP53" s="15"/>
    </row>
    <row r="54" spans="1:70" s="132" customFormat="1" ht="36.75" customHeight="1" x14ac:dyDescent="0.2">
      <c r="A54" s="107" t="s">
        <v>165</v>
      </c>
      <c r="B54" s="639" t="s">
        <v>508</v>
      </c>
      <c r="C54" s="598"/>
      <c r="D54" s="598"/>
      <c r="E54" s="598"/>
      <c r="F54" s="598"/>
      <c r="G54" s="598"/>
      <c r="H54" s="598"/>
      <c r="I54" s="598"/>
      <c r="J54" s="598"/>
      <c r="K54" s="598"/>
      <c r="L54" s="598"/>
      <c r="M54" s="598"/>
      <c r="N54" s="598"/>
      <c r="O54" s="599"/>
      <c r="P54" s="386">
        <v>3</v>
      </c>
      <c r="Q54" s="532"/>
      <c r="R54" s="531"/>
      <c r="S54" s="386"/>
      <c r="T54" s="385">
        <f>SUM(AF54,AI54,AL54,AO54,AR54,AU54,AX54,BA54)</f>
        <v>120</v>
      </c>
      <c r="U54" s="386"/>
      <c r="V54" s="531">
        <f>SUM(AG54,AJ54,AM54,AP54,AS54,AV54,AY54,BB54)</f>
        <v>68</v>
      </c>
      <c r="W54" s="387"/>
      <c r="X54" s="386">
        <v>34</v>
      </c>
      <c r="Y54" s="386"/>
      <c r="Z54" s="531">
        <v>16</v>
      </c>
      <c r="AA54" s="532"/>
      <c r="AB54" s="531">
        <v>18</v>
      </c>
      <c r="AC54" s="532"/>
      <c r="AD54" s="386"/>
      <c r="AE54" s="387"/>
      <c r="AF54" s="323"/>
      <c r="AG54" s="325"/>
      <c r="AH54" s="326"/>
      <c r="AI54" s="324"/>
      <c r="AJ54" s="325"/>
      <c r="AK54" s="326"/>
      <c r="AL54" s="324">
        <v>120</v>
      </c>
      <c r="AM54" s="325">
        <v>68</v>
      </c>
      <c r="AN54" s="319">
        <v>3</v>
      </c>
      <c r="AO54" s="340"/>
      <c r="AP54" s="306"/>
      <c r="AQ54" s="341"/>
      <c r="AR54" s="324"/>
      <c r="AS54" s="325"/>
      <c r="AT54" s="326"/>
      <c r="AU54" s="324"/>
      <c r="AV54" s="325"/>
      <c r="AW54" s="326"/>
      <c r="AX54" s="340"/>
      <c r="AY54" s="306"/>
      <c r="AZ54" s="341"/>
      <c r="BA54" s="320"/>
      <c r="BB54" s="325"/>
      <c r="BC54" s="319"/>
      <c r="BD54" s="620" t="s">
        <v>229</v>
      </c>
      <c r="BE54" s="621"/>
      <c r="BF54" s="621"/>
      <c r="BG54" s="621"/>
      <c r="BH54" s="621"/>
      <c r="BI54" s="622"/>
      <c r="BJ54" s="143">
        <f t="shared" si="3"/>
        <v>68</v>
      </c>
      <c r="BK54" s="144"/>
      <c r="BN54" s="145"/>
      <c r="BO54" s="145"/>
      <c r="BP54" s="145"/>
    </row>
    <row r="55" spans="1:70" s="171" customFormat="1" ht="32.450000000000003" customHeight="1" x14ac:dyDescent="0.2">
      <c r="A55" s="134" t="s">
        <v>167</v>
      </c>
      <c r="B55" s="597" t="s">
        <v>348</v>
      </c>
      <c r="C55" s="598"/>
      <c r="D55" s="598"/>
      <c r="E55" s="598"/>
      <c r="F55" s="598"/>
      <c r="G55" s="598"/>
      <c r="H55" s="598"/>
      <c r="I55" s="598"/>
      <c r="J55" s="598"/>
      <c r="K55" s="598"/>
      <c r="L55" s="598"/>
      <c r="M55" s="598"/>
      <c r="N55" s="598"/>
      <c r="O55" s="599"/>
      <c r="P55" s="532"/>
      <c r="Q55" s="441"/>
      <c r="R55" s="441"/>
      <c r="S55" s="442"/>
      <c r="T55" s="401"/>
      <c r="U55" s="402"/>
      <c r="V55" s="489"/>
      <c r="W55" s="403"/>
      <c r="X55" s="401"/>
      <c r="Y55" s="402"/>
      <c r="Z55" s="489"/>
      <c r="AA55" s="488"/>
      <c r="AB55" s="489"/>
      <c r="AC55" s="488"/>
      <c r="AD55" s="402"/>
      <c r="AE55" s="402"/>
      <c r="AF55" s="354"/>
      <c r="AG55" s="327"/>
      <c r="AH55" s="355"/>
      <c r="AI55" s="354"/>
      <c r="AJ55" s="327"/>
      <c r="AK55" s="355"/>
      <c r="AL55" s="323"/>
      <c r="AM55" s="325"/>
      <c r="AN55" s="321"/>
      <c r="AO55" s="323"/>
      <c r="AP55" s="325"/>
      <c r="AQ55" s="322"/>
      <c r="AR55" s="323"/>
      <c r="AS55" s="325"/>
      <c r="AT55" s="320"/>
      <c r="AU55" s="323"/>
      <c r="AV55" s="325"/>
      <c r="AW55" s="320"/>
      <c r="AX55" s="323"/>
      <c r="AY55" s="325"/>
      <c r="AZ55" s="322"/>
      <c r="BA55" s="321"/>
      <c r="BB55" s="325"/>
      <c r="BC55" s="321"/>
      <c r="BD55" s="440">
        <f>SUM(X55:AE55)</f>
        <v>0</v>
      </c>
      <c r="BE55" s="441"/>
      <c r="BF55" s="441"/>
      <c r="BG55" s="441"/>
      <c r="BH55" s="441"/>
      <c r="BI55" s="442"/>
      <c r="BJ55" s="133">
        <f t="shared" si="3"/>
        <v>0</v>
      </c>
    </row>
    <row r="56" spans="1:70" s="172" customFormat="1" ht="32.450000000000003" customHeight="1" x14ac:dyDescent="0.2">
      <c r="A56" s="135" t="s">
        <v>349</v>
      </c>
      <c r="B56" s="404" t="s">
        <v>350</v>
      </c>
      <c r="C56" s="405"/>
      <c r="D56" s="405"/>
      <c r="E56" s="405"/>
      <c r="F56" s="405"/>
      <c r="G56" s="405"/>
      <c r="H56" s="405"/>
      <c r="I56" s="405"/>
      <c r="J56" s="405"/>
      <c r="K56" s="405"/>
      <c r="L56" s="405"/>
      <c r="M56" s="405"/>
      <c r="N56" s="405"/>
      <c r="O56" s="406"/>
      <c r="P56" s="532"/>
      <c r="Q56" s="441"/>
      <c r="R56" s="441">
        <v>1</v>
      </c>
      <c r="S56" s="442"/>
      <c r="T56" s="385">
        <f>SUM(AF56,AI56,AL56,AO56,AR56,AU56,AX56,BA56)</f>
        <v>120</v>
      </c>
      <c r="U56" s="386"/>
      <c r="V56" s="531">
        <f>SUM(AG56,AJ56,AM56,AP56,AS56,AV56,AY56,BB56)</f>
        <v>60</v>
      </c>
      <c r="W56" s="387"/>
      <c r="X56" s="440">
        <v>8</v>
      </c>
      <c r="Y56" s="531"/>
      <c r="Z56" s="441">
        <v>52</v>
      </c>
      <c r="AA56" s="441"/>
      <c r="AB56" s="441"/>
      <c r="AC56" s="441"/>
      <c r="AD56" s="532"/>
      <c r="AE56" s="442"/>
      <c r="AF56" s="324">
        <v>120</v>
      </c>
      <c r="AG56" s="325">
        <v>60</v>
      </c>
      <c r="AH56" s="319">
        <v>3</v>
      </c>
      <c r="AI56" s="324"/>
      <c r="AJ56" s="325"/>
      <c r="AK56" s="326"/>
      <c r="AL56" s="324"/>
      <c r="AM56" s="325"/>
      <c r="AN56" s="319"/>
      <c r="AO56" s="324"/>
      <c r="AP56" s="325"/>
      <c r="AQ56" s="326"/>
      <c r="AR56" s="324"/>
      <c r="AS56" s="325"/>
      <c r="AT56" s="326"/>
      <c r="AU56" s="320"/>
      <c r="AV56" s="325"/>
      <c r="AW56" s="319"/>
      <c r="AX56" s="324"/>
      <c r="AY56" s="325"/>
      <c r="AZ56" s="326"/>
      <c r="BA56" s="320"/>
      <c r="BB56" s="325"/>
      <c r="BC56" s="319"/>
      <c r="BD56" s="385" t="s">
        <v>228</v>
      </c>
      <c r="BE56" s="386"/>
      <c r="BF56" s="386"/>
      <c r="BG56" s="386"/>
      <c r="BH56" s="386"/>
      <c r="BI56" s="387"/>
      <c r="BJ56" s="133">
        <f t="shared" si="3"/>
        <v>60</v>
      </c>
      <c r="BK56" s="186" t="s">
        <v>520</v>
      </c>
    </row>
    <row r="57" spans="1:70" s="172" customFormat="1" ht="32.450000000000003" customHeight="1" x14ac:dyDescent="0.2">
      <c r="A57" s="605" t="s">
        <v>490</v>
      </c>
      <c r="B57" s="404" t="s">
        <v>352</v>
      </c>
      <c r="C57" s="405"/>
      <c r="D57" s="405"/>
      <c r="E57" s="405"/>
      <c r="F57" s="405"/>
      <c r="G57" s="405"/>
      <c r="H57" s="405"/>
      <c r="I57" s="405"/>
      <c r="J57" s="405"/>
      <c r="K57" s="405"/>
      <c r="L57" s="405"/>
      <c r="M57" s="405"/>
      <c r="N57" s="405"/>
      <c r="O57" s="406"/>
      <c r="P57" s="532">
        <v>1</v>
      </c>
      <c r="Q57" s="441"/>
      <c r="R57" s="441"/>
      <c r="S57" s="442"/>
      <c r="T57" s="385">
        <f>SUM(AF57,AI57,AL57,AO57,AR57,AU57,AX57,BA57)</f>
        <v>240</v>
      </c>
      <c r="U57" s="386"/>
      <c r="V57" s="531">
        <f>SUM(AG57,AJ57,AM57,AP57,AS57,AV57,AY57,BB57)</f>
        <v>92</v>
      </c>
      <c r="W57" s="387"/>
      <c r="X57" s="440">
        <v>46</v>
      </c>
      <c r="Y57" s="531"/>
      <c r="Z57" s="441"/>
      <c r="AA57" s="441"/>
      <c r="AB57" s="441">
        <v>46</v>
      </c>
      <c r="AC57" s="441"/>
      <c r="AD57" s="532"/>
      <c r="AE57" s="442"/>
      <c r="AF57" s="320">
        <v>240</v>
      </c>
      <c r="AG57" s="325">
        <v>92</v>
      </c>
      <c r="AH57" s="319">
        <v>6</v>
      </c>
      <c r="AI57" s="324"/>
      <c r="AJ57" s="325"/>
      <c r="AK57" s="326"/>
      <c r="AL57" s="324"/>
      <c r="AM57" s="325"/>
      <c r="AN57" s="319"/>
      <c r="AO57" s="324"/>
      <c r="AP57" s="325"/>
      <c r="AQ57" s="326"/>
      <c r="AR57" s="324"/>
      <c r="AS57" s="325"/>
      <c r="AT57" s="326"/>
      <c r="AU57" s="320"/>
      <c r="AV57" s="325"/>
      <c r="AW57" s="319"/>
      <c r="AX57" s="324"/>
      <c r="AY57" s="325"/>
      <c r="AZ57" s="326"/>
      <c r="BA57" s="320"/>
      <c r="BB57" s="325"/>
      <c r="BC57" s="319"/>
      <c r="BD57" s="385" t="s">
        <v>227</v>
      </c>
      <c r="BE57" s="386"/>
      <c r="BF57" s="386"/>
      <c r="BG57" s="386"/>
      <c r="BH57" s="386"/>
      <c r="BI57" s="387"/>
      <c r="BJ57" s="133">
        <f>SUM(X57:AE57)</f>
        <v>92</v>
      </c>
    </row>
    <row r="58" spans="1:70" s="172" customFormat="1" ht="62.25" customHeight="1" x14ac:dyDescent="0.2">
      <c r="A58" s="606"/>
      <c r="B58" s="404" t="s">
        <v>353</v>
      </c>
      <c r="C58" s="405"/>
      <c r="D58" s="405"/>
      <c r="E58" s="405"/>
      <c r="F58" s="405"/>
      <c r="G58" s="405"/>
      <c r="H58" s="405"/>
      <c r="I58" s="405"/>
      <c r="J58" s="405"/>
      <c r="K58" s="405"/>
      <c r="L58" s="405"/>
      <c r="M58" s="405"/>
      <c r="N58" s="405"/>
      <c r="O58" s="406"/>
      <c r="P58" s="532"/>
      <c r="Q58" s="441"/>
      <c r="R58" s="441"/>
      <c r="S58" s="442"/>
      <c r="T58" s="385">
        <f>SUM(AF58,AI58,AL58,AO58,AR58,AU58,AX58,BA58)</f>
        <v>40</v>
      </c>
      <c r="U58" s="386"/>
      <c r="V58" s="531">
        <f>SUM(AG58,AJ58,AM58,AP58,AS58,AV58,AY58,BB58)</f>
        <v>0</v>
      </c>
      <c r="W58" s="387"/>
      <c r="X58" s="440"/>
      <c r="Y58" s="531"/>
      <c r="Z58" s="441"/>
      <c r="AA58" s="441"/>
      <c r="AB58" s="441"/>
      <c r="AC58" s="441"/>
      <c r="AD58" s="532"/>
      <c r="AE58" s="442"/>
      <c r="AF58" s="324"/>
      <c r="AG58" s="325"/>
      <c r="AH58" s="319"/>
      <c r="AI58" s="324">
        <v>40</v>
      </c>
      <c r="AJ58" s="325"/>
      <c r="AK58" s="326">
        <v>1</v>
      </c>
      <c r="AL58" s="324"/>
      <c r="AM58" s="325"/>
      <c r="AN58" s="319"/>
      <c r="AO58" s="324"/>
      <c r="AP58" s="325"/>
      <c r="AQ58" s="326"/>
      <c r="AR58" s="324"/>
      <c r="AS58" s="325"/>
      <c r="AT58" s="326"/>
      <c r="AU58" s="320"/>
      <c r="AV58" s="325"/>
      <c r="AW58" s="319"/>
      <c r="AX58" s="324"/>
      <c r="AY58" s="325"/>
      <c r="AZ58" s="326"/>
      <c r="BA58" s="320"/>
      <c r="BB58" s="325"/>
      <c r="BC58" s="319"/>
      <c r="BD58" s="596" t="s">
        <v>295</v>
      </c>
      <c r="BE58" s="438"/>
      <c r="BF58" s="438"/>
      <c r="BG58" s="438"/>
      <c r="BH58" s="438"/>
      <c r="BI58" s="439"/>
      <c r="BJ58" s="133">
        <f>SUM(X58:AE58)</f>
        <v>0</v>
      </c>
    </row>
    <row r="59" spans="1:70" s="172" customFormat="1" ht="32.450000000000003" customHeight="1" x14ac:dyDescent="0.2">
      <c r="A59" s="135" t="s">
        <v>351</v>
      </c>
      <c r="B59" s="404" t="s">
        <v>354</v>
      </c>
      <c r="C59" s="405"/>
      <c r="D59" s="405"/>
      <c r="E59" s="405"/>
      <c r="F59" s="405"/>
      <c r="G59" s="405"/>
      <c r="H59" s="405"/>
      <c r="I59" s="405"/>
      <c r="J59" s="405"/>
      <c r="K59" s="405"/>
      <c r="L59" s="405"/>
      <c r="M59" s="405"/>
      <c r="N59" s="405"/>
      <c r="O59" s="406"/>
      <c r="P59" s="532"/>
      <c r="Q59" s="441"/>
      <c r="R59" s="441">
        <v>3</v>
      </c>
      <c r="S59" s="442"/>
      <c r="T59" s="385">
        <f t="shared" ref="T59" si="8">SUM(AF59,AI59,AL59,AO59,AR59,AU59,AX59,BA59)</f>
        <v>108</v>
      </c>
      <c r="U59" s="386"/>
      <c r="V59" s="531">
        <f t="shared" ref="V59" si="9">SUM(AG59,AJ59,AM59,AP59,AS59,AV59,AY59,BB59)</f>
        <v>50</v>
      </c>
      <c r="W59" s="387"/>
      <c r="X59" s="440">
        <v>22</v>
      </c>
      <c r="Y59" s="531"/>
      <c r="Z59" s="441">
        <v>28</v>
      </c>
      <c r="AA59" s="441"/>
      <c r="AB59" s="441"/>
      <c r="AC59" s="441"/>
      <c r="AD59" s="532"/>
      <c r="AE59" s="442"/>
      <c r="AF59" s="324"/>
      <c r="AG59" s="325"/>
      <c r="AH59" s="319"/>
      <c r="AI59" s="324"/>
      <c r="AJ59" s="325"/>
      <c r="AK59" s="326"/>
      <c r="AL59" s="324">
        <v>108</v>
      </c>
      <c r="AM59" s="325">
        <v>50</v>
      </c>
      <c r="AN59" s="319">
        <v>3</v>
      </c>
      <c r="AO59" s="324"/>
      <c r="AP59" s="325"/>
      <c r="AQ59" s="326"/>
      <c r="AR59" s="324"/>
      <c r="AS59" s="325"/>
      <c r="AT59" s="326"/>
      <c r="AU59" s="320"/>
      <c r="AV59" s="325"/>
      <c r="AW59" s="319"/>
      <c r="AX59" s="324"/>
      <c r="AY59" s="325"/>
      <c r="AZ59" s="326"/>
      <c r="BA59" s="320"/>
      <c r="BB59" s="325"/>
      <c r="BC59" s="319"/>
      <c r="BD59" s="385" t="s">
        <v>226</v>
      </c>
      <c r="BE59" s="386"/>
      <c r="BF59" s="386"/>
      <c r="BG59" s="386"/>
      <c r="BH59" s="386"/>
      <c r="BI59" s="387"/>
      <c r="BJ59" s="133">
        <f t="shared" si="3"/>
        <v>50</v>
      </c>
    </row>
    <row r="60" spans="1:70" s="173" customFormat="1" ht="36.75" customHeight="1" x14ac:dyDescent="0.2">
      <c r="A60" s="134" t="s">
        <v>168</v>
      </c>
      <c r="B60" s="597" t="s">
        <v>355</v>
      </c>
      <c r="C60" s="598"/>
      <c r="D60" s="598"/>
      <c r="E60" s="598"/>
      <c r="F60" s="598"/>
      <c r="G60" s="598"/>
      <c r="H60" s="598"/>
      <c r="I60" s="598"/>
      <c r="J60" s="598"/>
      <c r="K60" s="598"/>
      <c r="L60" s="598"/>
      <c r="M60" s="598"/>
      <c r="N60" s="598"/>
      <c r="O60" s="599"/>
      <c r="P60" s="532"/>
      <c r="Q60" s="441"/>
      <c r="R60" s="441"/>
      <c r="S60" s="442"/>
      <c r="T60" s="440"/>
      <c r="U60" s="531"/>
      <c r="V60" s="441"/>
      <c r="W60" s="442"/>
      <c r="X60" s="440"/>
      <c r="Y60" s="531"/>
      <c r="Z60" s="441"/>
      <c r="AA60" s="441"/>
      <c r="AB60" s="441"/>
      <c r="AC60" s="441"/>
      <c r="AD60" s="532"/>
      <c r="AE60" s="441"/>
      <c r="AF60" s="324"/>
      <c r="AG60" s="325"/>
      <c r="AH60" s="319"/>
      <c r="AI60" s="324"/>
      <c r="AJ60" s="325"/>
      <c r="AK60" s="326"/>
      <c r="AL60" s="324"/>
      <c r="AM60" s="325"/>
      <c r="AN60" s="319"/>
      <c r="AO60" s="324"/>
      <c r="AP60" s="325"/>
      <c r="AQ60" s="326"/>
      <c r="AR60" s="324"/>
      <c r="AS60" s="325"/>
      <c r="AT60" s="326"/>
      <c r="AU60" s="320"/>
      <c r="AV60" s="325"/>
      <c r="AW60" s="319"/>
      <c r="AX60" s="324"/>
      <c r="AY60" s="325"/>
      <c r="AZ60" s="326"/>
      <c r="BA60" s="320"/>
      <c r="BB60" s="325"/>
      <c r="BC60" s="319"/>
      <c r="BD60" s="385"/>
      <c r="BE60" s="386"/>
      <c r="BF60" s="386"/>
      <c r="BG60" s="386"/>
      <c r="BH60" s="386"/>
      <c r="BI60" s="387"/>
      <c r="BJ60" s="133">
        <f t="shared" si="3"/>
        <v>0</v>
      </c>
    </row>
    <row r="61" spans="1:70" s="132" customFormat="1" ht="36" customHeight="1" x14ac:dyDescent="0.2">
      <c r="A61" s="67" t="s">
        <v>332</v>
      </c>
      <c r="B61" s="388" t="s">
        <v>166</v>
      </c>
      <c r="C61" s="389"/>
      <c r="D61" s="389"/>
      <c r="E61" s="389"/>
      <c r="F61" s="389"/>
      <c r="G61" s="389"/>
      <c r="H61" s="389"/>
      <c r="I61" s="389"/>
      <c r="J61" s="389"/>
      <c r="K61" s="389"/>
      <c r="L61" s="389"/>
      <c r="M61" s="389"/>
      <c r="N61" s="389"/>
      <c r="O61" s="390"/>
      <c r="P61" s="386">
        <v>1.2</v>
      </c>
      <c r="Q61" s="532"/>
      <c r="R61" s="531"/>
      <c r="S61" s="386"/>
      <c r="T61" s="385">
        <f>SUM(AF61,AI61,AL61,AO61,AR61,AU61,AX61,BA61)</f>
        <v>216</v>
      </c>
      <c r="U61" s="386"/>
      <c r="V61" s="531">
        <f>SUM(AG61,AJ61,AM61,AP61,AS61,AV61,AY61,BB61)</f>
        <v>120</v>
      </c>
      <c r="W61" s="387"/>
      <c r="X61" s="386">
        <v>56</v>
      </c>
      <c r="Y61" s="386"/>
      <c r="Z61" s="531">
        <v>64</v>
      </c>
      <c r="AA61" s="532"/>
      <c r="AB61" s="531"/>
      <c r="AC61" s="532"/>
      <c r="AD61" s="386"/>
      <c r="AE61" s="387"/>
      <c r="AF61" s="324">
        <v>108</v>
      </c>
      <c r="AG61" s="325">
        <v>60</v>
      </c>
      <c r="AH61" s="319">
        <v>3</v>
      </c>
      <c r="AI61" s="324">
        <v>108</v>
      </c>
      <c r="AJ61" s="325">
        <v>60</v>
      </c>
      <c r="AK61" s="326">
        <v>3</v>
      </c>
      <c r="AL61" s="324"/>
      <c r="AM61" s="325"/>
      <c r="AN61" s="319"/>
      <c r="AO61" s="324"/>
      <c r="AP61" s="325"/>
      <c r="AQ61" s="326"/>
      <c r="AR61" s="320"/>
      <c r="AS61" s="325"/>
      <c r="AT61" s="326"/>
      <c r="AU61" s="324"/>
      <c r="AV61" s="325"/>
      <c r="AW61" s="326"/>
      <c r="AX61" s="324"/>
      <c r="AY61" s="325"/>
      <c r="AZ61" s="326"/>
      <c r="BA61" s="320"/>
      <c r="BB61" s="325"/>
      <c r="BC61" s="326"/>
      <c r="BD61" s="596" t="s">
        <v>501</v>
      </c>
      <c r="BE61" s="438"/>
      <c r="BF61" s="438"/>
      <c r="BG61" s="438"/>
      <c r="BH61" s="438"/>
      <c r="BI61" s="439"/>
      <c r="BJ61" s="143">
        <f t="shared" si="3"/>
        <v>120</v>
      </c>
      <c r="BM61" s="145"/>
      <c r="BN61" s="145"/>
      <c r="BO61" s="145"/>
    </row>
    <row r="62" spans="1:70" s="172" customFormat="1" ht="63.75" customHeight="1" x14ac:dyDescent="0.2">
      <c r="A62" s="112" t="s">
        <v>333</v>
      </c>
      <c r="B62" s="404" t="s">
        <v>356</v>
      </c>
      <c r="C62" s="405"/>
      <c r="D62" s="405"/>
      <c r="E62" s="405"/>
      <c r="F62" s="405"/>
      <c r="G62" s="405"/>
      <c r="H62" s="405"/>
      <c r="I62" s="405"/>
      <c r="J62" s="405"/>
      <c r="K62" s="405"/>
      <c r="L62" s="405"/>
      <c r="M62" s="405"/>
      <c r="N62" s="405"/>
      <c r="O62" s="406"/>
      <c r="P62" s="532">
        <v>3</v>
      </c>
      <c r="Q62" s="441"/>
      <c r="R62" s="441"/>
      <c r="S62" s="442"/>
      <c r="T62" s="440">
        <f t="shared" ref="T62:T64" si="10">SUM(AF62,AI62,AL62,AO62,AR62,AU62,AX62,BA62)</f>
        <v>118</v>
      </c>
      <c r="U62" s="531"/>
      <c r="V62" s="441">
        <f t="shared" ref="V62:V64" si="11">SUM(AG62,AJ62,AM62,AP62,AS62,AV62,AY62,BB62)</f>
        <v>50</v>
      </c>
      <c r="W62" s="442"/>
      <c r="X62" s="440">
        <v>26</v>
      </c>
      <c r="Y62" s="531"/>
      <c r="Z62" s="441">
        <v>24</v>
      </c>
      <c r="AA62" s="441"/>
      <c r="AB62" s="441"/>
      <c r="AC62" s="441"/>
      <c r="AD62" s="532"/>
      <c r="AE62" s="442"/>
      <c r="AF62" s="324"/>
      <c r="AG62" s="325"/>
      <c r="AH62" s="319"/>
      <c r="AI62" s="324"/>
      <c r="AJ62" s="325"/>
      <c r="AK62" s="326"/>
      <c r="AL62" s="324">
        <v>118</v>
      </c>
      <c r="AM62" s="325">
        <v>50</v>
      </c>
      <c r="AN62" s="319">
        <v>3</v>
      </c>
      <c r="AO62" s="324"/>
      <c r="AP62" s="325"/>
      <c r="AQ62" s="326"/>
      <c r="AR62" s="324"/>
      <c r="AS62" s="325"/>
      <c r="AT62" s="326"/>
      <c r="AU62" s="320"/>
      <c r="AV62" s="325"/>
      <c r="AW62" s="319"/>
      <c r="AX62" s="324"/>
      <c r="AY62" s="325"/>
      <c r="AZ62" s="326"/>
      <c r="BA62" s="320"/>
      <c r="BB62" s="325"/>
      <c r="BC62" s="319"/>
      <c r="BD62" s="385" t="s">
        <v>251</v>
      </c>
      <c r="BE62" s="386"/>
      <c r="BF62" s="386"/>
      <c r="BG62" s="386"/>
      <c r="BH62" s="386"/>
      <c r="BI62" s="387"/>
      <c r="BJ62" s="133">
        <f t="shared" si="3"/>
        <v>50</v>
      </c>
      <c r="BM62" s="174"/>
      <c r="BN62" s="174"/>
      <c r="BO62" s="174"/>
    </row>
    <row r="63" spans="1:70" s="172" customFormat="1" ht="32.450000000000003" customHeight="1" x14ac:dyDescent="0.2">
      <c r="A63" s="67" t="s">
        <v>334</v>
      </c>
      <c r="B63" s="404" t="s">
        <v>493</v>
      </c>
      <c r="C63" s="405"/>
      <c r="D63" s="405"/>
      <c r="E63" s="405"/>
      <c r="F63" s="405"/>
      <c r="G63" s="405"/>
      <c r="H63" s="405"/>
      <c r="I63" s="405"/>
      <c r="J63" s="405"/>
      <c r="K63" s="405"/>
      <c r="L63" s="405"/>
      <c r="M63" s="405"/>
      <c r="N63" s="405"/>
      <c r="O63" s="406"/>
      <c r="P63" s="532">
        <v>3</v>
      </c>
      <c r="Q63" s="441"/>
      <c r="R63" s="441"/>
      <c r="S63" s="442"/>
      <c r="T63" s="440">
        <f t="shared" si="10"/>
        <v>108</v>
      </c>
      <c r="U63" s="531"/>
      <c r="V63" s="441">
        <f t="shared" si="11"/>
        <v>60</v>
      </c>
      <c r="W63" s="442"/>
      <c r="X63" s="440">
        <v>28</v>
      </c>
      <c r="Y63" s="531"/>
      <c r="Z63" s="441">
        <v>32</v>
      </c>
      <c r="AA63" s="441"/>
      <c r="AB63" s="441"/>
      <c r="AC63" s="441"/>
      <c r="AD63" s="532"/>
      <c r="AE63" s="442"/>
      <c r="AF63" s="324"/>
      <c r="AG63" s="325"/>
      <c r="AH63" s="319"/>
      <c r="AI63" s="324"/>
      <c r="AJ63" s="325"/>
      <c r="AK63" s="326"/>
      <c r="AL63" s="320">
        <v>108</v>
      </c>
      <c r="AM63" s="325">
        <v>60</v>
      </c>
      <c r="AN63" s="319">
        <v>3</v>
      </c>
      <c r="AO63" s="324"/>
      <c r="AP63" s="325"/>
      <c r="AQ63" s="326"/>
      <c r="AR63" s="324"/>
      <c r="AS63" s="325"/>
      <c r="AT63" s="326"/>
      <c r="AU63" s="320"/>
      <c r="AV63" s="325"/>
      <c r="AW63" s="319"/>
      <c r="AX63" s="324"/>
      <c r="AY63" s="325"/>
      <c r="AZ63" s="326"/>
      <c r="BA63" s="320"/>
      <c r="BB63" s="325"/>
      <c r="BC63" s="319"/>
      <c r="BD63" s="385" t="s">
        <v>252</v>
      </c>
      <c r="BE63" s="386"/>
      <c r="BF63" s="386"/>
      <c r="BG63" s="386"/>
      <c r="BH63" s="386"/>
      <c r="BI63" s="387"/>
      <c r="BJ63" s="133">
        <f t="shared" si="3"/>
        <v>60</v>
      </c>
      <c r="BK63" s="172" t="s">
        <v>518</v>
      </c>
      <c r="BM63" s="174"/>
      <c r="BN63" s="174"/>
      <c r="BO63" s="174"/>
    </row>
    <row r="64" spans="1:70" s="172" customFormat="1" ht="65.099999999999994" customHeight="1" x14ac:dyDescent="0.2">
      <c r="A64" s="112" t="s">
        <v>358</v>
      </c>
      <c r="B64" s="404" t="s">
        <v>359</v>
      </c>
      <c r="C64" s="405"/>
      <c r="D64" s="405"/>
      <c r="E64" s="405"/>
      <c r="F64" s="405"/>
      <c r="G64" s="405"/>
      <c r="H64" s="405"/>
      <c r="I64" s="405"/>
      <c r="J64" s="405"/>
      <c r="K64" s="405"/>
      <c r="L64" s="405"/>
      <c r="M64" s="405"/>
      <c r="N64" s="405"/>
      <c r="O64" s="406"/>
      <c r="P64" s="532"/>
      <c r="Q64" s="441"/>
      <c r="R64" s="441">
        <v>5</v>
      </c>
      <c r="S64" s="442"/>
      <c r="T64" s="440">
        <f t="shared" si="10"/>
        <v>112</v>
      </c>
      <c r="U64" s="531"/>
      <c r="V64" s="441">
        <f t="shared" si="11"/>
        <v>50</v>
      </c>
      <c r="W64" s="442"/>
      <c r="X64" s="440">
        <v>26</v>
      </c>
      <c r="Y64" s="531"/>
      <c r="Z64" s="441">
        <v>24</v>
      </c>
      <c r="AA64" s="441"/>
      <c r="AB64" s="441"/>
      <c r="AC64" s="441"/>
      <c r="AD64" s="532"/>
      <c r="AE64" s="442"/>
      <c r="AF64" s="324"/>
      <c r="AG64" s="325"/>
      <c r="AH64" s="319"/>
      <c r="AI64" s="324"/>
      <c r="AJ64" s="325"/>
      <c r="AK64" s="326"/>
      <c r="AL64" s="324"/>
      <c r="AM64" s="325"/>
      <c r="AN64" s="319"/>
      <c r="AO64" s="324"/>
      <c r="AP64" s="325"/>
      <c r="AQ64" s="326"/>
      <c r="AR64" s="324">
        <v>112</v>
      </c>
      <c r="AS64" s="325">
        <v>50</v>
      </c>
      <c r="AT64" s="326">
        <v>3</v>
      </c>
      <c r="AU64" s="320"/>
      <c r="AV64" s="325"/>
      <c r="AW64" s="319"/>
      <c r="AX64" s="324"/>
      <c r="AY64" s="325"/>
      <c r="AZ64" s="326"/>
      <c r="BA64" s="320"/>
      <c r="BB64" s="325"/>
      <c r="BC64" s="319"/>
      <c r="BD64" s="385" t="s">
        <v>253</v>
      </c>
      <c r="BE64" s="386"/>
      <c r="BF64" s="386"/>
      <c r="BG64" s="386"/>
      <c r="BH64" s="386"/>
      <c r="BI64" s="387"/>
      <c r="BJ64" s="133">
        <f t="shared" si="3"/>
        <v>50</v>
      </c>
      <c r="BK64" s="186" t="s">
        <v>521</v>
      </c>
      <c r="BM64" s="174"/>
      <c r="BN64" s="174"/>
      <c r="BO64" s="174"/>
    </row>
    <row r="65" spans="1:68" s="171" customFormat="1" ht="32.450000000000003" customHeight="1" x14ac:dyDescent="0.2">
      <c r="A65" s="134" t="s">
        <v>219</v>
      </c>
      <c r="B65" s="597" t="s">
        <v>360</v>
      </c>
      <c r="C65" s="598"/>
      <c r="D65" s="598"/>
      <c r="E65" s="598"/>
      <c r="F65" s="598"/>
      <c r="G65" s="598"/>
      <c r="H65" s="598"/>
      <c r="I65" s="598"/>
      <c r="J65" s="598"/>
      <c r="K65" s="598"/>
      <c r="L65" s="598"/>
      <c r="M65" s="598"/>
      <c r="N65" s="598"/>
      <c r="O65" s="599"/>
      <c r="P65" s="532"/>
      <c r="Q65" s="441"/>
      <c r="R65" s="441"/>
      <c r="S65" s="442"/>
      <c r="T65" s="385"/>
      <c r="U65" s="386"/>
      <c r="V65" s="531"/>
      <c r="W65" s="387"/>
      <c r="X65" s="385"/>
      <c r="Y65" s="386"/>
      <c r="Z65" s="531"/>
      <c r="AA65" s="532"/>
      <c r="AB65" s="531"/>
      <c r="AC65" s="532"/>
      <c r="AD65" s="386"/>
      <c r="AE65" s="386"/>
      <c r="AF65" s="323"/>
      <c r="AG65" s="325"/>
      <c r="AH65" s="321"/>
      <c r="AI65" s="323"/>
      <c r="AJ65" s="325"/>
      <c r="AK65" s="321"/>
      <c r="AL65" s="323"/>
      <c r="AM65" s="325"/>
      <c r="AN65" s="321"/>
      <c r="AO65" s="323"/>
      <c r="AP65" s="325"/>
      <c r="AQ65" s="322"/>
      <c r="AR65" s="323"/>
      <c r="AS65" s="325"/>
      <c r="AT65" s="321"/>
      <c r="AU65" s="323"/>
      <c r="AV65" s="325"/>
      <c r="AW65" s="321"/>
      <c r="AX65" s="323"/>
      <c r="AY65" s="325"/>
      <c r="AZ65" s="322"/>
      <c r="BA65" s="321"/>
      <c r="BB65" s="325"/>
      <c r="BC65" s="321"/>
      <c r="BD65" s="440">
        <f>SUM(X65:AE65)</f>
        <v>0</v>
      </c>
      <c r="BE65" s="441"/>
      <c r="BF65" s="441"/>
      <c r="BG65" s="441"/>
      <c r="BH65" s="441"/>
      <c r="BI65" s="442"/>
      <c r="BJ65" s="133">
        <f t="shared" si="3"/>
        <v>0</v>
      </c>
    </row>
    <row r="66" spans="1:68" s="172" customFormat="1" ht="29.25" customHeight="1" x14ac:dyDescent="0.2">
      <c r="A66" s="605" t="s">
        <v>230</v>
      </c>
      <c r="B66" s="404" t="s">
        <v>366</v>
      </c>
      <c r="C66" s="405"/>
      <c r="D66" s="405"/>
      <c r="E66" s="405"/>
      <c r="F66" s="405"/>
      <c r="G66" s="405"/>
      <c r="H66" s="405"/>
      <c r="I66" s="405"/>
      <c r="J66" s="405"/>
      <c r="K66" s="405"/>
      <c r="L66" s="405"/>
      <c r="M66" s="405"/>
      <c r="N66" s="405"/>
      <c r="O66" s="406"/>
      <c r="P66" s="532">
        <v>5</v>
      </c>
      <c r="Q66" s="441"/>
      <c r="R66" s="441">
        <v>4</v>
      </c>
      <c r="S66" s="442"/>
      <c r="T66" s="385">
        <f>SUM(AF66,AI66,AL66,AO66,AR66,AU66,AX66,BA66)</f>
        <v>234</v>
      </c>
      <c r="U66" s="386"/>
      <c r="V66" s="531">
        <f>SUM(AG66,AJ66,AM66,AP66,AS66,AV66,AY66,BB66)</f>
        <v>114</v>
      </c>
      <c r="W66" s="387"/>
      <c r="X66" s="440">
        <v>78</v>
      </c>
      <c r="Y66" s="531"/>
      <c r="Z66" s="441">
        <v>36</v>
      </c>
      <c r="AA66" s="441"/>
      <c r="AB66" s="441"/>
      <c r="AC66" s="441"/>
      <c r="AD66" s="386"/>
      <c r="AE66" s="387"/>
      <c r="AF66" s="324"/>
      <c r="AG66" s="325"/>
      <c r="AH66" s="319"/>
      <c r="AI66" s="324"/>
      <c r="AJ66" s="325"/>
      <c r="AK66" s="326"/>
      <c r="AL66" s="324"/>
      <c r="AM66" s="325"/>
      <c r="AN66" s="326"/>
      <c r="AO66" s="320">
        <v>118</v>
      </c>
      <c r="AP66" s="325">
        <v>60</v>
      </c>
      <c r="AQ66" s="319">
        <v>3</v>
      </c>
      <c r="AR66" s="324">
        <v>116</v>
      </c>
      <c r="AS66" s="325">
        <v>54</v>
      </c>
      <c r="AT66" s="326">
        <v>3</v>
      </c>
      <c r="AU66" s="320"/>
      <c r="AV66" s="325"/>
      <c r="AW66" s="319"/>
      <c r="AX66" s="324"/>
      <c r="AY66" s="325"/>
      <c r="AZ66" s="326"/>
      <c r="BA66" s="320"/>
      <c r="BB66" s="325"/>
      <c r="BC66" s="319"/>
      <c r="BD66" s="385" t="s">
        <v>254</v>
      </c>
      <c r="BE66" s="386"/>
      <c r="BF66" s="386"/>
      <c r="BG66" s="386"/>
      <c r="BH66" s="386"/>
      <c r="BI66" s="387"/>
      <c r="BJ66" s="133">
        <f>SUM(X66:AE66)</f>
        <v>114</v>
      </c>
    </row>
    <row r="67" spans="1:68" s="172" customFormat="1" ht="63" customHeight="1" x14ac:dyDescent="0.2">
      <c r="A67" s="606"/>
      <c r="B67" s="635" t="s">
        <v>367</v>
      </c>
      <c r="C67" s="636"/>
      <c r="D67" s="636"/>
      <c r="E67" s="636"/>
      <c r="F67" s="636"/>
      <c r="G67" s="636"/>
      <c r="H67" s="636"/>
      <c r="I67" s="636"/>
      <c r="J67" s="636"/>
      <c r="K67" s="636"/>
      <c r="L67" s="636"/>
      <c r="M67" s="636"/>
      <c r="N67" s="636"/>
      <c r="O67" s="637"/>
      <c r="P67" s="532"/>
      <c r="Q67" s="441"/>
      <c r="R67" s="441"/>
      <c r="S67" s="442"/>
      <c r="T67" s="385">
        <f>SUM(AF67,AI67,AL67,AO67,AR67,AU67,AX67,BA67)</f>
        <v>30</v>
      </c>
      <c r="U67" s="386"/>
      <c r="V67" s="531">
        <f>SUM(AG67,AJ67,AM67,AP67,AS67,AV67,AY67,BB67)</f>
        <v>0</v>
      </c>
      <c r="W67" s="387"/>
      <c r="X67" s="440"/>
      <c r="Y67" s="531"/>
      <c r="Z67" s="441"/>
      <c r="AA67" s="441"/>
      <c r="AB67" s="441"/>
      <c r="AC67" s="441"/>
      <c r="AD67" s="386"/>
      <c r="AE67" s="387"/>
      <c r="AF67" s="324"/>
      <c r="AG67" s="325"/>
      <c r="AH67" s="319"/>
      <c r="AI67" s="324"/>
      <c r="AJ67" s="325"/>
      <c r="AK67" s="326"/>
      <c r="AL67" s="324"/>
      <c r="AM67" s="325"/>
      <c r="AN67" s="319"/>
      <c r="AO67" s="324"/>
      <c r="AP67" s="325"/>
      <c r="AQ67" s="326"/>
      <c r="AR67" s="324">
        <v>30</v>
      </c>
      <c r="AS67" s="325"/>
      <c r="AT67" s="326">
        <v>1</v>
      </c>
      <c r="AU67" s="320"/>
      <c r="AV67" s="325"/>
      <c r="AW67" s="319"/>
      <c r="AX67" s="324"/>
      <c r="AY67" s="325"/>
      <c r="AZ67" s="326"/>
      <c r="BA67" s="320"/>
      <c r="BB67" s="325"/>
      <c r="BC67" s="319"/>
      <c r="BD67" s="596" t="s">
        <v>295</v>
      </c>
      <c r="BE67" s="438"/>
      <c r="BF67" s="438"/>
      <c r="BG67" s="438"/>
      <c r="BH67" s="438"/>
      <c r="BI67" s="439"/>
      <c r="BJ67" s="133">
        <f>SUM(X67:AE67)</f>
        <v>0</v>
      </c>
    </row>
    <row r="68" spans="1:68" s="172" customFormat="1" ht="39.75" customHeight="1" x14ac:dyDescent="0.2">
      <c r="A68" s="605" t="s">
        <v>231</v>
      </c>
      <c r="B68" s="404" t="s">
        <v>361</v>
      </c>
      <c r="C68" s="405"/>
      <c r="D68" s="405"/>
      <c r="E68" s="405"/>
      <c r="F68" s="405"/>
      <c r="G68" s="405"/>
      <c r="H68" s="405"/>
      <c r="I68" s="405"/>
      <c r="J68" s="405"/>
      <c r="K68" s="405"/>
      <c r="L68" s="405"/>
      <c r="M68" s="405"/>
      <c r="N68" s="405"/>
      <c r="O68" s="406"/>
      <c r="P68" s="532">
        <v>5</v>
      </c>
      <c r="Q68" s="441"/>
      <c r="R68" s="441">
        <v>4</v>
      </c>
      <c r="S68" s="442"/>
      <c r="T68" s="385">
        <f t="shared" ref="T68:T69" si="12">SUM(AF68,AI68,AL68,AO68,AR68,AU68,AX68,BA68)</f>
        <v>220</v>
      </c>
      <c r="U68" s="386"/>
      <c r="V68" s="531">
        <f t="shared" ref="V68:V69" si="13">SUM(AG68,AJ68,AM68,AP68,AS68,AV68,AY68,BB68)</f>
        <v>102</v>
      </c>
      <c r="W68" s="387"/>
      <c r="X68" s="440">
        <v>54</v>
      </c>
      <c r="Y68" s="531"/>
      <c r="Z68" s="441">
        <v>48</v>
      </c>
      <c r="AA68" s="441"/>
      <c r="AB68" s="441"/>
      <c r="AC68" s="441"/>
      <c r="AD68" s="386"/>
      <c r="AE68" s="387"/>
      <c r="AF68" s="324"/>
      <c r="AG68" s="325"/>
      <c r="AH68" s="319"/>
      <c r="AI68" s="324"/>
      <c r="AJ68" s="325"/>
      <c r="AK68" s="326"/>
      <c r="AL68" s="324"/>
      <c r="AM68" s="325"/>
      <c r="AN68" s="319"/>
      <c r="AO68" s="324">
        <v>108</v>
      </c>
      <c r="AP68" s="325">
        <v>52</v>
      </c>
      <c r="AQ68" s="326">
        <v>3</v>
      </c>
      <c r="AR68" s="324">
        <v>112</v>
      </c>
      <c r="AS68" s="325">
        <v>50</v>
      </c>
      <c r="AT68" s="326">
        <v>3</v>
      </c>
      <c r="AU68" s="320"/>
      <c r="AV68" s="325"/>
      <c r="AW68" s="319"/>
      <c r="AX68" s="324"/>
      <c r="AY68" s="325"/>
      <c r="AZ68" s="326"/>
      <c r="BA68" s="320"/>
      <c r="BB68" s="325"/>
      <c r="BC68" s="319"/>
      <c r="BD68" s="596" t="s">
        <v>256</v>
      </c>
      <c r="BE68" s="438"/>
      <c r="BF68" s="438"/>
      <c r="BG68" s="438"/>
      <c r="BH68" s="438"/>
      <c r="BI68" s="439"/>
      <c r="BJ68" s="133">
        <f>SUM(X68:AE68)</f>
        <v>102</v>
      </c>
      <c r="BK68" s="186"/>
    </row>
    <row r="69" spans="1:68" s="172" customFormat="1" ht="66.75" customHeight="1" x14ac:dyDescent="0.2">
      <c r="A69" s="606"/>
      <c r="B69" s="626" t="s">
        <v>362</v>
      </c>
      <c r="C69" s="627"/>
      <c r="D69" s="627"/>
      <c r="E69" s="627"/>
      <c r="F69" s="627"/>
      <c r="G69" s="627"/>
      <c r="H69" s="627"/>
      <c r="I69" s="627"/>
      <c r="J69" s="627"/>
      <c r="K69" s="627"/>
      <c r="L69" s="627"/>
      <c r="M69" s="627"/>
      <c r="N69" s="627"/>
      <c r="O69" s="628"/>
      <c r="P69" s="385"/>
      <c r="Q69" s="532"/>
      <c r="R69" s="531"/>
      <c r="S69" s="387"/>
      <c r="T69" s="385">
        <f t="shared" si="12"/>
        <v>40</v>
      </c>
      <c r="U69" s="386"/>
      <c r="V69" s="531">
        <f t="shared" si="13"/>
        <v>0</v>
      </c>
      <c r="W69" s="387"/>
      <c r="X69" s="385"/>
      <c r="Y69" s="532"/>
      <c r="Z69" s="531"/>
      <c r="AA69" s="532"/>
      <c r="AB69" s="531"/>
      <c r="AC69" s="532"/>
      <c r="AD69" s="531"/>
      <c r="AE69" s="387"/>
      <c r="AF69" s="324"/>
      <c r="AG69" s="325"/>
      <c r="AH69" s="319"/>
      <c r="AI69" s="324"/>
      <c r="AJ69" s="325"/>
      <c r="AK69" s="326"/>
      <c r="AL69" s="324"/>
      <c r="AM69" s="325"/>
      <c r="AN69" s="319"/>
      <c r="AO69" s="324"/>
      <c r="AP69" s="325"/>
      <c r="AQ69" s="326"/>
      <c r="AR69" s="324"/>
      <c r="AS69" s="325"/>
      <c r="AT69" s="326"/>
      <c r="AU69" s="320">
        <v>40</v>
      </c>
      <c r="AV69" s="325"/>
      <c r="AW69" s="319">
        <v>1</v>
      </c>
      <c r="AX69" s="324"/>
      <c r="AY69" s="325"/>
      <c r="AZ69" s="326"/>
      <c r="BA69" s="320"/>
      <c r="BB69" s="325"/>
      <c r="BC69" s="319"/>
      <c r="BD69" s="596" t="s">
        <v>295</v>
      </c>
      <c r="BE69" s="438"/>
      <c r="BF69" s="438"/>
      <c r="BG69" s="438"/>
      <c r="BH69" s="438"/>
      <c r="BI69" s="439"/>
      <c r="BJ69" s="133">
        <f>SUM(X69:AE69)</f>
        <v>0</v>
      </c>
    </row>
    <row r="70" spans="1:68" s="172" customFormat="1" ht="32.450000000000003" customHeight="1" x14ac:dyDescent="0.2">
      <c r="A70" s="135" t="s">
        <v>492</v>
      </c>
      <c r="B70" s="404" t="s">
        <v>363</v>
      </c>
      <c r="C70" s="405"/>
      <c r="D70" s="405"/>
      <c r="E70" s="405"/>
      <c r="F70" s="405"/>
      <c r="G70" s="405"/>
      <c r="H70" s="405"/>
      <c r="I70" s="405"/>
      <c r="J70" s="405"/>
      <c r="K70" s="405"/>
      <c r="L70" s="405"/>
      <c r="M70" s="405"/>
      <c r="N70" s="405"/>
      <c r="O70" s="406"/>
      <c r="P70" s="532">
        <v>6</v>
      </c>
      <c r="Q70" s="441"/>
      <c r="R70" s="441"/>
      <c r="S70" s="442"/>
      <c r="T70" s="385">
        <f>SUM(AF70,AI70,AL70,AO70,AR70,AU70,AX70,BA70)</f>
        <v>120</v>
      </c>
      <c r="U70" s="386"/>
      <c r="V70" s="531">
        <f>SUM(AG70,AJ70,AM70,AP70,AS70,AV70,AY70,BB70)</f>
        <v>60</v>
      </c>
      <c r="W70" s="387"/>
      <c r="X70" s="440">
        <v>32</v>
      </c>
      <c r="Y70" s="531"/>
      <c r="Z70" s="441">
        <v>28</v>
      </c>
      <c r="AA70" s="441"/>
      <c r="AB70" s="441"/>
      <c r="AC70" s="441"/>
      <c r="AD70" s="386"/>
      <c r="AE70" s="387"/>
      <c r="AF70" s="324"/>
      <c r="AG70" s="325"/>
      <c r="AH70" s="319"/>
      <c r="AI70" s="324"/>
      <c r="AJ70" s="325"/>
      <c r="AK70" s="326"/>
      <c r="AL70" s="324"/>
      <c r="AM70" s="325"/>
      <c r="AN70" s="319"/>
      <c r="AO70" s="324"/>
      <c r="AP70" s="325"/>
      <c r="AQ70" s="326"/>
      <c r="AR70" s="324"/>
      <c r="AS70" s="325"/>
      <c r="AT70" s="326"/>
      <c r="AU70" s="320">
        <v>120</v>
      </c>
      <c r="AV70" s="325">
        <v>60</v>
      </c>
      <c r="AW70" s="319">
        <v>3</v>
      </c>
      <c r="AX70" s="324"/>
      <c r="AY70" s="325"/>
      <c r="AZ70" s="326"/>
      <c r="BA70" s="320"/>
      <c r="BB70" s="325"/>
      <c r="BC70" s="319"/>
      <c r="BD70" s="385" t="s">
        <v>257</v>
      </c>
      <c r="BE70" s="386"/>
      <c r="BF70" s="386"/>
      <c r="BG70" s="386"/>
      <c r="BH70" s="386"/>
      <c r="BI70" s="387"/>
      <c r="BJ70" s="133">
        <f>SUM(X70:AE70)</f>
        <v>60</v>
      </c>
      <c r="BK70" s="186"/>
    </row>
    <row r="71" spans="1:68" s="172" customFormat="1" ht="69" customHeight="1" x14ac:dyDescent="0.2">
      <c r="A71" s="137" t="s">
        <v>232</v>
      </c>
      <c r="B71" s="597" t="s">
        <v>391</v>
      </c>
      <c r="C71" s="598"/>
      <c r="D71" s="598"/>
      <c r="E71" s="598"/>
      <c r="F71" s="598"/>
      <c r="G71" s="598"/>
      <c r="H71" s="598"/>
      <c r="I71" s="598"/>
      <c r="J71" s="598"/>
      <c r="K71" s="598"/>
      <c r="L71" s="598"/>
      <c r="M71" s="598"/>
      <c r="N71" s="598"/>
      <c r="O71" s="599"/>
      <c r="P71" s="386"/>
      <c r="Q71" s="532"/>
      <c r="R71" s="531"/>
      <c r="S71" s="387"/>
      <c r="T71" s="385"/>
      <c r="U71" s="386"/>
      <c r="V71" s="531"/>
      <c r="W71" s="387"/>
      <c r="X71" s="385"/>
      <c r="Y71" s="386"/>
      <c r="Z71" s="531"/>
      <c r="AA71" s="532"/>
      <c r="AB71" s="531"/>
      <c r="AC71" s="532"/>
      <c r="AD71" s="386"/>
      <c r="AE71" s="386"/>
      <c r="AF71" s="323"/>
      <c r="AG71" s="319"/>
      <c r="AH71" s="326"/>
      <c r="AI71" s="323"/>
      <c r="AJ71" s="319"/>
      <c r="AK71" s="326"/>
      <c r="AL71" s="321"/>
      <c r="AM71" s="319"/>
      <c r="AN71" s="319"/>
      <c r="AO71" s="323"/>
      <c r="AP71" s="319"/>
      <c r="AQ71" s="326"/>
      <c r="AR71" s="323"/>
      <c r="AS71" s="319"/>
      <c r="AT71" s="326"/>
      <c r="AU71" s="323"/>
      <c r="AV71" s="319"/>
      <c r="AW71" s="326"/>
      <c r="AX71" s="323"/>
      <c r="AY71" s="319"/>
      <c r="AZ71" s="326"/>
      <c r="BA71" s="321"/>
      <c r="BB71" s="319"/>
      <c r="BC71" s="319"/>
      <c r="BD71" s="385">
        <f>SUM(X71:AE71)</f>
        <v>0</v>
      </c>
      <c r="BE71" s="386"/>
      <c r="BF71" s="386"/>
      <c r="BG71" s="386"/>
      <c r="BH71" s="386"/>
      <c r="BI71" s="387"/>
      <c r="BJ71" s="133">
        <f t="shared" si="3"/>
        <v>0</v>
      </c>
      <c r="BM71" s="174"/>
      <c r="BN71" s="174"/>
      <c r="BO71" s="174"/>
    </row>
    <row r="72" spans="1:68" s="172" customFormat="1" ht="33.950000000000003" customHeight="1" x14ac:dyDescent="0.2">
      <c r="A72" s="135" t="s">
        <v>233</v>
      </c>
      <c r="B72" s="404" t="s">
        <v>392</v>
      </c>
      <c r="C72" s="405"/>
      <c r="D72" s="405"/>
      <c r="E72" s="405"/>
      <c r="F72" s="405"/>
      <c r="G72" s="405"/>
      <c r="H72" s="405"/>
      <c r="I72" s="405"/>
      <c r="J72" s="405"/>
      <c r="K72" s="405"/>
      <c r="L72" s="405"/>
      <c r="M72" s="405"/>
      <c r="N72" s="405"/>
      <c r="O72" s="406"/>
      <c r="P72" s="532">
        <v>5</v>
      </c>
      <c r="Q72" s="441"/>
      <c r="R72" s="441"/>
      <c r="S72" s="442"/>
      <c r="T72" s="385">
        <f>SUM(AF72,AI72,AL72,AO72,AR72,AU72,AX72,BA72)</f>
        <v>118</v>
      </c>
      <c r="U72" s="386"/>
      <c r="V72" s="531">
        <f>SUM(AG72,AJ72,AM72,AP72,AS72,AV72,AY72,BB72)</f>
        <v>60</v>
      </c>
      <c r="W72" s="387"/>
      <c r="X72" s="440">
        <v>32</v>
      </c>
      <c r="Y72" s="531"/>
      <c r="Z72" s="441">
        <v>28</v>
      </c>
      <c r="AA72" s="441"/>
      <c r="AB72" s="441"/>
      <c r="AC72" s="441"/>
      <c r="AD72" s="532"/>
      <c r="AE72" s="442"/>
      <c r="AF72" s="324"/>
      <c r="AG72" s="325"/>
      <c r="AH72" s="326"/>
      <c r="AI72" s="324"/>
      <c r="AJ72" s="325"/>
      <c r="AK72" s="326"/>
      <c r="AL72" s="320"/>
      <c r="AM72" s="325"/>
      <c r="AN72" s="319"/>
      <c r="AO72" s="324"/>
      <c r="AP72" s="325"/>
      <c r="AQ72" s="326"/>
      <c r="AR72" s="324">
        <v>118</v>
      </c>
      <c r="AS72" s="325">
        <v>60</v>
      </c>
      <c r="AT72" s="326">
        <v>3</v>
      </c>
      <c r="AU72" s="320"/>
      <c r="AV72" s="325"/>
      <c r="AW72" s="319"/>
      <c r="AX72" s="324"/>
      <c r="AY72" s="325"/>
      <c r="AZ72" s="326"/>
      <c r="BA72" s="320"/>
      <c r="BB72" s="325"/>
      <c r="BC72" s="319"/>
      <c r="BD72" s="385" t="s">
        <v>258</v>
      </c>
      <c r="BE72" s="386"/>
      <c r="BF72" s="386"/>
      <c r="BG72" s="386"/>
      <c r="BH72" s="386"/>
      <c r="BI72" s="387"/>
      <c r="BJ72" s="133">
        <f t="shared" si="3"/>
        <v>60</v>
      </c>
      <c r="BM72" s="174"/>
      <c r="BN72" s="174"/>
      <c r="BO72" s="174"/>
    </row>
    <row r="73" spans="1:68" s="172" customFormat="1" ht="33.950000000000003" customHeight="1" x14ac:dyDescent="0.2">
      <c r="A73" s="135" t="s">
        <v>234</v>
      </c>
      <c r="B73" s="404" t="s">
        <v>393</v>
      </c>
      <c r="C73" s="405"/>
      <c r="D73" s="405"/>
      <c r="E73" s="405"/>
      <c r="F73" s="405"/>
      <c r="G73" s="405"/>
      <c r="H73" s="405"/>
      <c r="I73" s="405"/>
      <c r="J73" s="405"/>
      <c r="K73" s="405"/>
      <c r="L73" s="405"/>
      <c r="M73" s="405"/>
      <c r="N73" s="405"/>
      <c r="O73" s="406"/>
      <c r="P73" s="532">
        <v>6</v>
      </c>
      <c r="Q73" s="441"/>
      <c r="R73" s="441">
        <v>5</v>
      </c>
      <c r="S73" s="442"/>
      <c r="T73" s="385">
        <f>SUM(AF73,AI73,AL73,AO73,AR73,AU73,AX73,BA73)</f>
        <v>212</v>
      </c>
      <c r="U73" s="386"/>
      <c r="V73" s="531">
        <f>SUM(AG73,AJ73,AM73,AP73,AS73,AV73,AY73,BB73)</f>
        <v>100</v>
      </c>
      <c r="W73" s="387"/>
      <c r="X73" s="440">
        <v>52</v>
      </c>
      <c r="Y73" s="531"/>
      <c r="Z73" s="441">
        <v>48</v>
      </c>
      <c r="AA73" s="441"/>
      <c r="AB73" s="441"/>
      <c r="AC73" s="441"/>
      <c r="AD73" s="532"/>
      <c r="AE73" s="442"/>
      <c r="AF73" s="324"/>
      <c r="AG73" s="325"/>
      <c r="AH73" s="326"/>
      <c r="AI73" s="324"/>
      <c r="AJ73" s="325"/>
      <c r="AK73" s="326"/>
      <c r="AL73" s="320"/>
      <c r="AM73" s="325"/>
      <c r="AN73" s="319"/>
      <c r="AO73" s="324"/>
      <c r="AP73" s="325"/>
      <c r="AQ73" s="326"/>
      <c r="AR73" s="324">
        <v>112</v>
      </c>
      <c r="AS73" s="325">
        <v>52</v>
      </c>
      <c r="AT73" s="326">
        <v>3</v>
      </c>
      <c r="AU73" s="320">
        <v>100</v>
      </c>
      <c r="AV73" s="325">
        <v>48</v>
      </c>
      <c r="AW73" s="319">
        <v>3</v>
      </c>
      <c r="AX73" s="323"/>
      <c r="AY73" s="325"/>
      <c r="AZ73" s="322"/>
      <c r="BA73" s="320"/>
      <c r="BB73" s="325"/>
      <c r="BC73" s="319"/>
      <c r="BD73" s="385" t="s">
        <v>259</v>
      </c>
      <c r="BE73" s="386"/>
      <c r="BF73" s="386"/>
      <c r="BG73" s="386"/>
      <c r="BH73" s="386"/>
      <c r="BI73" s="387"/>
      <c r="BJ73" s="133">
        <f t="shared" si="3"/>
        <v>100</v>
      </c>
      <c r="BM73" s="174"/>
      <c r="BN73" s="174"/>
      <c r="BO73" s="174"/>
    </row>
    <row r="74" spans="1:68" s="172" customFormat="1" ht="33.950000000000003" customHeight="1" x14ac:dyDescent="0.2">
      <c r="A74" s="605" t="s">
        <v>368</v>
      </c>
      <c r="B74" s="404" t="s">
        <v>394</v>
      </c>
      <c r="C74" s="405"/>
      <c r="D74" s="405"/>
      <c r="E74" s="405"/>
      <c r="F74" s="405"/>
      <c r="G74" s="405"/>
      <c r="H74" s="405"/>
      <c r="I74" s="405"/>
      <c r="J74" s="405"/>
      <c r="K74" s="405"/>
      <c r="L74" s="405"/>
      <c r="M74" s="405"/>
      <c r="N74" s="405"/>
      <c r="O74" s="406"/>
      <c r="P74" s="532">
        <v>7</v>
      </c>
      <c r="Q74" s="441"/>
      <c r="R74" s="441">
        <v>6</v>
      </c>
      <c r="S74" s="442"/>
      <c r="T74" s="385">
        <f>SUM(AF74,AI74,AL74,AO74,AR74,AU74,AX74,BA74)</f>
        <v>236</v>
      </c>
      <c r="U74" s="386"/>
      <c r="V74" s="531">
        <f>SUM(AG74,AJ74,AM74,AP74,AS74,AV74,AY74,BB74)</f>
        <v>118</v>
      </c>
      <c r="W74" s="387"/>
      <c r="X74" s="440">
        <v>66</v>
      </c>
      <c r="Y74" s="531"/>
      <c r="Z74" s="441">
        <v>52</v>
      </c>
      <c r="AA74" s="441"/>
      <c r="AB74" s="441"/>
      <c r="AC74" s="441"/>
      <c r="AD74" s="532"/>
      <c r="AE74" s="442"/>
      <c r="AF74" s="324"/>
      <c r="AG74" s="325"/>
      <c r="AH74" s="326"/>
      <c r="AI74" s="324"/>
      <c r="AJ74" s="325"/>
      <c r="AK74" s="326"/>
      <c r="AL74" s="320"/>
      <c r="AM74" s="325"/>
      <c r="AN74" s="319"/>
      <c r="AO74" s="324"/>
      <c r="AP74" s="325"/>
      <c r="AQ74" s="326"/>
      <c r="AR74" s="324"/>
      <c r="AS74" s="325"/>
      <c r="AT74" s="326"/>
      <c r="AU74" s="320">
        <v>100</v>
      </c>
      <c r="AV74" s="325">
        <v>48</v>
      </c>
      <c r="AW74" s="319">
        <v>3</v>
      </c>
      <c r="AX74" s="324">
        <v>136</v>
      </c>
      <c r="AY74" s="325">
        <v>70</v>
      </c>
      <c r="AZ74" s="326">
        <v>4</v>
      </c>
      <c r="BA74" s="320"/>
      <c r="BB74" s="325"/>
      <c r="BC74" s="319"/>
      <c r="BD74" s="385" t="s">
        <v>260</v>
      </c>
      <c r="BE74" s="386"/>
      <c r="BF74" s="386"/>
      <c r="BG74" s="386"/>
      <c r="BH74" s="386"/>
      <c r="BI74" s="387"/>
      <c r="BJ74" s="133">
        <f t="shared" si="3"/>
        <v>118</v>
      </c>
      <c r="BM74" s="174"/>
      <c r="BN74" s="174"/>
      <c r="BO74" s="174"/>
    </row>
    <row r="75" spans="1:68" s="172" customFormat="1" ht="96" customHeight="1" x14ac:dyDescent="0.2">
      <c r="A75" s="606"/>
      <c r="B75" s="404" t="s">
        <v>395</v>
      </c>
      <c r="C75" s="405"/>
      <c r="D75" s="405"/>
      <c r="E75" s="405"/>
      <c r="F75" s="405"/>
      <c r="G75" s="405"/>
      <c r="H75" s="405"/>
      <c r="I75" s="405"/>
      <c r="J75" s="405"/>
      <c r="K75" s="405"/>
      <c r="L75" s="405"/>
      <c r="M75" s="405"/>
      <c r="N75" s="405"/>
      <c r="O75" s="406"/>
      <c r="P75" s="532"/>
      <c r="Q75" s="441"/>
      <c r="R75" s="441"/>
      <c r="S75" s="442"/>
      <c r="T75" s="385">
        <f>SUM(AF75,AI75,AL75,AO75,AR75,AU75,AX75,BA75)</f>
        <v>40</v>
      </c>
      <c r="U75" s="386"/>
      <c r="V75" s="531">
        <f>SUM(AG75,AJ75,AM75,AP75,AS75,AV75,AY75,BB75)</f>
        <v>0</v>
      </c>
      <c r="W75" s="387"/>
      <c r="X75" s="440"/>
      <c r="Y75" s="531"/>
      <c r="Z75" s="441"/>
      <c r="AA75" s="441"/>
      <c r="AB75" s="441"/>
      <c r="AC75" s="441"/>
      <c r="AD75" s="532"/>
      <c r="AE75" s="442"/>
      <c r="AF75" s="324"/>
      <c r="AG75" s="325"/>
      <c r="AH75" s="326"/>
      <c r="AI75" s="324"/>
      <c r="AJ75" s="325"/>
      <c r="AK75" s="326"/>
      <c r="AL75" s="320"/>
      <c r="AM75" s="325"/>
      <c r="AN75" s="319"/>
      <c r="AO75" s="324"/>
      <c r="AP75" s="325"/>
      <c r="AQ75" s="326"/>
      <c r="AR75" s="324"/>
      <c r="AS75" s="325"/>
      <c r="AT75" s="326"/>
      <c r="AU75" s="320"/>
      <c r="AV75" s="325"/>
      <c r="AW75" s="319"/>
      <c r="AX75" s="324">
        <v>40</v>
      </c>
      <c r="AY75" s="325"/>
      <c r="AZ75" s="326">
        <v>1</v>
      </c>
      <c r="BA75" s="320"/>
      <c r="BB75" s="325"/>
      <c r="BC75" s="319"/>
      <c r="BD75" s="596" t="s">
        <v>295</v>
      </c>
      <c r="BE75" s="438"/>
      <c r="BF75" s="438"/>
      <c r="BG75" s="438"/>
      <c r="BH75" s="438"/>
      <c r="BI75" s="439"/>
      <c r="BJ75" s="133">
        <f t="shared" si="3"/>
        <v>0</v>
      </c>
      <c r="BM75" s="174"/>
      <c r="BN75" s="174"/>
      <c r="BO75" s="174"/>
    </row>
    <row r="76" spans="1:68" s="172" customFormat="1" ht="33.950000000000003" customHeight="1" thickBot="1" x14ac:dyDescent="0.25">
      <c r="A76" s="135" t="s">
        <v>370</v>
      </c>
      <c r="B76" s="404" t="s">
        <v>511</v>
      </c>
      <c r="C76" s="405"/>
      <c r="D76" s="405"/>
      <c r="E76" s="405"/>
      <c r="F76" s="405"/>
      <c r="G76" s="405"/>
      <c r="H76" s="405"/>
      <c r="I76" s="405"/>
      <c r="J76" s="405"/>
      <c r="K76" s="405"/>
      <c r="L76" s="405"/>
      <c r="M76" s="405"/>
      <c r="N76" s="405"/>
      <c r="O76" s="406"/>
      <c r="P76" s="532">
        <v>7</v>
      </c>
      <c r="Q76" s="441"/>
      <c r="R76" s="441"/>
      <c r="S76" s="442"/>
      <c r="T76" s="385">
        <f>SUM(AF76,AI76,AL76,AO76,AR76,AU76,AX76,BA76)</f>
        <v>136</v>
      </c>
      <c r="U76" s="386"/>
      <c r="V76" s="531">
        <f>SUM(AG76,AJ76,AM76,AP76,AS76,AV76,AY76,BB76)</f>
        <v>70</v>
      </c>
      <c r="W76" s="387"/>
      <c r="X76" s="440">
        <v>34</v>
      </c>
      <c r="Y76" s="531"/>
      <c r="Z76" s="441">
        <v>36</v>
      </c>
      <c r="AA76" s="441"/>
      <c r="AB76" s="441"/>
      <c r="AC76" s="441"/>
      <c r="AD76" s="532"/>
      <c r="AE76" s="442"/>
      <c r="AF76" s="324"/>
      <c r="AG76" s="325"/>
      <c r="AH76" s="326"/>
      <c r="AI76" s="324"/>
      <c r="AJ76" s="325"/>
      <c r="AK76" s="326"/>
      <c r="AL76" s="320"/>
      <c r="AM76" s="325"/>
      <c r="AN76" s="319"/>
      <c r="AO76" s="353"/>
      <c r="AP76" s="307"/>
      <c r="AQ76" s="352"/>
      <c r="AR76" s="324"/>
      <c r="AS76" s="325"/>
      <c r="AT76" s="326"/>
      <c r="AU76" s="320"/>
      <c r="AV76" s="325"/>
      <c r="AW76" s="319"/>
      <c r="AX76" s="353">
        <v>136</v>
      </c>
      <c r="AY76" s="307">
        <v>70</v>
      </c>
      <c r="AZ76" s="352">
        <v>4</v>
      </c>
      <c r="BA76" s="320"/>
      <c r="BB76" s="325"/>
      <c r="BC76" s="319"/>
      <c r="BD76" s="385" t="s">
        <v>261</v>
      </c>
      <c r="BE76" s="386"/>
      <c r="BF76" s="386"/>
      <c r="BG76" s="386"/>
      <c r="BH76" s="386"/>
      <c r="BI76" s="387"/>
      <c r="BJ76" s="133">
        <f t="shared" si="3"/>
        <v>70</v>
      </c>
      <c r="BK76" s="186"/>
      <c r="BM76" s="174"/>
      <c r="BN76" s="174"/>
      <c r="BO76" s="174"/>
    </row>
    <row r="77" spans="1:68" s="17" customFormat="1" ht="36.75" customHeight="1" thickBot="1" x14ac:dyDescent="0.25">
      <c r="A77" s="69" t="s">
        <v>33</v>
      </c>
      <c r="B77" s="551" t="s">
        <v>323</v>
      </c>
      <c r="C77" s="552"/>
      <c r="D77" s="552"/>
      <c r="E77" s="552"/>
      <c r="F77" s="552"/>
      <c r="G77" s="552"/>
      <c r="H77" s="552"/>
      <c r="I77" s="552"/>
      <c r="J77" s="552"/>
      <c r="K77" s="552"/>
      <c r="L77" s="552"/>
      <c r="M77" s="552"/>
      <c r="N77" s="552"/>
      <c r="O77" s="553"/>
      <c r="P77" s="421"/>
      <c r="Q77" s="534"/>
      <c r="R77" s="533"/>
      <c r="S77" s="421"/>
      <c r="T77" s="420">
        <f>SUM(T78:U138)</f>
        <v>3448</v>
      </c>
      <c r="U77" s="421"/>
      <c r="V77" s="533">
        <f>SUM(V78:W138)</f>
        <v>1592</v>
      </c>
      <c r="W77" s="422"/>
      <c r="X77" s="420">
        <f>SUM(X78:Y138)</f>
        <v>806</v>
      </c>
      <c r="Y77" s="421"/>
      <c r="Z77" s="533">
        <f>SUM(Z78:AA138)</f>
        <v>228</v>
      </c>
      <c r="AA77" s="421"/>
      <c r="AB77" s="533">
        <f>SUM(AB78:AC138)</f>
        <v>522</v>
      </c>
      <c r="AC77" s="421"/>
      <c r="AD77" s="533">
        <f>SUM(AD78:AE138)</f>
        <v>36</v>
      </c>
      <c r="AE77" s="422"/>
      <c r="AF77" s="310">
        <f t="shared" ref="AF77:BC77" si="14">SUM(AF78:AF138)</f>
        <v>300</v>
      </c>
      <c r="AG77" s="314">
        <f t="shared" si="14"/>
        <v>136</v>
      </c>
      <c r="AH77" s="63">
        <f t="shared" si="14"/>
        <v>8</v>
      </c>
      <c r="AI77" s="310">
        <f t="shared" si="14"/>
        <v>240</v>
      </c>
      <c r="AJ77" s="314">
        <f t="shared" si="14"/>
        <v>136</v>
      </c>
      <c r="AK77" s="63">
        <f t="shared" si="14"/>
        <v>6</v>
      </c>
      <c r="AL77" s="310">
        <f t="shared" si="14"/>
        <v>540</v>
      </c>
      <c r="AM77" s="314">
        <f t="shared" si="14"/>
        <v>240</v>
      </c>
      <c r="AN77" s="63">
        <f t="shared" si="14"/>
        <v>15</v>
      </c>
      <c r="AO77" s="310">
        <f t="shared" si="14"/>
        <v>548</v>
      </c>
      <c r="AP77" s="314">
        <f t="shared" si="14"/>
        <v>232</v>
      </c>
      <c r="AQ77" s="63">
        <f t="shared" si="14"/>
        <v>15</v>
      </c>
      <c r="AR77" s="310">
        <f t="shared" si="14"/>
        <v>378</v>
      </c>
      <c r="AS77" s="314">
        <f t="shared" si="14"/>
        <v>202</v>
      </c>
      <c r="AT77" s="63">
        <f t="shared" si="14"/>
        <v>10</v>
      </c>
      <c r="AU77" s="310">
        <f t="shared" si="14"/>
        <v>620</v>
      </c>
      <c r="AV77" s="314">
        <f t="shared" si="14"/>
        <v>286</v>
      </c>
      <c r="AW77" s="63">
        <f t="shared" si="14"/>
        <v>18</v>
      </c>
      <c r="AX77" s="310">
        <f t="shared" si="14"/>
        <v>822</v>
      </c>
      <c r="AY77" s="314">
        <f t="shared" si="14"/>
        <v>360</v>
      </c>
      <c r="AZ77" s="63">
        <f t="shared" si="14"/>
        <v>25</v>
      </c>
      <c r="BA77" s="310">
        <f t="shared" si="14"/>
        <v>0</v>
      </c>
      <c r="BB77" s="314">
        <f t="shared" si="14"/>
        <v>0</v>
      </c>
      <c r="BC77" s="314">
        <f t="shared" si="14"/>
        <v>0</v>
      </c>
      <c r="BD77" s="629">
        <f>T77*100/T145</f>
        <v>46.356547458994356</v>
      </c>
      <c r="BE77" s="630"/>
      <c r="BF77" s="630"/>
      <c r="BG77" s="630"/>
      <c r="BH77" s="630"/>
      <c r="BI77" s="631"/>
      <c r="BJ77" s="133">
        <f t="shared" si="3"/>
        <v>1592</v>
      </c>
      <c r="BK77" s="64">
        <f>SUM(AF77,AI77,AL77,AO77,AR77,AU77,AX77,BA77)</f>
        <v>3448</v>
      </c>
      <c r="BL77" s="64">
        <f>SUM(AG77,AJ77,AM77,AP77,AS77,AV77,AY77,BB77)</f>
        <v>1592</v>
      </c>
      <c r="BM77" s="64">
        <f>SUM(AH77,AK77,AN77,AQ77,AT77,AW77,AZ77,BC77)</f>
        <v>97</v>
      </c>
      <c r="BN77" s="14"/>
      <c r="BO77" s="14"/>
      <c r="BP77" s="14"/>
    </row>
    <row r="78" spans="1:68" s="132" customFormat="1" ht="65.099999999999994" customHeight="1" x14ac:dyDescent="0.2">
      <c r="A78" s="178" t="s">
        <v>100</v>
      </c>
      <c r="B78" s="632" t="s">
        <v>509</v>
      </c>
      <c r="C78" s="633"/>
      <c r="D78" s="633"/>
      <c r="E78" s="633"/>
      <c r="F78" s="633"/>
      <c r="G78" s="633"/>
      <c r="H78" s="633"/>
      <c r="I78" s="633"/>
      <c r="J78" s="633"/>
      <c r="K78" s="633"/>
      <c r="L78" s="633"/>
      <c r="M78" s="633"/>
      <c r="N78" s="633"/>
      <c r="O78" s="634"/>
      <c r="P78" s="425"/>
      <c r="Q78" s="536"/>
      <c r="R78" s="539"/>
      <c r="S78" s="425"/>
      <c r="T78" s="424"/>
      <c r="U78" s="425"/>
      <c r="V78" s="539"/>
      <c r="W78" s="426"/>
      <c r="X78" s="424"/>
      <c r="Y78" s="425"/>
      <c r="Z78" s="539"/>
      <c r="AA78" s="536"/>
      <c r="AB78" s="539"/>
      <c r="AC78" s="536"/>
      <c r="AD78" s="425"/>
      <c r="AE78" s="425"/>
      <c r="AF78" s="316"/>
      <c r="AG78" s="306"/>
      <c r="AH78" s="315"/>
      <c r="AI78" s="316"/>
      <c r="AJ78" s="306"/>
      <c r="AK78" s="315"/>
      <c r="AL78" s="316"/>
      <c r="AM78" s="306"/>
      <c r="AN78" s="315"/>
      <c r="AO78" s="316"/>
      <c r="AP78" s="306"/>
      <c r="AQ78" s="315"/>
      <c r="AR78" s="316"/>
      <c r="AS78" s="306"/>
      <c r="AT78" s="315"/>
      <c r="AU78" s="316"/>
      <c r="AV78" s="306"/>
      <c r="AW78" s="315"/>
      <c r="AX78" s="316"/>
      <c r="AY78" s="306"/>
      <c r="AZ78" s="315"/>
      <c r="BA78" s="316"/>
      <c r="BB78" s="306"/>
      <c r="BC78" s="315"/>
      <c r="BD78" s="450">
        <f>SUM(X78:AE78)</f>
        <v>0</v>
      </c>
      <c r="BE78" s="451"/>
      <c r="BF78" s="451"/>
      <c r="BG78" s="451"/>
      <c r="BH78" s="451"/>
      <c r="BI78" s="452"/>
      <c r="BJ78" s="143">
        <f t="shared" si="3"/>
        <v>0</v>
      </c>
      <c r="BK78" s="144"/>
      <c r="BN78" s="145"/>
      <c r="BO78" s="145"/>
      <c r="BP78" s="145"/>
    </row>
    <row r="79" spans="1:68" s="132" customFormat="1" ht="32.450000000000003" customHeight="1" x14ac:dyDescent="0.2">
      <c r="A79" s="106" t="s">
        <v>115</v>
      </c>
      <c r="B79" s="404" t="s">
        <v>180</v>
      </c>
      <c r="C79" s="405"/>
      <c r="D79" s="405"/>
      <c r="E79" s="405"/>
      <c r="F79" s="405"/>
      <c r="G79" s="405"/>
      <c r="H79" s="405"/>
      <c r="I79" s="405"/>
      <c r="J79" s="405"/>
      <c r="K79" s="405"/>
      <c r="L79" s="405"/>
      <c r="M79" s="405"/>
      <c r="N79" s="405"/>
      <c r="O79" s="406"/>
      <c r="P79" s="386"/>
      <c r="Q79" s="532"/>
      <c r="R79" s="531">
        <v>1</v>
      </c>
      <c r="S79" s="386"/>
      <c r="T79" s="385">
        <f>SUM(AF79,AI79,AL79,AO79,AR79,AU79,AX79,BA79)</f>
        <v>72</v>
      </c>
      <c r="U79" s="386"/>
      <c r="V79" s="531">
        <f t="shared" ref="V79" si="15">SUM(AG79,AJ79,AM79,AP79,AS79,AV79,AY79,BB79)</f>
        <v>36</v>
      </c>
      <c r="W79" s="387"/>
      <c r="X79" s="386">
        <v>18</v>
      </c>
      <c r="Y79" s="386"/>
      <c r="Z79" s="531"/>
      <c r="AA79" s="532"/>
      <c r="AB79" s="531"/>
      <c r="AC79" s="532"/>
      <c r="AD79" s="386">
        <v>18</v>
      </c>
      <c r="AE79" s="387"/>
      <c r="AF79" s="323">
        <v>72</v>
      </c>
      <c r="AG79" s="325">
        <v>36</v>
      </c>
      <c r="AH79" s="326">
        <v>2</v>
      </c>
      <c r="AI79" s="324"/>
      <c r="AJ79" s="325"/>
      <c r="AK79" s="326"/>
      <c r="AL79" s="324"/>
      <c r="AM79" s="325"/>
      <c r="AN79" s="326"/>
      <c r="AO79" s="323"/>
      <c r="AP79" s="325"/>
      <c r="AQ79" s="322"/>
      <c r="AR79" s="323"/>
      <c r="AS79" s="325"/>
      <c r="AT79" s="322"/>
      <c r="AU79" s="324"/>
      <c r="AV79" s="325"/>
      <c r="AW79" s="326"/>
      <c r="AX79" s="323"/>
      <c r="AY79" s="325"/>
      <c r="AZ79" s="322"/>
      <c r="BA79" s="323"/>
      <c r="BB79" s="325"/>
      <c r="BC79" s="321"/>
      <c r="BD79" s="620" t="s">
        <v>203</v>
      </c>
      <c r="BE79" s="621"/>
      <c r="BF79" s="621"/>
      <c r="BG79" s="621"/>
      <c r="BH79" s="621"/>
      <c r="BI79" s="622"/>
      <c r="BJ79" s="143">
        <f t="shared" si="3"/>
        <v>36</v>
      </c>
      <c r="BK79" s="144"/>
      <c r="BN79" s="145"/>
      <c r="BO79" s="145"/>
      <c r="BP79" s="145"/>
    </row>
    <row r="80" spans="1:68" s="132" customFormat="1" ht="65.099999999999994" customHeight="1" x14ac:dyDescent="0.2">
      <c r="A80" s="339" t="s">
        <v>140</v>
      </c>
      <c r="B80" s="626" t="s">
        <v>193</v>
      </c>
      <c r="C80" s="627"/>
      <c r="D80" s="627"/>
      <c r="E80" s="627"/>
      <c r="F80" s="627"/>
      <c r="G80" s="627"/>
      <c r="H80" s="627"/>
      <c r="I80" s="627"/>
      <c r="J80" s="627"/>
      <c r="K80" s="627"/>
      <c r="L80" s="627"/>
      <c r="M80" s="627"/>
      <c r="N80" s="627"/>
      <c r="O80" s="628"/>
      <c r="P80" s="386"/>
      <c r="Q80" s="532"/>
      <c r="R80" s="531">
        <v>4</v>
      </c>
      <c r="S80" s="386"/>
      <c r="T80" s="385">
        <f>SUM(AF80,AI80,AL80,AO80,AR80,AU80,AX80,BA80)</f>
        <v>72</v>
      </c>
      <c r="U80" s="386"/>
      <c r="V80" s="531">
        <f>SUM(AG80,AJ80,AM80,AP80,AS80,AV80,AY80,BB80)</f>
        <v>36</v>
      </c>
      <c r="W80" s="387"/>
      <c r="X80" s="386">
        <v>18</v>
      </c>
      <c r="Y80" s="386"/>
      <c r="Z80" s="531"/>
      <c r="AA80" s="532"/>
      <c r="AB80" s="531"/>
      <c r="AC80" s="532"/>
      <c r="AD80" s="386">
        <v>18</v>
      </c>
      <c r="AE80" s="387"/>
      <c r="AF80" s="323"/>
      <c r="AG80" s="325"/>
      <c r="AH80" s="322"/>
      <c r="AI80" s="323"/>
      <c r="AJ80" s="325"/>
      <c r="AK80" s="322"/>
      <c r="AL80" s="323"/>
      <c r="AM80" s="325"/>
      <c r="AN80" s="322"/>
      <c r="AO80" s="323">
        <v>72</v>
      </c>
      <c r="AP80" s="325">
        <v>36</v>
      </c>
      <c r="AQ80" s="322">
        <v>2</v>
      </c>
      <c r="AR80" s="323"/>
      <c r="AS80" s="325"/>
      <c r="AT80" s="322"/>
      <c r="AU80" s="323"/>
      <c r="AV80" s="325"/>
      <c r="AW80" s="322"/>
      <c r="AX80" s="323"/>
      <c r="AY80" s="325"/>
      <c r="AZ80" s="322"/>
      <c r="BA80" s="323"/>
      <c r="BB80" s="325"/>
      <c r="BC80" s="321"/>
      <c r="BD80" s="620" t="s">
        <v>206</v>
      </c>
      <c r="BE80" s="621"/>
      <c r="BF80" s="621"/>
      <c r="BG80" s="621"/>
      <c r="BH80" s="621"/>
      <c r="BI80" s="622"/>
      <c r="BJ80" s="143">
        <f t="shared" si="3"/>
        <v>36</v>
      </c>
      <c r="BK80" s="144"/>
      <c r="BN80" s="145"/>
      <c r="BO80" s="145"/>
      <c r="BP80" s="145"/>
    </row>
    <row r="81" spans="1:68" s="132" customFormat="1" ht="91.5" customHeight="1" x14ac:dyDescent="0.2">
      <c r="A81" s="339" t="s">
        <v>201</v>
      </c>
      <c r="B81" s="388" t="s">
        <v>491</v>
      </c>
      <c r="C81" s="389"/>
      <c r="D81" s="389"/>
      <c r="E81" s="389"/>
      <c r="F81" s="389"/>
      <c r="G81" s="389"/>
      <c r="H81" s="389"/>
      <c r="I81" s="389"/>
      <c r="J81" s="389"/>
      <c r="K81" s="389"/>
      <c r="L81" s="389"/>
      <c r="M81" s="389"/>
      <c r="N81" s="389"/>
      <c r="O81" s="390"/>
      <c r="P81" s="386"/>
      <c r="Q81" s="532"/>
      <c r="R81" s="531">
        <v>3</v>
      </c>
      <c r="S81" s="386"/>
      <c r="T81" s="385">
        <f>SUM(AF81,AI81,AL81,AO81,AR81,AU81,AX81,BA81)</f>
        <v>72</v>
      </c>
      <c r="U81" s="386"/>
      <c r="V81" s="531">
        <f>SUM(AG81,AJ81,AM81,AP81,AS81,AV81,AY81,BB81)</f>
        <v>36</v>
      </c>
      <c r="W81" s="387"/>
      <c r="X81" s="386">
        <v>18</v>
      </c>
      <c r="Y81" s="386"/>
      <c r="Z81" s="531"/>
      <c r="AA81" s="532"/>
      <c r="AB81" s="531">
        <v>18</v>
      </c>
      <c r="AC81" s="532"/>
      <c r="AD81" s="386"/>
      <c r="AE81" s="387"/>
      <c r="AF81" s="323"/>
      <c r="AG81" s="325"/>
      <c r="AH81" s="322"/>
      <c r="AI81" s="323"/>
      <c r="AJ81" s="325"/>
      <c r="AK81" s="322"/>
      <c r="AL81" s="323">
        <v>72</v>
      </c>
      <c r="AM81" s="325">
        <v>36</v>
      </c>
      <c r="AN81" s="322">
        <v>2</v>
      </c>
      <c r="AO81" s="323"/>
      <c r="AP81" s="325"/>
      <c r="AQ81" s="322"/>
      <c r="AR81" s="323"/>
      <c r="AS81" s="325"/>
      <c r="AT81" s="322"/>
      <c r="AU81" s="323"/>
      <c r="AV81" s="325"/>
      <c r="AW81" s="322"/>
      <c r="AX81" s="323"/>
      <c r="AY81" s="325"/>
      <c r="AZ81" s="322"/>
      <c r="BA81" s="323"/>
      <c r="BB81" s="325"/>
      <c r="BC81" s="321"/>
      <c r="BD81" s="620" t="s">
        <v>337</v>
      </c>
      <c r="BE81" s="621"/>
      <c r="BF81" s="621"/>
      <c r="BG81" s="621"/>
      <c r="BH81" s="621"/>
      <c r="BI81" s="622"/>
      <c r="BJ81" s="143">
        <f t="shared" si="3"/>
        <v>36</v>
      </c>
      <c r="BK81" s="144"/>
      <c r="BN81" s="145"/>
      <c r="BO81" s="145"/>
      <c r="BP81" s="145"/>
    </row>
    <row r="82" spans="1:68" s="132" customFormat="1" ht="32.450000000000003" customHeight="1" x14ac:dyDescent="0.2">
      <c r="A82" s="107" t="s">
        <v>116</v>
      </c>
      <c r="B82" s="597" t="s">
        <v>151</v>
      </c>
      <c r="C82" s="598"/>
      <c r="D82" s="598"/>
      <c r="E82" s="598"/>
      <c r="F82" s="598"/>
      <c r="G82" s="598"/>
      <c r="H82" s="598"/>
      <c r="I82" s="598"/>
      <c r="J82" s="598"/>
      <c r="K82" s="598"/>
      <c r="L82" s="598"/>
      <c r="M82" s="598"/>
      <c r="N82" s="598"/>
      <c r="O82" s="599"/>
      <c r="P82" s="386"/>
      <c r="Q82" s="386"/>
      <c r="R82" s="531"/>
      <c r="S82" s="386"/>
      <c r="T82" s="385"/>
      <c r="U82" s="386"/>
      <c r="V82" s="531"/>
      <c r="W82" s="387"/>
      <c r="X82" s="385"/>
      <c r="Y82" s="386"/>
      <c r="Z82" s="531"/>
      <c r="AA82" s="532"/>
      <c r="AB82" s="531"/>
      <c r="AC82" s="532"/>
      <c r="AD82" s="386"/>
      <c r="AE82" s="386"/>
      <c r="AF82" s="323"/>
      <c r="AG82" s="325"/>
      <c r="AH82" s="320"/>
      <c r="AI82" s="323"/>
      <c r="AJ82" s="325"/>
      <c r="AK82" s="320"/>
      <c r="AL82" s="323"/>
      <c r="AM82" s="325"/>
      <c r="AN82" s="320"/>
      <c r="AO82" s="323"/>
      <c r="AP82" s="325"/>
      <c r="AQ82" s="320"/>
      <c r="AR82" s="323"/>
      <c r="AS82" s="325"/>
      <c r="AT82" s="320"/>
      <c r="AU82" s="323"/>
      <c r="AV82" s="325"/>
      <c r="AW82" s="320"/>
      <c r="AX82" s="323"/>
      <c r="AY82" s="325"/>
      <c r="AZ82" s="320"/>
      <c r="BA82" s="323"/>
      <c r="BB82" s="325"/>
      <c r="BC82" s="321"/>
      <c r="BD82" s="440">
        <f>SUM(X82:AE82)</f>
        <v>0</v>
      </c>
      <c r="BE82" s="441"/>
      <c r="BF82" s="441"/>
      <c r="BG82" s="441"/>
      <c r="BH82" s="441"/>
      <c r="BI82" s="442"/>
      <c r="BJ82" s="143">
        <f t="shared" si="3"/>
        <v>0</v>
      </c>
      <c r="BK82" s="144"/>
      <c r="BN82" s="145"/>
      <c r="BO82" s="145"/>
      <c r="BP82" s="145"/>
    </row>
    <row r="83" spans="1:68" s="132" customFormat="1" ht="32.450000000000003" customHeight="1" x14ac:dyDescent="0.2">
      <c r="A83" s="67" t="s">
        <v>172</v>
      </c>
      <c r="B83" s="404" t="s">
        <v>373</v>
      </c>
      <c r="C83" s="405"/>
      <c r="D83" s="405"/>
      <c r="E83" s="405"/>
      <c r="F83" s="405"/>
      <c r="G83" s="405"/>
      <c r="H83" s="405"/>
      <c r="I83" s="405"/>
      <c r="J83" s="405"/>
      <c r="K83" s="405"/>
      <c r="L83" s="405"/>
      <c r="M83" s="405"/>
      <c r="N83" s="405"/>
      <c r="O83" s="406"/>
      <c r="P83" s="386"/>
      <c r="Q83" s="532"/>
      <c r="R83" s="531">
        <v>1</v>
      </c>
      <c r="S83" s="386"/>
      <c r="T83" s="385">
        <f t="shared" ref="T83:T99" si="16">SUM(AF83,AI83,AL83,AO83,AR83,AU83,AX83,BA83)</f>
        <v>108</v>
      </c>
      <c r="U83" s="386"/>
      <c r="V83" s="531">
        <f t="shared" ref="V83:V84" si="17">SUM(AG83,AJ83,AM83,AP83,AS83,AV83,AY83,BB83)</f>
        <v>48</v>
      </c>
      <c r="W83" s="387"/>
      <c r="X83" s="386">
        <v>16</v>
      </c>
      <c r="Y83" s="386"/>
      <c r="Z83" s="531">
        <v>32</v>
      </c>
      <c r="AA83" s="532"/>
      <c r="AB83" s="531"/>
      <c r="AC83" s="532"/>
      <c r="AD83" s="386"/>
      <c r="AE83" s="387"/>
      <c r="AF83" s="323">
        <v>108</v>
      </c>
      <c r="AG83" s="325">
        <v>48</v>
      </c>
      <c r="AH83" s="322">
        <v>3</v>
      </c>
      <c r="AI83" s="324"/>
      <c r="AJ83" s="325"/>
      <c r="AK83" s="326"/>
      <c r="AL83" s="324"/>
      <c r="AM83" s="325"/>
      <c r="AN83" s="326"/>
      <c r="AO83" s="323"/>
      <c r="AP83" s="325"/>
      <c r="AQ83" s="322"/>
      <c r="AR83" s="323"/>
      <c r="AS83" s="325"/>
      <c r="AT83" s="322"/>
      <c r="AU83" s="324"/>
      <c r="AV83" s="325"/>
      <c r="AW83" s="326"/>
      <c r="AX83" s="323"/>
      <c r="AY83" s="325"/>
      <c r="AZ83" s="322"/>
      <c r="BA83" s="323"/>
      <c r="BB83" s="325"/>
      <c r="BC83" s="321"/>
      <c r="BD83" s="620" t="s">
        <v>133</v>
      </c>
      <c r="BE83" s="621"/>
      <c r="BF83" s="621"/>
      <c r="BG83" s="621"/>
      <c r="BH83" s="621"/>
      <c r="BI83" s="622"/>
      <c r="BJ83" s="143">
        <f t="shared" si="3"/>
        <v>48</v>
      </c>
      <c r="BK83" s="144"/>
      <c r="BN83" s="145"/>
      <c r="BO83" s="145"/>
      <c r="BP83" s="145"/>
    </row>
    <row r="84" spans="1:68" s="132" customFormat="1" ht="33" customHeight="1" x14ac:dyDescent="0.2">
      <c r="A84" s="67" t="s">
        <v>171</v>
      </c>
      <c r="B84" s="404" t="s">
        <v>179</v>
      </c>
      <c r="C84" s="405"/>
      <c r="D84" s="405"/>
      <c r="E84" s="405"/>
      <c r="F84" s="405"/>
      <c r="G84" s="405"/>
      <c r="H84" s="405"/>
      <c r="I84" s="405"/>
      <c r="J84" s="405"/>
      <c r="K84" s="405"/>
      <c r="L84" s="405"/>
      <c r="M84" s="405"/>
      <c r="N84" s="405"/>
      <c r="O84" s="406"/>
      <c r="P84" s="386"/>
      <c r="Q84" s="532"/>
      <c r="R84" s="531">
        <v>4</v>
      </c>
      <c r="S84" s="386"/>
      <c r="T84" s="385">
        <f t="shared" si="16"/>
        <v>108</v>
      </c>
      <c r="U84" s="386"/>
      <c r="V84" s="531">
        <f t="shared" si="17"/>
        <v>48</v>
      </c>
      <c r="W84" s="387"/>
      <c r="X84" s="386">
        <v>32</v>
      </c>
      <c r="Y84" s="386"/>
      <c r="Z84" s="531"/>
      <c r="AA84" s="532"/>
      <c r="AB84" s="531">
        <v>16</v>
      </c>
      <c r="AC84" s="532"/>
      <c r="AD84" s="386"/>
      <c r="AE84" s="387"/>
      <c r="AF84" s="323"/>
      <c r="AG84" s="325"/>
      <c r="AH84" s="326"/>
      <c r="AI84" s="324"/>
      <c r="AJ84" s="325"/>
      <c r="AK84" s="326"/>
      <c r="AL84" s="324"/>
      <c r="AM84" s="325"/>
      <c r="AN84" s="326"/>
      <c r="AO84" s="323">
        <v>108</v>
      </c>
      <c r="AP84" s="325">
        <v>48</v>
      </c>
      <c r="AQ84" s="322">
        <v>3</v>
      </c>
      <c r="AR84" s="323"/>
      <c r="AS84" s="325"/>
      <c r="AT84" s="322"/>
      <c r="AU84" s="324"/>
      <c r="AV84" s="325"/>
      <c r="AW84" s="326"/>
      <c r="AX84" s="323"/>
      <c r="AY84" s="325"/>
      <c r="AZ84" s="322"/>
      <c r="BA84" s="323"/>
      <c r="BB84" s="325"/>
      <c r="BC84" s="321"/>
      <c r="BD84" s="620" t="s">
        <v>134</v>
      </c>
      <c r="BE84" s="621"/>
      <c r="BF84" s="621"/>
      <c r="BG84" s="621"/>
      <c r="BH84" s="621"/>
      <c r="BI84" s="622"/>
      <c r="BJ84" s="143">
        <f t="shared" si="3"/>
        <v>48</v>
      </c>
      <c r="BK84" s="144"/>
      <c r="BN84" s="145"/>
      <c r="BO84" s="145"/>
      <c r="BP84" s="145"/>
    </row>
    <row r="85" spans="1:68" s="132" customFormat="1" ht="65.099999999999994" customHeight="1" thickBot="1" x14ac:dyDescent="0.25">
      <c r="A85" s="136" t="s">
        <v>173</v>
      </c>
      <c r="B85" s="623" t="s">
        <v>510</v>
      </c>
      <c r="C85" s="624"/>
      <c r="D85" s="624"/>
      <c r="E85" s="624"/>
      <c r="F85" s="624"/>
      <c r="G85" s="624"/>
      <c r="H85" s="624"/>
      <c r="I85" s="624"/>
      <c r="J85" s="624"/>
      <c r="K85" s="624"/>
      <c r="L85" s="624"/>
      <c r="M85" s="624"/>
      <c r="N85" s="624"/>
      <c r="O85" s="625"/>
      <c r="P85" s="465"/>
      <c r="Q85" s="480"/>
      <c r="R85" s="481">
        <v>4</v>
      </c>
      <c r="S85" s="465"/>
      <c r="T85" s="464">
        <f t="shared" si="16"/>
        <v>100</v>
      </c>
      <c r="U85" s="465"/>
      <c r="V85" s="481">
        <v>36</v>
      </c>
      <c r="W85" s="525"/>
      <c r="X85" s="465">
        <v>22</v>
      </c>
      <c r="Y85" s="465"/>
      <c r="Z85" s="481"/>
      <c r="AA85" s="480"/>
      <c r="AB85" s="481">
        <v>14</v>
      </c>
      <c r="AC85" s="480"/>
      <c r="AD85" s="465"/>
      <c r="AE85" s="525"/>
      <c r="AF85" s="336"/>
      <c r="AG85" s="307"/>
      <c r="AH85" s="352"/>
      <c r="AI85" s="353"/>
      <c r="AJ85" s="307"/>
      <c r="AK85" s="352"/>
      <c r="AL85" s="353"/>
      <c r="AM85" s="307"/>
      <c r="AN85" s="352"/>
      <c r="AO85" s="336">
        <v>100</v>
      </c>
      <c r="AP85" s="307">
        <v>36</v>
      </c>
      <c r="AQ85" s="337">
        <v>3</v>
      </c>
      <c r="AR85" s="336"/>
      <c r="AS85" s="307"/>
      <c r="AT85" s="337"/>
      <c r="AU85" s="353"/>
      <c r="AV85" s="307"/>
      <c r="AW85" s="352"/>
      <c r="AX85" s="336"/>
      <c r="AY85" s="307"/>
      <c r="AZ85" s="337"/>
      <c r="BA85" s="336"/>
      <c r="BB85" s="307"/>
      <c r="BC85" s="333"/>
      <c r="BD85" s="617" t="s">
        <v>136</v>
      </c>
      <c r="BE85" s="618"/>
      <c r="BF85" s="618"/>
      <c r="BG85" s="618"/>
      <c r="BH85" s="618"/>
      <c r="BI85" s="619"/>
      <c r="BJ85" s="143">
        <f t="shared" si="3"/>
        <v>36</v>
      </c>
      <c r="BK85" s="144"/>
      <c r="BN85" s="145"/>
      <c r="BO85" s="145"/>
      <c r="BP85" s="145"/>
    </row>
    <row r="86" spans="1:68" s="5" customFormat="1" ht="42.75" customHeight="1" x14ac:dyDescent="0.5">
      <c r="A86" s="95" t="s">
        <v>122</v>
      </c>
      <c r="B86" s="366"/>
      <c r="C86" s="366"/>
      <c r="D86" s="366"/>
      <c r="E86" s="366"/>
      <c r="F86" s="366"/>
      <c r="G86" s="366"/>
      <c r="H86" s="366"/>
      <c r="I86" s="366"/>
      <c r="J86" s="366"/>
      <c r="K86" s="366"/>
      <c r="L86" s="366"/>
      <c r="M86" s="366"/>
      <c r="N86" s="366"/>
      <c r="O86" s="366"/>
      <c r="P86" s="366"/>
      <c r="Q86" s="366"/>
      <c r="R86" s="84"/>
      <c r="S86" s="84"/>
      <c r="T86" s="366"/>
      <c r="U86" s="366"/>
      <c r="V86" s="366"/>
      <c r="W86" s="366"/>
      <c r="X86" s="366"/>
      <c r="Y86" s="366"/>
      <c r="Z86" s="366"/>
      <c r="AA86" s="366"/>
      <c r="AB86" s="366"/>
      <c r="AC86" s="366"/>
      <c r="AD86" s="366"/>
      <c r="AE86" s="363"/>
      <c r="AG86" s="366"/>
      <c r="AH86" s="366"/>
      <c r="AI86" s="462" t="s">
        <v>122</v>
      </c>
      <c r="AJ86" s="462"/>
      <c r="AK86" s="462"/>
      <c r="AL86" s="462"/>
      <c r="AM86" s="462"/>
      <c r="AN86" s="462"/>
      <c r="AO86" s="462"/>
      <c r="AP86" s="462"/>
      <c r="AQ86" s="462"/>
      <c r="AR86" s="366"/>
      <c r="AS86" s="366"/>
      <c r="AT86" s="366"/>
      <c r="AU86" s="366"/>
      <c r="AV86" s="366"/>
      <c r="AW86" s="366"/>
      <c r="AX86" s="366"/>
      <c r="AY86" s="366"/>
      <c r="AZ86" s="366"/>
      <c r="BA86" s="366"/>
      <c r="BB86" s="366"/>
      <c r="BC86" s="366"/>
      <c r="BD86" s="366"/>
      <c r="BE86" s="366"/>
      <c r="BF86" s="366"/>
      <c r="BG86" s="366"/>
      <c r="BH86" s="366"/>
      <c r="BI86" s="10"/>
      <c r="BJ86" s="133">
        <f t="shared" si="3"/>
        <v>0</v>
      </c>
      <c r="BK86" s="96"/>
      <c r="BL86" s="96"/>
    </row>
    <row r="87" spans="1:68" s="5" customFormat="1" ht="43.5" customHeight="1" x14ac:dyDescent="0.5">
      <c r="A87" s="463" t="s">
        <v>308</v>
      </c>
      <c r="B87" s="463"/>
      <c r="C87" s="463"/>
      <c r="D87" s="463"/>
      <c r="E87" s="463"/>
      <c r="F87" s="463"/>
      <c r="G87" s="463"/>
      <c r="H87" s="463"/>
      <c r="I87" s="463"/>
      <c r="J87" s="463"/>
      <c r="K87" s="463"/>
      <c r="L87" s="463"/>
      <c r="M87" s="463"/>
      <c r="N87" s="463"/>
      <c r="O87" s="463"/>
      <c r="P87" s="463"/>
      <c r="Q87" s="463"/>
      <c r="R87" s="463"/>
      <c r="S87" s="463"/>
      <c r="T87" s="463"/>
      <c r="U87" s="463"/>
      <c r="V87" s="463"/>
      <c r="W87" s="463"/>
      <c r="X87" s="463"/>
      <c r="Y87" s="85"/>
      <c r="Z87" s="85"/>
      <c r="AA87" s="85"/>
      <c r="AB87" s="85"/>
      <c r="AC87" s="85"/>
      <c r="AD87" s="366"/>
      <c r="AE87" s="363"/>
      <c r="AF87" s="366"/>
      <c r="AG87" s="366"/>
      <c r="AH87" s="366"/>
      <c r="AI87" s="371" t="s">
        <v>309</v>
      </c>
      <c r="AJ87" s="371"/>
      <c r="AK87" s="371"/>
      <c r="AL87" s="371"/>
      <c r="AM87" s="371"/>
      <c r="AN87" s="371"/>
      <c r="AO87" s="371"/>
      <c r="AP87" s="371"/>
      <c r="AQ87" s="371"/>
      <c r="AR87" s="371"/>
      <c r="AS87" s="371"/>
      <c r="AT87" s="371"/>
      <c r="AU87" s="371"/>
      <c r="AV87" s="371"/>
      <c r="AW87" s="371"/>
      <c r="AX87" s="371"/>
      <c r="AY87" s="371"/>
      <c r="AZ87" s="371"/>
      <c r="BA87" s="371"/>
      <c r="BB87" s="371"/>
      <c r="BC87" s="371"/>
      <c r="BD87" s="371"/>
      <c r="BE87" s="371"/>
      <c r="BF87" s="371"/>
      <c r="BG87" s="371"/>
      <c r="BH87" s="371"/>
      <c r="BI87" s="10"/>
      <c r="BJ87" s="133">
        <f t="shared" si="3"/>
        <v>0</v>
      </c>
      <c r="BK87" s="96"/>
      <c r="BL87" s="96"/>
    </row>
    <row r="88" spans="1:68" s="5" customFormat="1" ht="30.75" customHeight="1" x14ac:dyDescent="0.5">
      <c r="A88" s="463"/>
      <c r="B88" s="463"/>
      <c r="C88" s="463"/>
      <c r="D88" s="463"/>
      <c r="E88" s="463"/>
      <c r="F88" s="463"/>
      <c r="G88" s="463"/>
      <c r="H88" s="463"/>
      <c r="I88" s="463"/>
      <c r="J88" s="463"/>
      <c r="K88" s="463"/>
      <c r="L88" s="463"/>
      <c r="M88" s="463"/>
      <c r="N88" s="463"/>
      <c r="O88" s="463"/>
      <c r="P88" s="463"/>
      <c r="Q88" s="463"/>
      <c r="R88" s="463"/>
      <c r="S88" s="463"/>
      <c r="T88" s="463"/>
      <c r="U88" s="463"/>
      <c r="V88" s="463"/>
      <c r="W88" s="463"/>
      <c r="X88" s="463"/>
      <c r="Y88" s="85"/>
      <c r="Z88" s="85"/>
      <c r="AA88" s="85"/>
      <c r="AB88" s="85"/>
      <c r="AC88" s="85"/>
      <c r="AD88" s="366"/>
      <c r="AE88" s="363"/>
      <c r="AF88" s="366"/>
      <c r="AG88" s="366"/>
      <c r="AH88" s="366"/>
      <c r="AI88" s="371"/>
      <c r="AJ88" s="371"/>
      <c r="AK88" s="371"/>
      <c r="AL88" s="371"/>
      <c r="AM88" s="371"/>
      <c r="AN88" s="371"/>
      <c r="AO88" s="371"/>
      <c r="AP88" s="371"/>
      <c r="AQ88" s="371"/>
      <c r="AR88" s="371"/>
      <c r="AS88" s="371"/>
      <c r="AT88" s="371"/>
      <c r="AU88" s="371"/>
      <c r="AV88" s="371"/>
      <c r="AW88" s="371"/>
      <c r="AX88" s="371"/>
      <c r="AY88" s="371"/>
      <c r="AZ88" s="371"/>
      <c r="BA88" s="371"/>
      <c r="BB88" s="371"/>
      <c r="BC88" s="371"/>
      <c r="BD88" s="371"/>
      <c r="BE88" s="371"/>
      <c r="BF88" s="371"/>
      <c r="BG88" s="371"/>
      <c r="BH88" s="371"/>
      <c r="BI88" s="10"/>
      <c r="BJ88" s="133">
        <f t="shared" si="3"/>
        <v>0</v>
      </c>
      <c r="BK88" s="96"/>
      <c r="BL88" s="96"/>
    </row>
    <row r="89" spans="1:68" s="5" customFormat="1" ht="47.25" customHeight="1" x14ac:dyDescent="0.5">
      <c r="A89" s="384"/>
      <c r="B89" s="384"/>
      <c r="C89" s="384"/>
      <c r="D89" s="384"/>
      <c r="E89" s="384"/>
      <c r="F89" s="384"/>
      <c r="G89" s="384"/>
      <c r="H89" s="375" t="s">
        <v>500</v>
      </c>
      <c r="I89" s="375"/>
      <c r="J89" s="375"/>
      <c r="K89" s="375"/>
      <c r="L89" s="375"/>
      <c r="M89" s="375"/>
      <c r="N89" s="375"/>
      <c r="O89" s="375"/>
      <c r="P89" s="375"/>
      <c r="Q89" s="375"/>
      <c r="R89" s="86"/>
      <c r="S89" s="86"/>
      <c r="T89" s="86"/>
      <c r="U89" s="86"/>
      <c r="V89" s="366"/>
      <c r="W89" s="366"/>
      <c r="X89" s="366"/>
      <c r="Y89" s="366"/>
      <c r="Z89" s="366"/>
      <c r="AA89" s="366"/>
      <c r="AB89" s="366"/>
      <c r="AC89" s="366"/>
      <c r="AD89" s="366"/>
      <c r="AE89" s="363"/>
      <c r="AF89" s="366"/>
      <c r="AG89" s="366"/>
      <c r="AH89" s="366"/>
      <c r="AI89" s="342"/>
      <c r="AJ89" s="365"/>
      <c r="AK89" s="365"/>
      <c r="AL89" s="365"/>
      <c r="AM89" s="365"/>
      <c r="AN89" s="365"/>
      <c r="AO89" s="365"/>
      <c r="AP89" s="375" t="s">
        <v>162</v>
      </c>
      <c r="AQ89" s="375"/>
      <c r="AR89" s="375"/>
      <c r="AS89" s="375"/>
      <c r="AT89" s="375"/>
      <c r="AU89" s="375"/>
      <c r="AV89" s="375"/>
      <c r="AW89" s="375"/>
      <c r="AX89" s="86"/>
      <c r="AY89" s="86"/>
      <c r="AZ89" s="86"/>
      <c r="BA89" s="86"/>
      <c r="BB89" s="86"/>
      <c r="BC89" s="86"/>
      <c r="BD89" s="86"/>
      <c r="BE89" s="86"/>
      <c r="BF89" s="86"/>
      <c r="BG89" s="86"/>
      <c r="BH89" s="366"/>
      <c r="BI89" s="10"/>
      <c r="BJ89" s="133">
        <f t="shared" si="3"/>
        <v>0</v>
      </c>
      <c r="BK89" s="96"/>
      <c r="BL89" s="96"/>
    </row>
    <row r="90" spans="1:68" s="5" customFormat="1" ht="36" customHeight="1" x14ac:dyDescent="0.5">
      <c r="A90" s="378"/>
      <c r="B90" s="378"/>
      <c r="C90" s="378"/>
      <c r="D90" s="378"/>
      <c r="E90" s="378"/>
      <c r="F90" s="378"/>
      <c r="G90" s="378"/>
      <c r="H90" s="369">
        <v>2024</v>
      </c>
      <c r="I90" s="369"/>
      <c r="J90" s="369"/>
      <c r="O90" s="366"/>
      <c r="P90" s="366"/>
      <c r="Q90" s="366"/>
      <c r="R90" s="366"/>
      <c r="S90" s="366"/>
      <c r="T90" s="366"/>
      <c r="U90" s="366"/>
      <c r="V90" s="366"/>
      <c r="W90" s="366"/>
      <c r="X90" s="366"/>
      <c r="Y90" s="366"/>
      <c r="Z90" s="366"/>
      <c r="AA90" s="366"/>
      <c r="AB90" s="366"/>
      <c r="AC90" s="366"/>
      <c r="AD90" s="366"/>
      <c r="AE90" s="363"/>
      <c r="AF90" s="366"/>
      <c r="AG90" s="366"/>
      <c r="AH90" s="366"/>
      <c r="AI90" s="377" t="s">
        <v>159</v>
      </c>
      <c r="AJ90" s="377"/>
      <c r="AK90" s="377"/>
      <c r="AL90" s="377"/>
      <c r="AM90" s="377"/>
      <c r="AN90" s="377"/>
      <c r="AO90" s="377"/>
      <c r="AP90" s="97" t="s">
        <v>541</v>
      </c>
      <c r="AQ90" s="97"/>
      <c r="AR90" s="97"/>
      <c r="AW90" s="86"/>
      <c r="AX90" s="86"/>
      <c r="AY90" s="86"/>
      <c r="AZ90" s="86"/>
      <c r="BA90" s="86"/>
      <c r="BB90" s="86"/>
      <c r="BC90" s="86"/>
      <c r="BD90" s="86"/>
      <c r="BE90" s="86"/>
      <c r="BF90" s="86"/>
      <c r="BG90" s="366"/>
      <c r="BH90" s="366"/>
      <c r="BI90" s="10"/>
      <c r="BJ90" s="133">
        <f t="shared" si="3"/>
        <v>0</v>
      </c>
      <c r="BK90" s="96"/>
      <c r="BL90" s="96"/>
    </row>
    <row r="91" spans="1:68" s="5" customFormat="1" ht="22.5" customHeight="1" x14ac:dyDescent="0.5">
      <c r="A91" s="363"/>
      <c r="B91" s="363"/>
      <c r="C91" s="363"/>
      <c r="D91" s="363"/>
      <c r="E91" s="363"/>
      <c r="F91" s="363"/>
      <c r="G91" s="363"/>
      <c r="H91" s="344"/>
      <c r="I91" s="344"/>
      <c r="J91" s="344"/>
      <c r="O91" s="366"/>
      <c r="P91" s="366"/>
      <c r="Q91" s="366"/>
      <c r="R91" s="366"/>
      <c r="S91" s="366"/>
      <c r="T91" s="366"/>
      <c r="U91" s="366"/>
      <c r="V91" s="366"/>
      <c r="W91" s="366"/>
      <c r="X91" s="366"/>
      <c r="Y91" s="366"/>
      <c r="Z91" s="366"/>
      <c r="AA91" s="366"/>
      <c r="AB91" s="366"/>
      <c r="AC91" s="366"/>
      <c r="AD91" s="366"/>
      <c r="AE91" s="363"/>
      <c r="AF91" s="366"/>
      <c r="AG91" s="366"/>
      <c r="AH91" s="366"/>
      <c r="AI91" s="98"/>
      <c r="AJ91" s="98"/>
      <c r="AK91" s="98"/>
      <c r="AL91" s="98"/>
      <c r="AM91" s="98"/>
      <c r="AN91" s="98"/>
      <c r="AO91" s="98"/>
      <c r="AP91" s="344"/>
      <c r="AQ91" s="344"/>
      <c r="AR91" s="344"/>
      <c r="AW91" s="86"/>
      <c r="AX91" s="86"/>
      <c r="AY91" s="86"/>
      <c r="AZ91" s="86"/>
      <c r="BA91" s="86"/>
      <c r="BB91" s="86"/>
      <c r="BC91" s="86"/>
      <c r="BD91" s="86"/>
      <c r="BE91" s="86"/>
      <c r="BF91" s="86"/>
      <c r="BG91" s="366"/>
      <c r="BH91" s="366"/>
      <c r="BI91" s="10"/>
      <c r="BJ91" s="133">
        <f t="shared" si="3"/>
        <v>0</v>
      </c>
      <c r="BK91" s="96"/>
      <c r="BL91" s="96"/>
    </row>
    <row r="92" spans="1:68" s="5" customFormat="1" ht="28.35" customHeight="1" x14ac:dyDescent="0.45">
      <c r="A92" s="118"/>
      <c r="B92" s="118"/>
      <c r="C92" s="118"/>
      <c r="D92" s="118"/>
      <c r="E92" s="118"/>
      <c r="F92" s="118"/>
      <c r="G92" s="234"/>
      <c r="H92" s="234"/>
      <c r="I92" s="234"/>
      <c r="J92" s="234"/>
      <c r="K92" s="234"/>
      <c r="L92" s="234"/>
      <c r="M92" s="234"/>
      <c r="N92" s="234"/>
      <c r="O92" s="234"/>
      <c r="P92" s="234"/>
      <c r="Q92" s="234"/>
      <c r="R92" s="234"/>
      <c r="S92" s="234"/>
      <c r="T92" s="234"/>
      <c r="U92" s="234"/>
      <c r="V92" s="99"/>
      <c r="W92" s="99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100"/>
      <c r="AL92" s="234"/>
      <c r="AM92" s="101"/>
      <c r="AN92" s="234"/>
      <c r="AO92" s="234"/>
      <c r="AP92" s="234"/>
      <c r="AQ92" s="11"/>
      <c r="AR92" s="11"/>
      <c r="AS92" s="234"/>
      <c r="AT92" s="234"/>
      <c r="AU92" s="234"/>
      <c r="AV92" s="234"/>
      <c r="AW92" s="234"/>
      <c r="AX92" s="234"/>
      <c r="AY92" s="229"/>
      <c r="AZ92" s="229"/>
      <c r="BA92" s="229"/>
      <c r="BB92" s="229"/>
      <c r="BC92" s="229"/>
      <c r="BD92" s="229"/>
      <c r="BE92" s="99"/>
      <c r="BF92" s="99"/>
      <c r="BG92" s="99"/>
      <c r="BH92" s="99"/>
      <c r="BI92" s="96"/>
      <c r="BJ92" s="133">
        <f t="shared" si="3"/>
        <v>0</v>
      </c>
      <c r="BK92" s="96"/>
      <c r="BL92" s="96"/>
    </row>
    <row r="93" spans="1:68" s="5" customFormat="1" ht="36.75" customHeight="1" x14ac:dyDescent="0.5">
      <c r="A93" s="13" t="s">
        <v>347</v>
      </c>
      <c r="B93" s="102"/>
      <c r="C93" s="102"/>
      <c r="D93" s="102"/>
      <c r="E93" s="102"/>
      <c r="F93" s="102"/>
      <c r="G93" s="366"/>
      <c r="H93" s="88"/>
      <c r="I93" s="88"/>
      <c r="J93" s="88"/>
      <c r="K93" s="88"/>
      <c r="L93" s="88"/>
      <c r="M93" s="88"/>
      <c r="N93" s="366"/>
      <c r="O93" s="366"/>
      <c r="P93" s="366"/>
      <c r="Q93" s="366"/>
      <c r="R93" s="366"/>
      <c r="S93" s="366"/>
      <c r="T93" s="366"/>
      <c r="U93" s="366"/>
      <c r="X93" s="93"/>
      <c r="Y93" s="93"/>
      <c r="Z93" s="93"/>
      <c r="AA93" s="93"/>
      <c r="AB93" s="93"/>
      <c r="AC93" s="93"/>
      <c r="AD93" s="93"/>
      <c r="AE93" s="93"/>
      <c r="AF93" s="93"/>
      <c r="AG93" s="93"/>
      <c r="AH93" s="93"/>
      <c r="AI93" s="93"/>
      <c r="AJ93" s="93"/>
      <c r="AK93" s="77"/>
      <c r="AL93" s="366"/>
      <c r="AM93" s="367"/>
      <c r="AN93" s="366"/>
      <c r="AO93" s="366"/>
      <c r="AP93" s="366"/>
      <c r="AW93" s="88"/>
      <c r="AX93" s="366"/>
      <c r="AY93" s="366"/>
      <c r="AZ93" s="366"/>
      <c r="BA93" s="366"/>
      <c r="BB93" s="366"/>
      <c r="BC93" s="366"/>
      <c r="BD93" s="366"/>
      <c r="BI93" s="96"/>
      <c r="BJ93" s="133">
        <f t="shared" si="3"/>
        <v>0</v>
      </c>
      <c r="BK93" s="96"/>
      <c r="BL93" s="96"/>
    </row>
    <row r="94" spans="1:68" s="5" customFormat="1" ht="28.35" customHeight="1" thickBot="1" x14ac:dyDescent="0.5">
      <c r="A94" s="103"/>
      <c r="B94" s="103"/>
      <c r="C94" s="103"/>
      <c r="D94" s="103"/>
      <c r="E94" s="103"/>
      <c r="F94" s="103"/>
      <c r="G94" s="229"/>
      <c r="H94" s="100"/>
      <c r="I94" s="100"/>
      <c r="J94" s="100"/>
      <c r="K94" s="100"/>
      <c r="L94" s="100"/>
      <c r="M94" s="100"/>
      <c r="N94" s="229"/>
      <c r="O94" s="229"/>
      <c r="P94" s="229"/>
      <c r="Q94" s="229"/>
      <c r="R94" s="229"/>
      <c r="S94" s="229"/>
      <c r="T94" s="229"/>
      <c r="U94" s="229"/>
      <c r="V94" s="99"/>
      <c r="W94" s="99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4"/>
      <c r="AL94" s="229"/>
      <c r="AM94" s="104"/>
      <c r="AN94" s="229"/>
      <c r="AO94" s="229"/>
      <c r="AP94" s="229"/>
      <c r="AW94" s="100"/>
      <c r="AX94" s="229"/>
      <c r="AY94" s="229"/>
      <c r="AZ94" s="229"/>
      <c r="BA94" s="229"/>
      <c r="BB94" s="229"/>
      <c r="BC94" s="229"/>
      <c r="BD94" s="229"/>
      <c r="BE94" s="99"/>
      <c r="BF94" s="99"/>
      <c r="BG94" s="99"/>
      <c r="BH94" s="99"/>
      <c r="BI94" s="96"/>
      <c r="BJ94" s="133">
        <f t="shared" si="3"/>
        <v>0</v>
      </c>
      <c r="BK94" s="96"/>
      <c r="BL94" s="96"/>
    </row>
    <row r="95" spans="1:68" s="3" customFormat="1" ht="36.75" customHeight="1" thickBot="1" x14ac:dyDescent="0.5">
      <c r="A95" s="555" t="s">
        <v>95</v>
      </c>
      <c r="B95" s="558" t="s">
        <v>300</v>
      </c>
      <c r="C95" s="559"/>
      <c r="D95" s="559"/>
      <c r="E95" s="559"/>
      <c r="F95" s="559"/>
      <c r="G95" s="559"/>
      <c r="H95" s="559"/>
      <c r="I95" s="559"/>
      <c r="J95" s="559"/>
      <c r="K95" s="559"/>
      <c r="L95" s="559"/>
      <c r="M95" s="559"/>
      <c r="N95" s="559"/>
      <c r="O95" s="560"/>
      <c r="P95" s="567" t="s">
        <v>8</v>
      </c>
      <c r="Q95" s="568"/>
      <c r="R95" s="573" t="s">
        <v>9</v>
      </c>
      <c r="S95" s="567"/>
      <c r="T95" s="420" t="s">
        <v>10</v>
      </c>
      <c r="U95" s="421"/>
      <c r="V95" s="421"/>
      <c r="W95" s="421"/>
      <c r="X95" s="421"/>
      <c r="Y95" s="421"/>
      <c r="Z95" s="421"/>
      <c r="AA95" s="421"/>
      <c r="AB95" s="421"/>
      <c r="AC95" s="421"/>
      <c r="AD95" s="421"/>
      <c r="AE95" s="422"/>
      <c r="AF95" s="576" t="s">
        <v>34</v>
      </c>
      <c r="AG95" s="577"/>
      <c r="AH95" s="577"/>
      <c r="AI95" s="577"/>
      <c r="AJ95" s="577"/>
      <c r="AK95" s="577"/>
      <c r="AL95" s="577"/>
      <c r="AM95" s="577"/>
      <c r="AN95" s="577"/>
      <c r="AO95" s="577"/>
      <c r="AP95" s="577"/>
      <c r="AQ95" s="577"/>
      <c r="AR95" s="577"/>
      <c r="AS95" s="577"/>
      <c r="AT95" s="577"/>
      <c r="AU95" s="577"/>
      <c r="AV95" s="577"/>
      <c r="AW95" s="577"/>
      <c r="AX95" s="577"/>
      <c r="AY95" s="577"/>
      <c r="AZ95" s="577"/>
      <c r="BA95" s="577"/>
      <c r="BB95" s="577"/>
      <c r="BC95" s="577"/>
      <c r="BD95" s="586" t="s">
        <v>96</v>
      </c>
      <c r="BE95" s="587"/>
      <c r="BF95" s="587"/>
      <c r="BG95" s="587"/>
      <c r="BH95" s="587"/>
      <c r="BI95" s="588"/>
      <c r="BJ95" s="133">
        <f t="shared" si="3"/>
        <v>0</v>
      </c>
      <c r="BK95" s="230"/>
      <c r="BN95" s="15"/>
      <c r="BO95" s="15"/>
      <c r="BP95" s="15"/>
    </row>
    <row r="96" spans="1:68" s="3" customFormat="1" ht="36.75" customHeight="1" thickBot="1" x14ac:dyDescent="0.5">
      <c r="A96" s="556"/>
      <c r="B96" s="561"/>
      <c r="C96" s="562"/>
      <c r="D96" s="562"/>
      <c r="E96" s="562"/>
      <c r="F96" s="562"/>
      <c r="G96" s="562"/>
      <c r="H96" s="562"/>
      <c r="I96" s="562"/>
      <c r="J96" s="562"/>
      <c r="K96" s="562"/>
      <c r="L96" s="562"/>
      <c r="M96" s="562"/>
      <c r="N96" s="562"/>
      <c r="O96" s="563"/>
      <c r="P96" s="569"/>
      <c r="Q96" s="570"/>
      <c r="R96" s="574"/>
      <c r="S96" s="569"/>
      <c r="T96" s="595" t="s">
        <v>5</v>
      </c>
      <c r="U96" s="569"/>
      <c r="V96" s="573" t="s">
        <v>11</v>
      </c>
      <c r="W96" s="584"/>
      <c r="X96" s="493" t="s">
        <v>12</v>
      </c>
      <c r="Y96" s="494"/>
      <c r="Z96" s="494"/>
      <c r="AA96" s="494"/>
      <c r="AB96" s="494"/>
      <c r="AC96" s="494"/>
      <c r="AD96" s="494"/>
      <c r="AE96" s="498"/>
      <c r="AF96" s="535" t="s">
        <v>14</v>
      </c>
      <c r="AG96" s="490"/>
      <c r="AH96" s="490"/>
      <c r="AI96" s="490"/>
      <c r="AJ96" s="490"/>
      <c r="AK96" s="492"/>
      <c r="AL96" s="535" t="s">
        <v>15</v>
      </c>
      <c r="AM96" s="490"/>
      <c r="AN96" s="490"/>
      <c r="AO96" s="490"/>
      <c r="AP96" s="490"/>
      <c r="AQ96" s="492"/>
      <c r="AR96" s="535" t="s">
        <v>16</v>
      </c>
      <c r="AS96" s="490"/>
      <c r="AT96" s="490"/>
      <c r="AU96" s="490"/>
      <c r="AV96" s="490"/>
      <c r="AW96" s="492"/>
      <c r="AX96" s="535" t="s">
        <v>152</v>
      </c>
      <c r="AY96" s="490"/>
      <c r="AZ96" s="490"/>
      <c r="BA96" s="490"/>
      <c r="BB96" s="490"/>
      <c r="BC96" s="496"/>
      <c r="BD96" s="589"/>
      <c r="BE96" s="590"/>
      <c r="BF96" s="590"/>
      <c r="BG96" s="590"/>
      <c r="BH96" s="590"/>
      <c r="BI96" s="591"/>
      <c r="BJ96" s="133">
        <f t="shared" si="3"/>
        <v>0</v>
      </c>
      <c r="BK96" s="230"/>
      <c r="BN96" s="15"/>
      <c r="BO96" s="15"/>
      <c r="BP96" s="15"/>
    </row>
    <row r="97" spans="1:68" s="3" customFormat="1" ht="62.25" customHeight="1" thickBot="1" x14ac:dyDescent="0.5">
      <c r="A97" s="556"/>
      <c r="B97" s="561"/>
      <c r="C97" s="562"/>
      <c r="D97" s="562"/>
      <c r="E97" s="562"/>
      <c r="F97" s="562"/>
      <c r="G97" s="562"/>
      <c r="H97" s="562"/>
      <c r="I97" s="562"/>
      <c r="J97" s="562"/>
      <c r="K97" s="562"/>
      <c r="L97" s="562"/>
      <c r="M97" s="562"/>
      <c r="N97" s="562"/>
      <c r="O97" s="563"/>
      <c r="P97" s="569"/>
      <c r="Q97" s="570"/>
      <c r="R97" s="574"/>
      <c r="S97" s="569"/>
      <c r="T97" s="595"/>
      <c r="U97" s="569"/>
      <c r="V97" s="574"/>
      <c r="W97" s="569"/>
      <c r="X97" s="578" t="s">
        <v>13</v>
      </c>
      <c r="Y97" s="568"/>
      <c r="Z97" s="580" t="s">
        <v>97</v>
      </c>
      <c r="AA97" s="568"/>
      <c r="AB97" s="580" t="s">
        <v>98</v>
      </c>
      <c r="AC97" s="568"/>
      <c r="AD97" s="567" t="s">
        <v>70</v>
      </c>
      <c r="AE97" s="584"/>
      <c r="AF97" s="554" t="s">
        <v>148</v>
      </c>
      <c r="AG97" s="490"/>
      <c r="AH97" s="492"/>
      <c r="AI97" s="554" t="s">
        <v>313</v>
      </c>
      <c r="AJ97" s="490"/>
      <c r="AK97" s="492"/>
      <c r="AL97" s="554" t="s">
        <v>169</v>
      </c>
      <c r="AM97" s="490"/>
      <c r="AN97" s="492"/>
      <c r="AO97" s="554" t="s">
        <v>170</v>
      </c>
      <c r="AP97" s="490"/>
      <c r="AQ97" s="492"/>
      <c r="AR97" s="554" t="s">
        <v>149</v>
      </c>
      <c r="AS97" s="490"/>
      <c r="AT97" s="492"/>
      <c r="AU97" s="554" t="s">
        <v>150</v>
      </c>
      <c r="AV97" s="490"/>
      <c r="AW97" s="492"/>
      <c r="AX97" s="554" t="s">
        <v>177</v>
      </c>
      <c r="AY97" s="490"/>
      <c r="AZ97" s="492"/>
      <c r="BA97" s="554" t="s">
        <v>200</v>
      </c>
      <c r="BB97" s="490"/>
      <c r="BC97" s="496"/>
      <c r="BD97" s="589"/>
      <c r="BE97" s="590"/>
      <c r="BF97" s="590"/>
      <c r="BG97" s="590"/>
      <c r="BH97" s="590"/>
      <c r="BI97" s="591"/>
      <c r="BJ97" s="133">
        <f t="shared" si="3"/>
        <v>0</v>
      </c>
      <c r="BK97" s="230"/>
      <c r="BN97" s="15"/>
      <c r="BO97" s="15"/>
      <c r="BP97" s="15"/>
    </row>
    <row r="98" spans="1:68" s="3" customFormat="1" ht="141.6" customHeight="1" thickBot="1" x14ac:dyDescent="0.5">
      <c r="A98" s="557"/>
      <c r="B98" s="564"/>
      <c r="C98" s="565"/>
      <c r="D98" s="565"/>
      <c r="E98" s="565"/>
      <c r="F98" s="565"/>
      <c r="G98" s="565"/>
      <c r="H98" s="565"/>
      <c r="I98" s="565"/>
      <c r="J98" s="565"/>
      <c r="K98" s="565"/>
      <c r="L98" s="565"/>
      <c r="M98" s="565"/>
      <c r="N98" s="565"/>
      <c r="O98" s="566"/>
      <c r="P98" s="571"/>
      <c r="Q98" s="572"/>
      <c r="R98" s="575"/>
      <c r="S98" s="571"/>
      <c r="T98" s="579"/>
      <c r="U98" s="571"/>
      <c r="V98" s="575"/>
      <c r="W98" s="571"/>
      <c r="X98" s="579"/>
      <c r="Y98" s="572"/>
      <c r="Z98" s="575"/>
      <c r="AA98" s="572"/>
      <c r="AB98" s="575"/>
      <c r="AC98" s="572"/>
      <c r="AD98" s="571"/>
      <c r="AE98" s="585"/>
      <c r="AF98" s="57" t="s">
        <v>3</v>
      </c>
      <c r="AG98" s="58" t="s">
        <v>17</v>
      </c>
      <c r="AH98" s="59" t="s">
        <v>18</v>
      </c>
      <c r="AI98" s="57" t="s">
        <v>3</v>
      </c>
      <c r="AJ98" s="58" t="s">
        <v>17</v>
      </c>
      <c r="AK98" s="59" t="s">
        <v>18</v>
      </c>
      <c r="AL98" s="57" t="s">
        <v>3</v>
      </c>
      <c r="AM98" s="58" t="s">
        <v>17</v>
      </c>
      <c r="AN98" s="59" t="s">
        <v>18</v>
      </c>
      <c r="AO98" s="57" t="s">
        <v>3</v>
      </c>
      <c r="AP98" s="58" t="s">
        <v>17</v>
      </c>
      <c r="AQ98" s="59" t="s">
        <v>18</v>
      </c>
      <c r="AR98" s="60" t="s">
        <v>3</v>
      </c>
      <c r="AS98" s="58" t="s">
        <v>17</v>
      </c>
      <c r="AT98" s="61" t="s">
        <v>18</v>
      </c>
      <c r="AU98" s="308" t="s">
        <v>3</v>
      </c>
      <c r="AV98" s="58" t="s">
        <v>17</v>
      </c>
      <c r="AW98" s="318" t="s">
        <v>18</v>
      </c>
      <c r="AX98" s="60" t="s">
        <v>3</v>
      </c>
      <c r="AY98" s="58" t="s">
        <v>17</v>
      </c>
      <c r="AZ98" s="61" t="s">
        <v>18</v>
      </c>
      <c r="BA98" s="60" t="s">
        <v>3</v>
      </c>
      <c r="BB98" s="58" t="s">
        <v>17</v>
      </c>
      <c r="BC98" s="116" t="s">
        <v>18</v>
      </c>
      <c r="BD98" s="592"/>
      <c r="BE98" s="593"/>
      <c r="BF98" s="593"/>
      <c r="BG98" s="593"/>
      <c r="BH98" s="593"/>
      <c r="BI98" s="594"/>
      <c r="BJ98" s="133">
        <f t="shared" si="3"/>
        <v>0</v>
      </c>
      <c r="BK98" s="230"/>
      <c r="BN98" s="15"/>
      <c r="BO98" s="15"/>
      <c r="BP98" s="15"/>
    </row>
    <row r="99" spans="1:68" s="132" customFormat="1" ht="62.25" customHeight="1" x14ac:dyDescent="0.2">
      <c r="A99" s="287" t="s">
        <v>374</v>
      </c>
      <c r="B99" s="427" t="s">
        <v>197</v>
      </c>
      <c r="C99" s="428"/>
      <c r="D99" s="428"/>
      <c r="E99" s="428"/>
      <c r="F99" s="428"/>
      <c r="G99" s="428"/>
      <c r="H99" s="428"/>
      <c r="I99" s="428"/>
      <c r="J99" s="428"/>
      <c r="K99" s="428"/>
      <c r="L99" s="428"/>
      <c r="M99" s="428"/>
      <c r="N99" s="428"/>
      <c r="O99" s="429"/>
      <c r="P99" s="425"/>
      <c r="Q99" s="536"/>
      <c r="R99" s="539">
        <v>4</v>
      </c>
      <c r="S99" s="425"/>
      <c r="T99" s="424">
        <f t="shared" si="16"/>
        <v>108</v>
      </c>
      <c r="U99" s="425"/>
      <c r="V99" s="539">
        <f t="shared" ref="V99" si="18">SUM(AG99,AJ99,AM99,AP99,AS99,AV99,AY99,BB99)</f>
        <v>50</v>
      </c>
      <c r="W99" s="426"/>
      <c r="X99" s="425">
        <v>26</v>
      </c>
      <c r="Y99" s="425"/>
      <c r="Z99" s="539"/>
      <c r="AA99" s="536"/>
      <c r="AB99" s="539">
        <v>24</v>
      </c>
      <c r="AC99" s="536"/>
      <c r="AD99" s="425"/>
      <c r="AE99" s="426"/>
      <c r="AF99" s="316"/>
      <c r="AG99" s="306"/>
      <c r="AH99" s="341"/>
      <c r="AI99" s="340"/>
      <c r="AJ99" s="306"/>
      <c r="AK99" s="313"/>
      <c r="AL99" s="340"/>
      <c r="AM99" s="306"/>
      <c r="AN99" s="341"/>
      <c r="AO99" s="340">
        <v>108</v>
      </c>
      <c r="AP99" s="306">
        <v>50</v>
      </c>
      <c r="AQ99" s="341">
        <v>3</v>
      </c>
      <c r="AR99" s="340"/>
      <c r="AS99" s="306"/>
      <c r="AT99" s="341"/>
      <c r="AU99" s="340"/>
      <c r="AV99" s="306"/>
      <c r="AW99" s="341"/>
      <c r="AX99" s="340"/>
      <c r="AY99" s="306"/>
      <c r="AZ99" s="341"/>
      <c r="BA99" s="340"/>
      <c r="BB99" s="306"/>
      <c r="BC99" s="313"/>
      <c r="BD99" s="548" t="s">
        <v>137</v>
      </c>
      <c r="BE99" s="549"/>
      <c r="BF99" s="549"/>
      <c r="BG99" s="549"/>
      <c r="BH99" s="549"/>
      <c r="BI99" s="550"/>
      <c r="BJ99" s="143">
        <f t="shared" si="3"/>
        <v>50</v>
      </c>
      <c r="BK99" s="144"/>
      <c r="BN99" s="145"/>
      <c r="BO99" s="145"/>
      <c r="BP99" s="145"/>
    </row>
    <row r="100" spans="1:68" s="172" customFormat="1" ht="33.950000000000003" customHeight="1" x14ac:dyDescent="0.2">
      <c r="A100" s="176" t="s">
        <v>235</v>
      </c>
      <c r="B100" s="614" t="s">
        <v>375</v>
      </c>
      <c r="C100" s="615"/>
      <c r="D100" s="615"/>
      <c r="E100" s="615"/>
      <c r="F100" s="615"/>
      <c r="G100" s="615"/>
      <c r="H100" s="615"/>
      <c r="I100" s="615"/>
      <c r="J100" s="615"/>
      <c r="K100" s="615"/>
      <c r="L100" s="615"/>
      <c r="M100" s="615"/>
      <c r="N100" s="615"/>
      <c r="O100" s="616"/>
      <c r="P100" s="402"/>
      <c r="Q100" s="488"/>
      <c r="R100" s="489"/>
      <c r="S100" s="403"/>
      <c r="T100" s="401"/>
      <c r="U100" s="402"/>
      <c r="V100" s="489"/>
      <c r="W100" s="403"/>
      <c r="X100" s="401"/>
      <c r="Y100" s="402"/>
      <c r="Z100" s="489"/>
      <c r="AA100" s="488"/>
      <c r="AB100" s="489"/>
      <c r="AC100" s="488"/>
      <c r="AD100" s="402"/>
      <c r="AE100" s="402"/>
      <c r="AF100" s="331"/>
      <c r="AG100" s="361"/>
      <c r="AH100" s="329"/>
      <c r="AI100" s="331"/>
      <c r="AJ100" s="361"/>
      <c r="AK100" s="328"/>
      <c r="AL100" s="331"/>
      <c r="AM100" s="361"/>
      <c r="AN100" s="332"/>
      <c r="AO100" s="331"/>
      <c r="AP100" s="361"/>
      <c r="AQ100" s="332"/>
      <c r="AR100" s="331"/>
      <c r="AS100" s="361"/>
      <c r="AT100" s="329"/>
      <c r="AU100" s="331"/>
      <c r="AV100" s="361"/>
      <c r="AW100" s="329"/>
      <c r="AX100" s="331"/>
      <c r="AY100" s="361"/>
      <c r="AZ100" s="329"/>
      <c r="BA100" s="331"/>
      <c r="BB100" s="361"/>
      <c r="BC100" s="328"/>
      <c r="BD100" s="401">
        <f>SUM(X100:AE100)</f>
        <v>0</v>
      </c>
      <c r="BE100" s="402"/>
      <c r="BF100" s="402"/>
      <c r="BG100" s="402"/>
      <c r="BH100" s="402"/>
      <c r="BI100" s="403"/>
      <c r="BJ100" s="133">
        <f>SUM(X100:AE100)</f>
        <v>0</v>
      </c>
      <c r="BM100" s="174"/>
      <c r="BN100" s="174"/>
      <c r="BO100" s="174"/>
    </row>
    <row r="101" spans="1:68" s="172" customFormat="1" ht="33.950000000000003" customHeight="1" x14ac:dyDescent="0.2">
      <c r="A101" s="135" t="s">
        <v>376</v>
      </c>
      <c r="B101" s="404" t="s">
        <v>381</v>
      </c>
      <c r="C101" s="405"/>
      <c r="D101" s="405"/>
      <c r="E101" s="405"/>
      <c r="F101" s="405"/>
      <c r="G101" s="405"/>
      <c r="H101" s="405"/>
      <c r="I101" s="405"/>
      <c r="J101" s="405"/>
      <c r="K101" s="405"/>
      <c r="L101" s="405"/>
      <c r="M101" s="405"/>
      <c r="N101" s="405"/>
      <c r="O101" s="406"/>
      <c r="P101" s="532">
        <v>1</v>
      </c>
      <c r="Q101" s="441"/>
      <c r="R101" s="441"/>
      <c r="S101" s="442"/>
      <c r="T101" s="385">
        <f>SUM(AF101,AI101,AL101,AO101,AR101,AU101,AX101,BA101)</f>
        <v>120</v>
      </c>
      <c r="U101" s="386"/>
      <c r="V101" s="531">
        <f>SUM(AG101,AJ101,AM101,AP101,AS101,AV101,AY101,BB101)</f>
        <v>52</v>
      </c>
      <c r="W101" s="387"/>
      <c r="X101" s="440">
        <v>26</v>
      </c>
      <c r="Y101" s="531"/>
      <c r="Z101" s="441"/>
      <c r="AA101" s="441"/>
      <c r="AB101" s="441">
        <v>26</v>
      </c>
      <c r="AC101" s="441"/>
      <c r="AD101" s="532"/>
      <c r="AE101" s="442"/>
      <c r="AF101" s="324">
        <v>120</v>
      </c>
      <c r="AG101" s="325">
        <v>52</v>
      </c>
      <c r="AH101" s="319">
        <v>3</v>
      </c>
      <c r="AI101" s="324"/>
      <c r="AJ101" s="325"/>
      <c r="AK101" s="319"/>
      <c r="AL101" s="324"/>
      <c r="AM101" s="325"/>
      <c r="AN101" s="326"/>
      <c r="AO101" s="324"/>
      <c r="AP101" s="325"/>
      <c r="AQ101" s="326"/>
      <c r="AR101" s="324"/>
      <c r="AS101" s="325"/>
      <c r="AT101" s="326"/>
      <c r="AU101" s="320"/>
      <c r="AV101" s="325"/>
      <c r="AW101" s="319"/>
      <c r="AX101" s="324"/>
      <c r="AY101" s="325"/>
      <c r="AZ101" s="326"/>
      <c r="BA101" s="320"/>
      <c r="BB101" s="325"/>
      <c r="BC101" s="319"/>
      <c r="BD101" s="385" t="s">
        <v>138</v>
      </c>
      <c r="BE101" s="386"/>
      <c r="BF101" s="386"/>
      <c r="BG101" s="386"/>
      <c r="BH101" s="386"/>
      <c r="BI101" s="387"/>
      <c r="BJ101" s="133">
        <f>SUM(X101:AE101)</f>
        <v>52</v>
      </c>
      <c r="BM101" s="174"/>
      <c r="BN101" s="174"/>
      <c r="BO101" s="174"/>
    </row>
    <row r="102" spans="1:68" s="172" customFormat="1" ht="33.950000000000003" customHeight="1" x14ac:dyDescent="0.2">
      <c r="A102" s="135" t="s">
        <v>378</v>
      </c>
      <c r="B102" s="404" t="s">
        <v>377</v>
      </c>
      <c r="C102" s="405"/>
      <c r="D102" s="405"/>
      <c r="E102" s="405"/>
      <c r="F102" s="405"/>
      <c r="G102" s="405"/>
      <c r="H102" s="405"/>
      <c r="I102" s="405"/>
      <c r="J102" s="405"/>
      <c r="K102" s="405"/>
      <c r="L102" s="405"/>
      <c r="M102" s="405"/>
      <c r="N102" s="405"/>
      <c r="O102" s="406"/>
      <c r="P102" s="532"/>
      <c r="Q102" s="441"/>
      <c r="R102" s="441">
        <v>2</v>
      </c>
      <c r="S102" s="442"/>
      <c r="T102" s="385">
        <f>SUM(AF102,AI102,AL102,AO102,AR102,AU102,AX102,BA102)</f>
        <v>120</v>
      </c>
      <c r="U102" s="386"/>
      <c r="V102" s="531">
        <f>SUM(AG102,AJ102,AM102,AP102,AS102,AV102,AY102,BB102)</f>
        <v>68</v>
      </c>
      <c r="W102" s="387"/>
      <c r="X102" s="440">
        <v>36</v>
      </c>
      <c r="Y102" s="531"/>
      <c r="Z102" s="441"/>
      <c r="AA102" s="441"/>
      <c r="AB102" s="441">
        <v>32</v>
      </c>
      <c r="AC102" s="441"/>
      <c r="AD102" s="532"/>
      <c r="AE102" s="442"/>
      <c r="AF102" s="324"/>
      <c r="AG102" s="325"/>
      <c r="AH102" s="326"/>
      <c r="AI102" s="324">
        <v>120</v>
      </c>
      <c r="AJ102" s="325">
        <v>68</v>
      </c>
      <c r="AK102" s="319">
        <v>3</v>
      </c>
      <c r="AL102" s="324"/>
      <c r="AM102" s="325"/>
      <c r="AN102" s="326"/>
      <c r="AO102" s="324"/>
      <c r="AP102" s="325"/>
      <c r="AQ102" s="326"/>
      <c r="AR102" s="324"/>
      <c r="AS102" s="325"/>
      <c r="AT102" s="326"/>
      <c r="AU102" s="320"/>
      <c r="AV102" s="325"/>
      <c r="AW102" s="319"/>
      <c r="AX102" s="324"/>
      <c r="AY102" s="325"/>
      <c r="AZ102" s="326"/>
      <c r="BA102" s="320"/>
      <c r="BB102" s="325"/>
      <c r="BC102" s="319"/>
      <c r="BD102" s="385" t="s">
        <v>262</v>
      </c>
      <c r="BE102" s="386"/>
      <c r="BF102" s="386"/>
      <c r="BG102" s="386"/>
      <c r="BH102" s="386"/>
      <c r="BI102" s="387"/>
      <c r="BJ102" s="133">
        <f t="shared" ref="BJ102:BJ149" si="19">SUM(X102:AE102)</f>
        <v>68</v>
      </c>
      <c r="BM102" s="174"/>
      <c r="BN102" s="174"/>
      <c r="BO102" s="174"/>
    </row>
    <row r="103" spans="1:68" s="172" customFormat="1" ht="33.950000000000003" customHeight="1" x14ac:dyDescent="0.2">
      <c r="A103" s="135" t="s">
        <v>380</v>
      </c>
      <c r="B103" s="404" t="s">
        <v>379</v>
      </c>
      <c r="C103" s="405"/>
      <c r="D103" s="405"/>
      <c r="E103" s="405"/>
      <c r="F103" s="405"/>
      <c r="G103" s="405"/>
      <c r="H103" s="405"/>
      <c r="I103" s="405"/>
      <c r="J103" s="405"/>
      <c r="K103" s="405"/>
      <c r="L103" s="405"/>
      <c r="M103" s="405"/>
      <c r="N103" s="405"/>
      <c r="O103" s="406"/>
      <c r="P103" s="532"/>
      <c r="Q103" s="441"/>
      <c r="R103" s="441">
        <v>3</v>
      </c>
      <c r="S103" s="442"/>
      <c r="T103" s="385">
        <f>SUM(AF103,AI103,AL103,AO103,AR103,AU103,AX103,BA103)</f>
        <v>112</v>
      </c>
      <c r="U103" s="386"/>
      <c r="V103" s="531">
        <f>SUM(AG103,AJ103,AM103,AP103,AS103,AV103,AY103,BB103)</f>
        <v>56</v>
      </c>
      <c r="W103" s="387"/>
      <c r="X103" s="440">
        <v>28</v>
      </c>
      <c r="Y103" s="531"/>
      <c r="Z103" s="441"/>
      <c r="AA103" s="441"/>
      <c r="AB103" s="441">
        <v>28</v>
      </c>
      <c r="AC103" s="441"/>
      <c r="AD103" s="532"/>
      <c r="AE103" s="442"/>
      <c r="AF103" s="324"/>
      <c r="AG103" s="325"/>
      <c r="AH103" s="326"/>
      <c r="AI103" s="324"/>
      <c r="AJ103" s="325"/>
      <c r="AK103" s="319"/>
      <c r="AL103" s="324">
        <v>112</v>
      </c>
      <c r="AM103" s="325">
        <v>56</v>
      </c>
      <c r="AN103" s="326">
        <v>3</v>
      </c>
      <c r="AO103" s="324"/>
      <c r="AP103" s="325"/>
      <c r="AQ103" s="326"/>
      <c r="AR103" s="324"/>
      <c r="AS103" s="325"/>
      <c r="AT103" s="326"/>
      <c r="AU103" s="320"/>
      <c r="AV103" s="325"/>
      <c r="AW103" s="319"/>
      <c r="AX103" s="324"/>
      <c r="AY103" s="325"/>
      <c r="AZ103" s="326"/>
      <c r="BA103" s="320"/>
      <c r="BB103" s="325"/>
      <c r="BC103" s="319"/>
      <c r="BD103" s="385" t="s">
        <v>262</v>
      </c>
      <c r="BE103" s="386"/>
      <c r="BF103" s="386"/>
      <c r="BG103" s="386"/>
      <c r="BH103" s="386"/>
      <c r="BI103" s="387"/>
      <c r="BJ103" s="133">
        <f t="shared" si="19"/>
        <v>56</v>
      </c>
      <c r="BM103" s="174"/>
      <c r="BN103" s="174"/>
      <c r="BO103" s="174"/>
    </row>
    <row r="104" spans="1:68" s="172" customFormat="1" ht="33.950000000000003" customHeight="1" x14ac:dyDescent="0.2">
      <c r="A104" s="135" t="s">
        <v>382</v>
      </c>
      <c r="B104" s="404" t="s">
        <v>383</v>
      </c>
      <c r="C104" s="405"/>
      <c r="D104" s="405"/>
      <c r="E104" s="405"/>
      <c r="F104" s="405"/>
      <c r="G104" s="405"/>
      <c r="H104" s="405"/>
      <c r="I104" s="405"/>
      <c r="J104" s="405"/>
      <c r="K104" s="405"/>
      <c r="L104" s="405"/>
      <c r="M104" s="405"/>
      <c r="N104" s="405"/>
      <c r="O104" s="406"/>
      <c r="P104" s="532"/>
      <c r="Q104" s="441"/>
      <c r="R104" s="441">
        <v>3</v>
      </c>
      <c r="S104" s="442"/>
      <c r="T104" s="385">
        <f>SUM(AF104,AI104,AL104,AO104,AR104,AU104,AX104,BA104)</f>
        <v>100</v>
      </c>
      <c r="U104" s="386"/>
      <c r="V104" s="531">
        <f>SUM(AG104,AJ104,AM104,AP104,AS104,AV104,AY104,BB104)</f>
        <v>52</v>
      </c>
      <c r="W104" s="387"/>
      <c r="X104" s="440">
        <v>26</v>
      </c>
      <c r="Y104" s="531"/>
      <c r="Z104" s="441"/>
      <c r="AA104" s="441"/>
      <c r="AB104" s="441">
        <v>26</v>
      </c>
      <c r="AC104" s="441"/>
      <c r="AD104" s="532"/>
      <c r="AE104" s="442"/>
      <c r="AF104" s="324"/>
      <c r="AG104" s="325"/>
      <c r="AH104" s="326"/>
      <c r="AI104" s="324"/>
      <c r="AJ104" s="325"/>
      <c r="AK104" s="319"/>
      <c r="AL104" s="324">
        <v>100</v>
      </c>
      <c r="AM104" s="325">
        <v>52</v>
      </c>
      <c r="AN104" s="326">
        <v>3</v>
      </c>
      <c r="AO104" s="324"/>
      <c r="AP104" s="325"/>
      <c r="AQ104" s="326"/>
      <c r="AR104" s="324"/>
      <c r="AS104" s="325"/>
      <c r="AT104" s="326"/>
      <c r="AU104" s="320"/>
      <c r="AV104" s="325"/>
      <c r="AW104" s="319"/>
      <c r="AX104" s="324"/>
      <c r="AY104" s="325"/>
      <c r="AZ104" s="326"/>
      <c r="BA104" s="320"/>
      <c r="BB104" s="325"/>
      <c r="BC104" s="319"/>
      <c r="BD104" s="385" t="s">
        <v>263</v>
      </c>
      <c r="BE104" s="386"/>
      <c r="BF104" s="386"/>
      <c r="BG104" s="386"/>
      <c r="BH104" s="386"/>
      <c r="BI104" s="387"/>
      <c r="BJ104" s="133">
        <f t="shared" si="19"/>
        <v>52</v>
      </c>
      <c r="BK104" s="172" t="s">
        <v>519</v>
      </c>
      <c r="BM104" s="174"/>
      <c r="BN104" s="174"/>
      <c r="BO104" s="174"/>
    </row>
    <row r="105" spans="1:68" s="172" customFormat="1" ht="70.5" customHeight="1" x14ac:dyDescent="0.2">
      <c r="A105" s="134" t="s">
        <v>236</v>
      </c>
      <c r="B105" s="597" t="s">
        <v>384</v>
      </c>
      <c r="C105" s="598"/>
      <c r="D105" s="598"/>
      <c r="E105" s="598"/>
      <c r="F105" s="598"/>
      <c r="G105" s="598"/>
      <c r="H105" s="598"/>
      <c r="I105" s="598"/>
      <c r="J105" s="598"/>
      <c r="K105" s="598"/>
      <c r="L105" s="598"/>
      <c r="M105" s="598"/>
      <c r="N105" s="598"/>
      <c r="O105" s="599"/>
      <c r="P105" s="386"/>
      <c r="Q105" s="532"/>
      <c r="R105" s="531"/>
      <c r="S105" s="387"/>
      <c r="T105" s="385"/>
      <c r="U105" s="386"/>
      <c r="V105" s="531"/>
      <c r="W105" s="387"/>
      <c r="X105" s="385"/>
      <c r="Y105" s="386"/>
      <c r="Z105" s="531"/>
      <c r="AA105" s="532"/>
      <c r="AB105" s="531"/>
      <c r="AC105" s="532"/>
      <c r="AD105" s="386"/>
      <c r="AE105" s="386"/>
      <c r="AF105" s="323"/>
      <c r="AG105" s="319"/>
      <c r="AH105" s="326"/>
      <c r="AI105" s="323"/>
      <c r="AJ105" s="319"/>
      <c r="AK105" s="319"/>
      <c r="AL105" s="323"/>
      <c r="AM105" s="319"/>
      <c r="AN105" s="326"/>
      <c r="AO105" s="323"/>
      <c r="AP105" s="319"/>
      <c r="AQ105" s="326"/>
      <c r="AR105" s="323"/>
      <c r="AS105" s="319"/>
      <c r="AT105" s="326"/>
      <c r="AU105" s="323"/>
      <c r="AV105" s="319"/>
      <c r="AW105" s="326"/>
      <c r="AX105" s="323"/>
      <c r="AY105" s="319"/>
      <c r="AZ105" s="326"/>
      <c r="BA105" s="323"/>
      <c r="BB105" s="319"/>
      <c r="BC105" s="319"/>
      <c r="BD105" s="401">
        <f>SUM(X105:AE105)</f>
        <v>0</v>
      </c>
      <c r="BE105" s="402"/>
      <c r="BF105" s="402"/>
      <c r="BG105" s="402"/>
      <c r="BH105" s="402"/>
      <c r="BI105" s="403"/>
      <c r="BJ105" s="133">
        <f t="shared" si="19"/>
        <v>0</v>
      </c>
      <c r="BM105" s="174"/>
      <c r="BN105" s="174"/>
      <c r="BO105" s="174"/>
    </row>
    <row r="106" spans="1:68" s="172" customFormat="1" ht="33.950000000000003" customHeight="1" x14ac:dyDescent="0.2">
      <c r="A106" s="605" t="s">
        <v>385</v>
      </c>
      <c r="B106" s="404" t="s">
        <v>386</v>
      </c>
      <c r="C106" s="405"/>
      <c r="D106" s="405"/>
      <c r="E106" s="405"/>
      <c r="F106" s="405"/>
      <c r="G106" s="405"/>
      <c r="H106" s="405"/>
      <c r="I106" s="405"/>
      <c r="J106" s="405"/>
      <c r="K106" s="405"/>
      <c r="L106" s="405"/>
      <c r="M106" s="405"/>
      <c r="N106" s="405"/>
      <c r="O106" s="406"/>
      <c r="P106" s="532"/>
      <c r="Q106" s="441"/>
      <c r="R106" s="441">
        <v>2</v>
      </c>
      <c r="S106" s="442"/>
      <c r="T106" s="385">
        <f>SUM(AF106,AI106,AL106,AO106,AR106,AU106,AX106,BA106)</f>
        <v>120</v>
      </c>
      <c r="U106" s="386"/>
      <c r="V106" s="531">
        <f>SUM(AG106,AJ106,AM106,AP106,AS106,AV106,AY106,BB106)</f>
        <v>68</v>
      </c>
      <c r="W106" s="387"/>
      <c r="X106" s="440">
        <v>42</v>
      </c>
      <c r="Y106" s="531"/>
      <c r="Z106" s="441"/>
      <c r="AA106" s="441"/>
      <c r="AB106" s="441">
        <v>26</v>
      </c>
      <c r="AC106" s="441"/>
      <c r="AD106" s="532"/>
      <c r="AE106" s="442"/>
      <c r="AF106" s="324"/>
      <c r="AG106" s="325"/>
      <c r="AH106" s="326"/>
      <c r="AI106" s="320">
        <v>120</v>
      </c>
      <c r="AJ106" s="325">
        <v>68</v>
      </c>
      <c r="AK106" s="319">
        <v>3</v>
      </c>
      <c r="AL106" s="324"/>
      <c r="AM106" s="325"/>
      <c r="AN106" s="326"/>
      <c r="AO106" s="324"/>
      <c r="AP106" s="325"/>
      <c r="AQ106" s="326"/>
      <c r="AR106" s="324"/>
      <c r="AS106" s="325"/>
      <c r="AT106" s="326"/>
      <c r="AU106" s="320"/>
      <c r="AV106" s="325"/>
      <c r="AW106" s="319"/>
      <c r="AX106" s="324"/>
      <c r="AY106" s="325"/>
      <c r="AZ106" s="326"/>
      <c r="BA106" s="320"/>
      <c r="BB106" s="325"/>
      <c r="BC106" s="319"/>
      <c r="BD106" s="385" t="s">
        <v>264</v>
      </c>
      <c r="BE106" s="386"/>
      <c r="BF106" s="386"/>
      <c r="BG106" s="386"/>
      <c r="BH106" s="386"/>
      <c r="BI106" s="387"/>
      <c r="BJ106" s="133">
        <f>SUM(X106:AE106)</f>
        <v>68</v>
      </c>
      <c r="BM106" s="174"/>
      <c r="BN106" s="174"/>
      <c r="BO106" s="174"/>
    </row>
    <row r="107" spans="1:68" s="172" customFormat="1" ht="65.099999999999994" customHeight="1" x14ac:dyDescent="0.2">
      <c r="A107" s="606"/>
      <c r="B107" s="404" t="s">
        <v>387</v>
      </c>
      <c r="C107" s="405"/>
      <c r="D107" s="405"/>
      <c r="E107" s="405"/>
      <c r="F107" s="405"/>
      <c r="G107" s="405"/>
      <c r="H107" s="405"/>
      <c r="I107" s="405"/>
      <c r="J107" s="405"/>
      <c r="K107" s="405"/>
      <c r="L107" s="405"/>
      <c r="M107" s="405"/>
      <c r="N107" s="405"/>
      <c r="O107" s="406"/>
      <c r="P107" s="532"/>
      <c r="Q107" s="441"/>
      <c r="R107" s="441"/>
      <c r="S107" s="442"/>
      <c r="T107" s="385">
        <f>SUM(AF107,AI107,AL107,AO107,AR107,AU107,AX107,BA107)</f>
        <v>40</v>
      </c>
      <c r="U107" s="386"/>
      <c r="V107" s="531">
        <f>SUM(AG107,AJ107,AM107,AP107,AS107,AV107,AY107,BB107)</f>
        <v>0</v>
      </c>
      <c r="W107" s="387"/>
      <c r="X107" s="440"/>
      <c r="Y107" s="531"/>
      <c r="Z107" s="441"/>
      <c r="AA107" s="441"/>
      <c r="AB107" s="441"/>
      <c r="AC107" s="441"/>
      <c r="AD107" s="532"/>
      <c r="AE107" s="442"/>
      <c r="AF107" s="324"/>
      <c r="AG107" s="325"/>
      <c r="AH107" s="326"/>
      <c r="AI107" s="324"/>
      <c r="AJ107" s="325"/>
      <c r="AK107" s="319"/>
      <c r="AL107" s="324">
        <v>40</v>
      </c>
      <c r="AM107" s="325"/>
      <c r="AN107" s="326">
        <v>1</v>
      </c>
      <c r="AO107" s="324"/>
      <c r="AP107" s="325"/>
      <c r="AQ107" s="326"/>
      <c r="AR107" s="324"/>
      <c r="AS107" s="325"/>
      <c r="AT107" s="326"/>
      <c r="AU107" s="320"/>
      <c r="AV107" s="325"/>
      <c r="AW107" s="319"/>
      <c r="AX107" s="324"/>
      <c r="AY107" s="325"/>
      <c r="AZ107" s="326"/>
      <c r="BA107" s="320"/>
      <c r="BB107" s="325"/>
      <c r="BC107" s="319"/>
      <c r="BD107" s="596" t="s">
        <v>295</v>
      </c>
      <c r="BE107" s="438"/>
      <c r="BF107" s="438"/>
      <c r="BG107" s="438"/>
      <c r="BH107" s="438"/>
      <c r="BI107" s="439"/>
      <c r="BJ107" s="133">
        <f>SUM(X107:AE107)</f>
        <v>0</v>
      </c>
      <c r="BM107" s="174"/>
      <c r="BN107" s="174"/>
      <c r="BO107" s="174"/>
    </row>
    <row r="108" spans="1:68" s="172" customFormat="1" ht="33.950000000000003" customHeight="1" x14ac:dyDescent="0.2">
      <c r="A108" s="605" t="s">
        <v>388</v>
      </c>
      <c r="B108" s="404" t="s">
        <v>389</v>
      </c>
      <c r="C108" s="405"/>
      <c r="D108" s="405"/>
      <c r="E108" s="405"/>
      <c r="F108" s="405"/>
      <c r="G108" s="405"/>
      <c r="H108" s="405"/>
      <c r="I108" s="405"/>
      <c r="J108" s="405"/>
      <c r="K108" s="405"/>
      <c r="L108" s="405"/>
      <c r="M108" s="405"/>
      <c r="N108" s="405"/>
      <c r="O108" s="406"/>
      <c r="P108" s="532">
        <v>4</v>
      </c>
      <c r="Q108" s="441"/>
      <c r="R108" s="441">
        <v>3</v>
      </c>
      <c r="S108" s="442"/>
      <c r="T108" s="385">
        <f>SUM(AF108,AI108,AL108,AO108,AR108,AU108,AX108,BA108)</f>
        <v>218</v>
      </c>
      <c r="U108" s="386"/>
      <c r="V108" s="531">
        <f>SUM(AG108,AJ108,AM108,AP108,AS108,AV108,AY108,BB108)</f>
        <v>98</v>
      </c>
      <c r="W108" s="387"/>
      <c r="X108" s="440">
        <v>46</v>
      </c>
      <c r="Y108" s="531"/>
      <c r="Z108" s="441">
        <v>52</v>
      </c>
      <c r="AA108" s="441"/>
      <c r="AB108" s="441"/>
      <c r="AC108" s="441"/>
      <c r="AD108" s="532"/>
      <c r="AE108" s="442"/>
      <c r="AF108" s="324"/>
      <c r="AG108" s="325"/>
      <c r="AH108" s="326"/>
      <c r="AI108" s="324"/>
      <c r="AJ108" s="325"/>
      <c r="AK108" s="326"/>
      <c r="AL108" s="320">
        <v>98</v>
      </c>
      <c r="AM108" s="325">
        <v>36</v>
      </c>
      <c r="AN108" s="319">
        <v>3</v>
      </c>
      <c r="AO108" s="324">
        <v>120</v>
      </c>
      <c r="AP108" s="325">
        <v>62</v>
      </c>
      <c r="AQ108" s="326">
        <v>3</v>
      </c>
      <c r="AR108" s="324"/>
      <c r="AS108" s="325"/>
      <c r="AT108" s="326"/>
      <c r="AU108" s="320"/>
      <c r="AV108" s="325"/>
      <c r="AW108" s="319"/>
      <c r="AX108" s="324"/>
      <c r="AY108" s="325"/>
      <c r="AZ108" s="326"/>
      <c r="BA108" s="320"/>
      <c r="BB108" s="325"/>
      <c r="BC108" s="319"/>
      <c r="BD108" s="385" t="s">
        <v>265</v>
      </c>
      <c r="BE108" s="386"/>
      <c r="BF108" s="386"/>
      <c r="BG108" s="386"/>
      <c r="BH108" s="386"/>
      <c r="BI108" s="387"/>
      <c r="BJ108" s="133">
        <f>SUM(X108:AE108)</f>
        <v>98</v>
      </c>
      <c r="BM108" s="174"/>
      <c r="BN108" s="174"/>
      <c r="BO108" s="174"/>
    </row>
    <row r="109" spans="1:68" s="172" customFormat="1" ht="65.099999999999994" customHeight="1" x14ac:dyDescent="0.2">
      <c r="A109" s="606"/>
      <c r="B109" s="404" t="s">
        <v>390</v>
      </c>
      <c r="C109" s="405"/>
      <c r="D109" s="405"/>
      <c r="E109" s="405"/>
      <c r="F109" s="405"/>
      <c r="G109" s="405"/>
      <c r="H109" s="405"/>
      <c r="I109" s="405"/>
      <c r="J109" s="405"/>
      <c r="K109" s="405"/>
      <c r="L109" s="405"/>
      <c r="M109" s="405"/>
      <c r="N109" s="405"/>
      <c r="O109" s="406"/>
      <c r="P109" s="532"/>
      <c r="Q109" s="441"/>
      <c r="R109" s="441"/>
      <c r="S109" s="442"/>
      <c r="T109" s="385">
        <f>SUM(AF109,AI109,AL109,AO109,AR109,AU109,AX109,BA109)</f>
        <v>40</v>
      </c>
      <c r="U109" s="386"/>
      <c r="V109" s="531">
        <f>SUM(AG109,AJ109,AM109,AP109,AS109,AV109,AY109,BB109)</f>
        <v>0</v>
      </c>
      <c r="W109" s="387"/>
      <c r="X109" s="440"/>
      <c r="Y109" s="531"/>
      <c r="Z109" s="441"/>
      <c r="AA109" s="441"/>
      <c r="AB109" s="441"/>
      <c r="AC109" s="441"/>
      <c r="AD109" s="532"/>
      <c r="AE109" s="442"/>
      <c r="AF109" s="324"/>
      <c r="AG109" s="325"/>
      <c r="AH109" s="326"/>
      <c r="AI109" s="324"/>
      <c r="AJ109" s="325"/>
      <c r="AK109" s="319"/>
      <c r="AL109" s="324"/>
      <c r="AM109" s="325"/>
      <c r="AN109" s="326"/>
      <c r="AO109" s="324">
        <v>40</v>
      </c>
      <c r="AP109" s="325"/>
      <c r="AQ109" s="326">
        <v>1</v>
      </c>
      <c r="AR109" s="324"/>
      <c r="AS109" s="325"/>
      <c r="AT109" s="326"/>
      <c r="AU109" s="320"/>
      <c r="AV109" s="325"/>
      <c r="AW109" s="319"/>
      <c r="AX109" s="324"/>
      <c r="AY109" s="325"/>
      <c r="AZ109" s="326"/>
      <c r="BA109" s="320"/>
      <c r="BB109" s="325"/>
      <c r="BC109" s="319"/>
      <c r="BD109" s="596" t="s">
        <v>295</v>
      </c>
      <c r="BE109" s="438"/>
      <c r="BF109" s="438"/>
      <c r="BG109" s="438"/>
      <c r="BH109" s="438"/>
      <c r="BI109" s="439"/>
      <c r="BJ109" s="133">
        <f>SUM(X109:AE109)</f>
        <v>0</v>
      </c>
      <c r="BM109" s="174"/>
      <c r="BN109" s="174"/>
      <c r="BO109" s="174"/>
    </row>
    <row r="110" spans="1:68" s="172" customFormat="1" ht="42.75" customHeight="1" x14ac:dyDescent="0.2">
      <c r="A110" s="134" t="s">
        <v>237</v>
      </c>
      <c r="B110" s="597" t="s">
        <v>364</v>
      </c>
      <c r="C110" s="598"/>
      <c r="D110" s="598"/>
      <c r="E110" s="598"/>
      <c r="F110" s="598"/>
      <c r="G110" s="598"/>
      <c r="H110" s="598"/>
      <c r="I110" s="598"/>
      <c r="J110" s="598"/>
      <c r="K110" s="598"/>
      <c r="L110" s="598"/>
      <c r="M110" s="598"/>
      <c r="N110" s="598"/>
      <c r="O110" s="599"/>
      <c r="P110" s="532"/>
      <c r="Q110" s="441"/>
      <c r="R110" s="441"/>
      <c r="S110" s="442"/>
      <c r="T110" s="385"/>
      <c r="U110" s="386"/>
      <c r="V110" s="531"/>
      <c r="W110" s="387"/>
      <c r="X110" s="385"/>
      <c r="Y110" s="386"/>
      <c r="Z110" s="531"/>
      <c r="AA110" s="532"/>
      <c r="AB110" s="531"/>
      <c r="AC110" s="532"/>
      <c r="AD110" s="386"/>
      <c r="AE110" s="386"/>
      <c r="AF110" s="323"/>
      <c r="AG110" s="325"/>
      <c r="AH110" s="320"/>
      <c r="AI110" s="323"/>
      <c r="AJ110" s="325"/>
      <c r="AK110" s="321"/>
      <c r="AL110" s="323"/>
      <c r="AM110" s="325"/>
      <c r="AN110" s="322"/>
      <c r="AO110" s="323"/>
      <c r="AP110" s="325"/>
      <c r="AQ110" s="320"/>
      <c r="AR110" s="323"/>
      <c r="AS110" s="325"/>
      <c r="AT110" s="320"/>
      <c r="AU110" s="323"/>
      <c r="AV110" s="325"/>
      <c r="AW110" s="320"/>
      <c r="AX110" s="323"/>
      <c r="AY110" s="325"/>
      <c r="AZ110" s="320"/>
      <c r="BA110" s="323"/>
      <c r="BB110" s="325"/>
      <c r="BC110" s="321"/>
      <c r="BD110" s="385">
        <f>SUM(X110:AE110)</f>
        <v>0</v>
      </c>
      <c r="BE110" s="386"/>
      <c r="BF110" s="386"/>
      <c r="BG110" s="386"/>
      <c r="BH110" s="386"/>
      <c r="BI110" s="387"/>
      <c r="BJ110" s="133">
        <f t="shared" ref="BJ110:BJ114" si="20">SUM(X110:AE110)</f>
        <v>0</v>
      </c>
      <c r="BM110" s="174"/>
      <c r="BN110" s="174"/>
      <c r="BO110" s="174"/>
    </row>
    <row r="111" spans="1:68" s="172" customFormat="1" ht="32.450000000000003" customHeight="1" x14ac:dyDescent="0.2">
      <c r="A111" s="135" t="s">
        <v>238</v>
      </c>
      <c r="B111" s="404" t="s">
        <v>365</v>
      </c>
      <c r="C111" s="405"/>
      <c r="D111" s="405"/>
      <c r="E111" s="405"/>
      <c r="F111" s="405"/>
      <c r="G111" s="405"/>
      <c r="H111" s="405"/>
      <c r="I111" s="405"/>
      <c r="J111" s="405"/>
      <c r="K111" s="405"/>
      <c r="L111" s="405"/>
      <c r="M111" s="405"/>
      <c r="N111" s="405"/>
      <c r="O111" s="406"/>
      <c r="P111" s="532">
        <v>3</v>
      </c>
      <c r="Q111" s="441"/>
      <c r="R111" s="441"/>
      <c r="S111" s="442"/>
      <c r="T111" s="385">
        <f t="shared" ref="T111:T114" si="21">SUM(AF111,AI111,AL111,AO111,AR111,AU111,AX111,BA111)</f>
        <v>118</v>
      </c>
      <c r="U111" s="386"/>
      <c r="V111" s="531">
        <f t="shared" ref="V111:V114" si="22">SUM(AG111,AJ111,AM111,AP111,AS111,AV111,AY111,BB111)</f>
        <v>60</v>
      </c>
      <c r="W111" s="387"/>
      <c r="X111" s="440">
        <v>22</v>
      </c>
      <c r="Y111" s="531"/>
      <c r="Z111" s="441"/>
      <c r="AA111" s="441"/>
      <c r="AB111" s="441">
        <v>38</v>
      </c>
      <c r="AC111" s="441"/>
      <c r="AD111" s="532"/>
      <c r="AE111" s="442"/>
      <c r="AF111" s="324"/>
      <c r="AG111" s="325"/>
      <c r="AH111" s="319"/>
      <c r="AI111" s="324"/>
      <c r="AJ111" s="325"/>
      <c r="AK111" s="319"/>
      <c r="AL111" s="324">
        <v>118</v>
      </c>
      <c r="AM111" s="325">
        <v>60</v>
      </c>
      <c r="AN111" s="326">
        <v>3</v>
      </c>
      <c r="AO111" s="324"/>
      <c r="AP111" s="325"/>
      <c r="AQ111" s="326"/>
      <c r="AR111" s="324"/>
      <c r="AS111" s="325"/>
      <c r="AT111" s="326"/>
      <c r="AU111" s="320"/>
      <c r="AV111" s="325"/>
      <c r="AW111" s="319"/>
      <c r="AX111" s="324"/>
      <c r="AY111" s="325"/>
      <c r="AZ111" s="326"/>
      <c r="BA111" s="320"/>
      <c r="BB111" s="325"/>
      <c r="BC111" s="319"/>
      <c r="BD111" s="385" t="s">
        <v>266</v>
      </c>
      <c r="BE111" s="386"/>
      <c r="BF111" s="386"/>
      <c r="BG111" s="386"/>
      <c r="BH111" s="386"/>
      <c r="BI111" s="387"/>
      <c r="BJ111" s="133">
        <f t="shared" si="20"/>
        <v>60</v>
      </c>
      <c r="BM111" s="174"/>
      <c r="BN111" s="174"/>
      <c r="BO111" s="174"/>
    </row>
    <row r="112" spans="1:68" s="172" customFormat="1" ht="32.450000000000003" customHeight="1" x14ac:dyDescent="0.2">
      <c r="A112" s="135" t="s">
        <v>239</v>
      </c>
      <c r="B112" s="607" t="s">
        <v>371</v>
      </c>
      <c r="C112" s="608"/>
      <c r="D112" s="608"/>
      <c r="E112" s="608"/>
      <c r="F112" s="608"/>
      <c r="G112" s="608"/>
      <c r="H112" s="608"/>
      <c r="I112" s="608"/>
      <c r="J112" s="608"/>
      <c r="K112" s="608"/>
      <c r="L112" s="608"/>
      <c r="M112" s="608"/>
      <c r="N112" s="608"/>
      <c r="O112" s="609"/>
      <c r="P112" s="610">
        <v>5</v>
      </c>
      <c r="Q112" s="602"/>
      <c r="R112" s="602"/>
      <c r="S112" s="611"/>
      <c r="T112" s="385">
        <f>SUM(AF112,AI112,AL112,AO112,AR112,AU112,AX112,BA112)</f>
        <v>100</v>
      </c>
      <c r="U112" s="386"/>
      <c r="V112" s="531">
        <f>SUM(AG112,AJ112,AM112,AP112,AS112,AV112,AY112,BB112)</f>
        <v>52</v>
      </c>
      <c r="W112" s="387"/>
      <c r="X112" s="612">
        <v>32</v>
      </c>
      <c r="Y112" s="613"/>
      <c r="Z112" s="602"/>
      <c r="AA112" s="602"/>
      <c r="AB112" s="602">
        <v>20</v>
      </c>
      <c r="AC112" s="602"/>
      <c r="AD112" s="603"/>
      <c r="AE112" s="604"/>
      <c r="AF112" s="350"/>
      <c r="AG112" s="348"/>
      <c r="AH112" s="351"/>
      <c r="AI112" s="350"/>
      <c r="AJ112" s="348"/>
      <c r="AK112" s="351"/>
      <c r="AL112" s="350"/>
      <c r="AM112" s="348"/>
      <c r="AN112" s="349"/>
      <c r="AO112" s="347"/>
      <c r="AP112" s="348"/>
      <c r="AQ112" s="351"/>
      <c r="AR112" s="350">
        <v>100</v>
      </c>
      <c r="AS112" s="348">
        <v>52</v>
      </c>
      <c r="AT112" s="349">
        <v>3</v>
      </c>
      <c r="AU112" s="347"/>
      <c r="AV112" s="348"/>
      <c r="AW112" s="351"/>
      <c r="AX112" s="350"/>
      <c r="AY112" s="348"/>
      <c r="AZ112" s="349"/>
      <c r="BA112" s="347"/>
      <c r="BB112" s="348"/>
      <c r="BC112" s="351"/>
      <c r="BD112" s="385" t="s">
        <v>267</v>
      </c>
      <c r="BE112" s="386"/>
      <c r="BF112" s="386"/>
      <c r="BG112" s="386"/>
      <c r="BH112" s="386"/>
      <c r="BI112" s="387"/>
      <c r="BJ112" s="133">
        <f>SUM(X112:AE112)</f>
        <v>52</v>
      </c>
      <c r="BM112" s="174"/>
      <c r="BN112" s="174"/>
      <c r="BO112" s="174"/>
    </row>
    <row r="113" spans="1:67" s="172" customFormat="1" ht="32.450000000000003" customHeight="1" x14ac:dyDescent="0.2">
      <c r="A113" s="135" t="s">
        <v>326</v>
      </c>
      <c r="B113" s="404" t="s">
        <v>369</v>
      </c>
      <c r="C113" s="405"/>
      <c r="D113" s="405"/>
      <c r="E113" s="405"/>
      <c r="F113" s="405"/>
      <c r="G113" s="405"/>
      <c r="H113" s="405"/>
      <c r="I113" s="405"/>
      <c r="J113" s="405"/>
      <c r="K113" s="405"/>
      <c r="L113" s="405"/>
      <c r="M113" s="405"/>
      <c r="N113" s="405"/>
      <c r="O113" s="406"/>
      <c r="P113" s="532">
        <v>6</v>
      </c>
      <c r="Q113" s="441"/>
      <c r="R113" s="441"/>
      <c r="S113" s="442"/>
      <c r="T113" s="385">
        <f t="shared" si="21"/>
        <v>108</v>
      </c>
      <c r="U113" s="386"/>
      <c r="V113" s="531">
        <f t="shared" si="22"/>
        <v>50</v>
      </c>
      <c r="W113" s="387"/>
      <c r="X113" s="440">
        <v>24</v>
      </c>
      <c r="Y113" s="531"/>
      <c r="Z113" s="441"/>
      <c r="AA113" s="441"/>
      <c r="AB113" s="441">
        <v>26</v>
      </c>
      <c r="AC113" s="441"/>
      <c r="AD113" s="386"/>
      <c r="AE113" s="387"/>
      <c r="AF113" s="324"/>
      <c r="AG113" s="325"/>
      <c r="AH113" s="319"/>
      <c r="AI113" s="324"/>
      <c r="AJ113" s="325"/>
      <c r="AK113" s="319"/>
      <c r="AL113" s="324"/>
      <c r="AM113" s="325"/>
      <c r="AN113" s="326"/>
      <c r="AO113" s="324"/>
      <c r="AP113" s="325"/>
      <c r="AQ113" s="326"/>
      <c r="AR113" s="324"/>
      <c r="AS113" s="325"/>
      <c r="AT113" s="326"/>
      <c r="AU113" s="324">
        <v>108</v>
      </c>
      <c r="AV113" s="325">
        <v>50</v>
      </c>
      <c r="AW113" s="326">
        <v>3</v>
      </c>
      <c r="AX113" s="324"/>
      <c r="AY113" s="325"/>
      <c r="AZ113" s="326"/>
      <c r="BA113" s="320"/>
      <c r="BB113" s="325"/>
      <c r="BC113" s="319"/>
      <c r="BD113" s="385" t="s">
        <v>268</v>
      </c>
      <c r="BE113" s="386"/>
      <c r="BF113" s="386"/>
      <c r="BG113" s="386"/>
      <c r="BH113" s="386"/>
      <c r="BI113" s="387"/>
      <c r="BJ113" s="133">
        <f t="shared" si="20"/>
        <v>50</v>
      </c>
      <c r="BM113" s="174"/>
      <c r="BN113" s="174"/>
      <c r="BO113" s="174"/>
    </row>
    <row r="114" spans="1:67" s="172" customFormat="1" ht="32.450000000000003" customHeight="1" x14ac:dyDescent="0.2">
      <c r="A114" s="135" t="s">
        <v>396</v>
      </c>
      <c r="B114" s="404" t="s">
        <v>517</v>
      </c>
      <c r="C114" s="405"/>
      <c r="D114" s="405"/>
      <c r="E114" s="405"/>
      <c r="F114" s="405"/>
      <c r="G114" s="405"/>
      <c r="H114" s="405"/>
      <c r="I114" s="405"/>
      <c r="J114" s="405"/>
      <c r="K114" s="405"/>
      <c r="L114" s="405"/>
      <c r="M114" s="405"/>
      <c r="N114" s="405"/>
      <c r="O114" s="406"/>
      <c r="P114" s="532"/>
      <c r="Q114" s="441"/>
      <c r="R114" s="441">
        <v>6</v>
      </c>
      <c r="S114" s="442"/>
      <c r="T114" s="385">
        <f t="shared" si="21"/>
        <v>100</v>
      </c>
      <c r="U114" s="386"/>
      <c r="V114" s="531">
        <f t="shared" si="22"/>
        <v>48</v>
      </c>
      <c r="W114" s="387"/>
      <c r="X114" s="440">
        <v>24</v>
      </c>
      <c r="Y114" s="531"/>
      <c r="Z114" s="441">
        <v>24</v>
      </c>
      <c r="AA114" s="441"/>
      <c r="AB114" s="441"/>
      <c r="AC114" s="441"/>
      <c r="AD114" s="386"/>
      <c r="AE114" s="387"/>
      <c r="AF114" s="324"/>
      <c r="AG114" s="325"/>
      <c r="AH114" s="319"/>
      <c r="AI114" s="324"/>
      <c r="AJ114" s="325"/>
      <c r="AK114" s="319"/>
      <c r="AL114" s="324"/>
      <c r="AM114" s="325"/>
      <c r="AN114" s="326"/>
      <c r="AO114" s="320"/>
      <c r="AP114" s="325"/>
      <c r="AQ114" s="319"/>
      <c r="AR114" s="324"/>
      <c r="AS114" s="325"/>
      <c r="AT114" s="326"/>
      <c r="AU114" s="320">
        <v>100</v>
      </c>
      <c r="AV114" s="325">
        <v>48</v>
      </c>
      <c r="AW114" s="319">
        <v>3</v>
      </c>
      <c r="AX114" s="324"/>
      <c r="AY114" s="325"/>
      <c r="AZ114" s="326"/>
      <c r="BA114" s="320"/>
      <c r="BB114" s="325"/>
      <c r="BC114" s="319"/>
      <c r="BD114" s="385" t="s">
        <v>269</v>
      </c>
      <c r="BE114" s="386"/>
      <c r="BF114" s="386"/>
      <c r="BG114" s="386"/>
      <c r="BH114" s="386"/>
      <c r="BI114" s="387"/>
      <c r="BJ114" s="133">
        <f t="shared" si="20"/>
        <v>48</v>
      </c>
      <c r="BK114" s="186"/>
      <c r="BM114" s="174"/>
      <c r="BN114" s="174"/>
      <c r="BO114" s="174"/>
    </row>
    <row r="115" spans="1:67" s="172" customFormat="1" ht="33.950000000000003" customHeight="1" x14ac:dyDescent="0.2">
      <c r="A115" s="134" t="s">
        <v>240</v>
      </c>
      <c r="B115" s="597" t="s">
        <v>398</v>
      </c>
      <c r="C115" s="598"/>
      <c r="D115" s="598"/>
      <c r="E115" s="598"/>
      <c r="F115" s="598"/>
      <c r="G115" s="598"/>
      <c r="H115" s="598"/>
      <c r="I115" s="598"/>
      <c r="J115" s="598"/>
      <c r="K115" s="598"/>
      <c r="L115" s="598"/>
      <c r="M115" s="598"/>
      <c r="N115" s="598"/>
      <c r="O115" s="599"/>
      <c r="P115" s="386"/>
      <c r="Q115" s="532"/>
      <c r="R115" s="531"/>
      <c r="S115" s="387"/>
      <c r="T115" s="385"/>
      <c r="U115" s="386"/>
      <c r="V115" s="531"/>
      <c r="W115" s="387"/>
      <c r="X115" s="385"/>
      <c r="Y115" s="386"/>
      <c r="Z115" s="531"/>
      <c r="AA115" s="532"/>
      <c r="AB115" s="531"/>
      <c r="AC115" s="532"/>
      <c r="AD115" s="386"/>
      <c r="AE115" s="386"/>
      <c r="AF115" s="323"/>
      <c r="AG115" s="325"/>
      <c r="AH115" s="320"/>
      <c r="AI115" s="323"/>
      <c r="AJ115" s="325"/>
      <c r="AK115" s="321"/>
      <c r="AL115" s="323"/>
      <c r="AM115" s="325"/>
      <c r="AN115" s="322"/>
      <c r="AO115" s="323"/>
      <c r="AP115" s="325"/>
      <c r="AQ115" s="322"/>
      <c r="AR115" s="323"/>
      <c r="AS115" s="325"/>
      <c r="AT115" s="320"/>
      <c r="AU115" s="323"/>
      <c r="AV115" s="325"/>
      <c r="AW115" s="320"/>
      <c r="AX115" s="323"/>
      <c r="AY115" s="325"/>
      <c r="AZ115" s="320"/>
      <c r="BA115" s="323"/>
      <c r="BB115" s="325"/>
      <c r="BC115" s="321"/>
      <c r="BD115" s="385">
        <f>SUM(X115:AE115)</f>
        <v>0</v>
      </c>
      <c r="BE115" s="386"/>
      <c r="BF115" s="386"/>
      <c r="BG115" s="386"/>
      <c r="BH115" s="386"/>
      <c r="BI115" s="387"/>
      <c r="BJ115" s="133">
        <f t="shared" si="19"/>
        <v>0</v>
      </c>
      <c r="BM115" s="174"/>
      <c r="BN115" s="174"/>
      <c r="BO115" s="174"/>
    </row>
    <row r="116" spans="1:67" s="172" customFormat="1" ht="33.950000000000003" customHeight="1" x14ac:dyDescent="0.2">
      <c r="A116" s="135" t="s">
        <v>241</v>
      </c>
      <c r="B116" s="404" t="s">
        <v>399</v>
      </c>
      <c r="C116" s="405"/>
      <c r="D116" s="405"/>
      <c r="E116" s="405"/>
      <c r="F116" s="405"/>
      <c r="G116" s="405"/>
      <c r="H116" s="405"/>
      <c r="I116" s="405"/>
      <c r="J116" s="405"/>
      <c r="K116" s="405"/>
      <c r="L116" s="405"/>
      <c r="M116" s="405"/>
      <c r="N116" s="405"/>
      <c r="O116" s="406"/>
      <c r="P116" s="532">
        <v>5</v>
      </c>
      <c r="Q116" s="441"/>
      <c r="R116" s="441"/>
      <c r="S116" s="442"/>
      <c r="T116" s="385">
        <f>SUM(AF116,AI116,AL116,AO116,AR116,AU116,AX116,BA116)</f>
        <v>108</v>
      </c>
      <c r="U116" s="386"/>
      <c r="V116" s="531">
        <f>SUM(AG116,AJ116,AM116,AP116,AS116,AV116,AY116,BB116)</f>
        <v>60</v>
      </c>
      <c r="W116" s="387"/>
      <c r="X116" s="440">
        <v>32</v>
      </c>
      <c r="Y116" s="531"/>
      <c r="Z116" s="441">
        <v>28</v>
      </c>
      <c r="AA116" s="441"/>
      <c r="AB116" s="441"/>
      <c r="AC116" s="441"/>
      <c r="AD116" s="532"/>
      <c r="AE116" s="442"/>
      <c r="AF116" s="324"/>
      <c r="AG116" s="325"/>
      <c r="AH116" s="326"/>
      <c r="AI116" s="324"/>
      <c r="AJ116" s="325"/>
      <c r="AK116" s="319"/>
      <c r="AL116" s="324"/>
      <c r="AM116" s="325"/>
      <c r="AN116" s="326"/>
      <c r="AO116" s="324"/>
      <c r="AP116" s="325"/>
      <c r="AQ116" s="326"/>
      <c r="AR116" s="324">
        <v>108</v>
      </c>
      <c r="AS116" s="325">
        <v>60</v>
      </c>
      <c r="AT116" s="326">
        <v>3</v>
      </c>
      <c r="AU116" s="320"/>
      <c r="AV116" s="325"/>
      <c r="AW116" s="319"/>
      <c r="AX116" s="324"/>
      <c r="AY116" s="325"/>
      <c r="AZ116" s="326"/>
      <c r="BA116" s="320"/>
      <c r="BB116" s="325"/>
      <c r="BC116" s="319"/>
      <c r="BD116" s="385" t="s">
        <v>270</v>
      </c>
      <c r="BE116" s="386"/>
      <c r="BF116" s="386"/>
      <c r="BG116" s="386"/>
      <c r="BH116" s="386"/>
      <c r="BI116" s="387"/>
      <c r="BJ116" s="133">
        <f t="shared" si="19"/>
        <v>60</v>
      </c>
      <c r="BM116" s="174"/>
      <c r="BN116" s="174"/>
      <c r="BO116" s="174"/>
    </row>
    <row r="117" spans="1:67" s="172" customFormat="1" ht="69" customHeight="1" x14ac:dyDescent="0.2">
      <c r="A117" s="138" t="s">
        <v>242</v>
      </c>
      <c r="B117" s="404" t="s">
        <v>400</v>
      </c>
      <c r="C117" s="405"/>
      <c r="D117" s="405"/>
      <c r="E117" s="405"/>
      <c r="F117" s="405"/>
      <c r="G117" s="405"/>
      <c r="H117" s="405"/>
      <c r="I117" s="405"/>
      <c r="J117" s="405"/>
      <c r="K117" s="405"/>
      <c r="L117" s="405"/>
      <c r="M117" s="405"/>
      <c r="N117" s="405"/>
      <c r="O117" s="406"/>
      <c r="P117" s="532"/>
      <c r="Q117" s="441"/>
      <c r="R117" s="441">
        <v>5</v>
      </c>
      <c r="S117" s="442"/>
      <c r="T117" s="385">
        <f>SUM(AF117,AI117,AL117,AO117,AR117,AU117,AX117,BA117)</f>
        <v>170</v>
      </c>
      <c r="U117" s="386"/>
      <c r="V117" s="531">
        <f>SUM(AG117,AJ117,AM117,AP117,AS117,AV117,AY117,BB117)</f>
        <v>90</v>
      </c>
      <c r="W117" s="387"/>
      <c r="X117" s="440">
        <v>46</v>
      </c>
      <c r="Y117" s="531"/>
      <c r="Z117" s="441">
        <v>44</v>
      </c>
      <c r="AA117" s="441"/>
      <c r="AB117" s="441"/>
      <c r="AC117" s="441"/>
      <c r="AD117" s="532"/>
      <c r="AE117" s="442"/>
      <c r="AF117" s="324"/>
      <c r="AG117" s="325"/>
      <c r="AH117" s="326"/>
      <c r="AI117" s="324"/>
      <c r="AJ117" s="325"/>
      <c r="AK117" s="319"/>
      <c r="AL117" s="324"/>
      <c r="AM117" s="325"/>
      <c r="AN117" s="326"/>
      <c r="AO117" s="324"/>
      <c r="AP117" s="325"/>
      <c r="AQ117" s="326"/>
      <c r="AR117" s="324">
        <v>170</v>
      </c>
      <c r="AS117" s="325">
        <v>90</v>
      </c>
      <c r="AT117" s="326">
        <v>4</v>
      </c>
      <c r="AU117" s="320"/>
      <c r="AV117" s="325"/>
      <c r="AW117" s="319"/>
      <c r="AX117" s="324"/>
      <c r="AY117" s="325"/>
      <c r="AZ117" s="326"/>
      <c r="BA117" s="320"/>
      <c r="BB117" s="325"/>
      <c r="BC117" s="319"/>
      <c r="BD117" s="385" t="s">
        <v>271</v>
      </c>
      <c r="BE117" s="386"/>
      <c r="BF117" s="386"/>
      <c r="BG117" s="386"/>
      <c r="BH117" s="386"/>
      <c r="BI117" s="387"/>
      <c r="BJ117" s="133">
        <f t="shared" si="19"/>
        <v>90</v>
      </c>
      <c r="BM117" s="174"/>
      <c r="BN117" s="174"/>
      <c r="BO117" s="174"/>
    </row>
    <row r="118" spans="1:67" s="172" customFormat="1" ht="65.099999999999994" customHeight="1" x14ac:dyDescent="0.2">
      <c r="A118" s="138" t="s">
        <v>401</v>
      </c>
      <c r="B118" s="404" t="s">
        <v>402</v>
      </c>
      <c r="C118" s="405"/>
      <c r="D118" s="405"/>
      <c r="E118" s="405"/>
      <c r="F118" s="405"/>
      <c r="G118" s="405"/>
      <c r="H118" s="405"/>
      <c r="I118" s="405"/>
      <c r="J118" s="405"/>
      <c r="K118" s="405"/>
      <c r="L118" s="405"/>
      <c r="M118" s="405"/>
      <c r="N118" s="405"/>
      <c r="O118" s="406"/>
      <c r="P118" s="532"/>
      <c r="Q118" s="441"/>
      <c r="R118" s="441">
        <v>6</v>
      </c>
      <c r="S118" s="442"/>
      <c r="T118" s="385">
        <f t="shared" ref="T118" si="23">SUM(AF118,AI118,AL118,AO118,AR118,AU118,AX118,BA118)</f>
        <v>112</v>
      </c>
      <c r="U118" s="386"/>
      <c r="V118" s="531">
        <f t="shared" ref="V118" si="24">SUM(AG118,AJ118,AM118,AP118,AS118,AV118,AY118,BB118)</f>
        <v>50</v>
      </c>
      <c r="W118" s="387"/>
      <c r="X118" s="440">
        <v>26</v>
      </c>
      <c r="Y118" s="531"/>
      <c r="Z118" s="441"/>
      <c r="AA118" s="441"/>
      <c r="AB118" s="441">
        <v>24</v>
      </c>
      <c r="AC118" s="441"/>
      <c r="AD118" s="532"/>
      <c r="AE118" s="442"/>
      <c r="AF118" s="324"/>
      <c r="AG118" s="325"/>
      <c r="AH118" s="326"/>
      <c r="AI118" s="324"/>
      <c r="AJ118" s="325"/>
      <c r="AK118" s="319"/>
      <c r="AL118" s="324"/>
      <c r="AM118" s="325"/>
      <c r="AN118" s="326"/>
      <c r="AO118" s="324"/>
      <c r="AP118" s="325"/>
      <c r="AQ118" s="326"/>
      <c r="AR118" s="324"/>
      <c r="AS118" s="325"/>
      <c r="AT118" s="326"/>
      <c r="AU118" s="320">
        <v>112</v>
      </c>
      <c r="AV118" s="325">
        <v>50</v>
      </c>
      <c r="AW118" s="319">
        <v>3</v>
      </c>
      <c r="AX118" s="324"/>
      <c r="AY118" s="325"/>
      <c r="AZ118" s="326"/>
      <c r="BA118" s="320"/>
      <c r="BB118" s="325"/>
      <c r="BC118" s="319"/>
      <c r="BD118" s="385" t="s">
        <v>272</v>
      </c>
      <c r="BE118" s="386"/>
      <c r="BF118" s="386"/>
      <c r="BG118" s="386"/>
      <c r="BH118" s="386"/>
      <c r="BI118" s="387"/>
      <c r="BJ118" s="133">
        <f t="shared" si="19"/>
        <v>50</v>
      </c>
      <c r="BM118" s="174"/>
      <c r="BN118" s="174"/>
      <c r="BO118" s="174"/>
    </row>
    <row r="119" spans="1:67" s="172" customFormat="1" ht="33.950000000000003" customHeight="1" x14ac:dyDescent="0.2">
      <c r="A119" s="134" t="s">
        <v>243</v>
      </c>
      <c r="B119" s="597" t="s">
        <v>403</v>
      </c>
      <c r="C119" s="598"/>
      <c r="D119" s="598"/>
      <c r="E119" s="598"/>
      <c r="F119" s="598"/>
      <c r="G119" s="598"/>
      <c r="H119" s="598"/>
      <c r="I119" s="598"/>
      <c r="J119" s="598"/>
      <c r="K119" s="598"/>
      <c r="L119" s="598"/>
      <c r="M119" s="598"/>
      <c r="N119" s="598"/>
      <c r="O119" s="599"/>
      <c r="P119" s="532"/>
      <c r="Q119" s="441"/>
      <c r="R119" s="441"/>
      <c r="S119" s="442"/>
      <c r="T119" s="385"/>
      <c r="U119" s="386"/>
      <c r="V119" s="531"/>
      <c r="W119" s="387"/>
      <c r="X119" s="440"/>
      <c r="Y119" s="531"/>
      <c r="Z119" s="441"/>
      <c r="AA119" s="441"/>
      <c r="AB119" s="441"/>
      <c r="AC119" s="441"/>
      <c r="AD119" s="532"/>
      <c r="AE119" s="441"/>
      <c r="AF119" s="324"/>
      <c r="AG119" s="325"/>
      <c r="AH119" s="326"/>
      <c r="AI119" s="324"/>
      <c r="AJ119" s="325"/>
      <c r="AK119" s="319"/>
      <c r="AL119" s="324"/>
      <c r="AM119" s="325"/>
      <c r="AN119" s="326"/>
      <c r="AO119" s="324"/>
      <c r="AP119" s="325"/>
      <c r="AQ119" s="326"/>
      <c r="AR119" s="324"/>
      <c r="AS119" s="325"/>
      <c r="AT119" s="326"/>
      <c r="AU119" s="320"/>
      <c r="AV119" s="325"/>
      <c r="AW119" s="319"/>
      <c r="AX119" s="324"/>
      <c r="AY119" s="325"/>
      <c r="AZ119" s="326"/>
      <c r="BA119" s="320"/>
      <c r="BB119" s="325"/>
      <c r="BC119" s="319"/>
      <c r="BD119" s="385"/>
      <c r="BE119" s="386"/>
      <c r="BF119" s="386"/>
      <c r="BG119" s="386"/>
      <c r="BH119" s="386"/>
      <c r="BI119" s="387"/>
      <c r="BJ119" s="133">
        <f t="shared" si="19"/>
        <v>0</v>
      </c>
      <c r="BM119" s="174"/>
      <c r="BN119" s="174"/>
      <c r="BO119" s="174"/>
    </row>
    <row r="120" spans="1:67" s="172" customFormat="1" ht="65.25" customHeight="1" x14ac:dyDescent="0.2">
      <c r="A120" s="138" t="s">
        <v>244</v>
      </c>
      <c r="B120" s="404" t="s">
        <v>404</v>
      </c>
      <c r="C120" s="405"/>
      <c r="D120" s="405"/>
      <c r="E120" s="405"/>
      <c r="F120" s="405"/>
      <c r="G120" s="405"/>
      <c r="H120" s="405"/>
      <c r="I120" s="405"/>
      <c r="J120" s="405"/>
      <c r="K120" s="405"/>
      <c r="L120" s="405"/>
      <c r="M120" s="405"/>
      <c r="N120" s="405"/>
      <c r="O120" s="406"/>
      <c r="P120" s="532"/>
      <c r="Q120" s="441"/>
      <c r="R120" s="441">
        <v>6</v>
      </c>
      <c r="S120" s="442"/>
      <c r="T120" s="385">
        <f>SUM(AF120,AI120,AL120,AO120,AR120,AU120,AX120,BA120)</f>
        <v>98</v>
      </c>
      <c r="U120" s="386"/>
      <c r="V120" s="531">
        <f>SUM(AG120,AJ120,AM120,AP120,AS120,AV120,AY120,BB120)</f>
        <v>48</v>
      </c>
      <c r="W120" s="387"/>
      <c r="X120" s="440">
        <v>20</v>
      </c>
      <c r="Y120" s="531"/>
      <c r="Z120" s="441"/>
      <c r="AA120" s="441"/>
      <c r="AB120" s="441">
        <v>28</v>
      </c>
      <c r="AC120" s="441"/>
      <c r="AD120" s="532"/>
      <c r="AE120" s="442"/>
      <c r="AF120" s="324"/>
      <c r="AG120" s="325"/>
      <c r="AH120" s="326"/>
      <c r="AI120" s="324"/>
      <c r="AJ120" s="325"/>
      <c r="AK120" s="319"/>
      <c r="AL120" s="324"/>
      <c r="AM120" s="325"/>
      <c r="AN120" s="326"/>
      <c r="AO120" s="324"/>
      <c r="AP120" s="325"/>
      <c r="AQ120" s="326"/>
      <c r="AR120" s="324"/>
      <c r="AS120" s="325"/>
      <c r="AT120" s="326"/>
      <c r="AU120" s="320">
        <v>98</v>
      </c>
      <c r="AV120" s="325">
        <v>48</v>
      </c>
      <c r="AW120" s="319">
        <v>3</v>
      </c>
      <c r="AX120" s="324"/>
      <c r="AY120" s="325"/>
      <c r="AZ120" s="326"/>
      <c r="BA120" s="320"/>
      <c r="BB120" s="325"/>
      <c r="BC120" s="319"/>
      <c r="BD120" s="385" t="s">
        <v>405</v>
      </c>
      <c r="BE120" s="386"/>
      <c r="BF120" s="386"/>
      <c r="BG120" s="386"/>
      <c r="BH120" s="386"/>
      <c r="BI120" s="387"/>
      <c r="BJ120" s="133">
        <f t="shared" si="19"/>
        <v>48</v>
      </c>
      <c r="BM120" s="174"/>
      <c r="BN120" s="174"/>
      <c r="BO120" s="174"/>
    </row>
    <row r="121" spans="1:67" s="172" customFormat="1" ht="33" customHeight="1" x14ac:dyDescent="0.2">
      <c r="A121" s="135" t="s">
        <v>245</v>
      </c>
      <c r="B121" s="404" t="s">
        <v>406</v>
      </c>
      <c r="C121" s="405"/>
      <c r="D121" s="405"/>
      <c r="E121" s="405"/>
      <c r="F121" s="405"/>
      <c r="G121" s="405"/>
      <c r="H121" s="405"/>
      <c r="I121" s="405"/>
      <c r="J121" s="405"/>
      <c r="K121" s="405"/>
      <c r="L121" s="405"/>
      <c r="M121" s="405"/>
      <c r="N121" s="405"/>
      <c r="O121" s="406"/>
      <c r="P121" s="532">
        <v>6</v>
      </c>
      <c r="Q121" s="441"/>
      <c r="R121" s="441"/>
      <c r="S121" s="442"/>
      <c r="T121" s="385">
        <f t="shared" ref="T121" si="25">SUM(AF121,AI121,AL121,AO121,AR121,AU121,AX121,BA121)</f>
        <v>100</v>
      </c>
      <c r="U121" s="386"/>
      <c r="V121" s="531">
        <f t="shared" ref="V121" si="26">SUM(AG121,AJ121,AM121,AP121,AS121,AV121,AY121,BB121)</f>
        <v>46</v>
      </c>
      <c r="W121" s="387"/>
      <c r="X121" s="440">
        <v>18</v>
      </c>
      <c r="Y121" s="531"/>
      <c r="Z121" s="441">
        <v>28</v>
      </c>
      <c r="AA121" s="441"/>
      <c r="AB121" s="441"/>
      <c r="AC121" s="441"/>
      <c r="AD121" s="600"/>
      <c r="AE121" s="601"/>
      <c r="AF121" s="324"/>
      <c r="AG121" s="325"/>
      <c r="AH121" s="326"/>
      <c r="AI121" s="324"/>
      <c r="AJ121" s="325"/>
      <c r="AK121" s="319"/>
      <c r="AL121" s="324"/>
      <c r="AM121" s="325"/>
      <c r="AN121" s="326"/>
      <c r="AO121" s="324"/>
      <c r="AP121" s="325"/>
      <c r="AQ121" s="326"/>
      <c r="AR121" s="324"/>
      <c r="AS121" s="325"/>
      <c r="AT121" s="326"/>
      <c r="AU121" s="320">
        <v>100</v>
      </c>
      <c r="AV121" s="325">
        <v>46</v>
      </c>
      <c r="AW121" s="319">
        <v>3</v>
      </c>
      <c r="AX121" s="324"/>
      <c r="AY121" s="325"/>
      <c r="AZ121" s="326"/>
      <c r="BA121" s="320"/>
      <c r="BB121" s="325"/>
      <c r="BC121" s="319"/>
      <c r="BD121" s="385" t="s">
        <v>275</v>
      </c>
      <c r="BE121" s="386"/>
      <c r="BF121" s="386"/>
      <c r="BG121" s="386"/>
      <c r="BH121" s="386"/>
      <c r="BI121" s="387"/>
      <c r="BJ121" s="133">
        <f t="shared" si="19"/>
        <v>46</v>
      </c>
      <c r="BK121" s="186"/>
      <c r="BM121" s="174"/>
      <c r="BN121" s="174"/>
      <c r="BO121" s="174"/>
    </row>
    <row r="122" spans="1:67" s="172" customFormat="1" ht="33.950000000000003" customHeight="1" x14ac:dyDescent="0.2">
      <c r="A122" s="134" t="s">
        <v>246</v>
      </c>
      <c r="B122" s="597" t="s">
        <v>407</v>
      </c>
      <c r="C122" s="598"/>
      <c r="D122" s="598"/>
      <c r="E122" s="598"/>
      <c r="F122" s="598"/>
      <c r="G122" s="598"/>
      <c r="H122" s="598"/>
      <c r="I122" s="598"/>
      <c r="J122" s="598"/>
      <c r="K122" s="598"/>
      <c r="L122" s="598"/>
      <c r="M122" s="598"/>
      <c r="N122" s="598"/>
      <c r="O122" s="599"/>
      <c r="P122" s="386"/>
      <c r="Q122" s="532"/>
      <c r="R122" s="531"/>
      <c r="S122" s="387"/>
      <c r="T122" s="385"/>
      <c r="U122" s="386"/>
      <c r="V122" s="531"/>
      <c r="W122" s="387"/>
      <c r="X122" s="385"/>
      <c r="Y122" s="386"/>
      <c r="Z122" s="531"/>
      <c r="AA122" s="532"/>
      <c r="AB122" s="531"/>
      <c r="AC122" s="532"/>
      <c r="AD122" s="386"/>
      <c r="AE122" s="386"/>
      <c r="AF122" s="323"/>
      <c r="AG122" s="325"/>
      <c r="AH122" s="320"/>
      <c r="AI122" s="323"/>
      <c r="AJ122" s="325"/>
      <c r="AK122" s="321"/>
      <c r="AL122" s="323"/>
      <c r="AM122" s="325"/>
      <c r="AN122" s="322"/>
      <c r="AO122" s="323"/>
      <c r="AP122" s="325"/>
      <c r="AQ122" s="322"/>
      <c r="AR122" s="323"/>
      <c r="AS122" s="325"/>
      <c r="AT122" s="320"/>
      <c r="AU122" s="323"/>
      <c r="AV122" s="325"/>
      <c r="AW122" s="320"/>
      <c r="AX122" s="323"/>
      <c r="AY122" s="325"/>
      <c r="AZ122" s="320"/>
      <c r="BA122" s="323"/>
      <c r="BB122" s="325"/>
      <c r="BC122" s="321"/>
      <c r="BD122" s="385">
        <f>SUM(X122:AE122)</f>
        <v>0</v>
      </c>
      <c r="BE122" s="386"/>
      <c r="BF122" s="386"/>
      <c r="BG122" s="386"/>
      <c r="BH122" s="386"/>
      <c r="BI122" s="387"/>
      <c r="BJ122" s="133">
        <f t="shared" si="19"/>
        <v>0</v>
      </c>
      <c r="BM122" s="174"/>
      <c r="BN122" s="174"/>
      <c r="BO122" s="174"/>
    </row>
    <row r="123" spans="1:67" s="172" customFormat="1" ht="64.5" customHeight="1" x14ac:dyDescent="0.2">
      <c r="A123" s="138" t="s">
        <v>408</v>
      </c>
      <c r="B123" s="404" t="s">
        <v>409</v>
      </c>
      <c r="C123" s="405"/>
      <c r="D123" s="405"/>
      <c r="E123" s="405"/>
      <c r="F123" s="405"/>
      <c r="G123" s="405"/>
      <c r="H123" s="405"/>
      <c r="I123" s="405"/>
      <c r="J123" s="405"/>
      <c r="K123" s="405"/>
      <c r="L123" s="405"/>
      <c r="M123" s="405"/>
      <c r="N123" s="405"/>
      <c r="O123" s="406"/>
      <c r="P123" s="532"/>
      <c r="Q123" s="441"/>
      <c r="R123" s="441">
        <v>6</v>
      </c>
      <c r="S123" s="442"/>
      <c r="T123" s="385">
        <f>SUM(AF123,AI123,AL123,AO123,AR123,AU123,AX123,BA123)</f>
        <v>102</v>
      </c>
      <c r="U123" s="386"/>
      <c r="V123" s="531">
        <f>SUM(AG123,AJ123,AM123,AP123,AS123,AV123,AY123,BB123)</f>
        <v>44</v>
      </c>
      <c r="W123" s="387"/>
      <c r="X123" s="440">
        <v>22</v>
      </c>
      <c r="Y123" s="531"/>
      <c r="Z123" s="441"/>
      <c r="AA123" s="441"/>
      <c r="AB123" s="441">
        <v>22</v>
      </c>
      <c r="AC123" s="441"/>
      <c r="AD123" s="532"/>
      <c r="AE123" s="442"/>
      <c r="AF123" s="324"/>
      <c r="AG123" s="325"/>
      <c r="AH123" s="326"/>
      <c r="AI123" s="324"/>
      <c r="AJ123" s="325"/>
      <c r="AK123" s="319"/>
      <c r="AL123" s="324"/>
      <c r="AM123" s="325"/>
      <c r="AN123" s="326"/>
      <c r="AO123" s="324"/>
      <c r="AP123" s="325"/>
      <c r="AQ123" s="326"/>
      <c r="AR123" s="324"/>
      <c r="AS123" s="325"/>
      <c r="AT123" s="326"/>
      <c r="AU123" s="320">
        <v>102</v>
      </c>
      <c r="AV123" s="325">
        <v>44</v>
      </c>
      <c r="AW123" s="319">
        <v>3</v>
      </c>
      <c r="AX123" s="324"/>
      <c r="AY123" s="325"/>
      <c r="AZ123" s="326"/>
      <c r="BA123" s="320"/>
      <c r="BB123" s="325"/>
      <c r="BC123" s="319"/>
      <c r="BD123" s="385" t="s">
        <v>410</v>
      </c>
      <c r="BE123" s="386"/>
      <c r="BF123" s="386"/>
      <c r="BG123" s="386"/>
      <c r="BH123" s="386"/>
      <c r="BI123" s="387"/>
      <c r="BJ123" s="133">
        <f t="shared" si="19"/>
        <v>44</v>
      </c>
      <c r="BM123" s="174"/>
      <c r="BN123" s="174"/>
      <c r="BO123" s="174"/>
    </row>
    <row r="124" spans="1:67" s="172" customFormat="1" ht="69" customHeight="1" x14ac:dyDescent="0.2">
      <c r="A124" s="138" t="s">
        <v>411</v>
      </c>
      <c r="B124" s="404" t="s">
        <v>412</v>
      </c>
      <c r="C124" s="405"/>
      <c r="D124" s="405"/>
      <c r="E124" s="405"/>
      <c r="F124" s="405"/>
      <c r="G124" s="405"/>
      <c r="H124" s="405"/>
      <c r="I124" s="405"/>
      <c r="J124" s="405"/>
      <c r="K124" s="405"/>
      <c r="L124" s="405"/>
      <c r="M124" s="405"/>
      <c r="N124" s="405"/>
      <c r="O124" s="406"/>
      <c r="P124" s="532"/>
      <c r="Q124" s="441"/>
      <c r="R124" s="441">
        <v>7</v>
      </c>
      <c r="S124" s="442"/>
      <c r="T124" s="385">
        <f>SUM(AF124,AI124,AL124,AO124,AR124,AU124,AX124,BA124)</f>
        <v>98</v>
      </c>
      <c r="U124" s="386"/>
      <c r="V124" s="531">
        <f>SUM(AG124,AJ124,AM124,AP124,AS124,AV124,AY124,BB124)</f>
        <v>42</v>
      </c>
      <c r="W124" s="387"/>
      <c r="X124" s="440">
        <v>22</v>
      </c>
      <c r="Y124" s="531"/>
      <c r="Z124" s="441"/>
      <c r="AA124" s="441"/>
      <c r="AB124" s="441">
        <v>20</v>
      </c>
      <c r="AC124" s="441"/>
      <c r="AD124" s="532"/>
      <c r="AE124" s="442"/>
      <c r="AF124" s="324"/>
      <c r="AG124" s="325"/>
      <c r="AH124" s="326"/>
      <c r="AI124" s="324"/>
      <c r="AJ124" s="325"/>
      <c r="AK124" s="319"/>
      <c r="AL124" s="324"/>
      <c r="AM124" s="325"/>
      <c r="AN124" s="326"/>
      <c r="AO124" s="324"/>
      <c r="AP124" s="325"/>
      <c r="AQ124" s="326"/>
      <c r="AR124" s="324"/>
      <c r="AS124" s="325"/>
      <c r="AT124" s="326"/>
      <c r="AU124" s="320"/>
      <c r="AV124" s="325"/>
      <c r="AW124" s="319"/>
      <c r="AX124" s="324">
        <v>98</v>
      </c>
      <c r="AY124" s="325">
        <v>42</v>
      </c>
      <c r="AZ124" s="326">
        <v>3</v>
      </c>
      <c r="BA124" s="320"/>
      <c r="BB124" s="325"/>
      <c r="BC124" s="319"/>
      <c r="BD124" s="596" t="s">
        <v>413</v>
      </c>
      <c r="BE124" s="438"/>
      <c r="BF124" s="438"/>
      <c r="BG124" s="438"/>
      <c r="BH124" s="438"/>
      <c r="BI124" s="439"/>
      <c r="BJ124" s="133">
        <f t="shared" si="19"/>
        <v>42</v>
      </c>
      <c r="BM124" s="174"/>
      <c r="BN124" s="174"/>
      <c r="BO124" s="174"/>
    </row>
    <row r="125" spans="1:67" s="172" customFormat="1" ht="62.25" customHeight="1" x14ac:dyDescent="0.2">
      <c r="A125" s="138" t="s">
        <v>414</v>
      </c>
      <c r="B125" s="404" t="s">
        <v>415</v>
      </c>
      <c r="C125" s="405"/>
      <c r="D125" s="405"/>
      <c r="E125" s="405"/>
      <c r="F125" s="405"/>
      <c r="G125" s="405"/>
      <c r="H125" s="405"/>
      <c r="I125" s="405"/>
      <c r="J125" s="405"/>
      <c r="K125" s="405"/>
      <c r="L125" s="405"/>
      <c r="M125" s="405"/>
      <c r="N125" s="405"/>
      <c r="O125" s="406"/>
      <c r="P125" s="532"/>
      <c r="Q125" s="441"/>
      <c r="R125" s="441">
        <v>7</v>
      </c>
      <c r="S125" s="442"/>
      <c r="T125" s="385">
        <f>SUM(AF125,AI125,AL125,AO125,AR125,AU125,AX125,BA125)</f>
        <v>98</v>
      </c>
      <c r="U125" s="386"/>
      <c r="V125" s="531">
        <f>SUM(AG125,AJ125,AM125,AP125,AS125,AV125,AY125,BB125)</f>
        <v>42</v>
      </c>
      <c r="W125" s="387"/>
      <c r="X125" s="440">
        <v>20</v>
      </c>
      <c r="Y125" s="531"/>
      <c r="Z125" s="441"/>
      <c r="AA125" s="441"/>
      <c r="AB125" s="441">
        <v>22</v>
      </c>
      <c r="AC125" s="441"/>
      <c r="AD125" s="532"/>
      <c r="AE125" s="442"/>
      <c r="AF125" s="324"/>
      <c r="AG125" s="325"/>
      <c r="AH125" s="326"/>
      <c r="AI125" s="324"/>
      <c r="AJ125" s="325"/>
      <c r="AK125" s="319"/>
      <c r="AL125" s="324"/>
      <c r="AM125" s="325"/>
      <c r="AN125" s="326"/>
      <c r="AO125" s="324"/>
      <c r="AP125" s="325"/>
      <c r="AQ125" s="326"/>
      <c r="AR125" s="324"/>
      <c r="AS125" s="325"/>
      <c r="AT125" s="326"/>
      <c r="AU125" s="320"/>
      <c r="AV125" s="325"/>
      <c r="AW125" s="319"/>
      <c r="AX125" s="324">
        <v>98</v>
      </c>
      <c r="AY125" s="325">
        <v>42</v>
      </c>
      <c r="AZ125" s="326">
        <v>3</v>
      </c>
      <c r="BA125" s="320"/>
      <c r="BB125" s="325"/>
      <c r="BC125" s="319"/>
      <c r="BD125" s="596" t="s">
        <v>416</v>
      </c>
      <c r="BE125" s="438"/>
      <c r="BF125" s="438"/>
      <c r="BG125" s="438"/>
      <c r="BH125" s="438"/>
      <c r="BI125" s="439"/>
      <c r="BJ125" s="133">
        <f t="shared" si="19"/>
        <v>42</v>
      </c>
      <c r="BM125" s="174"/>
      <c r="BN125" s="174"/>
      <c r="BO125" s="174"/>
    </row>
    <row r="126" spans="1:67" s="172" customFormat="1" ht="65.099999999999994" customHeight="1" x14ac:dyDescent="0.2">
      <c r="A126" s="138" t="s">
        <v>417</v>
      </c>
      <c r="B126" s="404" t="s">
        <v>418</v>
      </c>
      <c r="C126" s="405"/>
      <c r="D126" s="405"/>
      <c r="E126" s="405"/>
      <c r="F126" s="405"/>
      <c r="G126" s="405"/>
      <c r="H126" s="405"/>
      <c r="I126" s="405"/>
      <c r="J126" s="405"/>
      <c r="K126" s="405"/>
      <c r="L126" s="405"/>
      <c r="M126" s="405"/>
      <c r="N126" s="405"/>
      <c r="O126" s="406"/>
      <c r="P126" s="532"/>
      <c r="Q126" s="441"/>
      <c r="R126" s="441">
        <v>7</v>
      </c>
      <c r="S126" s="442"/>
      <c r="T126" s="385">
        <f t="shared" ref="T126:T127" si="27">SUM(AF126,AI126,AL126,AO126,AR126,AU126,AX126,BA126)</f>
        <v>98</v>
      </c>
      <c r="U126" s="386"/>
      <c r="V126" s="531">
        <f t="shared" ref="V126:V127" si="28">SUM(AG126,AJ126,AM126,AP126,AS126,AV126,AY126,BB126)</f>
        <v>40</v>
      </c>
      <c r="W126" s="387"/>
      <c r="X126" s="440">
        <v>20</v>
      </c>
      <c r="Y126" s="531"/>
      <c r="Z126" s="441">
        <v>20</v>
      </c>
      <c r="AA126" s="441"/>
      <c r="AB126" s="441"/>
      <c r="AC126" s="441"/>
      <c r="AD126" s="532"/>
      <c r="AE126" s="442"/>
      <c r="AF126" s="324"/>
      <c r="AG126" s="325"/>
      <c r="AH126" s="326"/>
      <c r="AI126" s="324"/>
      <c r="AJ126" s="325"/>
      <c r="AK126" s="319"/>
      <c r="AL126" s="324"/>
      <c r="AM126" s="325"/>
      <c r="AN126" s="326"/>
      <c r="AO126" s="324"/>
      <c r="AP126" s="325"/>
      <c r="AQ126" s="326"/>
      <c r="AR126" s="324"/>
      <c r="AS126" s="325"/>
      <c r="AT126" s="326"/>
      <c r="AU126" s="320"/>
      <c r="AV126" s="325"/>
      <c r="AW126" s="319"/>
      <c r="AX126" s="324">
        <v>98</v>
      </c>
      <c r="AY126" s="325">
        <v>40</v>
      </c>
      <c r="AZ126" s="326">
        <v>3</v>
      </c>
      <c r="BA126" s="320"/>
      <c r="BB126" s="325"/>
      <c r="BC126" s="319"/>
      <c r="BD126" s="596" t="s">
        <v>335</v>
      </c>
      <c r="BE126" s="438"/>
      <c r="BF126" s="438"/>
      <c r="BG126" s="438"/>
      <c r="BH126" s="438"/>
      <c r="BI126" s="439"/>
      <c r="BJ126" s="133">
        <f t="shared" si="19"/>
        <v>40</v>
      </c>
      <c r="BM126" s="174"/>
      <c r="BN126" s="174"/>
      <c r="BO126" s="174"/>
    </row>
    <row r="127" spans="1:67" s="172" customFormat="1" ht="68.25" customHeight="1" x14ac:dyDescent="0.2">
      <c r="A127" s="137" t="s">
        <v>247</v>
      </c>
      <c r="B127" s="597" t="s">
        <v>419</v>
      </c>
      <c r="C127" s="598"/>
      <c r="D127" s="598"/>
      <c r="E127" s="598"/>
      <c r="F127" s="598"/>
      <c r="G127" s="598"/>
      <c r="H127" s="598"/>
      <c r="I127" s="598"/>
      <c r="J127" s="598"/>
      <c r="K127" s="598"/>
      <c r="L127" s="598"/>
      <c r="M127" s="598"/>
      <c r="N127" s="598"/>
      <c r="O127" s="599"/>
      <c r="P127" s="386"/>
      <c r="Q127" s="532"/>
      <c r="R127" s="531"/>
      <c r="S127" s="387"/>
      <c r="T127" s="385">
        <f t="shared" si="27"/>
        <v>0</v>
      </c>
      <c r="U127" s="386"/>
      <c r="V127" s="531">
        <f t="shared" si="28"/>
        <v>0</v>
      </c>
      <c r="W127" s="387"/>
      <c r="X127" s="385"/>
      <c r="Y127" s="386"/>
      <c r="Z127" s="531"/>
      <c r="AA127" s="532"/>
      <c r="AB127" s="531"/>
      <c r="AC127" s="532"/>
      <c r="AD127" s="386"/>
      <c r="AE127" s="386"/>
      <c r="AF127" s="323"/>
      <c r="AG127" s="325"/>
      <c r="AH127" s="320"/>
      <c r="AI127" s="323"/>
      <c r="AJ127" s="325"/>
      <c r="AK127" s="321"/>
      <c r="AL127" s="323"/>
      <c r="AM127" s="325"/>
      <c r="AN127" s="322"/>
      <c r="AO127" s="323"/>
      <c r="AP127" s="325"/>
      <c r="AQ127" s="322"/>
      <c r="AR127" s="323"/>
      <c r="AS127" s="325"/>
      <c r="AT127" s="320"/>
      <c r="AU127" s="323"/>
      <c r="AV127" s="325"/>
      <c r="AW127" s="320"/>
      <c r="AX127" s="323"/>
      <c r="AY127" s="325"/>
      <c r="AZ127" s="320"/>
      <c r="BA127" s="323"/>
      <c r="BB127" s="325"/>
      <c r="BC127" s="321"/>
      <c r="BD127" s="385">
        <f>SUM(X127:AE127)</f>
        <v>0</v>
      </c>
      <c r="BE127" s="386"/>
      <c r="BF127" s="386"/>
      <c r="BG127" s="386"/>
      <c r="BH127" s="386"/>
      <c r="BI127" s="387"/>
      <c r="BJ127" s="133">
        <f t="shared" si="19"/>
        <v>0</v>
      </c>
      <c r="BM127" s="174"/>
      <c r="BN127" s="174"/>
      <c r="BO127" s="174"/>
    </row>
    <row r="128" spans="1:67" s="172" customFormat="1" ht="66.75" customHeight="1" x14ac:dyDescent="0.2">
      <c r="A128" s="138" t="s">
        <v>248</v>
      </c>
      <c r="B128" s="404" t="s">
        <v>420</v>
      </c>
      <c r="C128" s="405"/>
      <c r="D128" s="405"/>
      <c r="E128" s="405"/>
      <c r="F128" s="405"/>
      <c r="G128" s="405"/>
      <c r="H128" s="405"/>
      <c r="I128" s="405"/>
      <c r="J128" s="405"/>
      <c r="K128" s="405"/>
      <c r="L128" s="405"/>
      <c r="M128" s="405"/>
      <c r="N128" s="405"/>
      <c r="O128" s="406"/>
      <c r="P128" s="532">
        <v>7</v>
      </c>
      <c r="Q128" s="441"/>
      <c r="R128" s="441"/>
      <c r="S128" s="442"/>
      <c r="T128" s="385">
        <f>SUM(AF128,AI128,AL128,AO128,AR128,AU128,AX128,BA128)</f>
        <v>136</v>
      </c>
      <c r="U128" s="386"/>
      <c r="V128" s="531">
        <f>SUM(AG128,AJ128,AM128,AP128,AS128,AV128,AY128,BB128)</f>
        <v>70</v>
      </c>
      <c r="W128" s="387"/>
      <c r="X128" s="440">
        <v>36</v>
      </c>
      <c r="Y128" s="531"/>
      <c r="Z128" s="441"/>
      <c r="AA128" s="441"/>
      <c r="AB128" s="441">
        <v>34</v>
      </c>
      <c r="AC128" s="441"/>
      <c r="AD128" s="532"/>
      <c r="AE128" s="442"/>
      <c r="AF128" s="324"/>
      <c r="AG128" s="325"/>
      <c r="AH128" s="326"/>
      <c r="AI128" s="324"/>
      <c r="AJ128" s="325"/>
      <c r="AK128" s="319"/>
      <c r="AL128" s="324"/>
      <c r="AM128" s="325"/>
      <c r="AN128" s="326"/>
      <c r="AO128" s="324"/>
      <c r="AP128" s="325"/>
      <c r="AQ128" s="326"/>
      <c r="AR128" s="324"/>
      <c r="AS128" s="325"/>
      <c r="AT128" s="326"/>
      <c r="AU128" s="320"/>
      <c r="AV128" s="325"/>
      <c r="AW128" s="319"/>
      <c r="AX128" s="324">
        <v>136</v>
      </c>
      <c r="AY128" s="325">
        <v>70</v>
      </c>
      <c r="AZ128" s="326">
        <v>4</v>
      </c>
      <c r="BA128" s="320"/>
      <c r="BB128" s="325"/>
      <c r="BC128" s="319"/>
      <c r="BD128" s="385" t="s">
        <v>284</v>
      </c>
      <c r="BE128" s="386"/>
      <c r="BF128" s="386"/>
      <c r="BG128" s="386"/>
      <c r="BH128" s="386"/>
      <c r="BI128" s="387"/>
      <c r="BJ128" s="133">
        <f t="shared" si="19"/>
        <v>70</v>
      </c>
      <c r="BM128" s="174"/>
      <c r="BN128" s="174"/>
      <c r="BO128" s="174"/>
    </row>
    <row r="129" spans="1:70" s="172" customFormat="1" ht="70.5" customHeight="1" x14ac:dyDescent="0.2">
      <c r="A129" s="138" t="s">
        <v>249</v>
      </c>
      <c r="B129" s="404" t="s">
        <v>421</v>
      </c>
      <c r="C129" s="405"/>
      <c r="D129" s="405"/>
      <c r="E129" s="405"/>
      <c r="F129" s="405"/>
      <c r="G129" s="405"/>
      <c r="H129" s="405"/>
      <c r="I129" s="405"/>
      <c r="J129" s="405"/>
      <c r="K129" s="405"/>
      <c r="L129" s="405"/>
      <c r="M129" s="405"/>
      <c r="N129" s="405"/>
      <c r="O129" s="406"/>
      <c r="P129" s="532"/>
      <c r="Q129" s="441"/>
      <c r="R129" s="441">
        <v>7</v>
      </c>
      <c r="S129" s="442"/>
      <c r="T129" s="385">
        <f>SUM(AF129,AI129,AL129,AO129,AR129,AU129,AX129,BA129)</f>
        <v>98</v>
      </c>
      <c r="U129" s="386"/>
      <c r="V129" s="531">
        <f>SUM(AG129,AJ129,AM129,AP129,AS129,AV129,AY129,BB129)</f>
        <v>42</v>
      </c>
      <c r="W129" s="387"/>
      <c r="X129" s="440">
        <v>20</v>
      </c>
      <c r="Y129" s="531"/>
      <c r="Z129" s="441"/>
      <c r="AA129" s="441"/>
      <c r="AB129" s="441">
        <v>22</v>
      </c>
      <c r="AC129" s="441"/>
      <c r="AD129" s="532"/>
      <c r="AE129" s="442"/>
      <c r="AF129" s="324"/>
      <c r="AG129" s="325"/>
      <c r="AH129" s="326"/>
      <c r="AI129" s="324"/>
      <c r="AJ129" s="325"/>
      <c r="AK129" s="319"/>
      <c r="AL129" s="324"/>
      <c r="AM129" s="325"/>
      <c r="AN129" s="326"/>
      <c r="AO129" s="324"/>
      <c r="AP129" s="325"/>
      <c r="AQ129" s="326"/>
      <c r="AR129" s="324"/>
      <c r="AS129" s="325"/>
      <c r="AT129" s="326"/>
      <c r="AU129" s="320"/>
      <c r="AV129" s="325"/>
      <c r="AW129" s="319"/>
      <c r="AX129" s="324">
        <v>98</v>
      </c>
      <c r="AY129" s="325">
        <v>42</v>
      </c>
      <c r="AZ129" s="326">
        <v>3</v>
      </c>
      <c r="BA129" s="320"/>
      <c r="BB129" s="325"/>
      <c r="BC129" s="319"/>
      <c r="BD129" s="385" t="s">
        <v>422</v>
      </c>
      <c r="BE129" s="386"/>
      <c r="BF129" s="386"/>
      <c r="BG129" s="386"/>
      <c r="BH129" s="386"/>
      <c r="BI129" s="387"/>
      <c r="BJ129" s="133">
        <f t="shared" si="19"/>
        <v>42</v>
      </c>
      <c r="BK129" s="186"/>
      <c r="BM129" s="174"/>
      <c r="BN129" s="174"/>
      <c r="BO129" s="174"/>
    </row>
    <row r="130" spans="1:70" s="172" customFormat="1" ht="63.75" customHeight="1" x14ac:dyDescent="0.2">
      <c r="A130" s="138" t="s">
        <v>423</v>
      </c>
      <c r="B130" s="404" t="s">
        <v>424</v>
      </c>
      <c r="C130" s="405"/>
      <c r="D130" s="405"/>
      <c r="E130" s="405"/>
      <c r="F130" s="405"/>
      <c r="G130" s="405"/>
      <c r="H130" s="405"/>
      <c r="I130" s="405"/>
      <c r="J130" s="405"/>
      <c r="K130" s="405"/>
      <c r="L130" s="405"/>
      <c r="M130" s="405"/>
      <c r="N130" s="405"/>
      <c r="O130" s="406"/>
      <c r="P130" s="532"/>
      <c r="Q130" s="441"/>
      <c r="R130" s="441">
        <v>7</v>
      </c>
      <c r="S130" s="442"/>
      <c r="T130" s="385">
        <f>SUM(AF130,AI130,AL130,AO130,AR130,AU130,AX130,BA130)</f>
        <v>98</v>
      </c>
      <c r="U130" s="386"/>
      <c r="V130" s="531">
        <f>SUM(AG130,AJ130,AM130,AP130,AS130,AV130,AY130,BB130)</f>
        <v>42</v>
      </c>
      <c r="W130" s="387"/>
      <c r="X130" s="440">
        <v>22</v>
      </c>
      <c r="Y130" s="531"/>
      <c r="Z130" s="441"/>
      <c r="AA130" s="441"/>
      <c r="AB130" s="441">
        <v>20</v>
      </c>
      <c r="AC130" s="441"/>
      <c r="AD130" s="532"/>
      <c r="AE130" s="442"/>
      <c r="AF130" s="324"/>
      <c r="AG130" s="325"/>
      <c r="AH130" s="326"/>
      <c r="AI130" s="324"/>
      <c r="AJ130" s="325"/>
      <c r="AK130" s="319"/>
      <c r="AL130" s="324"/>
      <c r="AM130" s="325"/>
      <c r="AN130" s="326"/>
      <c r="AO130" s="324"/>
      <c r="AP130" s="325"/>
      <c r="AQ130" s="326"/>
      <c r="AR130" s="324"/>
      <c r="AS130" s="325"/>
      <c r="AT130" s="326"/>
      <c r="AU130" s="320"/>
      <c r="AV130" s="325"/>
      <c r="AW130" s="319"/>
      <c r="AX130" s="324">
        <v>98</v>
      </c>
      <c r="AY130" s="325">
        <v>42</v>
      </c>
      <c r="AZ130" s="326">
        <v>3</v>
      </c>
      <c r="BA130" s="320"/>
      <c r="BB130" s="325"/>
      <c r="BC130" s="319"/>
      <c r="BD130" s="385" t="s">
        <v>425</v>
      </c>
      <c r="BE130" s="386"/>
      <c r="BF130" s="386"/>
      <c r="BG130" s="386"/>
      <c r="BH130" s="386"/>
      <c r="BI130" s="387"/>
      <c r="BJ130" s="133">
        <f t="shared" si="19"/>
        <v>42</v>
      </c>
      <c r="BM130" s="174"/>
      <c r="BN130" s="174"/>
      <c r="BO130" s="174"/>
    </row>
    <row r="131" spans="1:70" s="172" customFormat="1" ht="33.950000000000003" customHeight="1" thickBot="1" x14ac:dyDescent="0.25">
      <c r="A131" s="177" t="s">
        <v>426</v>
      </c>
      <c r="B131" s="581" t="s">
        <v>427</v>
      </c>
      <c r="C131" s="582"/>
      <c r="D131" s="582"/>
      <c r="E131" s="582"/>
      <c r="F131" s="582"/>
      <c r="G131" s="582"/>
      <c r="H131" s="582"/>
      <c r="I131" s="582"/>
      <c r="J131" s="582"/>
      <c r="K131" s="582"/>
      <c r="L131" s="582"/>
      <c r="M131" s="582"/>
      <c r="N131" s="582"/>
      <c r="O131" s="583"/>
      <c r="P131" s="480">
        <v>7</v>
      </c>
      <c r="Q131" s="520"/>
      <c r="R131" s="520"/>
      <c r="S131" s="521"/>
      <c r="T131" s="464">
        <f>SUM(AF131,AI131,AL131,AO131,AR131,AU131,AX131,BA131)</f>
        <v>98</v>
      </c>
      <c r="U131" s="465"/>
      <c r="V131" s="481">
        <f>SUM(AG131,AJ131,AM131,AP131,AS131,AV131,AY131,BB131)</f>
        <v>42</v>
      </c>
      <c r="W131" s="525"/>
      <c r="X131" s="519">
        <v>26</v>
      </c>
      <c r="Y131" s="481"/>
      <c r="Z131" s="520"/>
      <c r="AA131" s="520"/>
      <c r="AB131" s="520">
        <v>16</v>
      </c>
      <c r="AC131" s="520"/>
      <c r="AD131" s="480"/>
      <c r="AE131" s="521"/>
      <c r="AF131" s="353"/>
      <c r="AG131" s="307"/>
      <c r="AH131" s="352"/>
      <c r="AI131" s="353"/>
      <c r="AJ131" s="307"/>
      <c r="AK131" s="335"/>
      <c r="AL131" s="353"/>
      <c r="AM131" s="307"/>
      <c r="AN131" s="352"/>
      <c r="AO131" s="353"/>
      <c r="AP131" s="307"/>
      <c r="AQ131" s="352"/>
      <c r="AR131" s="353"/>
      <c r="AS131" s="307"/>
      <c r="AT131" s="352"/>
      <c r="AU131" s="334"/>
      <c r="AV131" s="307"/>
      <c r="AW131" s="335"/>
      <c r="AX131" s="353">
        <v>98</v>
      </c>
      <c r="AY131" s="307">
        <v>42</v>
      </c>
      <c r="AZ131" s="352">
        <v>3</v>
      </c>
      <c r="BA131" s="334"/>
      <c r="BB131" s="307"/>
      <c r="BC131" s="335"/>
      <c r="BD131" s="464" t="s">
        <v>428</v>
      </c>
      <c r="BE131" s="465"/>
      <c r="BF131" s="465"/>
      <c r="BG131" s="465"/>
      <c r="BH131" s="465"/>
      <c r="BI131" s="525"/>
      <c r="BJ131" s="133">
        <f t="shared" si="19"/>
        <v>42</v>
      </c>
      <c r="BM131" s="174"/>
      <c r="BN131" s="174"/>
      <c r="BO131" s="174"/>
    </row>
    <row r="132" spans="1:70" s="21" customFormat="1" ht="22.5" customHeight="1" x14ac:dyDescent="0.5">
      <c r="R132" s="304"/>
      <c r="S132" s="304"/>
      <c r="AD132" s="80"/>
      <c r="AE132" s="80"/>
      <c r="AF132" s="80"/>
      <c r="AG132" s="80"/>
      <c r="AH132" s="80"/>
      <c r="AI132" s="80"/>
      <c r="AJ132" s="80"/>
      <c r="AK132" s="80"/>
      <c r="AL132" s="80"/>
      <c r="AM132" s="80"/>
      <c r="AN132" s="80"/>
      <c r="AO132" s="80"/>
      <c r="AP132" s="80"/>
      <c r="AQ132" s="80"/>
      <c r="AR132" s="80"/>
      <c r="AS132" s="80"/>
      <c r="AT132" s="80"/>
      <c r="AU132" s="80"/>
      <c r="AV132" s="80"/>
      <c r="AW132" s="80"/>
      <c r="BJ132" s="133">
        <f>SUM(X132:AE132)</f>
        <v>0</v>
      </c>
      <c r="BK132" s="344"/>
      <c r="BL132" s="344"/>
      <c r="BM132" s="344"/>
      <c r="BP132" s="75"/>
      <c r="BQ132" s="75"/>
      <c r="BR132" s="75"/>
    </row>
    <row r="133" spans="1:70" s="21" customFormat="1" ht="22.5" customHeight="1" thickBot="1" x14ac:dyDescent="0.55000000000000004">
      <c r="R133" s="304"/>
      <c r="S133" s="304"/>
      <c r="AD133" s="80"/>
      <c r="AE133" s="80"/>
      <c r="AF133" s="80"/>
      <c r="AG133" s="80"/>
      <c r="AH133" s="80"/>
      <c r="AI133" s="80"/>
      <c r="AJ133" s="80"/>
      <c r="AK133" s="80"/>
      <c r="AL133" s="80"/>
      <c r="AM133" s="80"/>
      <c r="AN133" s="80"/>
      <c r="AO133" s="80"/>
      <c r="AP133" s="80"/>
      <c r="AQ133" s="80"/>
      <c r="AR133" s="80"/>
      <c r="AS133" s="80"/>
      <c r="AT133" s="80"/>
      <c r="AU133" s="80"/>
      <c r="AV133" s="80"/>
      <c r="AW133" s="80"/>
      <c r="BJ133" s="133">
        <f>SUM(X133:AE133)</f>
        <v>0</v>
      </c>
      <c r="BK133" s="344"/>
      <c r="BL133" s="344"/>
      <c r="BM133" s="344"/>
      <c r="BP133" s="75"/>
      <c r="BQ133" s="75"/>
      <c r="BR133" s="75"/>
    </row>
    <row r="134" spans="1:70" s="3" customFormat="1" ht="36.75" customHeight="1" thickBot="1" x14ac:dyDescent="0.5">
      <c r="A134" s="555" t="s">
        <v>95</v>
      </c>
      <c r="B134" s="558" t="s">
        <v>300</v>
      </c>
      <c r="C134" s="559"/>
      <c r="D134" s="559"/>
      <c r="E134" s="559"/>
      <c r="F134" s="559"/>
      <c r="G134" s="559"/>
      <c r="H134" s="559"/>
      <c r="I134" s="559"/>
      <c r="J134" s="559"/>
      <c r="K134" s="559"/>
      <c r="L134" s="559"/>
      <c r="M134" s="559"/>
      <c r="N134" s="559"/>
      <c r="O134" s="560"/>
      <c r="P134" s="567" t="s">
        <v>8</v>
      </c>
      <c r="Q134" s="568"/>
      <c r="R134" s="573" t="s">
        <v>9</v>
      </c>
      <c r="S134" s="567"/>
      <c r="T134" s="420" t="s">
        <v>10</v>
      </c>
      <c r="U134" s="421"/>
      <c r="V134" s="421"/>
      <c r="W134" s="421"/>
      <c r="X134" s="421"/>
      <c r="Y134" s="421"/>
      <c r="Z134" s="421"/>
      <c r="AA134" s="421"/>
      <c r="AB134" s="421"/>
      <c r="AC134" s="421"/>
      <c r="AD134" s="421"/>
      <c r="AE134" s="422"/>
      <c r="AF134" s="576" t="s">
        <v>34</v>
      </c>
      <c r="AG134" s="577"/>
      <c r="AH134" s="577"/>
      <c r="AI134" s="577"/>
      <c r="AJ134" s="577"/>
      <c r="AK134" s="577"/>
      <c r="AL134" s="577"/>
      <c r="AM134" s="577"/>
      <c r="AN134" s="577"/>
      <c r="AO134" s="577"/>
      <c r="AP134" s="577"/>
      <c r="AQ134" s="577"/>
      <c r="AR134" s="577"/>
      <c r="AS134" s="577"/>
      <c r="AT134" s="577"/>
      <c r="AU134" s="577"/>
      <c r="AV134" s="577"/>
      <c r="AW134" s="577"/>
      <c r="AX134" s="577"/>
      <c r="AY134" s="577"/>
      <c r="AZ134" s="577"/>
      <c r="BA134" s="577"/>
      <c r="BB134" s="577"/>
      <c r="BC134" s="577"/>
      <c r="BD134" s="586" t="s">
        <v>96</v>
      </c>
      <c r="BE134" s="587"/>
      <c r="BF134" s="587"/>
      <c r="BG134" s="587"/>
      <c r="BH134" s="587"/>
      <c r="BI134" s="588"/>
      <c r="BJ134" s="133">
        <f t="shared" ref="BJ134:BJ137" si="29">SUM(X134:AE134)</f>
        <v>0</v>
      </c>
      <c r="BK134" s="230"/>
      <c r="BN134" s="15"/>
      <c r="BO134" s="15"/>
      <c r="BP134" s="15"/>
    </row>
    <row r="135" spans="1:70" s="3" customFormat="1" ht="36.75" customHeight="1" thickBot="1" x14ac:dyDescent="0.5">
      <c r="A135" s="556"/>
      <c r="B135" s="561"/>
      <c r="C135" s="562"/>
      <c r="D135" s="562"/>
      <c r="E135" s="562"/>
      <c r="F135" s="562"/>
      <c r="G135" s="562"/>
      <c r="H135" s="562"/>
      <c r="I135" s="562"/>
      <c r="J135" s="562"/>
      <c r="K135" s="562"/>
      <c r="L135" s="562"/>
      <c r="M135" s="562"/>
      <c r="N135" s="562"/>
      <c r="O135" s="563"/>
      <c r="P135" s="569"/>
      <c r="Q135" s="570"/>
      <c r="R135" s="574"/>
      <c r="S135" s="569"/>
      <c r="T135" s="595" t="s">
        <v>5</v>
      </c>
      <c r="U135" s="569"/>
      <c r="V135" s="573" t="s">
        <v>11</v>
      </c>
      <c r="W135" s="584"/>
      <c r="X135" s="493" t="s">
        <v>12</v>
      </c>
      <c r="Y135" s="494"/>
      <c r="Z135" s="494"/>
      <c r="AA135" s="494"/>
      <c r="AB135" s="494"/>
      <c r="AC135" s="494"/>
      <c r="AD135" s="494"/>
      <c r="AE135" s="498"/>
      <c r="AF135" s="535" t="s">
        <v>14</v>
      </c>
      <c r="AG135" s="490"/>
      <c r="AH135" s="490"/>
      <c r="AI135" s="490"/>
      <c r="AJ135" s="490"/>
      <c r="AK135" s="492"/>
      <c r="AL135" s="535" t="s">
        <v>15</v>
      </c>
      <c r="AM135" s="490"/>
      <c r="AN135" s="490"/>
      <c r="AO135" s="490"/>
      <c r="AP135" s="490"/>
      <c r="AQ135" s="492"/>
      <c r="AR135" s="535" t="s">
        <v>16</v>
      </c>
      <c r="AS135" s="490"/>
      <c r="AT135" s="490"/>
      <c r="AU135" s="490"/>
      <c r="AV135" s="490"/>
      <c r="AW135" s="492"/>
      <c r="AX135" s="535" t="s">
        <v>152</v>
      </c>
      <c r="AY135" s="490"/>
      <c r="AZ135" s="490"/>
      <c r="BA135" s="490"/>
      <c r="BB135" s="490"/>
      <c r="BC135" s="496"/>
      <c r="BD135" s="589"/>
      <c r="BE135" s="590"/>
      <c r="BF135" s="590"/>
      <c r="BG135" s="590"/>
      <c r="BH135" s="590"/>
      <c r="BI135" s="591"/>
      <c r="BJ135" s="133">
        <f t="shared" si="29"/>
        <v>0</v>
      </c>
      <c r="BK135" s="230"/>
      <c r="BN135" s="15"/>
      <c r="BO135" s="15"/>
      <c r="BP135" s="15"/>
    </row>
    <row r="136" spans="1:70" s="3" customFormat="1" ht="62.25" customHeight="1" thickBot="1" x14ac:dyDescent="0.5">
      <c r="A136" s="556"/>
      <c r="B136" s="561"/>
      <c r="C136" s="562"/>
      <c r="D136" s="562"/>
      <c r="E136" s="562"/>
      <c r="F136" s="562"/>
      <c r="G136" s="562"/>
      <c r="H136" s="562"/>
      <c r="I136" s="562"/>
      <c r="J136" s="562"/>
      <c r="K136" s="562"/>
      <c r="L136" s="562"/>
      <c r="M136" s="562"/>
      <c r="N136" s="562"/>
      <c r="O136" s="563"/>
      <c r="P136" s="569"/>
      <c r="Q136" s="570"/>
      <c r="R136" s="574"/>
      <c r="S136" s="569"/>
      <c r="T136" s="595"/>
      <c r="U136" s="569"/>
      <c r="V136" s="574"/>
      <c r="W136" s="569"/>
      <c r="X136" s="578" t="s">
        <v>13</v>
      </c>
      <c r="Y136" s="568"/>
      <c r="Z136" s="580" t="s">
        <v>97</v>
      </c>
      <c r="AA136" s="568"/>
      <c r="AB136" s="580" t="s">
        <v>98</v>
      </c>
      <c r="AC136" s="568"/>
      <c r="AD136" s="567" t="s">
        <v>70</v>
      </c>
      <c r="AE136" s="584"/>
      <c r="AF136" s="554" t="s">
        <v>148</v>
      </c>
      <c r="AG136" s="490"/>
      <c r="AH136" s="492"/>
      <c r="AI136" s="554" t="s">
        <v>313</v>
      </c>
      <c r="AJ136" s="490"/>
      <c r="AK136" s="492"/>
      <c r="AL136" s="554" t="s">
        <v>169</v>
      </c>
      <c r="AM136" s="490"/>
      <c r="AN136" s="492"/>
      <c r="AO136" s="554" t="s">
        <v>170</v>
      </c>
      <c r="AP136" s="490"/>
      <c r="AQ136" s="492"/>
      <c r="AR136" s="554" t="s">
        <v>149</v>
      </c>
      <c r="AS136" s="490"/>
      <c r="AT136" s="492"/>
      <c r="AU136" s="554" t="s">
        <v>150</v>
      </c>
      <c r="AV136" s="490"/>
      <c r="AW136" s="492"/>
      <c r="AX136" s="554" t="s">
        <v>177</v>
      </c>
      <c r="AY136" s="490"/>
      <c r="AZ136" s="492"/>
      <c r="BA136" s="554" t="s">
        <v>200</v>
      </c>
      <c r="BB136" s="490"/>
      <c r="BC136" s="496"/>
      <c r="BD136" s="589"/>
      <c r="BE136" s="590"/>
      <c r="BF136" s="590"/>
      <c r="BG136" s="590"/>
      <c r="BH136" s="590"/>
      <c r="BI136" s="591"/>
      <c r="BJ136" s="133">
        <f t="shared" si="29"/>
        <v>0</v>
      </c>
      <c r="BK136" s="230"/>
      <c r="BN136" s="15"/>
      <c r="BO136" s="15"/>
      <c r="BP136" s="15"/>
    </row>
    <row r="137" spans="1:70" s="3" customFormat="1" ht="141.6" customHeight="1" thickBot="1" x14ac:dyDescent="0.5">
      <c r="A137" s="557"/>
      <c r="B137" s="564"/>
      <c r="C137" s="565"/>
      <c r="D137" s="565"/>
      <c r="E137" s="565"/>
      <c r="F137" s="565"/>
      <c r="G137" s="565"/>
      <c r="H137" s="565"/>
      <c r="I137" s="565"/>
      <c r="J137" s="565"/>
      <c r="K137" s="565"/>
      <c r="L137" s="565"/>
      <c r="M137" s="565"/>
      <c r="N137" s="565"/>
      <c r="O137" s="566"/>
      <c r="P137" s="571"/>
      <c r="Q137" s="572"/>
      <c r="R137" s="575"/>
      <c r="S137" s="571"/>
      <c r="T137" s="579"/>
      <c r="U137" s="571"/>
      <c r="V137" s="575"/>
      <c r="W137" s="571"/>
      <c r="X137" s="579"/>
      <c r="Y137" s="572"/>
      <c r="Z137" s="575"/>
      <c r="AA137" s="572"/>
      <c r="AB137" s="575"/>
      <c r="AC137" s="572"/>
      <c r="AD137" s="571"/>
      <c r="AE137" s="585"/>
      <c r="AF137" s="57" t="s">
        <v>3</v>
      </c>
      <c r="AG137" s="58" t="s">
        <v>17</v>
      </c>
      <c r="AH137" s="59" t="s">
        <v>18</v>
      </c>
      <c r="AI137" s="57" t="s">
        <v>3</v>
      </c>
      <c r="AJ137" s="58" t="s">
        <v>17</v>
      </c>
      <c r="AK137" s="59" t="s">
        <v>18</v>
      </c>
      <c r="AL137" s="57" t="s">
        <v>3</v>
      </c>
      <c r="AM137" s="58" t="s">
        <v>17</v>
      </c>
      <c r="AN137" s="59" t="s">
        <v>18</v>
      </c>
      <c r="AO137" s="57" t="s">
        <v>3</v>
      </c>
      <c r="AP137" s="58" t="s">
        <v>17</v>
      </c>
      <c r="AQ137" s="59" t="s">
        <v>18</v>
      </c>
      <c r="AR137" s="60" t="s">
        <v>3</v>
      </c>
      <c r="AS137" s="58" t="s">
        <v>17</v>
      </c>
      <c r="AT137" s="61" t="s">
        <v>18</v>
      </c>
      <c r="AU137" s="308" t="s">
        <v>3</v>
      </c>
      <c r="AV137" s="58" t="s">
        <v>17</v>
      </c>
      <c r="AW137" s="318" t="s">
        <v>18</v>
      </c>
      <c r="AX137" s="60" t="s">
        <v>3</v>
      </c>
      <c r="AY137" s="58" t="s">
        <v>17</v>
      </c>
      <c r="AZ137" s="61" t="s">
        <v>18</v>
      </c>
      <c r="BA137" s="60" t="s">
        <v>3</v>
      </c>
      <c r="BB137" s="58" t="s">
        <v>17</v>
      </c>
      <c r="BC137" s="116" t="s">
        <v>18</v>
      </c>
      <c r="BD137" s="592"/>
      <c r="BE137" s="593"/>
      <c r="BF137" s="593"/>
      <c r="BG137" s="593"/>
      <c r="BH137" s="593"/>
      <c r="BI137" s="594"/>
      <c r="BJ137" s="133">
        <f t="shared" si="29"/>
        <v>0</v>
      </c>
      <c r="BK137" s="230"/>
      <c r="BN137" s="15"/>
      <c r="BO137" s="15"/>
      <c r="BP137" s="15"/>
    </row>
    <row r="138" spans="1:70" s="172" customFormat="1" ht="65.099999999999994" customHeight="1" thickBot="1" x14ac:dyDescent="0.25">
      <c r="A138" s="138" t="s">
        <v>429</v>
      </c>
      <c r="B138" s="404" t="s">
        <v>430</v>
      </c>
      <c r="C138" s="405"/>
      <c r="D138" s="405"/>
      <c r="E138" s="405"/>
      <c r="F138" s="405"/>
      <c r="G138" s="405"/>
      <c r="H138" s="405"/>
      <c r="I138" s="405"/>
      <c r="J138" s="405"/>
      <c r="K138" s="405"/>
      <c r="L138" s="405"/>
      <c r="M138" s="405"/>
      <c r="N138" s="405"/>
      <c r="O138" s="406"/>
      <c r="P138" s="532">
        <v>7</v>
      </c>
      <c r="Q138" s="441"/>
      <c r="R138" s="441"/>
      <c r="S138" s="442"/>
      <c r="T138" s="385">
        <f t="shared" ref="T138" si="30">SUM(AF138,AI138,AL138,AO138,AR138,AU138,AX138,BA138)</f>
        <v>98</v>
      </c>
      <c r="U138" s="386"/>
      <c r="V138" s="531">
        <f t="shared" ref="V138" si="31">SUM(AG138,AJ138,AM138,AP138,AS138,AV138,AY138,BB138)</f>
        <v>40</v>
      </c>
      <c r="W138" s="387"/>
      <c r="X138" s="440">
        <v>20</v>
      </c>
      <c r="Y138" s="531"/>
      <c r="Z138" s="441"/>
      <c r="AA138" s="441"/>
      <c r="AB138" s="441">
        <v>20</v>
      </c>
      <c r="AC138" s="441"/>
      <c r="AD138" s="532"/>
      <c r="AE138" s="442"/>
      <c r="AF138" s="324"/>
      <c r="AG138" s="325"/>
      <c r="AH138" s="326"/>
      <c r="AI138" s="353"/>
      <c r="AJ138" s="307"/>
      <c r="AK138" s="352"/>
      <c r="AL138" s="320"/>
      <c r="AM138" s="325"/>
      <c r="AN138" s="319"/>
      <c r="AO138" s="353"/>
      <c r="AP138" s="307"/>
      <c r="AQ138" s="352"/>
      <c r="AR138" s="324"/>
      <c r="AS138" s="325"/>
      <c r="AT138" s="326"/>
      <c r="AU138" s="320"/>
      <c r="AV138" s="325"/>
      <c r="AW138" s="319"/>
      <c r="AX138" s="324">
        <v>98</v>
      </c>
      <c r="AY138" s="325">
        <v>40</v>
      </c>
      <c r="AZ138" s="326">
        <v>3</v>
      </c>
      <c r="BA138" s="320"/>
      <c r="BB138" s="325"/>
      <c r="BC138" s="319"/>
      <c r="BD138" s="464" t="s">
        <v>431</v>
      </c>
      <c r="BE138" s="465"/>
      <c r="BF138" s="465"/>
      <c r="BG138" s="465"/>
      <c r="BH138" s="465"/>
      <c r="BI138" s="525"/>
      <c r="BJ138" s="133">
        <f t="shared" si="19"/>
        <v>40</v>
      </c>
      <c r="BM138" s="174"/>
      <c r="BN138" s="174"/>
      <c r="BO138" s="174"/>
    </row>
    <row r="139" spans="1:70" s="147" customFormat="1" ht="36.75" customHeight="1" thickBot="1" x14ac:dyDescent="0.25">
      <c r="A139" s="184" t="s">
        <v>494</v>
      </c>
      <c r="B139" s="551" t="s">
        <v>104</v>
      </c>
      <c r="C139" s="552"/>
      <c r="D139" s="552"/>
      <c r="E139" s="552"/>
      <c r="F139" s="552"/>
      <c r="G139" s="552"/>
      <c r="H139" s="552"/>
      <c r="I139" s="552"/>
      <c r="J139" s="552"/>
      <c r="K139" s="552"/>
      <c r="L139" s="552"/>
      <c r="M139" s="552"/>
      <c r="N139" s="552"/>
      <c r="O139" s="553"/>
      <c r="P139" s="421"/>
      <c r="Q139" s="534"/>
      <c r="R139" s="533"/>
      <c r="S139" s="422"/>
      <c r="T139" s="420" t="s">
        <v>155</v>
      </c>
      <c r="U139" s="421"/>
      <c r="V139" s="533" t="s">
        <v>155</v>
      </c>
      <c r="W139" s="422"/>
      <c r="X139" s="421"/>
      <c r="Y139" s="534"/>
      <c r="Z139" s="533"/>
      <c r="AA139" s="534"/>
      <c r="AB139" s="533" t="s">
        <v>155</v>
      </c>
      <c r="AC139" s="421"/>
      <c r="AD139" s="533"/>
      <c r="AE139" s="422"/>
      <c r="AF139" s="310"/>
      <c r="AG139" s="70"/>
      <c r="AH139" s="312"/>
      <c r="AI139" s="310"/>
      <c r="AJ139" s="70"/>
      <c r="AK139" s="63"/>
      <c r="AL139" s="310"/>
      <c r="AM139" s="70"/>
      <c r="AN139" s="312"/>
      <c r="AO139" s="310"/>
      <c r="AP139" s="70"/>
      <c r="AQ139" s="312"/>
      <c r="AR139" s="310" t="s">
        <v>176</v>
      </c>
      <c r="AS139" s="70" t="s">
        <v>176</v>
      </c>
      <c r="AT139" s="312"/>
      <c r="AU139" s="310" t="s">
        <v>176</v>
      </c>
      <c r="AV139" s="70" t="s">
        <v>176</v>
      </c>
      <c r="AW139" s="312"/>
      <c r="AX139" s="310"/>
      <c r="AY139" s="70"/>
      <c r="AZ139" s="63"/>
      <c r="BA139" s="310"/>
      <c r="BB139" s="70"/>
      <c r="BC139" s="311"/>
      <c r="BD139" s="535">
        <f>SUM(X139:AE139)</f>
        <v>0</v>
      </c>
      <c r="BE139" s="490"/>
      <c r="BF139" s="490"/>
      <c r="BG139" s="490"/>
      <c r="BH139" s="490"/>
      <c r="BI139" s="492"/>
      <c r="BJ139" s="143">
        <f t="shared" si="19"/>
        <v>0</v>
      </c>
      <c r="BK139" s="146"/>
      <c r="BN139" s="148"/>
      <c r="BO139" s="148"/>
      <c r="BP139" s="148"/>
    </row>
    <row r="140" spans="1:70" s="132" customFormat="1" ht="33.950000000000003" customHeight="1" thickBot="1" x14ac:dyDescent="0.25">
      <c r="A140" s="185" t="s">
        <v>495</v>
      </c>
      <c r="B140" s="412" t="s">
        <v>153</v>
      </c>
      <c r="C140" s="413"/>
      <c r="D140" s="413"/>
      <c r="E140" s="413"/>
      <c r="F140" s="413"/>
      <c r="G140" s="413"/>
      <c r="H140" s="413"/>
      <c r="I140" s="413"/>
      <c r="J140" s="413"/>
      <c r="K140" s="413"/>
      <c r="L140" s="413"/>
      <c r="M140" s="413"/>
      <c r="N140" s="413"/>
      <c r="O140" s="414"/>
      <c r="P140" s="402"/>
      <c r="Q140" s="488"/>
      <c r="R140" s="489"/>
      <c r="S140" s="403"/>
      <c r="T140" s="401" t="s">
        <v>155</v>
      </c>
      <c r="U140" s="402"/>
      <c r="V140" s="489" t="s">
        <v>155</v>
      </c>
      <c r="W140" s="403"/>
      <c r="X140" s="402"/>
      <c r="Y140" s="488"/>
      <c r="Z140" s="489"/>
      <c r="AA140" s="488"/>
      <c r="AB140" s="489" t="s">
        <v>155</v>
      </c>
      <c r="AC140" s="402"/>
      <c r="AD140" s="489"/>
      <c r="AE140" s="403"/>
      <c r="AF140" s="331"/>
      <c r="AG140" s="361"/>
      <c r="AH140" s="332"/>
      <c r="AI140" s="331"/>
      <c r="AJ140" s="361"/>
      <c r="AK140" s="332"/>
      <c r="AL140" s="331"/>
      <c r="AM140" s="361"/>
      <c r="AN140" s="332"/>
      <c r="AO140" s="331"/>
      <c r="AP140" s="361"/>
      <c r="AQ140" s="332"/>
      <c r="AR140" s="331" t="s">
        <v>176</v>
      </c>
      <c r="AS140" s="361" t="s">
        <v>176</v>
      </c>
      <c r="AT140" s="332"/>
      <c r="AU140" s="331" t="s">
        <v>176</v>
      </c>
      <c r="AV140" s="361" t="s">
        <v>176</v>
      </c>
      <c r="AW140" s="332"/>
      <c r="AX140" s="331"/>
      <c r="AY140" s="361"/>
      <c r="AZ140" s="332"/>
      <c r="BA140" s="331"/>
      <c r="BB140" s="361"/>
      <c r="BC140" s="328"/>
      <c r="BD140" s="450">
        <f>SUM(X140:AE140)</f>
        <v>0</v>
      </c>
      <c r="BE140" s="451"/>
      <c r="BF140" s="451"/>
      <c r="BG140" s="451"/>
      <c r="BH140" s="451"/>
      <c r="BI140" s="452"/>
      <c r="BJ140" s="143">
        <f t="shared" si="19"/>
        <v>0</v>
      </c>
      <c r="BK140" s="144"/>
      <c r="BN140" s="145"/>
      <c r="BO140" s="145"/>
      <c r="BP140" s="145"/>
    </row>
    <row r="141" spans="1:70" s="147" customFormat="1" ht="36.75" customHeight="1" thickBot="1" x14ac:dyDescent="0.25">
      <c r="A141" s="184" t="s">
        <v>506</v>
      </c>
      <c r="B141" s="551" t="s">
        <v>105</v>
      </c>
      <c r="C141" s="552"/>
      <c r="D141" s="552"/>
      <c r="E141" s="552"/>
      <c r="F141" s="552"/>
      <c r="G141" s="552"/>
      <c r="H141" s="552"/>
      <c r="I141" s="552"/>
      <c r="J141" s="552"/>
      <c r="K141" s="552"/>
      <c r="L141" s="552"/>
      <c r="M141" s="552"/>
      <c r="N141" s="552"/>
      <c r="O141" s="553"/>
      <c r="P141" s="421"/>
      <c r="Q141" s="534"/>
      <c r="R141" s="533"/>
      <c r="S141" s="422"/>
      <c r="T141" s="420" t="s">
        <v>539</v>
      </c>
      <c r="U141" s="421"/>
      <c r="V141" s="533" t="s">
        <v>538</v>
      </c>
      <c r="W141" s="422"/>
      <c r="X141" s="421" t="s">
        <v>537</v>
      </c>
      <c r="Y141" s="534"/>
      <c r="Z141" s="533"/>
      <c r="AA141" s="534"/>
      <c r="AB141" s="533" t="s">
        <v>536</v>
      </c>
      <c r="AC141" s="421"/>
      <c r="AD141" s="533"/>
      <c r="AE141" s="422"/>
      <c r="AF141" s="310" t="s">
        <v>154</v>
      </c>
      <c r="AG141" s="70" t="s">
        <v>154</v>
      </c>
      <c r="AH141" s="312"/>
      <c r="AI141" s="310" t="s">
        <v>535</v>
      </c>
      <c r="AJ141" s="70" t="s">
        <v>534</v>
      </c>
      <c r="AK141" s="312"/>
      <c r="AL141" s="310" t="s">
        <v>154</v>
      </c>
      <c r="AM141" s="70" t="s">
        <v>154</v>
      </c>
      <c r="AN141" s="312"/>
      <c r="AO141" s="310" t="s">
        <v>154</v>
      </c>
      <c r="AP141" s="70" t="s">
        <v>154</v>
      </c>
      <c r="AQ141" s="312"/>
      <c r="AR141" s="109" t="s">
        <v>176</v>
      </c>
      <c r="AS141" s="70" t="s">
        <v>176</v>
      </c>
      <c r="AT141" s="63"/>
      <c r="AU141" s="310" t="s">
        <v>176</v>
      </c>
      <c r="AV141" s="70" t="s">
        <v>176</v>
      </c>
      <c r="AW141" s="312"/>
      <c r="AX141" s="310" t="s">
        <v>296</v>
      </c>
      <c r="AY141" s="70" t="s">
        <v>176</v>
      </c>
      <c r="AZ141" s="312"/>
      <c r="BA141" s="310"/>
      <c r="BB141" s="70"/>
      <c r="BC141" s="311"/>
      <c r="BD141" s="535">
        <f>SUM(X141:AE141)</f>
        <v>0</v>
      </c>
      <c r="BE141" s="490"/>
      <c r="BF141" s="490"/>
      <c r="BG141" s="490"/>
      <c r="BH141" s="490"/>
      <c r="BI141" s="492"/>
      <c r="BJ141" s="143">
        <f t="shared" si="19"/>
        <v>0</v>
      </c>
      <c r="BK141" s="146"/>
      <c r="BN141" s="148"/>
      <c r="BO141" s="148"/>
      <c r="BP141" s="148"/>
    </row>
    <row r="142" spans="1:70" s="132" customFormat="1" ht="33.950000000000003" customHeight="1" x14ac:dyDescent="0.2">
      <c r="A142" s="288" t="s">
        <v>496</v>
      </c>
      <c r="B142" s="427" t="s">
        <v>153</v>
      </c>
      <c r="C142" s="428"/>
      <c r="D142" s="428"/>
      <c r="E142" s="428"/>
      <c r="F142" s="428"/>
      <c r="G142" s="428"/>
      <c r="H142" s="428"/>
      <c r="I142" s="428"/>
      <c r="J142" s="428"/>
      <c r="K142" s="428"/>
      <c r="L142" s="428"/>
      <c r="M142" s="428"/>
      <c r="N142" s="428"/>
      <c r="O142" s="429"/>
      <c r="P142" s="425"/>
      <c r="Q142" s="536"/>
      <c r="R142" s="537" t="s">
        <v>208</v>
      </c>
      <c r="S142" s="538"/>
      <c r="T142" s="424" t="s">
        <v>325</v>
      </c>
      <c r="U142" s="425"/>
      <c r="V142" s="539" t="s">
        <v>325</v>
      </c>
      <c r="W142" s="426"/>
      <c r="X142" s="425"/>
      <c r="Y142" s="536"/>
      <c r="Z142" s="539"/>
      <c r="AA142" s="536"/>
      <c r="AB142" s="539" t="s">
        <v>325</v>
      </c>
      <c r="AC142" s="425"/>
      <c r="AD142" s="539"/>
      <c r="AE142" s="426"/>
      <c r="AF142" s="316" t="s">
        <v>154</v>
      </c>
      <c r="AG142" s="306" t="s">
        <v>154</v>
      </c>
      <c r="AH142" s="341"/>
      <c r="AI142" s="316" t="s">
        <v>154</v>
      </c>
      <c r="AJ142" s="306" t="s">
        <v>154</v>
      </c>
      <c r="AK142" s="317"/>
      <c r="AL142" s="316" t="s">
        <v>154</v>
      </c>
      <c r="AM142" s="306" t="s">
        <v>154</v>
      </c>
      <c r="AN142" s="317"/>
      <c r="AO142" s="316" t="s">
        <v>154</v>
      </c>
      <c r="AP142" s="306" t="s">
        <v>154</v>
      </c>
      <c r="AQ142" s="341"/>
      <c r="AR142" s="340" t="s">
        <v>176</v>
      </c>
      <c r="AS142" s="306" t="s">
        <v>176</v>
      </c>
      <c r="AT142" s="341"/>
      <c r="AU142" s="316" t="s">
        <v>176</v>
      </c>
      <c r="AV142" s="306" t="s">
        <v>176</v>
      </c>
      <c r="AW142" s="317"/>
      <c r="AX142" s="316"/>
      <c r="AY142" s="306"/>
      <c r="AZ142" s="317"/>
      <c r="BA142" s="316"/>
      <c r="BB142" s="306"/>
      <c r="BC142" s="315"/>
      <c r="BD142" s="548" t="s">
        <v>202</v>
      </c>
      <c r="BE142" s="549"/>
      <c r="BF142" s="549"/>
      <c r="BG142" s="549"/>
      <c r="BH142" s="549"/>
      <c r="BI142" s="550"/>
      <c r="BJ142" s="143">
        <f t="shared" si="19"/>
        <v>0</v>
      </c>
      <c r="BK142" s="144"/>
      <c r="BN142" s="145"/>
      <c r="BO142" s="145"/>
      <c r="BP142" s="145"/>
    </row>
    <row r="143" spans="1:70" s="132" customFormat="1" ht="33.950000000000003" customHeight="1" x14ac:dyDescent="0.2">
      <c r="A143" s="681" t="s">
        <v>497</v>
      </c>
      <c r="B143" s="388" t="s">
        <v>533</v>
      </c>
      <c r="C143" s="389"/>
      <c r="D143" s="389"/>
      <c r="E143" s="389"/>
      <c r="F143" s="389"/>
      <c r="G143" s="389"/>
      <c r="H143" s="389"/>
      <c r="I143" s="389"/>
      <c r="J143" s="389"/>
      <c r="K143" s="389"/>
      <c r="L143" s="389"/>
      <c r="M143" s="389"/>
      <c r="N143" s="389"/>
      <c r="O143" s="390"/>
      <c r="P143" s="386"/>
      <c r="Q143" s="532"/>
      <c r="R143" s="531" t="s">
        <v>531</v>
      </c>
      <c r="S143" s="387"/>
      <c r="T143" s="385" t="s">
        <v>527</v>
      </c>
      <c r="U143" s="532"/>
      <c r="V143" s="531" t="s">
        <v>528</v>
      </c>
      <c r="W143" s="387"/>
      <c r="X143" s="386" t="s">
        <v>529</v>
      </c>
      <c r="Y143" s="532"/>
      <c r="Z143" s="531"/>
      <c r="AA143" s="532"/>
      <c r="AB143" s="531" t="s">
        <v>530</v>
      </c>
      <c r="AC143" s="532"/>
      <c r="AD143" s="531"/>
      <c r="AE143" s="387"/>
      <c r="AF143" s="323"/>
      <c r="AG143" s="325"/>
      <c r="AH143" s="322"/>
      <c r="AI143" s="323" t="s">
        <v>527</v>
      </c>
      <c r="AJ143" s="325" t="s">
        <v>528</v>
      </c>
      <c r="AK143" s="326"/>
      <c r="AL143" s="323"/>
      <c r="AM143" s="325"/>
      <c r="AN143" s="322"/>
      <c r="AO143" s="323"/>
      <c r="AP143" s="325"/>
      <c r="AQ143" s="322"/>
      <c r="AR143" s="323"/>
      <c r="AS143" s="325"/>
      <c r="AT143" s="322"/>
      <c r="AU143" s="323"/>
      <c r="AV143" s="325"/>
      <c r="AW143" s="322"/>
      <c r="AX143" s="323"/>
      <c r="AY143" s="325"/>
      <c r="AZ143" s="326"/>
      <c r="BA143" s="323"/>
      <c r="BB143" s="325"/>
      <c r="BC143" s="321"/>
      <c r="BD143" s="620"/>
      <c r="BE143" s="621"/>
      <c r="BF143" s="621"/>
      <c r="BG143" s="621"/>
      <c r="BH143" s="621"/>
      <c r="BI143" s="622"/>
      <c r="BJ143" s="143">
        <f>SUM(X143:AE143)</f>
        <v>0</v>
      </c>
      <c r="BK143" s="144"/>
      <c r="BN143" s="145"/>
      <c r="BO143" s="145"/>
      <c r="BP143" s="145"/>
    </row>
    <row r="144" spans="1:70" s="132" customFormat="1" ht="33.950000000000003" customHeight="1" thickBot="1" x14ac:dyDescent="0.25">
      <c r="A144" s="681" t="s">
        <v>532</v>
      </c>
      <c r="B144" s="434" t="s">
        <v>207</v>
      </c>
      <c r="C144" s="396"/>
      <c r="D144" s="396"/>
      <c r="E144" s="396"/>
      <c r="F144" s="396"/>
      <c r="G144" s="396"/>
      <c r="H144" s="396"/>
      <c r="I144" s="396"/>
      <c r="J144" s="396"/>
      <c r="K144" s="396"/>
      <c r="L144" s="396"/>
      <c r="M144" s="396"/>
      <c r="N144" s="396"/>
      <c r="O144" s="397"/>
      <c r="P144" s="394"/>
      <c r="Q144" s="485"/>
      <c r="R144" s="487" t="s">
        <v>321</v>
      </c>
      <c r="S144" s="395"/>
      <c r="T144" s="401" t="s">
        <v>296</v>
      </c>
      <c r="U144" s="488"/>
      <c r="V144" s="489" t="s">
        <v>176</v>
      </c>
      <c r="W144" s="403"/>
      <c r="X144" s="394" t="s">
        <v>176</v>
      </c>
      <c r="Y144" s="485"/>
      <c r="Z144" s="487"/>
      <c r="AA144" s="485"/>
      <c r="AB144" s="487"/>
      <c r="AC144" s="485"/>
      <c r="AD144" s="487"/>
      <c r="AE144" s="395"/>
      <c r="AF144" s="331"/>
      <c r="AG144" s="117"/>
      <c r="AH144" s="332"/>
      <c r="AI144" s="358"/>
      <c r="AJ144" s="117"/>
      <c r="AK144" s="108"/>
      <c r="AL144" s="331"/>
      <c r="AM144" s="117"/>
      <c r="AN144" s="332"/>
      <c r="AO144" s="331"/>
      <c r="AP144" s="117"/>
      <c r="AQ144" s="332"/>
      <c r="AR144" s="331"/>
      <c r="AS144" s="117"/>
      <c r="AT144" s="332"/>
      <c r="AU144" s="331"/>
      <c r="AV144" s="361"/>
      <c r="AW144" s="332"/>
      <c r="AX144" s="358" t="s">
        <v>296</v>
      </c>
      <c r="AY144" s="117" t="s">
        <v>176</v>
      </c>
      <c r="AZ144" s="108"/>
      <c r="BA144" s="331"/>
      <c r="BB144" s="117"/>
      <c r="BC144" s="328"/>
      <c r="BD144" s="542" t="s">
        <v>505</v>
      </c>
      <c r="BE144" s="543"/>
      <c r="BF144" s="543"/>
      <c r="BG144" s="543"/>
      <c r="BH144" s="543"/>
      <c r="BI144" s="544"/>
      <c r="BJ144" s="143">
        <f>SUM(X144:AE144)</f>
        <v>0</v>
      </c>
      <c r="BK144" s="144"/>
      <c r="BN144" s="145"/>
      <c r="BO144" s="145"/>
      <c r="BP144" s="145"/>
    </row>
    <row r="145" spans="1:70" s="17" customFormat="1" ht="33.950000000000003" customHeight="1" thickBot="1" x14ac:dyDescent="0.25">
      <c r="A145" s="545" t="s">
        <v>139</v>
      </c>
      <c r="B145" s="546"/>
      <c r="C145" s="546"/>
      <c r="D145" s="546"/>
      <c r="E145" s="546"/>
      <c r="F145" s="546"/>
      <c r="G145" s="546"/>
      <c r="H145" s="546"/>
      <c r="I145" s="546"/>
      <c r="J145" s="546"/>
      <c r="K145" s="546"/>
      <c r="L145" s="546"/>
      <c r="M145" s="546"/>
      <c r="N145" s="546"/>
      <c r="O145" s="546"/>
      <c r="P145" s="546"/>
      <c r="Q145" s="546"/>
      <c r="R145" s="546"/>
      <c r="S145" s="547"/>
      <c r="T145" s="420">
        <f>SUM(T77,T33)</f>
        <v>7438</v>
      </c>
      <c r="U145" s="421"/>
      <c r="V145" s="533">
        <f>SUM(V33,V77)</f>
        <v>3482</v>
      </c>
      <c r="W145" s="422"/>
      <c r="X145" s="421">
        <f>SUM(X33,X77)</f>
        <v>1682</v>
      </c>
      <c r="Y145" s="421"/>
      <c r="Z145" s="533">
        <f>SUM(Z33,Z77)</f>
        <v>768</v>
      </c>
      <c r="AA145" s="421"/>
      <c r="AB145" s="533">
        <f>SUM(AB33,AB77)</f>
        <v>948</v>
      </c>
      <c r="AC145" s="421"/>
      <c r="AD145" s="533">
        <f>SUM(AD33,AD77)</f>
        <v>84</v>
      </c>
      <c r="AE145" s="422"/>
      <c r="AF145" s="310">
        <f t="shared" ref="AF145:BC145" si="32">SUM(AF77,AF33)</f>
        <v>1116</v>
      </c>
      <c r="AG145" s="314">
        <f t="shared" si="32"/>
        <v>544</v>
      </c>
      <c r="AH145" s="63">
        <f t="shared" si="32"/>
        <v>29</v>
      </c>
      <c r="AI145" s="310">
        <f t="shared" si="32"/>
        <v>1030</v>
      </c>
      <c r="AJ145" s="70">
        <f t="shared" si="32"/>
        <v>508</v>
      </c>
      <c r="AK145" s="311">
        <f t="shared" si="32"/>
        <v>28</v>
      </c>
      <c r="AL145" s="310">
        <f t="shared" si="32"/>
        <v>1102</v>
      </c>
      <c r="AM145" s="314">
        <f t="shared" si="32"/>
        <v>518</v>
      </c>
      <c r="AN145" s="63">
        <f t="shared" si="32"/>
        <v>30</v>
      </c>
      <c r="AO145" s="310">
        <f t="shared" si="32"/>
        <v>1098</v>
      </c>
      <c r="AP145" s="314">
        <f t="shared" si="32"/>
        <v>502</v>
      </c>
      <c r="AQ145" s="63">
        <f t="shared" si="32"/>
        <v>30</v>
      </c>
      <c r="AR145" s="310">
        <f t="shared" si="32"/>
        <v>978</v>
      </c>
      <c r="AS145" s="314">
        <f t="shared" si="32"/>
        <v>468</v>
      </c>
      <c r="AT145" s="63">
        <f t="shared" si="32"/>
        <v>26</v>
      </c>
      <c r="AU145" s="310">
        <f t="shared" si="32"/>
        <v>980</v>
      </c>
      <c r="AV145" s="314">
        <f t="shared" si="32"/>
        <v>442</v>
      </c>
      <c r="AW145" s="63">
        <f t="shared" si="32"/>
        <v>28</v>
      </c>
      <c r="AX145" s="310">
        <f t="shared" si="32"/>
        <v>1134</v>
      </c>
      <c r="AY145" s="314">
        <f t="shared" si="32"/>
        <v>500</v>
      </c>
      <c r="AZ145" s="63">
        <f t="shared" si="32"/>
        <v>34</v>
      </c>
      <c r="BA145" s="310">
        <f t="shared" si="32"/>
        <v>0</v>
      </c>
      <c r="BB145" s="314">
        <f t="shared" si="32"/>
        <v>0</v>
      </c>
      <c r="BC145" s="314">
        <f t="shared" si="32"/>
        <v>0</v>
      </c>
      <c r="BD145" s="535"/>
      <c r="BE145" s="490"/>
      <c r="BF145" s="490"/>
      <c r="BG145" s="490"/>
      <c r="BH145" s="490"/>
      <c r="BI145" s="492"/>
      <c r="BJ145" s="133">
        <f t="shared" si="19"/>
        <v>3482</v>
      </c>
      <c r="BK145" s="64">
        <f>SUM(AF145,AI145,AL145,AO145,AR145,AU145,AX145,BA145)</f>
        <v>7438</v>
      </c>
      <c r="BL145" s="64">
        <f>SUM(AG145,AJ145,AM145,AP145,AS145,AV145,AY145,BB145)</f>
        <v>3482</v>
      </c>
      <c r="BM145" s="64">
        <f>SUM(AH145,AK145,AN145,AQ145,AT145,AW145,AZ145,BC145)</f>
        <v>205</v>
      </c>
      <c r="BN145" s="14"/>
      <c r="BO145" s="14"/>
      <c r="BP145" s="14"/>
    </row>
    <row r="146" spans="1:70" s="17" customFormat="1" ht="33.950000000000003" customHeight="1" x14ac:dyDescent="0.2">
      <c r="A146" s="412" t="s">
        <v>20</v>
      </c>
      <c r="B146" s="529"/>
      <c r="C146" s="529"/>
      <c r="D146" s="529"/>
      <c r="E146" s="529"/>
      <c r="F146" s="529"/>
      <c r="G146" s="529"/>
      <c r="H146" s="529"/>
      <c r="I146" s="529"/>
      <c r="J146" s="529"/>
      <c r="K146" s="529"/>
      <c r="L146" s="529"/>
      <c r="M146" s="529"/>
      <c r="N146" s="529"/>
      <c r="O146" s="529"/>
      <c r="P146" s="529"/>
      <c r="Q146" s="529"/>
      <c r="R146" s="529"/>
      <c r="S146" s="529"/>
      <c r="T146" s="540"/>
      <c r="U146" s="541"/>
      <c r="V146" s="539"/>
      <c r="W146" s="426"/>
      <c r="X146" s="402"/>
      <c r="Y146" s="488"/>
      <c r="Z146" s="489"/>
      <c r="AA146" s="488"/>
      <c r="AB146" s="489"/>
      <c r="AC146" s="488"/>
      <c r="AD146" s="489"/>
      <c r="AE146" s="402"/>
      <c r="AF146" s="526">
        <f>ROUND(AG145/17,0)</f>
        <v>32</v>
      </c>
      <c r="AG146" s="527"/>
      <c r="AH146" s="528"/>
      <c r="AI146" s="526">
        <f>ROUND(AJ145/17,0)</f>
        <v>30</v>
      </c>
      <c r="AJ146" s="527"/>
      <c r="AK146" s="528"/>
      <c r="AL146" s="526">
        <f>ROUND(AM145/17,0)</f>
        <v>30</v>
      </c>
      <c r="AM146" s="527"/>
      <c r="AN146" s="528"/>
      <c r="AO146" s="526">
        <f>ROUND(AP145/17,0)</f>
        <v>30</v>
      </c>
      <c r="AP146" s="527"/>
      <c r="AQ146" s="528"/>
      <c r="AR146" s="526">
        <f>ROUND(AS145/16,0)</f>
        <v>29</v>
      </c>
      <c r="AS146" s="527"/>
      <c r="AT146" s="528"/>
      <c r="AU146" s="526">
        <f>ROUND(AV145/16,0)</f>
        <v>28</v>
      </c>
      <c r="AV146" s="527"/>
      <c r="AW146" s="528"/>
      <c r="AX146" s="526">
        <f>ROUND(AY145/17,0)</f>
        <v>29</v>
      </c>
      <c r="AY146" s="527"/>
      <c r="AZ146" s="528"/>
      <c r="BA146" s="526"/>
      <c r="BB146" s="527"/>
      <c r="BC146" s="527"/>
      <c r="BD146" s="450"/>
      <c r="BE146" s="451"/>
      <c r="BF146" s="451"/>
      <c r="BG146" s="451"/>
      <c r="BH146" s="451"/>
      <c r="BI146" s="452"/>
      <c r="BJ146" s="133">
        <f t="shared" si="19"/>
        <v>0</v>
      </c>
      <c r="BK146" s="68"/>
      <c r="BN146" s="14"/>
      <c r="BO146" s="14"/>
      <c r="BP146" s="14"/>
    </row>
    <row r="147" spans="1:70" s="17" customFormat="1" ht="33.950000000000003" customHeight="1" x14ac:dyDescent="0.2">
      <c r="A147" s="412" t="s">
        <v>21</v>
      </c>
      <c r="B147" s="529"/>
      <c r="C147" s="529"/>
      <c r="D147" s="529"/>
      <c r="E147" s="529"/>
      <c r="F147" s="529"/>
      <c r="G147" s="529"/>
      <c r="H147" s="529"/>
      <c r="I147" s="529"/>
      <c r="J147" s="529"/>
      <c r="K147" s="529"/>
      <c r="L147" s="529"/>
      <c r="M147" s="529"/>
      <c r="N147" s="529"/>
      <c r="O147" s="529"/>
      <c r="P147" s="529"/>
      <c r="Q147" s="529"/>
      <c r="R147" s="529"/>
      <c r="S147" s="529"/>
      <c r="T147" s="514">
        <f>SUM(AF147:BC147)</f>
        <v>5</v>
      </c>
      <c r="U147" s="530"/>
      <c r="V147" s="531"/>
      <c r="W147" s="387"/>
      <c r="X147" s="386"/>
      <c r="Y147" s="532"/>
      <c r="Z147" s="531"/>
      <c r="AA147" s="532"/>
      <c r="AB147" s="531"/>
      <c r="AC147" s="532"/>
      <c r="AD147" s="531"/>
      <c r="AE147" s="386"/>
      <c r="AF147" s="514"/>
      <c r="AG147" s="515"/>
      <c r="AH147" s="516"/>
      <c r="AI147" s="514">
        <v>1</v>
      </c>
      <c r="AJ147" s="515"/>
      <c r="AK147" s="516"/>
      <c r="AL147" s="514">
        <v>1</v>
      </c>
      <c r="AM147" s="515"/>
      <c r="AN147" s="516"/>
      <c r="AO147" s="514">
        <v>1</v>
      </c>
      <c r="AP147" s="515"/>
      <c r="AQ147" s="516"/>
      <c r="AR147" s="514"/>
      <c r="AS147" s="515"/>
      <c r="AT147" s="516"/>
      <c r="AU147" s="514">
        <v>1</v>
      </c>
      <c r="AV147" s="515"/>
      <c r="AW147" s="516"/>
      <c r="AX147" s="514">
        <v>1</v>
      </c>
      <c r="AY147" s="515"/>
      <c r="AZ147" s="516"/>
      <c r="BA147" s="514"/>
      <c r="BB147" s="515"/>
      <c r="BC147" s="515"/>
      <c r="BD147" s="440"/>
      <c r="BE147" s="441"/>
      <c r="BF147" s="441"/>
      <c r="BG147" s="441"/>
      <c r="BH147" s="441"/>
      <c r="BI147" s="442"/>
      <c r="BJ147" s="133">
        <f t="shared" si="19"/>
        <v>0</v>
      </c>
      <c r="BK147" s="68"/>
      <c r="BN147" s="14"/>
      <c r="BO147" s="14"/>
      <c r="BP147" s="14"/>
    </row>
    <row r="148" spans="1:70" s="17" customFormat="1" ht="33.950000000000003" customHeight="1" x14ac:dyDescent="0.2">
      <c r="A148" s="412" t="s">
        <v>2</v>
      </c>
      <c r="B148" s="529"/>
      <c r="C148" s="529"/>
      <c r="D148" s="529"/>
      <c r="E148" s="529"/>
      <c r="F148" s="529"/>
      <c r="G148" s="529"/>
      <c r="H148" s="529"/>
      <c r="I148" s="529"/>
      <c r="J148" s="529"/>
      <c r="K148" s="529"/>
      <c r="L148" s="529"/>
      <c r="M148" s="529"/>
      <c r="N148" s="529"/>
      <c r="O148" s="529"/>
      <c r="P148" s="529"/>
      <c r="Q148" s="529"/>
      <c r="R148" s="529"/>
      <c r="S148" s="529"/>
      <c r="T148" s="514">
        <f t="shared" ref="T148:T150" si="33">SUM(AF148:BC148)</f>
        <v>1</v>
      </c>
      <c r="U148" s="530"/>
      <c r="V148" s="531"/>
      <c r="W148" s="387"/>
      <c r="X148" s="386"/>
      <c r="Y148" s="532"/>
      <c r="Z148" s="531"/>
      <c r="AA148" s="532"/>
      <c r="AB148" s="531"/>
      <c r="AC148" s="532"/>
      <c r="AD148" s="531"/>
      <c r="AE148" s="386"/>
      <c r="AF148" s="514"/>
      <c r="AG148" s="515"/>
      <c r="AH148" s="516"/>
      <c r="AI148" s="514"/>
      <c r="AJ148" s="515"/>
      <c r="AK148" s="516"/>
      <c r="AL148" s="514"/>
      <c r="AM148" s="515"/>
      <c r="AN148" s="516"/>
      <c r="AO148" s="514"/>
      <c r="AP148" s="515"/>
      <c r="AQ148" s="516"/>
      <c r="AR148" s="514">
        <v>1</v>
      </c>
      <c r="AS148" s="515"/>
      <c r="AT148" s="516"/>
      <c r="AU148" s="514"/>
      <c r="AV148" s="515"/>
      <c r="AW148" s="516"/>
      <c r="AX148" s="514"/>
      <c r="AY148" s="515"/>
      <c r="AZ148" s="516"/>
      <c r="BA148" s="514"/>
      <c r="BB148" s="515"/>
      <c r="BC148" s="515"/>
      <c r="BD148" s="440"/>
      <c r="BE148" s="441"/>
      <c r="BF148" s="441"/>
      <c r="BG148" s="441"/>
      <c r="BH148" s="441"/>
      <c r="BI148" s="442"/>
      <c r="BJ148" s="133">
        <f t="shared" si="19"/>
        <v>0</v>
      </c>
      <c r="BK148" s="68"/>
      <c r="BN148" s="14"/>
      <c r="BO148" s="14"/>
      <c r="BP148" s="14"/>
    </row>
    <row r="149" spans="1:70" s="17" customFormat="1" ht="33.950000000000003" customHeight="1" x14ac:dyDescent="0.2">
      <c r="A149" s="412" t="s">
        <v>22</v>
      </c>
      <c r="B149" s="529"/>
      <c r="C149" s="529"/>
      <c r="D149" s="529"/>
      <c r="E149" s="529"/>
      <c r="F149" s="529"/>
      <c r="G149" s="529"/>
      <c r="H149" s="529"/>
      <c r="I149" s="529"/>
      <c r="J149" s="529"/>
      <c r="K149" s="529"/>
      <c r="L149" s="529"/>
      <c r="M149" s="529"/>
      <c r="N149" s="529"/>
      <c r="O149" s="529"/>
      <c r="P149" s="529"/>
      <c r="Q149" s="529"/>
      <c r="R149" s="529"/>
      <c r="S149" s="529"/>
      <c r="T149" s="514">
        <f t="shared" si="33"/>
        <v>31</v>
      </c>
      <c r="U149" s="530"/>
      <c r="V149" s="531"/>
      <c r="W149" s="387"/>
      <c r="X149" s="386"/>
      <c r="Y149" s="532"/>
      <c r="Z149" s="531"/>
      <c r="AA149" s="532"/>
      <c r="AB149" s="531"/>
      <c r="AC149" s="532"/>
      <c r="AD149" s="531"/>
      <c r="AE149" s="386"/>
      <c r="AF149" s="514">
        <f>COUNTIF(P34:Q138,1)+COUNTIF(P34:Q138,1.2)</f>
        <v>4</v>
      </c>
      <c r="AG149" s="515"/>
      <c r="AH149" s="516"/>
      <c r="AI149" s="514">
        <f>COUNTIF(P34:Q138,2)+COUNTIF(P34:Q138,1.2)+COUNTIF(P34:Q138,2.3)</f>
        <v>4</v>
      </c>
      <c r="AJ149" s="515"/>
      <c r="AK149" s="516"/>
      <c r="AL149" s="514">
        <f>COUNTIF(P34:Q138,3)+COUNTIF(P34:Q138,2.3)+COUNTIF(P34:Q138,3.4)</f>
        <v>5</v>
      </c>
      <c r="AM149" s="515"/>
      <c r="AN149" s="516"/>
      <c r="AO149" s="514">
        <f>COUNTIF(P34:Q138,4)+COUNTIF(P34:Q138,3.4)+COUNTIF(P34:Q138,4.5)</f>
        <v>4</v>
      </c>
      <c r="AP149" s="515"/>
      <c r="AQ149" s="516"/>
      <c r="AR149" s="514">
        <f>COUNTIF(P34:Q138,5)+COUNTIF(P34:Q138,4.5)+COUNTIF(P34:Q138,5.6)</f>
        <v>5</v>
      </c>
      <c r="AS149" s="515"/>
      <c r="AT149" s="516"/>
      <c r="AU149" s="514">
        <f>COUNTIF(P34:Q138,6)+COUNTIF(P34:Q138,5.6)+COUNTIF(P34:Q138,6.7)</f>
        <v>4</v>
      </c>
      <c r="AV149" s="515"/>
      <c r="AW149" s="516"/>
      <c r="AX149" s="514">
        <f>COUNTIF(P34:Q138,7)+COUNTIF(P34:Q138,6.7)+COUNTIF(P34:Q138,7.8)</f>
        <v>5</v>
      </c>
      <c r="AY149" s="515"/>
      <c r="AZ149" s="516"/>
      <c r="BA149" s="514"/>
      <c r="BB149" s="515"/>
      <c r="BC149" s="515"/>
      <c r="BD149" s="440"/>
      <c r="BE149" s="441"/>
      <c r="BF149" s="441"/>
      <c r="BG149" s="441"/>
      <c r="BH149" s="441"/>
      <c r="BI149" s="442"/>
      <c r="BJ149" s="133">
        <f t="shared" si="19"/>
        <v>0</v>
      </c>
      <c r="BK149" s="68"/>
      <c r="BN149" s="14"/>
      <c r="BO149" s="14"/>
      <c r="BP149" s="14"/>
    </row>
    <row r="150" spans="1:70" s="17" customFormat="1" ht="33.950000000000003" customHeight="1" thickBot="1" x14ac:dyDescent="0.25">
      <c r="A150" s="434" t="s">
        <v>23</v>
      </c>
      <c r="B150" s="523"/>
      <c r="C150" s="523"/>
      <c r="D150" s="523"/>
      <c r="E150" s="523"/>
      <c r="F150" s="523"/>
      <c r="G150" s="523"/>
      <c r="H150" s="523"/>
      <c r="I150" s="523"/>
      <c r="J150" s="523"/>
      <c r="K150" s="523"/>
      <c r="L150" s="523"/>
      <c r="M150" s="523"/>
      <c r="N150" s="523"/>
      <c r="O150" s="523"/>
      <c r="P150" s="523"/>
      <c r="Q150" s="523"/>
      <c r="R150" s="523"/>
      <c r="S150" s="523"/>
      <c r="T150" s="517">
        <f t="shared" si="33"/>
        <v>33</v>
      </c>
      <c r="U150" s="524"/>
      <c r="V150" s="481"/>
      <c r="W150" s="525"/>
      <c r="X150" s="465"/>
      <c r="Y150" s="480"/>
      <c r="Z150" s="481"/>
      <c r="AA150" s="480"/>
      <c r="AB150" s="481"/>
      <c r="AC150" s="480"/>
      <c r="AD150" s="481"/>
      <c r="AE150" s="465"/>
      <c r="AF150" s="517">
        <f>COUNTIF(R34:S138,1)+COUNTIF(R34:S138,1.2)</f>
        <v>5</v>
      </c>
      <c r="AG150" s="518"/>
      <c r="AH150" s="522"/>
      <c r="AI150" s="517">
        <f>COUNTIF(R34:S138,2)+COUNTIF(R34:S138,1.2)+COUNTIF(R34:S138,2.3)</f>
        <v>4</v>
      </c>
      <c r="AJ150" s="518"/>
      <c r="AK150" s="522"/>
      <c r="AL150" s="517">
        <f>COUNTIF(R34:S138,3)+COUNTIF(R34:S138,2.3)+COUNTIF(R34:S138,3.4)</f>
        <v>5</v>
      </c>
      <c r="AM150" s="518"/>
      <c r="AN150" s="522"/>
      <c r="AO150" s="517">
        <f>COUNTIF(R34:S138,4)+COUNTIF(R34:S138,3.4)+COUNTIF(R34:S138,4.5)</f>
        <v>6</v>
      </c>
      <c r="AP150" s="518"/>
      <c r="AQ150" s="522"/>
      <c r="AR150" s="517">
        <f>COUNTIF(R34:S138,5)+COUNTIF(R34:S138,4.5)+COUNTIF(R34:S138,5.6)</f>
        <v>3</v>
      </c>
      <c r="AS150" s="518"/>
      <c r="AT150" s="522"/>
      <c r="AU150" s="517">
        <f>COUNTIF(R34:S138,6)+COUNTIF(R34:S138,5.6)+COUNTIF(R34:S138,6.7)</f>
        <v>5</v>
      </c>
      <c r="AV150" s="518"/>
      <c r="AW150" s="522"/>
      <c r="AX150" s="517">
        <f>COUNTIF(R34:S138,7)+COUNTIF(R34:S138,6.7)+COUNTIF(R34:S138,7.8)</f>
        <v>5</v>
      </c>
      <c r="AY150" s="518"/>
      <c r="AZ150" s="522"/>
      <c r="BA150" s="517"/>
      <c r="BB150" s="518"/>
      <c r="BC150" s="518"/>
      <c r="BD150" s="519"/>
      <c r="BE150" s="520"/>
      <c r="BF150" s="520"/>
      <c r="BG150" s="520"/>
      <c r="BH150" s="520"/>
      <c r="BI150" s="521"/>
      <c r="BJ150" s="133"/>
      <c r="BK150" s="68"/>
      <c r="BN150" s="14"/>
      <c r="BO150" s="14"/>
      <c r="BP150" s="14"/>
    </row>
    <row r="151" spans="1:70" s="3" customFormat="1" ht="33.950000000000003" customHeight="1" thickBot="1" x14ac:dyDescent="0.5">
      <c r="R151" s="232"/>
      <c r="S151" s="232"/>
      <c r="BF151" s="230"/>
      <c r="BG151" s="230"/>
      <c r="BH151" s="230"/>
      <c r="BI151" s="230"/>
      <c r="BJ151" s="230"/>
      <c r="BK151" s="230"/>
      <c r="BL151" s="230"/>
      <c r="BM151" s="230"/>
      <c r="BP151" s="15"/>
      <c r="BQ151" s="15"/>
      <c r="BR151" s="15"/>
    </row>
    <row r="152" spans="1:70" s="3" customFormat="1" ht="36.75" customHeight="1" thickBot="1" x14ac:dyDescent="0.5">
      <c r="A152" s="420" t="s">
        <v>69</v>
      </c>
      <c r="B152" s="421"/>
      <c r="C152" s="421"/>
      <c r="D152" s="421"/>
      <c r="E152" s="421"/>
      <c r="F152" s="421"/>
      <c r="G152" s="421"/>
      <c r="H152" s="421"/>
      <c r="I152" s="421"/>
      <c r="J152" s="421"/>
      <c r="K152" s="421"/>
      <c r="L152" s="421"/>
      <c r="M152" s="421"/>
      <c r="N152" s="421"/>
      <c r="O152" s="421"/>
      <c r="P152" s="422"/>
      <c r="Q152" s="420" t="s">
        <v>102</v>
      </c>
      <c r="R152" s="421"/>
      <c r="S152" s="421"/>
      <c r="T152" s="421"/>
      <c r="U152" s="421"/>
      <c r="V152" s="421"/>
      <c r="W152" s="421"/>
      <c r="X152" s="421"/>
      <c r="Y152" s="421"/>
      <c r="Z152" s="421"/>
      <c r="AA152" s="421"/>
      <c r="AB152" s="421"/>
      <c r="AC152" s="421"/>
      <c r="AD152" s="421"/>
      <c r="AE152" s="422"/>
      <c r="AF152" s="418" t="s">
        <v>68</v>
      </c>
      <c r="AG152" s="419"/>
      <c r="AH152" s="419"/>
      <c r="AI152" s="419"/>
      <c r="AJ152" s="419"/>
      <c r="AK152" s="419"/>
      <c r="AL152" s="419"/>
      <c r="AM152" s="419"/>
      <c r="AN152" s="419"/>
      <c r="AO152" s="419"/>
      <c r="AP152" s="419"/>
      <c r="AQ152" s="419"/>
      <c r="AR152" s="419"/>
      <c r="AS152" s="419"/>
      <c r="AT152" s="423"/>
      <c r="AU152" s="419" t="s">
        <v>67</v>
      </c>
      <c r="AV152" s="419"/>
      <c r="AW152" s="419"/>
      <c r="AX152" s="419"/>
      <c r="AY152" s="419"/>
      <c r="AZ152" s="419"/>
      <c r="BA152" s="419"/>
      <c r="BB152" s="419"/>
      <c r="BC152" s="419"/>
      <c r="BD152" s="419"/>
      <c r="BE152" s="419"/>
      <c r="BF152" s="419"/>
      <c r="BG152" s="419"/>
      <c r="BH152" s="419"/>
      <c r="BI152" s="423"/>
      <c r="BJ152" s="356"/>
      <c r="BK152" s="230"/>
      <c r="BL152" s="230"/>
      <c r="BM152" s="230"/>
      <c r="BP152" s="15"/>
      <c r="BQ152" s="15"/>
      <c r="BR152" s="15"/>
    </row>
    <row r="153" spans="1:70" s="3" customFormat="1" ht="62.25" customHeight="1" thickBot="1" x14ac:dyDescent="0.5">
      <c r="A153" s="493" t="s">
        <v>30</v>
      </c>
      <c r="B153" s="494"/>
      <c r="C153" s="494"/>
      <c r="D153" s="494"/>
      <c r="E153" s="494"/>
      <c r="F153" s="494"/>
      <c r="G153" s="495"/>
      <c r="H153" s="490" t="s">
        <v>29</v>
      </c>
      <c r="I153" s="490"/>
      <c r="J153" s="490"/>
      <c r="K153" s="490" t="s">
        <v>31</v>
      </c>
      <c r="L153" s="490"/>
      <c r="M153" s="490"/>
      <c r="N153" s="491" t="s">
        <v>103</v>
      </c>
      <c r="O153" s="490"/>
      <c r="P153" s="492"/>
      <c r="Q153" s="511" t="s">
        <v>30</v>
      </c>
      <c r="R153" s="512"/>
      <c r="S153" s="512"/>
      <c r="T153" s="512"/>
      <c r="U153" s="512"/>
      <c r="V153" s="513"/>
      <c r="W153" s="490" t="s">
        <v>29</v>
      </c>
      <c r="X153" s="490"/>
      <c r="Y153" s="490"/>
      <c r="Z153" s="490" t="s">
        <v>31</v>
      </c>
      <c r="AA153" s="490"/>
      <c r="AB153" s="490"/>
      <c r="AC153" s="491" t="s">
        <v>103</v>
      </c>
      <c r="AD153" s="490"/>
      <c r="AE153" s="492"/>
      <c r="AF153" s="493" t="s">
        <v>29</v>
      </c>
      <c r="AG153" s="494"/>
      <c r="AH153" s="494"/>
      <c r="AI153" s="494"/>
      <c r="AJ153" s="495"/>
      <c r="AK153" s="496" t="s">
        <v>31</v>
      </c>
      <c r="AL153" s="494"/>
      <c r="AM153" s="494"/>
      <c r="AN153" s="494"/>
      <c r="AO153" s="495"/>
      <c r="AP153" s="497" t="s">
        <v>103</v>
      </c>
      <c r="AQ153" s="494"/>
      <c r="AR153" s="494"/>
      <c r="AS153" s="494"/>
      <c r="AT153" s="498"/>
      <c r="AU153" s="682" t="s">
        <v>522</v>
      </c>
      <c r="AV153" s="683"/>
      <c r="AW153" s="683"/>
      <c r="AX153" s="683"/>
      <c r="AY153" s="683"/>
      <c r="AZ153" s="683"/>
      <c r="BA153" s="683"/>
      <c r="BB153" s="683"/>
      <c r="BC153" s="683"/>
      <c r="BD153" s="683"/>
      <c r="BE153" s="683"/>
      <c r="BF153" s="683"/>
      <c r="BG153" s="683"/>
      <c r="BH153" s="683"/>
      <c r="BI153" s="684"/>
      <c r="BJ153" s="356"/>
      <c r="BK153" s="230"/>
      <c r="BL153" s="230"/>
      <c r="BM153" s="230"/>
      <c r="BP153" s="15"/>
      <c r="BQ153" s="15"/>
      <c r="BR153" s="15"/>
    </row>
    <row r="154" spans="1:70" s="3" customFormat="1" ht="36.75" customHeight="1" x14ac:dyDescent="0.45">
      <c r="A154" s="482" t="s">
        <v>218</v>
      </c>
      <c r="B154" s="483"/>
      <c r="C154" s="483"/>
      <c r="D154" s="483"/>
      <c r="E154" s="483"/>
      <c r="F154" s="483"/>
      <c r="G154" s="484"/>
      <c r="H154" s="486">
        <v>2</v>
      </c>
      <c r="I154" s="483"/>
      <c r="J154" s="484"/>
      <c r="K154" s="486">
        <v>2</v>
      </c>
      <c r="L154" s="483"/>
      <c r="M154" s="484"/>
      <c r="N154" s="474">
        <f>K154*1.5</f>
        <v>3</v>
      </c>
      <c r="O154" s="475"/>
      <c r="P154" s="476"/>
      <c r="Q154" s="401" t="s">
        <v>174</v>
      </c>
      <c r="R154" s="402"/>
      <c r="S154" s="402"/>
      <c r="T154" s="402"/>
      <c r="U154" s="402"/>
      <c r="V154" s="488"/>
      <c r="W154" s="489">
        <v>6</v>
      </c>
      <c r="X154" s="402"/>
      <c r="Y154" s="488"/>
      <c r="Z154" s="489">
        <v>4</v>
      </c>
      <c r="AA154" s="402"/>
      <c r="AB154" s="488"/>
      <c r="AC154" s="508">
        <f>Z154*1.5</f>
        <v>6</v>
      </c>
      <c r="AD154" s="509"/>
      <c r="AE154" s="510"/>
      <c r="AF154" s="482">
        <v>8</v>
      </c>
      <c r="AG154" s="483"/>
      <c r="AH154" s="483"/>
      <c r="AI154" s="483"/>
      <c r="AJ154" s="484"/>
      <c r="AK154" s="486">
        <v>11</v>
      </c>
      <c r="AL154" s="483"/>
      <c r="AM154" s="483"/>
      <c r="AN154" s="483"/>
      <c r="AO154" s="484"/>
      <c r="AP154" s="474">
        <f>AK154*1.5</f>
        <v>16.5</v>
      </c>
      <c r="AQ154" s="475"/>
      <c r="AR154" s="475"/>
      <c r="AS154" s="475"/>
      <c r="AT154" s="476"/>
      <c r="AU154" s="678" t="s">
        <v>299</v>
      </c>
      <c r="AV154" s="679"/>
      <c r="AW154" s="679"/>
      <c r="AX154" s="679"/>
      <c r="AY154" s="679"/>
      <c r="AZ154" s="679"/>
      <c r="BA154" s="679"/>
      <c r="BB154" s="679"/>
      <c r="BC154" s="679"/>
      <c r="BD154" s="679"/>
      <c r="BE154" s="679"/>
      <c r="BF154" s="679"/>
      <c r="BG154" s="679"/>
      <c r="BH154" s="679"/>
      <c r="BI154" s="680"/>
      <c r="BJ154" s="356"/>
      <c r="BK154" s="230"/>
      <c r="BL154" s="230"/>
      <c r="BM154" s="230"/>
      <c r="BP154" s="15"/>
      <c r="BQ154" s="15"/>
      <c r="BR154" s="15"/>
    </row>
    <row r="155" spans="1:70" s="3" customFormat="1" ht="36.75" customHeight="1" thickBot="1" x14ac:dyDescent="0.5">
      <c r="A155" s="393"/>
      <c r="B155" s="394"/>
      <c r="C155" s="394"/>
      <c r="D155" s="394"/>
      <c r="E155" s="394"/>
      <c r="F155" s="394"/>
      <c r="G155" s="485"/>
      <c r="H155" s="487"/>
      <c r="I155" s="394"/>
      <c r="J155" s="485"/>
      <c r="K155" s="487"/>
      <c r="L155" s="394"/>
      <c r="M155" s="485"/>
      <c r="N155" s="477"/>
      <c r="O155" s="478"/>
      <c r="P155" s="479"/>
      <c r="Q155" s="464" t="s">
        <v>175</v>
      </c>
      <c r="R155" s="465"/>
      <c r="S155" s="465"/>
      <c r="T155" s="465"/>
      <c r="U155" s="465"/>
      <c r="V155" s="480"/>
      <c r="W155" s="481">
        <v>8</v>
      </c>
      <c r="X155" s="465"/>
      <c r="Y155" s="480"/>
      <c r="Z155" s="481">
        <v>6</v>
      </c>
      <c r="AA155" s="465"/>
      <c r="AB155" s="480"/>
      <c r="AC155" s="477">
        <v>9</v>
      </c>
      <c r="AD155" s="478"/>
      <c r="AE155" s="479"/>
      <c r="AF155" s="393"/>
      <c r="AG155" s="394"/>
      <c r="AH155" s="394"/>
      <c r="AI155" s="394"/>
      <c r="AJ155" s="485"/>
      <c r="AK155" s="487"/>
      <c r="AL155" s="394"/>
      <c r="AM155" s="394"/>
      <c r="AN155" s="394"/>
      <c r="AO155" s="485"/>
      <c r="AP155" s="477"/>
      <c r="AQ155" s="478"/>
      <c r="AR155" s="478"/>
      <c r="AS155" s="478"/>
      <c r="AT155" s="479"/>
      <c r="AU155" s="434"/>
      <c r="AV155" s="396"/>
      <c r="AW155" s="396"/>
      <c r="AX155" s="396"/>
      <c r="AY155" s="396"/>
      <c r="AZ155" s="396"/>
      <c r="BA155" s="396"/>
      <c r="BB155" s="396"/>
      <c r="BC155" s="396"/>
      <c r="BD155" s="396"/>
      <c r="BE155" s="396"/>
      <c r="BF155" s="396"/>
      <c r="BG155" s="396"/>
      <c r="BH155" s="396"/>
      <c r="BI155" s="397"/>
      <c r="BJ155" s="356"/>
      <c r="BK155" s="230"/>
      <c r="BL155" s="230"/>
      <c r="BM155" s="230"/>
      <c r="BP155" s="15"/>
      <c r="BQ155" s="15"/>
      <c r="BR155" s="15"/>
    </row>
    <row r="156" spans="1:70" s="3" customFormat="1" ht="30.75" customHeight="1" x14ac:dyDescent="0.45">
      <c r="A156" s="71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2"/>
      <c r="BG156" s="72"/>
      <c r="BH156" s="72"/>
      <c r="BI156" s="72"/>
      <c r="BJ156" s="72"/>
      <c r="BK156" s="230"/>
      <c r="BL156" s="230"/>
      <c r="BM156" s="230"/>
      <c r="BP156" s="15"/>
      <c r="BQ156" s="15"/>
      <c r="BR156" s="15"/>
    </row>
    <row r="157" spans="1:70" s="3" customFormat="1" ht="31.35" customHeight="1" x14ac:dyDescent="0.45">
      <c r="A157" s="71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B157" s="71"/>
      <c r="AC157" s="71"/>
      <c r="AD157" s="71"/>
      <c r="AF157" s="18" t="s">
        <v>117</v>
      </c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2"/>
      <c r="BG157" s="72"/>
      <c r="BH157" s="72"/>
      <c r="BI157" s="72"/>
      <c r="BJ157" s="72"/>
      <c r="BK157" s="230"/>
      <c r="BL157" s="230"/>
      <c r="BM157" s="230"/>
      <c r="BP157" s="15"/>
      <c r="BQ157" s="15"/>
      <c r="BR157" s="15"/>
    </row>
    <row r="158" spans="1:70" s="3" customFormat="1" ht="24" customHeight="1" thickBot="1" x14ac:dyDescent="0.5">
      <c r="R158" s="232"/>
      <c r="S158" s="232"/>
      <c r="U158" s="73"/>
      <c r="V158" s="73"/>
      <c r="BF158" s="230"/>
      <c r="BG158" s="230"/>
      <c r="BH158" s="230"/>
      <c r="BI158" s="230"/>
      <c r="BJ158" s="230"/>
      <c r="BK158" s="230"/>
      <c r="BL158" s="230"/>
      <c r="BM158" s="230"/>
      <c r="BP158" s="15"/>
      <c r="BQ158" s="15"/>
      <c r="BR158" s="15"/>
    </row>
    <row r="159" spans="1:70" s="3" customFormat="1" ht="93.6" customHeight="1" thickBot="1" x14ac:dyDescent="0.5">
      <c r="A159" s="418" t="s">
        <v>106</v>
      </c>
      <c r="B159" s="419"/>
      <c r="C159" s="419"/>
      <c r="D159" s="419"/>
      <c r="E159" s="420" t="s">
        <v>107</v>
      </c>
      <c r="F159" s="421"/>
      <c r="G159" s="421"/>
      <c r="H159" s="421"/>
      <c r="I159" s="421"/>
      <c r="J159" s="421"/>
      <c r="K159" s="421"/>
      <c r="L159" s="421"/>
      <c r="M159" s="421"/>
      <c r="N159" s="421"/>
      <c r="O159" s="421"/>
      <c r="P159" s="421"/>
      <c r="Q159" s="421"/>
      <c r="R159" s="421"/>
      <c r="S159" s="421"/>
      <c r="T159" s="421"/>
      <c r="U159" s="421"/>
      <c r="V159" s="421"/>
      <c r="W159" s="421"/>
      <c r="X159" s="421"/>
      <c r="Y159" s="421"/>
      <c r="Z159" s="421"/>
      <c r="AA159" s="421"/>
      <c r="AB159" s="421"/>
      <c r="AC159" s="421"/>
      <c r="AD159" s="421"/>
      <c r="AE159" s="421"/>
      <c r="AF159" s="421"/>
      <c r="AG159" s="421"/>
      <c r="AH159" s="421"/>
      <c r="AI159" s="421"/>
      <c r="AJ159" s="421"/>
      <c r="AK159" s="421"/>
      <c r="AL159" s="421"/>
      <c r="AM159" s="421"/>
      <c r="AN159" s="421"/>
      <c r="AO159" s="421"/>
      <c r="AP159" s="421"/>
      <c r="AQ159" s="421"/>
      <c r="AR159" s="421"/>
      <c r="AS159" s="421"/>
      <c r="AT159" s="421"/>
      <c r="AU159" s="421"/>
      <c r="AV159" s="421"/>
      <c r="AW159" s="421"/>
      <c r="AX159" s="421"/>
      <c r="AY159" s="421"/>
      <c r="AZ159" s="421"/>
      <c r="BA159" s="421"/>
      <c r="BB159" s="421"/>
      <c r="BC159" s="421"/>
      <c r="BD159" s="421"/>
      <c r="BE159" s="422"/>
      <c r="BF159" s="418" t="s">
        <v>141</v>
      </c>
      <c r="BG159" s="419"/>
      <c r="BH159" s="419"/>
      <c r="BI159" s="423"/>
      <c r="BJ159" s="356"/>
      <c r="BK159" s="230"/>
      <c r="BL159" s="230"/>
      <c r="BM159" s="230"/>
      <c r="BP159" s="15"/>
      <c r="BQ159" s="15"/>
      <c r="BR159" s="15"/>
    </row>
    <row r="160" spans="1:70" s="19" customFormat="1" ht="98.25" customHeight="1" x14ac:dyDescent="0.4">
      <c r="A160" s="385" t="s">
        <v>118</v>
      </c>
      <c r="B160" s="386"/>
      <c r="C160" s="386"/>
      <c r="D160" s="386"/>
      <c r="E160" s="471" t="s">
        <v>212</v>
      </c>
      <c r="F160" s="472"/>
      <c r="G160" s="472"/>
      <c r="H160" s="472"/>
      <c r="I160" s="472"/>
      <c r="J160" s="472"/>
      <c r="K160" s="472"/>
      <c r="L160" s="472"/>
      <c r="M160" s="472"/>
      <c r="N160" s="472"/>
      <c r="O160" s="472"/>
      <c r="P160" s="472"/>
      <c r="Q160" s="472"/>
      <c r="R160" s="472"/>
      <c r="S160" s="472"/>
      <c r="T160" s="472"/>
      <c r="U160" s="472"/>
      <c r="V160" s="472"/>
      <c r="W160" s="472"/>
      <c r="X160" s="472"/>
      <c r="Y160" s="472"/>
      <c r="Z160" s="472"/>
      <c r="AA160" s="472"/>
      <c r="AB160" s="472"/>
      <c r="AC160" s="472"/>
      <c r="AD160" s="472"/>
      <c r="AE160" s="472"/>
      <c r="AF160" s="472"/>
      <c r="AG160" s="472"/>
      <c r="AH160" s="472"/>
      <c r="AI160" s="472"/>
      <c r="AJ160" s="472"/>
      <c r="AK160" s="472"/>
      <c r="AL160" s="472"/>
      <c r="AM160" s="472"/>
      <c r="AN160" s="472"/>
      <c r="AO160" s="472"/>
      <c r="AP160" s="472"/>
      <c r="AQ160" s="472"/>
      <c r="AR160" s="472"/>
      <c r="AS160" s="472"/>
      <c r="AT160" s="472"/>
      <c r="AU160" s="472"/>
      <c r="AV160" s="472"/>
      <c r="AW160" s="472"/>
      <c r="AX160" s="472"/>
      <c r="AY160" s="472"/>
      <c r="AZ160" s="472"/>
      <c r="BA160" s="472"/>
      <c r="BB160" s="472"/>
      <c r="BC160" s="472"/>
      <c r="BD160" s="472"/>
      <c r="BE160" s="473"/>
      <c r="BF160" s="469" t="s">
        <v>503</v>
      </c>
      <c r="BG160" s="410"/>
      <c r="BH160" s="410"/>
      <c r="BI160" s="411"/>
      <c r="BJ160" s="111" t="s">
        <v>213</v>
      </c>
      <c r="BK160" s="233"/>
      <c r="BL160" s="233"/>
      <c r="BM160" s="233"/>
    </row>
    <row r="161" spans="1:70" s="19" customFormat="1" ht="48.2" customHeight="1" x14ac:dyDescent="0.4">
      <c r="A161" s="385" t="s">
        <v>119</v>
      </c>
      <c r="B161" s="386"/>
      <c r="C161" s="386"/>
      <c r="D161" s="386"/>
      <c r="E161" s="404" t="s">
        <v>211</v>
      </c>
      <c r="F161" s="405"/>
      <c r="G161" s="405"/>
      <c r="H161" s="405"/>
      <c r="I161" s="405"/>
      <c r="J161" s="405"/>
      <c r="K161" s="405"/>
      <c r="L161" s="405"/>
      <c r="M161" s="405"/>
      <c r="N161" s="405"/>
      <c r="O161" s="405"/>
      <c r="P161" s="405"/>
      <c r="Q161" s="405"/>
      <c r="R161" s="405"/>
      <c r="S161" s="405"/>
      <c r="T161" s="405"/>
      <c r="U161" s="405"/>
      <c r="V161" s="405"/>
      <c r="W161" s="405"/>
      <c r="X161" s="405"/>
      <c r="Y161" s="405"/>
      <c r="Z161" s="405"/>
      <c r="AA161" s="405"/>
      <c r="AB161" s="405"/>
      <c r="AC161" s="405"/>
      <c r="AD161" s="405"/>
      <c r="AE161" s="405"/>
      <c r="AF161" s="405"/>
      <c r="AG161" s="405"/>
      <c r="AH161" s="405"/>
      <c r="AI161" s="405"/>
      <c r="AJ161" s="405"/>
      <c r="AK161" s="405"/>
      <c r="AL161" s="405"/>
      <c r="AM161" s="405"/>
      <c r="AN161" s="405"/>
      <c r="AO161" s="405"/>
      <c r="AP161" s="405"/>
      <c r="AQ161" s="405"/>
      <c r="AR161" s="405"/>
      <c r="AS161" s="405"/>
      <c r="AT161" s="405"/>
      <c r="AU161" s="405"/>
      <c r="AV161" s="405"/>
      <c r="AW161" s="405"/>
      <c r="AX161" s="405"/>
      <c r="AY161" s="405"/>
      <c r="AZ161" s="405"/>
      <c r="BA161" s="405"/>
      <c r="BB161" s="405"/>
      <c r="BC161" s="405"/>
      <c r="BD161" s="405"/>
      <c r="BE161" s="406"/>
      <c r="BF161" s="469" t="s">
        <v>332</v>
      </c>
      <c r="BG161" s="410"/>
      <c r="BH161" s="410"/>
      <c r="BI161" s="411"/>
      <c r="BJ161" s="111" t="s">
        <v>166</v>
      </c>
      <c r="BK161" s="233"/>
      <c r="BL161" s="233"/>
      <c r="BM161" s="233"/>
    </row>
    <row r="162" spans="1:70" s="22" customFormat="1" ht="48.2" customHeight="1" x14ac:dyDescent="0.2">
      <c r="A162" s="385" t="s">
        <v>126</v>
      </c>
      <c r="B162" s="386"/>
      <c r="C162" s="386"/>
      <c r="D162" s="386"/>
      <c r="E162" s="404" t="s">
        <v>328</v>
      </c>
      <c r="F162" s="405"/>
      <c r="G162" s="405"/>
      <c r="H162" s="405"/>
      <c r="I162" s="405"/>
      <c r="J162" s="405"/>
      <c r="K162" s="405"/>
      <c r="L162" s="405"/>
      <c r="M162" s="405"/>
      <c r="N162" s="405"/>
      <c r="O162" s="405"/>
      <c r="P162" s="405"/>
      <c r="Q162" s="405"/>
      <c r="R162" s="405"/>
      <c r="S162" s="405"/>
      <c r="T162" s="405"/>
      <c r="U162" s="405"/>
      <c r="V162" s="405"/>
      <c r="W162" s="405"/>
      <c r="X162" s="405"/>
      <c r="Y162" s="405"/>
      <c r="Z162" s="405"/>
      <c r="AA162" s="405"/>
      <c r="AB162" s="405"/>
      <c r="AC162" s="405"/>
      <c r="AD162" s="405"/>
      <c r="AE162" s="405"/>
      <c r="AF162" s="405"/>
      <c r="AG162" s="405"/>
      <c r="AH162" s="405"/>
      <c r="AI162" s="405"/>
      <c r="AJ162" s="405"/>
      <c r="AK162" s="405"/>
      <c r="AL162" s="405"/>
      <c r="AM162" s="405"/>
      <c r="AN162" s="405"/>
      <c r="AO162" s="405"/>
      <c r="AP162" s="405"/>
      <c r="AQ162" s="405"/>
      <c r="AR162" s="405"/>
      <c r="AS162" s="405"/>
      <c r="AT162" s="405"/>
      <c r="AU162" s="405"/>
      <c r="AV162" s="405"/>
      <c r="AW162" s="405"/>
      <c r="AX162" s="405"/>
      <c r="AY162" s="405"/>
      <c r="AZ162" s="405"/>
      <c r="BA162" s="405"/>
      <c r="BB162" s="405"/>
      <c r="BC162" s="405"/>
      <c r="BD162" s="405"/>
      <c r="BE162" s="406"/>
      <c r="BF162" s="433" t="s">
        <v>111</v>
      </c>
      <c r="BG162" s="391"/>
      <c r="BH162" s="391"/>
      <c r="BI162" s="392"/>
      <c r="BJ162" s="111" t="s">
        <v>143</v>
      </c>
      <c r="BK162" s="65"/>
      <c r="BL162" s="65"/>
      <c r="BM162" s="65"/>
    </row>
    <row r="163" spans="1:70" s="22" customFormat="1" ht="48.2" customHeight="1" x14ac:dyDescent="0.2">
      <c r="A163" s="401" t="s">
        <v>127</v>
      </c>
      <c r="B163" s="402"/>
      <c r="C163" s="402"/>
      <c r="D163" s="402"/>
      <c r="E163" s="412" t="s">
        <v>209</v>
      </c>
      <c r="F163" s="413"/>
      <c r="G163" s="413"/>
      <c r="H163" s="413"/>
      <c r="I163" s="413"/>
      <c r="J163" s="413"/>
      <c r="K163" s="413"/>
      <c r="L163" s="413"/>
      <c r="M163" s="413"/>
      <c r="N163" s="413"/>
      <c r="O163" s="413"/>
      <c r="P163" s="413"/>
      <c r="Q163" s="413"/>
      <c r="R163" s="413"/>
      <c r="S163" s="413"/>
      <c r="T163" s="413"/>
      <c r="U163" s="413"/>
      <c r="V163" s="413"/>
      <c r="W163" s="413"/>
      <c r="X163" s="413"/>
      <c r="Y163" s="413"/>
      <c r="Z163" s="413"/>
      <c r="AA163" s="413"/>
      <c r="AB163" s="413"/>
      <c r="AC163" s="413"/>
      <c r="AD163" s="413"/>
      <c r="AE163" s="413"/>
      <c r="AF163" s="413"/>
      <c r="AG163" s="413"/>
      <c r="AH163" s="413"/>
      <c r="AI163" s="413"/>
      <c r="AJ163" s="413"/>
      <c r="AK163" s="413"/>
      <c r="AL163" s="413"/>
      <c r="AM163" s="413"/>
      <c r="AN163" s="413"/>
      <c r="AO163" s="413"/>
      <c r="AP163" s="413"/>
      <c r="AQ163" s="413"/>
      <c r="AR163" s="413"/>
      <c r="AS163" s="413"/>
      <c r="AT163" s="413"/>
      <c r="AU163" s="413"/>
      <c r="AV163" s="413"/>
      <c r="AW163" s="413"/>
      <c r="AX163" s="413"/>
      <c r="AY163" s="413"/>
      <c r="AZ163" s="413"/>
      <c r="BA163" s="413"/>
      <c r="BB163" s="413"/>
      <c r="BC163" s="413"/>
      <c r="BD163" s="413"/>
      <c r="BE163" s="414"/>
      <c r="BF163" s="470" t="s">
        <v>99</v>
      </c>
      <c r="BG163" s="415"/>
      <c r="BH163" s="415"/>
      <c r="BI163" s="456"/>
      <c r="BJ163" s="111" t="s">
        <v>330</v>
      </c>
      <c r="BK163" s="65"/>
      <c r="BL163" s="65"/>
      <c r="BM163" s="65"/>
      <c r="BP163" s="66"/>
      <c r="BQ163" s="66"/>
      <c r="BR163" s="66"/>
    </row>
    <row r="164" spans="1:70" s="19" customFormat="1" ht="101.25" customHeight="1" x14ac:dyDescent="0.4">
      <c r="A164" s="385" t="s">
        <v>130</v>
      </c>
      <c r="B164" s="386"/>
      <c r="C164" s="386"/>
      <c r="D164" s="386"/>
      <c r="E164" s="404" t="s">
        <v>329</v>
      </c>
      <c r="F164" s="405"/>
      <c r="G164" s="405"/>
      <c r="H164" s="405"/>
      <c r="I164" s="405"/>
      <c r="J164" s="405"/>
      <c r="K164" s="405"/>
      <c r="L164" s="405"/>
      <c r="M164" s="405"/>
      <c r="N164" s="405"/>
      <c r="O164" s="405"/>
      <c r="P164" s="405"/>
      <c r="Q164" s="405"/>
      <c r="R164" s="405"/>
      <c r="S164" s="405"/>
      <c r="T164" s="405"/>
      <c r="U164" s="405"/>
      <c r="V164" s="405"/>
      <c r="W164" s="405"/>
      <c r="X164" s="405"/>
      <c r="Y164" s="405"/>
      <c r="Z164" s="405"/>
      <c r="AA164" s="405"/>
      <c r="AB164" s="405"/>
      <c r="AC164" s="405"/>
      <c r="AD164" s="405"/>
      <c r="AE164" s="405"/>
      <c r="AF164" s="405"/>
      <c r="AG164" s="405"/>
      <c r="AH164" s="405"/>
      <c r="AI164" s="405"/>
      <c r="AJ164" s="405"/>
      <c r="AK164" s="405"/>
      <c r="AL164" s="405"/>
      <c r="AM164" s="405"/>
      <c r="AN164" s="405"/>
      <c r="AO164" s="405"/>
      <c r="AP164" s="405"/>
      <c r="AQ164" s="405"/>
      <c r="AR164" s="405"/>
      <c r="AS164" s="405"/>
      <c r="AT164" s="405"/>
      <c r="AU164" s="405"/>
      <c r="AV164" s="405"/>
      <c r="AW164" s="405"/>
      <c r="AX164" s="405"/>
      <c r="AY164" s="405"/>
      <c r="AZ164" s="405"/>
      <c r="BA164" s="405"/>
      <c r="BB164" s="405"/>
      <c r="BC164" s="405"/>
      <c r="BD164" s="405"/>
      <c r="BE164" s="406"/>
      <c r="BF164" s="469" t="s">
        <v>503</v>
      </c>
      <c r="BG164" s="410"/>
      <c r="BH164" s="410"/>
      <c r="BI164" s="411"/>
      <c r="BJ164" s="111" t="s">
        <v>213</v>
      </c>
      <c r="BK164" s="233"/>
      <c r="BL164" s="233"/>
      <c r="BM164" s="233"/>
    </row>
    <row r="165" spans="1:70" s="19" customFormat="1" ht="101.25" customHeight="1" x14ac:dyDescent="0.4">
      <c r="A165" s="385" t="s">
        <v>131</v>
      </c>
      <c r="B165" s="386"/>
      <c r="C165" s="386"/>
      <c r="D165" s="386"/>
      <c r="E165" s="457" t="s">
        <v>214</v>
      </c>
      <c r="F165" s="458"/>
      <c r="G165" s="458"/>
      <c r="H165" s="458"/>
      <c r="I165" s="458"/>
      <c r="J165" s="458"/>
      <c r="K165" s="458"/>
      <c r="L165" s="458"/>
      <c r="M165" s="458"/>
      <c r="N165" s="458"/>
      <c r="O165" s="458"/>
      <c r="P165" s="458"/>
      <c r="Q165" s="458"/>
      <c r="R165" s="458"/>
      <c r="S165" s="458"/>
      <c r="T165" s="458"/>
      <c r="U165" s="458"/>
      <c r="V165" s="458"/>
      <c r="W165" s="458"/>
      <c r="X165" s="458"/>
      <c r="Y165" s="458"/>
      <c r="Z165" s="458"/>
      <c r="AA165" s="458"/>
      <c r="AB165" s="458"/>
      <c r="AC165" s="458"/>
      <c r="AD165" s="458"/>
      <c r="AE165" s="458"/>
      <c r="AF165" s="458"/>
      <c r="AG165" s="458"/>
      <c r="AH165" s="458"/>
      <c r="AI165" s="458"/>
      <c r="AJ165" s="458"/>
      <c r="AK165" s="458"/>
      <c r="AL165" s="458"/>
      <c r="AM165" s="458"/>
      <c r="AN165" s="458"/>
      <c r="AO165" s="458"/>
      <c r="AP165" s="458"/>
      <c r="AQ165" s="458"/>
      <c r="AR165" s="458"/>
      <c r="AS165" s="458"/>
      <c r="AT165" s="458"/>
      <c r="AU165" s="458"/>
      <c r="AV165" s="458"/>
      <c r="AW165" s="458"/>
      <c r="AX165" s="458"/>
      <c r="AY165" s="458"/>
      <c r="AZ165" s="458"/>
      <c r="BA165" s="458"/>
      <c r="BB165" s="458"/>
      <c r="BC165" s="458"/>
      <c r="BD165" s="458"/>
      <c r="BE165" s="459"/>
      <c r="BF165" s="469" t="s">
        <v>503</v>
      </c>
      <c r="BG165" s="410"/>
      <c r="BH165" s="410"/>
      <c r="BI165" s="411"/>
      <c r="BJ165" s="111" t="s">
        <v>213</v>
      </c>
      <c r="BK165" s="233"/>
      <c r="BL165" s="233"/>
      <c r="BM165" s="233"/>
    </row>
    <row r="166" spans="1:70" s="122" customFormat="1" ht="76.5" customHeight="1" x14ac:dyDescent="0.45">
      <c r="A166" s="385" t="s">
        <v>187</v>
      </c>
      <c r="B166" s="386"/>
      <c r="C166" s="386"/>
      <c r="D166" s="386"/>
      <c r="E166" s="404" t="s">
        <v>523</v>
      </c>
      <c r="F166" s="405"/>
      <c r="G166" s="405"/>
      <c r="H166" s="405"/>
      <c r="I166" s="405"/>
      <c r="J166" s="405"/>
      <c r="K166" s="405"/>
      <c r="L166" s="405"/>
      <c r="M166" s="405"/>
      <c r="N166" s="405"/>
      <c r="O166" s="405"/>
      <c r="P166" s="405"/>
      <c r="Q166" s="405"/>
      <c r="R166" s="405"/>
      <c r="S166" s="405"/>
      <c r="T166" s="405"/>
      <c r="U166" s="405"/>
      <c r="V166" s="405"/>
      <c r="W166" s="405"/>
      <c r="X166" s="405"/>
      <c r="Y166" s="405"/>
      <c r="Z166" s="405"/>
      <c r="AA166" s="405"/>
      <c r="AB166" s="405"/>
      <c r="AC166" s="405"/>
      <c r="AD166" s="405"/>
      <c r="AE166" s="405"/>
      <c r="AF166" s="405"/>
      <c r="AG166" s="405"/>
      <c r="AH166" s="405"/>
      <c r="AI166" s="405"/>
      <c r="AJ166" s="405"/>
      <c r="AK166" s="405"/>
      <c r="AL166" s="405"/>
      <c r="AM166" s="405"/>
      <c r="AN166" s="405"/>
      <c r="AO166" s="405"/>
      <c r="AP166" s="405"/>
      <c r="AQ166" s="405"/>
      <c r="AR166" s="405"/>
      <c r="AS166" s="405"/>
      <c r="AT166" s="405"/>
      <c r="AU166" s="405"/>
      <c r="AV166" s="405"/>
      <c r="AW166" s="405"/>
      <c r="AX166" s="405"/>
      <c r="AY166" s="405"/>
      <c r="AZ166" s="405"/>
      <c r="BA166" s="405"/>
      <c r="BB166" s="405"/>
      <c r="BC166" s="405"/>
      <c r="BD166" s="405"/>
      <c r="BE166" s="406"/>
      <c r="BF166" s="461" t="s">
        <v>113</v>
      </c>
      <c r="BG166" s="408"/>
      <c r="BH166" s="408"/>
      <c r="BI166" s="409"/>
      <c r="BJ166" s="235" t="s">
        <v>314</v>
      </c>
      <c r="BK166" s="1"/>
      <c r="BL166" s="2"/>
      <c r="BM166" s="2"/>
    </row>
    <row r="167" spans="1:70" s="122" customFormat="1" ht="76.5" customHeight="1" thickBot="1" x14ac:dyDescent="0.5">
      <c r="A167" s="464" t="s">
        <v>188</v>
      </c>
      <c r="B167" s="465"/>
      <c r="C167" s="465"/>
      <c r="D167" s="465"/>
      <c r="E167" s="434" t="s">
        <v>524</v>
      </c>
      <c r="F167" s="396"/>
      <c r="G167" s="396"/>
      <c r="H167" s="396"/>
      <c r="I167" s="396"/>
      <c r="J167" s="396"/>
      <c r="K167" s="396"/>
      <c r="L167" s="396"/>
      <c r="M167" s="396"/>
      <c r="N167" s="396"/>
      <c r="O167" s="396"/>
      <c r="P167" s="396"/>
      <c r="Q167" s="396"/>
      <c r="R167" s="396"/>
      <c r="S167" s="396"/>
      <c r="T167" s="396"/>
      <c r="U167" s="396"/>
      <c r="V167" s="396"/>
      <c r="W167" s="396"/>
      <c r="X167" s="396"/>
      <c r="Y167" s="396"/>
      <c r="Z167" s="396"/>
      <c r="AA167" s="396"/>
      <c r="AB167" s="396"/>
      <c r="AC167" s="396"/>
      <c r="AD167" s="396"/>
      <c r="AE167" s="396"/>
      <c r="AF167" s="396"/>
      <c r="AG167" s="396"/>
      <c r="AH167" s="396"/>
      <c r="AI167" s="396"/>
      <c r="AJ167" s="396"/>
      <c r="AK167" s="396"/>
      <c r="AL167" s="396"/>
      <c r="AM167" s="396"/>
      <c r="AN167" s="396"/>
      <c r="AO167" s="396"/>
      <c r="AP167" s="396"/>
      <c r="AQ167" s="396"/>
      <c r="AR167" s="396"/>
      <c r="AS167" s="396"/>
      <c r="AT167" s="396"/>
      <c r="AU167" s="396"/>
      <c r="AV167" s="396"/>
      <c r="AW167" s="396"/>
      <c r="AX167" s="396"/>
      <c r="AY167" s="396"/>
      <c r="AZ167" s="396"/>
      <c r="BA167" s="396"/>
      <c r="BB167" s="396"/>
      <c r="BC167" s="396"/>
      <c r="BD167" s="396"/>
      <c r="BE167" s="397"/>
      <c r="BF167" s="466" t="s">
        <v>114</v>
      </c>
      <c r="BG167" s="467"/>
      <c r="BH167" s="467"/>
      <c r="BI167" s="468"/>
      <c r="BJ167" s="235" t="s">
        <v>192</v>
      </c>
      <c r="BK167" s="1"/>
      <c r="BL167" s="2"/>
      <c r="BM167" s="2"/>
    </row>
    <row r="168" spans="1:70" s="5" customFormat="1" ht="56.25" customHeight="1" x14ac:dyDescent="0.5">
      <c r="A168" s="95" t="s">
        <v>122</v>
      </c>
      <c r="B168" s="366"/>
      <c r="C168" s="366"/>
      <c r="D168" s="366"/>
      <c r="E168" s="366"/>
      <c r="F168" s="366"/>
      <c r="G168" s="366"/>
      <c r="H168" s="366"/>
      <c r="I168" s="366"/>
      <c r="J168" s="366"/>
      <c r="K168" s="366"/>
      <c r="L168" s="366"/>
      <c r="M168" s="366"/>
      <c r="N168" s="366"/>
      <c r="O168" s="366"/>
      <c r="P168" s="366"/>
      <c r="Q168" s="366"/>
      <c r="R168" s="84"/>
      <c r="S168" s="84"/>
      <c r="T168" s="366"/>
      <c r="U168" s="366"/>
      <c r="V168" s="366"/>
      <c r="W168" s="366"/>
      <c r="X168" s="366"/>
      <c r="Y168" s="366"/>
      <c r="Z168" s="366"/>
      <c r="AA168" s="366"/>
      <c r="AB168" s="366"/>
      <c r="AC168" s="366"/>
      <c r="AD168" s="366"/>
      <c r="AE168" s="363"/>
      <c r="AG168" s="366"/>
      <c r="AH168" s="366"/>
      <c r="AI168" s="462" t="s">
        <v>122</v>
      </c>
      <c r="AJ168" s="462"/>
      <c r="AK168" s="462"/>
      <c r="AL168" s="462"/>
      <c r="AM168" s="462"/>
      <c r="AN168" s="462"/>
      <c r="AO168" s="462"/>
      <c r="AP168" s="462"/>
      <c r="AQ168" s="462"/>
      <c r="AR168" s="366"/>
      <c r="AS168" s="366"/>
      <c r="AT168" s="366"/>
      <c r="AU168" s="366"/>
      <c r="AV168" s="366"/>
      <c r="AW168" s="366"/>
      <c r="AX168" s="366"/>
      <c r="AY168" s="366"/>
      <c r="AZ168" s="366"/>
      <c r="BA168" s="366"/>
      <c r="BB168" s="366"/>
      <c r="BC168" s="366"/>
      <c r="BD168" s="366"/>
      <c r="BE168" s="366"/>
      <c r="BF168" s="366"/>
      <c r="BG168" s="366"/>
      <c r="BH168" s="366"/>
      <c r="BI168" s="10"/>
      <c r="BJ168" s="133">
        <f t="shared" ref="BJ168:BJ176" si="34">SUM(X168:AE168)</f>
        <v>0</v>
      </c>
      <c r="BK168" s="96"/>
      <c r="BL168" s="96"/>
    </row>
    <row r="169" spans="1:70" s="5" customFormat="1" ht="43.5" customHeight="1" x14ac:dyDescent="0.5">
      <c r="A169" s="463" t="s">
        <v>308</v>
      </c>
      <c r="B169" s="463"/>
      <c r="C169" s="463"/>
      <c r="D169" s="463"/>
      <c r="E169" s="463"/>
      <c r="F169" s="463"/>
      <c r="G169" s="463"/>
      <c r="H169" s="463"/>
      <c r="I169" s="463"/>
      <c r="J169" s="463"/>
      <c r="K169" s="463"/>
      <c r="L169" s="463"/>
      <c r="M169" s="463"/>
      <c r="N169" s="463"/>
      <c r="O169" s="463"/>
      <c r="P169" s="463"/>
      <c r="Q169" s="463"/>
      <c r="R169" s="463"/>
      <c r="S169" s="463"/>
      <c r="T169" s="463"/>
      <c r="U169" s="463"/>
      <c r="V169" s="463"/>
      <c r="W169" s="463"/>
      <c r="X169" s="463"/>
      <c r="Y169" s="85"/>
      <c r="Z169" s="85"/>
      <c r="AA169" s="85"/>
      <c r="AB169" s="85"/>
      <c r="AC169" s="85"/>
      <c r="AD169" s="366"/>
      <c r="AE169" s="363"/>
      <c r="AF169" s="366"/>
      <c r="AG169" s="366"/>
      <c r="AH169" s="366"/>
      <c r="AI169" s="371" t="s">
        <v>309</v>
      </c>
      <c r="AJ169" s="371"/>
      <c r="AK169" s="371"/>
      <c r="AL169" s="371"/>
      <c r="AM169" s="371"/>
      <c r="AN169" s="371"/>
      <c r="AO169" s="371"/>
      <c r="AP169" s="371"/>
      <c r="AQ169" s="371"/>
      <c r="AR169" s="371"/>
      <c r="AS169" s="371"/>
      <c r="AT169" s="371"/>
      <c r="AU169" s="371"/>
      <c r="AV169" s="371"/>
      <c r="AW169" s="371"/>
      <c r="AX169" s="371"/>
      <c r="AY169" s="371"/>
      <c r="AZ169" s="371"/>
      <c r="BA169" s="371"/>
      <c r="BB169" s="371"/>
      <c r="BC169" s="371"/>
      <c r="BD169" s="371"/>
      <c r="BE169" s="371"/>
      <c r="BF169" s="371"/>
      <c r="BG169" s="371"/>
      <c r="BH169" s="371"/>
      <c r="BI169" s="10"/>
      <c r="BJ169" s="133">
        <f t="shared" si="34"/>
        <v>0</v>
      </c>
      <c r="BK169" s="96"/>
      <c r="BL169" s="96"/>
    </row>
    <row r="170" spans="1:70" s="5" customFormat="1" ht="30.75" customHeight="1" x14ac:dyDescent="0.5">
      <c r="A170" s="463"/>
      <c r="B170" s="463"/>
      <c r="C170" s="463"/>
      <c r="D170" s="463"/>
      <c r="E170" s="463"/>
      <c r="F170" s="463"/>
      <c r="G170" s="463"/>
      <c r="H170" s="463"/>
      <c r="I170" s="463"/>
      <c r="J170" s="463"/>
      <c r="K170" s="463"/>
      <c r="L170" s="463"/>
      <c r="M170" s="463"/>
      <c r="N170" s="463"/>
      <c r="O170" s="463"/>
      <c r="P170" s="463"/>
      <c r="Q170" s="463"/>
      <c r="R170" s="463"/>
      <c r="S170" s="463"/>
      <c r="T170" s="463"/>
      <c r="U170" s="463"/>
      <c r="V170" s="463"/>
      <c r="W170" s="463"/>
      <c r="X170" s="463"/>
      <c r="Y170" s="85"/>
      <c r="Z170" s="85"/>
      <c r="AA170" s="85"/>
      <c r="AB170" s="85"/>
      <c r="AC170" s="85"/>
      <c r="AD170" s="366"/>
      <c r="AE170" s="363"/>
      <c r="AF170" s="366"/>
      <c r="AG170" s="366"/>
      <c r="AH170" s="366"/>
      <c r="AI170" s="371"/>
      <c r="AJ170" s="371"/>
      <c r="AK170" s="371"/>
      <c r="AL170" s="371"/>
      <c r="AM170" s="371"/>
      <c r="AN170" s="371"/>
      <c r="AO170" s="371"/>
      <c r="AP170" s="371"/>
      <c r="AQ170" s="371"/>
      <c r="AR170" s="371"/>
      <c r="AS170" s="371"/>
      <c r="AT170" s="371"/>
      <c r="AU170" s="371"/>
      <c r="AV170" s="371"/>
      <c r="AW170" s="371"/>
      <c r="AX170" s="371"/>
      <c r="AY170" s="371"/>
      <c r="AZ170" s="371"/>
      <c r="BA170" s="371"/>
      <c r="BB170" s="371"/>
      <c r="BC170" s="371"/>
      <c r="BD170" s="371"/>
      <c r="BE170" s="371"/>
      <c r="BF170" s="371"/>
      <c r="BG170" s="371"/>
      <c r="BH170" s="371"/>
      <c r="BI170" s="10"/>
      <c r="BJ170" s="133">
        <f t="shared" si="34"/>
        <v>0</v>
      </c>
      <c r="BK170" s="96"/>
      <c r="BL170" s="96"/>
    </row>
    <row r="171" spans="1:70" s="5" customFormat="1" ht="47.25" customHeight="1" x14ac:dyDescent="0.5">
      <c r="A171" s="384"/>
      <c r="B171" s="384"/>
      <c r="C171" s="384"/>
      <c r="D171" s="384"/>
      <c r="E171" s="384"/>
      <c r="F171" s="384"/>
      <c r="G171" s="384"/>
      <c r="H171" s="375" t="s">
        <v>500</v>
      </c>
      <c r="I171" s="375"/>
      <c r="J171" s="375"/>
      <c r="K171" s="375"/>
      <c r="L171" s="375"/>
      <c r="M171" s="375"/>
      <c r="N171" s="375"/>
      <c r="O171" s="375"/>
      <c r="P171" s="375"/>
      <c r="Q171" s="375"/>
      <c r="R171" s="86"/>
      <c r="S171" s="86"/>
      <c r="T171" s="86"/>
      <c r="U171" s="86"/>
      <c r="V171" s="366"/>
      <c r="W171" s="366"/>
      <c r="X171" s="366"/>
      <c r="Y171" s="366"/>
      <c r="Z171" s="366"/>
      <c r="AA171" s="366"/>
      <c r="AB171" s="366"/>
      <c r="AC171" s="366"/>
      <c r="AD171" s="366"/>
      <c r="AE171" s="363"/>
      <c r="AF171" s="366"/>
      <c r="AG171" s="366"/>
      <c r="AH171" s="366"/>
      <c r="AI171" s="342"/>
      <c r="AJ171" s="365"/>
      <c r="AK171" s="365"/>
      <c r="AL171" s="365"/>
      <c r="AM171" s="365"/>
      <c r="AN171" s="365"/>
      <c r="AO171" s="365"/>
      <c r="AP171" s="375" t="s">
        <v>162</v>
      </c>
      <c r="AQ171" s="375"/>
      <c r="AR171" s="375"/>
      <c r="AS171" s="375"/>
      <c r="AT171" s="375"/>
      <c r="AU171" s="375"/>
      <c r="AV171" s="375"/>
      <c r="AW171" s="375"/>
      <c r="AX171" s="86"/>
      <c r="AY171" s="86"/>
      <c r="AZ171" s="86"/>
      <c r="BA171" s="86"/>
      <c r="BB171" s="86"/>
      <c r="BC171" s="86"/>
      <c r="BD171" s="86"/>
      <c r="BE171" s="86"/>
      <c r="BF171" s="86"/>
      <c r="BG171" s="86"/>
      <c r="BH171" s="366"/>
      <c r="BI171" s="10"/>
      <c r="BJ171" s="133">
        <f t="shared" si="34"/>
        <v>0</v>
      </c>
      <c r="BK171" s="96"/>
      <c r="BL171" s="96"/>
    </row>
    <row r="172" spans="1:70" s="5" customFormat="1" ht="36" customHeight="1" x14ac:dyDescent="0.5">
      <c r="A172" s="378"/>
      <c r="B172" s="378"/>
      <c r="C172" s="378"/>
      <c r="D172" s="378"/>
      <c r="E172" s="378"/>
      <c r="F172" s="378"/>
      <c r="G172" s="378"/>
      <c r="H172" s="369">
        <v>2024</v>
      </c>
      <c r="I172" s="369"/>
      <c r="J172" s="369"/>
      <c r="O172" s="366"/>
      <c r="P172" s="366"/>
      <c r="Q172" s="366"/>
      <c r="R172" s="366"/>
      <c r="S172" s="366"/>
      <c r="T172" s="366"/>
      <c r="U172" s="366"/>
      <c r="V172" s="366"/>
      <c r="W172" s="366"/>
      <c r="X172" s="366"/>
      <c r="Y172" s="366"/>
      <c r="Z172" s="366"/>
      <c r="AA172" s="366"/>
      <c r="AB172" s="366"/>
      <c r="AC172" s="366"/>
      <c r="AD172" s="366"/>
      <c r="AE172" s="363"/>
      <c r="AF172" s="366"/>
      <c r="AG172" s="366"/>
      <c r="AH172" s="366"/>
      <c r="AI172" s="377" t="s">
        <v>159</v>
      </c>
      <c r="AJ172" s="377"/>
      <c r="AK172" s="377"/>
      <c r="AL172" s="377"/>
      <c r="AM172" s="377"/>
      <c r="AN172" s="377"/>
      <c r="AO172" s="377"/>
      <c r="AP172" s="97" t="s">
        <v>541</v>
      </c>
      <c r="AQ172" s="97"/>
      <c r="AR172" s="97"/>
      <c r="AW172" s="86"/>
      <c r="AX172" s="86"/>
      <c r="AY172" s="86"/>
      <c r="AZ172" s="86"/>
      <c r="BA172" s="86"/>
      <c r="BB172" s="86"/>
      <c r="BC172" s="86"/>
      <c r="BD172" s="86"/>
      <c r="BE172" s="86"/>
      <c r="BF172" s="86"/>
      <c r="BG172" s="366"/>
      <c r="BH172" s="366"/>
      <c r="BI172" s="10"/>
      <c r="BJ172" s="133">
        <f t="shared" si="34"/>
        <v>0</v>
      </c>
      <c r="BK172" s="96"/>
      <c r="BL172" s="96"/>
    </row>
    <row r="173" spans="1:70" s="5" customFormat="1" ht="22.5" customHeight="1" x14ac:dyDescent="0.5">
      <c r="A173" s="363"/>
      <c r="B173" s="363"/>
      <c r="C173" s="363"/>
      <c r="D173" s="363"/>
      <c r="E173" s="363"/>
      <c r="F173" s="363"/>
      <c r="G173" s="363"/>
      <c r="H173" s="344"/>
      <c r="I173" s="344"/>
      <c r="J173" s="344"/>
      <c r="O173" s="366"/>
      <c r="P173" s="366"/>
      <c r="Q173" s="366"/>
      <c r="R173" s="366"/>
      <c r="S173" s="366"/>
      <c r="T173" s="366"/>
      <c r="U173" s="366"/>
      <c r="V173" s="366"/>
      <c r="W173" s="366"/>
      <c r="X173" s="366"/>
      <c r="Y173" s="366"/>
      <c r="Z173" s="366"/>
      <c r="AA173" s="366"/>
      <c r="AB173" s="366"/>
      <c r="AC173" s="366"/>
      <c r="AD173" s="366"/>
      <c r="AE173" s="363"/>
      <c r="AF173" s="366"/>
      <c r="AG173" s="366"/>
      <c r="AH173" s="366"/>
      <c r="AI173" s="98"/>
      <c r="AJ173" s="98"/>
      <c r="AK173" s="98"/>
      <c r="AL173" s="98"/>
      <c r="AM173" s="98"/>
      <c r="AN173" s="98"/>
      <c r="AO173" s="98"/>
      <c r="AP173" s="344"/>
      <c r="AQ173" s="344"/>
      <c r="AR173" s="344"/>
      <c r="AW173" s="86"/>
      <c r="AX173" s="86"/>
      <c r="AY173" s="86"/>
      <c r="AZ173" s="86"/>
      <c r="BA173" s="86"/>
      <c r="BB173" s="86"/>
      <c r="BC173" s="86"/>
      <c r="BD173" s="86"/>
      <c r="BE173" s="86"/>
      <c r="BF173" s="86"/>
      <c r="BG173" s="366"/>
      <c r="BH173" s="366"/>
      <c r="BI173" s="10"/>
      <c r="BJ173" s="133">
        <f t="shared" si="34"/>
        <v>0</v>
      </c>
      <c r="BK173" s="96"/>
      <c r="BL173" s="96"/>
    </row>
    <row r="174" spans="1:70" s="5" customFormat="1" ht="27" customHeight="1" x14ac:dyDescent="0.45">
      <c r="A174" s="118"/>
      <c r="B174" s="118"/>
      <c r="C174" s="118"/>
      <c r="D174" s="118"/>
      <c r="E174" s="118"/>
      <c r="F174" s="118"/>
      <c r="G174" s="234"/>
      <c r="H174" s="234"/>
      <c r="I174" s="234"/>
      <c r="J174" s="234"/>
      <c r="K174" s="234"/>
      <c r="L174" s="234"/>
      <c r="M174" s="234"/>
      <c r="N174" s="234"/>
      <c r="O174" s="234"/>
      <c r="P174" s="234"/>
      <c r="Q174" s="234"/>
      <c r="R174" s="234"/>
      <c r="S174" s="234"/>
      <c r="T174" s="234"/>
      <c r="U174" s="234"/>
      <c r="V174" s="99"/>
      <c r="W174" s="99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100"/>
      <c r="AL174" s="234"/>
      <c r="AM174" s="101"/>
      <c r="AN174" s="234"/>
      <c r="AO174" s="234"/>
      <c r="AP174" s="234"/>
      <c r="AQ174" s="11"/>
      <c r="AR174" s="11"/>
      <c r="AS174" s="234"/>
      <c r="AT174" s="234"/>
      <c r="AU174" s="234"/>
      <c r="AV174" s="234"/>
      <c r="AW174" s="234"/>
      <c r="AX174" s="234"/>
      <c r="AY174" s="229"/>
      <c r="AZ174" s="229"/>
      <c r="BA174" s="229"/>
      <c r="BB174" s="229"/>
      <c r="BC174" s="229"/>
      <c r="BD174" s="229"/>
      <c r="BE174" s="99"/>
      <c r="BF174" s="99"/>
      <c r="BG174" s="99"/>
      <c r="BH174" s="99"/>
      <c r="BI174" s="96"/>
      <c r="BJ174" s="133">
        <f t="shared" si="34"/>
        <v>0</v>
      </c>
      <c r="BK174" s="96"/>
      <c r="BL174" s="96"/>
    </row>
    <row r="175" spans="1:70" s="5" customFormat="1" ht="36.75" customHeight="1" x14ac:dyDescent="0.5">
      <c r="A175" s="13" t="s">
        <v>347</v>
      </c>
      <c r="B175" s="102"/>
      <c r="C175" s="102"/>
      <c r="D175" s="102"/>
      <c r="E175" s="102"/>
      <c r="F175" s="102"/>
      <c r="G175" s="366"/>
      <c r="H175" s="88"/>
      <c r="I175" s="88"/>
      <c r="J175" s="88"/>
      <c r="K175" s="88"/>
      <c r="L175" s="88"/>
      <c r="M175" s="88"/>
      <c r="N175" s="366"/>
      <c r="O175" s="366"/>
      <c r="P175" s="366"/>
      <c r="Q175" s="366"/>
      <c r="R175" s="366"/>
      <c r="S175" s="366"/>
      <c r="T175" s="366"/>
      <c r="U175" s="366"/>
      <c r="X175" s="93"/>
      <c r="Y175" s="93"/>
      <c r="Z175" s="93"/>
      <c r="AA175" s="93"/>
      <c r="AB175" s="93"/>
      <c r="AC175" s="93"/>
      <c r="AD175" s="93"/>
      <c r="AE175" s="93"/>
      <c r="AF175" s="93"/>
      <c r="AG175" s="93"/>
      <c r="AH175" s="93"/>
      <c r="AI175" s="93"/>
      <c r="AJ175" s="93"/>
      <c r="AK175" s="77"/>
      <c r="AL175" s="366"/>
      <c r="AM175" s="367"/>
      <c r="AN175" s="366"/>
      <c r="AO175" s="366"/>
      <c r="AP175" s="366"/>
      <c r="AW175" s="88"/>
      <c r="AX175" s="366"/>
      <c r="AY175" s="366"/>
      <c r="AZ175" s="366"/>
      <c r="BA175" s="366"/>
      <c r="BB175" s="366"/>
      <c r="BC175" s="366"/>
      <c r="BD175" s="366"/>
      <c r="BI175" s="96"/>
      <c r="BJ175" s="133">
        <f t="shared" si="34"/>
        <v>0</v>
      </c>
      <c r="BK175" s="96"/>
      <c r="BL175" s="96"/>
    </row>
    <row r="176" spans="1:70" s="5" customFormat="1" ht="30" customHeight="1" thickBot="1" x14ac:dyDescent="0.5">
      <c r="A176" s="103"/>
      <c r="B176" s="103"/>
      <c r="C176" s="103"/>
      <c r="D176" s="103"/>
      <c r="E176" s="103"/>
      <c r="F176" s="103"/>
      <c r="G176" s="229"/>
      <c r="H176" s="100"/>
      <c r="I176" s="100"/>
      <c r="J176" s="100"/>
      <c r="K176" s="100"/>
      <c r="L176" s="100"/>
      <c r="M176" s="100"/>
      <c r="N176" s="229"/>
      <c r="O176" s="229"/>
      <c r="P176" s="229"/>
      <c r="Q176" s="229"/>
      <c r="R176" s="229"/>
      <c r="S176" s="229"/>
      <c r="T176" s="229"/>
      <c r="U176" s="229"/>
      <c r="V176" s="99"/>
      <c r="W176" s="99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4"/>
      <c r="AL176" s="229"/>
      <c r="AM176" s="104"/>
      <c r="AN176" s="229"/>
      <c r="AO176" s="229"/>
      <c r="AP176" s="229"/>
      <c r="AW176" s="100"/>
      <c r="AX176" s="229"/>
      <c r="AY176" s="229"/>
      <c r="AZ176" s="229"/>
      <c r="BA176" s="229"/>
      <c r="BB176" s="229"/>
      <c r="BC176" s="229"/>
      <c r="BD176" s="229"/>
      <c r="BE176" s="99"/>
      <c r="BF176" s="99"/>
      <c r="BG176" s="99"/>
      <c r="BH176" s="99"/>
      <c r="BI176" s="96"/>
      <c r="BJ176" s="133">
        <f t="shared" si="34"/>
        <v>0</v>
      </c>
      <c r="BK176" s="96"/>
      <c r="BL176" s="96"/>
    </row>
    <row r="177" spans="1:70" s="3" customFormat="1" ht="93.6" customHeight="1" thickBot="1" x14ac:dyDescent="0.5">
      <c r="A177" s="418" t="s">
        <v>106</v>
      </c>
      <c r="B177" s="419"/>
      <c r="C177" s="419"/>
      <c r="D177" s="419"/>
      <c r="E177" s="420" t="s">
        <v>107</v>
      </c>
      <c r="F177" s="421"/>
      <c r="G177" s="421"/>
      <c r="H177" s="421"/>
      <c r="I177" s="421"/>
      <c r="J177" s="421"/>
      <c r="K177" s="421"/>
      <c r="L177" s="421"/>
      <c r="M177" s="421"/>
      <c r="N177" s="421"/>
      <c r="O177" s="421"/>
      <c r="P177" s="421"/>
      <c r="Q177" s="421"/>
      <c r="R177" s="421"/>
      <c r="S177" s="421"/>
      <c r="T177" s="421"/>
      <c r="U177" s="421"/>
      <c r="V177" s="421"/>
      <c r="W177" s="421"/>
      <c r="X177" s="421"/>
      <c r="Y177" s="421"/>
      <c r="Z177" s="421"/>
      <c r="AA177" s="421"/>
      <c r="AB177" s="421"/>
      <c r="AC177" s="421"/>
      <c r="AD177" s="421"/>
      <c r="AE177" s="421"/>
      <c r="AF177" s="421"/>
      <c r="AG177" s="421"/>
      <c r="AH177" s="421"/>
      <c r="AI177" s="421"/>
      <c r="AJ177" s="421"/>
      <c r="AK177" s="421"/>
      <c r="AL177" s="421"/>
      <c r="AM177" s="421"/>
      <c r="AN177" s="421"/>
      <c r="AO177" s="421"/>
      <c r="AP177" s="421"/>
      <c r="AQ177" s="421"/>
      <c r="AR177" s="421"/>
      <c r="AS177" s="421"/>
      <c r="AT177" s="421"/>
      <c r="AU177" s="421"/>
      <c r="AV177" s="421"/>
      <c r="AW177" s="421"/>
      <c r="AX177" s="421"/>
      <c r="AY177" s="421"/>
      <c r="AZ177" s="421"/>
      <c r="BA177" s="421"/>
      <c r="BB177" s="421"/>
      <c r="BC177" s="421"/>
      <c r="BD177" s="421"/>
      <c r="BE177" s="422"/>
      <c r="BF177" s="418" t="s">
        <v>141</v>
      </c>
      <c r="BG177" s="419"/>
      <c r="BH177" s="419"/>
      <c r="BI177" s="423"/>
      <c r="BJ177" s="356"/>
      <c r="BK177" s="230"/>
      <c r="BL177" s="230"/>
      <c r="BM177" s="230"/>
      <c r="BP177" s="15"/>
      <c r="BQ177" s="15"/>
      <c r="BR177" s="15"/>
    </row>
    <row r="178" spans="1:70" s="123" customFormat="1" ht="95.25" customHeight="1" x14ac:dyDescent="0.45">
      <c r="A178" s="385" t="s">
        <v>189</v>
      </c>
      <c r="B178" s="386"/>
      <c r="C178" s="386"/>
      <c r="D178" s="386"/>
      <c r="E178" s="404" t="s">
        <v>318</v>
      </c>
      <c r="F178" s="405"/>
      <c r="G178" s="405"/>
      <c r="H178" s="405"/>
      <c r="I178" s="405"/>
      <c r="J178" s="405"/>
      <c r="K178" s="405"/>
      <c r="L178" s="405"/>
      <c r="M178" s="405"/>
      <c r="N178" s="405"/>
      <c r="O178" s="405"/>
      <c r="P178" s="405"/>
      <c r="Q178" s="405"/>
      <c r="R178" s="405"/>
      <c r="S178" s="405"/>
      <c r="T178" s="405"/>
      <c r="U178" s="405"/>
      <c r="V178" s="405"/>
      <c r="W178" s="405"/>
      <c r="X178" s="405"/>
      <c r="Y178" s="405"/>
      <c r="Z178" s="405"/>
      <c r="AA178" s="405"/>
      <c r="AB178" s="405"/>
      <c r="AC178" s="405"/>
      <c r="AD178" s="405"/>
      <c r="AE178" s="405"/>
      <c r="AF178" s="405"/>
      <c r="AG178" s="405"/>
      <c r="AH178" s="405"/>
      <c r="AI178" s="405"/>
      <c r="AJ178" s="405"/>
      <c r="AK178" s="405"/>
      <c r="AL178" s="405"/>
      <c r="AM178" s="405"/>
      <c r="AN178" s="405"/>
      <c r="AO178" s="405"/>
      <c r="AP178" s="405"/>
      <c r="AQ178" s="405"/>
      <c r="AR178" s="405"/>
      <c r="AS178" s="405"/>
      <c r="AT178" s="405"/>
      <c r="AU178" s="405"/>
      <c r="AV178" s="405"/>
      <c r="AW178" s="405"/>
      <c r="AX178" s="405"/>
      <c r="AY178" s="405"/>
      <c r="AZ178" s="405"/>
      <c r="BA178" s="405"/>
      <c r="BB178" s="405"/>
      <c r="BC178" s="405"/>
      <c r="BD178" s="405"/>
      <c r="BE178" s="406"/>
      <c r="BF178" s="461" t="s">
        <v>142</v>
      </c>
      <c r="BG178" s="408"/>
      <c r="BH178" s="408"/>
      <c r="BI178" s="409"/>
      <c r="BJ178" s="235" t="s">
        <v>317</v>
      </c>
      <c r="BK178" s="1"/>
      <c r="BL178" s="2"/>
      <c r="BM178" s="2"/>
    </row>
    <row r="179" spans="1:70" s="22" customFormat="1" ht="38.1" customHeight="1" x14ac:dyDescent="0.2">
      <c r="A179" s="385" t="s">
        <v>190</v>
      </c>
      <c r="B179" s="386"/>
      <c r="C179" s="386"/>
      <c r="D179" s="386"/>
      <c r="E179" s="388" t="s">
        <v>339</v>
      </c>
      <c r="F179" s="389"/>
      <c r="G179" s="389"/>
      <c r="H179" s="389"/>
      <c r="I179" s="389"/>
      <c r="J179" s="389"/>
      <c r="K179" s="389"/>
      <c r="L179" s="389"/>
      <c r="M179" s="389"/>
      <c r="N179" s="389"/>
      <c r="O179" s="389"/>
      <c r="P179" s="389"/>
      <c r="Q179" s="389"/>
      <c r="R179" s="389"/>
      <c r="S179" s="389"/>
      <c r="T179" s="389"/>
      <c r="U179" s="389"/>
      <c r="V179" s="389"/>
      <c r="W179" s="389"/>
      <c r="X179" s="389"/>
      <c r="Y179" s="389"/>
      <c r="Z179" s="389"/>
      <c r="AA179" s="389"/>
      <c r="AB179" s="389"/>
      <c r="AC179" s="389"/>
      <c r="AD179" s="389"/>
      <c r="AE179" s="389"/>
      <c r="AF179" s="389"/>
      <c r="AG179" s="389"/>
      <c r="AH179" s="389"/>
      <c r="AI179" s="389"/>
      <c r="AJ179" s="389"/>
      <c r="AK179" s="389"/>
      <c r="AL179" s="389"/>
      <c r="AM179" s="389"/>
      <c r="AN179" s="389"/>
      <c r="AO179" s="389"/>
      <c r="AP179" s="389"/>
      <c r="AQ179" s="389"/>
      <c r="AR179" s="389"/>
      <c r="AS179" s="389"/>
      <c r="AT179" s="389"/>
      <c r="AU179" s="389"/>
      <c r="AV179" s="389"/>
      <c r="AW179" s="389"/>
      <c r="AX179" s="389"/>
      <c r="AY179" s="389"/>
      <c r="AZ179" s="389"/>
      <c r="BA179" s="389"/>
      <c r="BB179" s="389"/>
      <c r="BC179" s="389"/>
      <c r="BD179" s="389"/>
      <c r="BE179" s="390"/>
      <c r="BF179" s="433" t="s">
        <v>128</v>
      </c>
      <c r="BG179" s="391"/>
      <c r="BH179" s="391"/>
      <c r="BI179" s="392"/>
      <c r="BJ179" s="685" t="s">
        <v>186</v>
      </c>
      <c r="BK179" s="65"/>
      <c r="BL179" s="686"/>
      <c r="BM179" s="686"/>
    </row>
    <row r="180" spans="1:70" s="147" customFormat="1" ht="38.1" customHeight="1" x14ac:dyDescent="0.2">
      <c r="A180" s="385" t="s">
        <v>191</v>
      </c>
      <c r="B180" s="386"/>
      <c r="C180" s="386"/>
      <c r="D180" s="386"/>
      <c r="E180" s="404" t="s">
        <v>298</v>
      </c>
      <c r="F180" s="405"/>
      <c r="G180" s="405"/>
      <c r="H180" s="405"/>
      <c r="I180" s="405"/>
      <c r="J180" s="405"/>
      <c r="K180" s="405"/>
      <c r="L180" s="405"/>
      <c r="M180" s="405"/>
      <c r="N180" s="405"/>
      <c r="O180" s="405"/>
      <c r="P180" s="405"/>
      <c r="Q180" s="405"/>
      <c r="R180" s="405"/>
      <c r="S180" s="405"/>
      <c r="T180" s="405"/>
      <c r="U180" s="405"/>
      <c r="V180" s="405"/>
      <c r="W180" s="405"/>
      <c r="X180" s="405"/>
      <c r="Y180" s="405"/>
      <c r="Z180" s="405"/>
      <c r="AA180" s="405"/>
      <c r="AB180" s="405"/>
      <c r="AC180" s="405"/>
      <c r="AD180" s="405"/>
      <c r="AE180" s="405"/>
      <c r="AF180" s="405"/>
      <c r="AG180" s="405"/>
      <c r="AH180" s="405"/>
      <c r="AI180" s="405"/>
      <c r="AJ180" s="405"/>
      <c r="AK180" s="405"/>
      <c r="AL180" s="405"/>
      <c r="AM180" s="405"/>
      <c r="AN180" s="405"/>
      <c r="AO180" s="405"/>
      <c r="AP180" s="405"/>
      <c r="AQ180" s="405"/>
      <c r="AR180" s="405"/>
      <c r="AS180" s="405"/>
      <c r="AT180" s="405"/>
      <c r="AU180" s="405"/>
      <c r="AV180" s="405"/>
      <c r="AW180" s="405"/>
      <c r="AX180" s="405"/>
      <c r="AY180" s="405"/>
      <c r="AZ180" s="405"/>
      <c r="BA180" s="405"/>
      <c r="BB180" s="405"/>
      <c r="BC180" s="405"/>
      <c r="BD180" s="405"/>
      <c r="BE180" s="406"/>
      <c r="BF180" s="433" t="s">
        <v>331</v>
      </c>
      <c r="BG180" s="391"/>
      <c r="BH180" s="391"/>
      <c r="BI180" s="392"/>
      <c r="BJ180" s="161" t="s">
        <v>224</v>
      </c>
      <c r="BK180" s="144"/>
      <c r="BL180" s="162"/>
      <c r="BM180" s="162"/>
    </row>
    <row r="181" spans="1:70" s="19" customFormat="1" ht="38.1" customHeight="1" x14ac:dyDescent="0.45">
      <c r="A181" s="385" t="s">
        <v>202</v>
      </c>
      <c r="B181" s="386"/>
      <c r="C181" s="386"/>
      <c r="D181" s="386"/>
      <c r="E181" s="388" t="s">
        <v>526</v>
      </c>
      <c r="F181" s="389"/>
      <c r="G181" s="389"/>
      <c r="H181" s="389"/>
      <c r="I181" s="389"/>
      <c r="J181" s="389"/>
      <c r="K181" s="389"/>
      <c r="L181" s="389"/>
      <c r="M181" s="389"/>
      <c r="N181" s="389"/>
      <c r="O181" s="389"/>
      <c r="P181" s="389"/>
      <c r="Q181" s="389"/>
      <c r="R181" s="389"/>
      <c r="S181" s="389"/>
      <c r="T181" s="389"/>
      <c r="U181" s="389"/>
      <c r="V181" s="389"/>
      <c r="W181" s="389"/>
      <c r="X181" s="389"/>
      <c r="Y181" s="389"/>
      <c r="Z181" s="389"/>
      <c r="AA181" s="389"/>
      <c r="AB181" s="389"/>
      <c r="AC181" s="389"/>
      <c r="AD181" s="389"/>
      <c r="AE181" s="389"/>
      <c r="AF181" s="389"/>
      <c r="AG181" s="389"/>
      <c r="AH181" s="389"/>
      <c r="AI181" s="389"/>
      <c r="AJ181" s="389"/>
      <c r="AK181" s="389"/>
      <c r="AL181" s="389"/>
      <c r="AM181" s="389"/>
      <c r="AN181" s="389"/>
      <c r="AO181" s="389"/>
      <c r="AP181" s="389"/>
      <c r="AQ181" s="389"/>
      <c r="AR181" s="389"/>
      <c r="AS181" s="389"/>
      <c r="AT181" s="389"/>
      <c r="AU181" s="389"/>
      <c r="AV181" s="389"/>
      <c r="AW181" s="389"/>
      <c r="AX181" s="389"/>
      <c r="AY181" s="389"/>
      <c r="AZ181" s="389"/>
      <c r="BA181" s="389"/>
      <c r="BB181" s="389"/>
      <c r="BC181" s="389"/>
      <c r="BD181" s="389"/>
      <c r="BE181" s="390"/>
      <c r="BF181" s="433" t="s">
        <v>496</v>
      </c>
      <c r="BG181" s="438"/>
      <c r="BH181" s="438"/>
      <c r="BI181" s="439"/>
      <c r="BJ181" s="133" t="s">
        <v>153</v>
      </c>
      <c r="BK181" s="230"/>
      <c r="BL181" s="687"/>
      <c r="BM181" s="687"/>
    </row>
    <row r="182" spans="1:70" s="150" customFormat="1" ht="38.1" customHeight="1" x14ac:dyDescent="0.45">
      <c r="A182" s="385" t="s">
        <v>203</v>
      </c>
      <c r="B182" s="386"/>
      <c r="C182" s="386"/>
      <c r="D182" s="386"/>
      <c r="E182" s="412" t="s">
        <v>222</v>
      </c>
      <c r="F182" s="413"/>
      <c r="G182" s="413"/>
      <c r="H182" s="413"/>
      <c r="I182" s="413"/>
      <c r="J182" s="413"/>
      <c r="K182" s="413"/>
      <c r="L182" s="413"/>
      <c r="M182" s="413"/>
      <c r="N182" s="413"/>
      <c r="O182" s="413"/>
      <c r="P182" s="413"/>
      <c r="Q182" s="413"/>
      <c r="R182" s="413"/>
      <c r="S182" s="413"/>
      <c r="T182" s="413"/>
      <c r="U182" s="413"/>
      <c r="V182" s="413"/>
      <c r="W182" s="413"/>
      <c r="X182" s="413"/>
      <c r="Y182" s="413"/>
      <c r="Z182" s="413"/>
      <c r="AA182" s="413"/>
      <c r="AB182" s="413"/>
      <c r="AC182" s="413"/>
      <c r="AD182" s="413"/>
      <c r="AE182" s="413"/>
      <c r="AF182" s="413"/>
      <c r="AG182" s="413"/>
      <c r="AH182" s="413"/>
      <c r="AI182" s="413"/>
      <c r="AJ182" s="413"/>
      <c r="AK182" s="413"/>
      <c r="AL182" s="413"/>
      <c r="AM182" s="413"/>
      <c r="AN182" s="413"/>
      <c r="AO182" s="413"/>
      <c r="AP182" s="413"/>
      <c r="AQ182" s="413"/>
      <c r="AR182" s="413"/>
      <c r="AS182" s="413"/>
      <c r="AT182" s="413"/>
      <c r="AU182" s="413"/>
      <c r="AV182" s="413"/>
      <c r="AW182" s="413"/>
      <c r="AX182" s="413"/>
      <c r="AY182" s="413"/>
      <c r="AZ182" s="413"/>
      <c r="BA182" s="413"/>
      <c r="BB182" s="413"/>
      <c r="BC182" s="413"/>
      <c r="BD182" s="413"/>
      <c r="BE182" s="414"/>
      <c r="BF182" s="433" t="s">
        <v>115</v>
      </c>
      <c r="BG182" s="391"/>
      <c r="BH182" s="391"/>
      <c r="BI182" s="392"/>
      <c r="BJ182" s="161" t="s">
        <v>194</v>
      </c>
      <c r="BK182" s="163"/>
      <c r="BL182" s="164"/>
      <c r="BM182" s="164"/>
    </row>
    <row r="183" spans="1:70" s="167" customFormat="1" ht="102" customHeight="1" x14ac:dyDescent="0.45">
      <c r="A183" s="385" t="s">
        <v>206</v>
      </c>
      <c r="B183" s="386"/>
      <c r="C183" s="386"/>
      <c r="D183" s="386"/>
      <c r="E183" s="404" t="s">
        <v>336</v>
      </c>
      <c r="F183" s="405"/>
      <c r="G183" s="405"/>
      <c r="H183" s="405"/>
      <c r="I183" s="405"/>
      <c r="J183" s="405"/>
      <c r="K183" s="405"/>
      <c r="L183" s="405"/>
      <c r="M183" s="405"/>
      <c r="N183" s="405"/>
      <c r="O183" s="405"/>
      <c r="P183" s="405"/>
      <c r="Q183" s="405"/>
      <c r="R183" s="405"/>
      <c r="S183" s="405"/>
      <c r="T183" s="405"/>
      <c r="U183" s="405"/>
      <c r="V183" s="405"/>
      <c r="W183" s="405"/>
      <c r="X183" s="405"/>
      <c r="Y183" s="405"/>
      <c r="Z183" s="405"/>
      <c r="AA183" s="405"/>
      <c r="AB183" s="405"/>
      <c r="AC183" s="405"/>
      <c r="AD183" s="405"/>
      <c r="AE183" s="405"/>
      <c r="AF183" s="405"/>
      <c r="AG183" s="405"/>
      <c r="AH183" s="405"/>
      <c r="AI183" s="405"/>
      <c r="AJ183" s="405"/>
      <c r="AK183" s="405"/>
      <c r="AL183" s="405"/>
      <c r="AM183" s="405"/>
      <c r="AN183" s="405"/>
      <c r="AO183" s="405"/>
      <c r="AP183" s="405"/>
      <c r="AQ183" s="405"/>
      <c r="AR183" s="405"/>
      <c r="AS183" s="405"/>
      <c r="AT183" s="405"/>
      <c r="AU183" s="405"/>
      <c r="AV183" s="405"/>
      <c r="AW183" s="405"/>
      <c r="AX183" s="405"/>
      <c r="AY183" s="405"/>
      <c r="AZ183" s="405"/>
      <c r="BA183" s="405"/>
      <c r="BB183" s="405"/>
      <c r="BC183" s="405"/>
      <c r="BD183" s="405"/>
      <c r="BE183" s="406"/>
      <c r="BF183" s="461" t="s">
        <v>140</v>
      </c>
      <c r="BG183" s="408"/>
      <c r="BH183" s="408"/>
      <c r="BI183" s="409"/>
      <c r="BJ183" s="132" t="s">
        <v>193</v>
      </c>
      <c r="BK183" s="165"/>
      <c r="BL183" s="166"/>
      <c r="BM183" s="166"/>
    </row>
    <row r="184" spans="1:70" s="150" customFormat="1" ht="38.1" customHeight="1" thickBot="1" x14ac:dyDescent="0.45">
      <c r="A184" s="385" t="s">
        <v>223</v>
      </c>
      <c r="B184" s="386"/>
      <c r="C184" s="386"/>
      <c r="D184" s="386"/>
      <c r="E184" s="388" t="s">
        <v>311</v>
      </c>
      <c r="F184" s="389"/>
      <c r="G184" s="389"/>
      <c r="H184" s="389"/>
      <c r="I184" s="389"/>
      <c r="J184" s="389"/>
      <c r="K184" s="389"/>
      <c r="L184" s="389"/>
      <c r="M184" s="389"/>
      <c r="N184" s="389"/>
      <c r="O184" s="389"/>
      <c r="P184" s="389"/>
      <c r="Q184" s="389"/>
      <c r="R184" s="389"/>
      <c r="S184" s="389"/>
      <c r="T184" s="389"/>
      <c r="U184" s="389"/>
      <c r="V184" s="389"/>
      <c r="W184" s="389"/>
      <c r="X184" s="389"/>
      <c r="Y184" s="389"/>
      <c r="Z184" s="389"/>
      <c r="AA184" s="389"/>
      <c r="AB184" s="389"/>
      <c r="AC184" s="389"/>
      <c r="AD184" s="389"/>
      <c r="AE184" s="389"/>
      <c r="AF184" s="389"/>
      <c r="AG184" s="389"/>
      <c r="AH184" s="389"/>
      <c r="AI184" s="389"/>
      <c r="AJ184" s="389"/>
      <c r="AK184" s="389"/>
      <c r="AL184" s="389"/>
      <c r="AM184" s="389"/>
      <c r="AN184" s="389"/>
      <c r="AO184" s="389"/>
      <c r="AP184" s="389"/>
      <c r="AQ184" s="389"/>
      <c r="AR184" s="389"/>
      <c r="AS184" s="389"/>
      <c r="AT184" s="389"/>
      <c r="AU184" s="389"/>
      <c r="AV184" s="389"/>
      <c r="AW184" s="389"/>
      <c r="AX184" s="389"/>
      <c r="AY184" s="389"/>
      <c r="AZ184" s="389"/>
      <c r="BA184" s="389"/>
      <c r="BB184" s="389"/>
      <c r="BC184" s="389"/>
      <c r="BD184" s="389"/>
      <c r="BE184" s="390"/>
      <c r="BF184" s="433" t="s">
        <v>201</v>
      </c>
      <c r="BG184" s="391"/>
      <c r="BH184" s="391"/>
      <c r="BI184" s="392"/>
      <c r="BJ184" s="154" t="s">
        <v>195</v>
      </c>
      <c r="BK184" s="149"/>
      <c r="BL184" s="149"/>
      <c r="BM184" s="149"/>
    </row>
    <row r="185" spans="1:70" s="150" customFormat="1" ht="38.1" customHeight="1" x14ac:dyDescent="0.4">
      <c r="A185" s="424" t="s">
        <v>120</v>
      </c>
      <c r="B185" s="425"/>
      <c r="C185" s="425"/>
      <c r="D185" s="425"/>
      <c r="E185" s="427" t="s">
        <v>303</v>
      </c>
      <c r="F185" s="428"/>
      <c r="G185" s="428"/>
      <c r="H185" s="428"/>
      <c r="I185" s="428"/>
      <c r="J185" s="428"/>
      <c r="K185" s="428"/>
      <c r="L185" s="428"/>
      <c r="M185" s="428"/>
      <c r="N185" s="428"/>
      <c r="O185" s="428"/>
      <c r="P185" s="428"/>
      <c r="Q185" s="428"/>
      <c r="R185" s="428"/>
      <c r="S185" s="428"/>
      <c r="T185" s="428"/>
      <c r="U185" s="428"/>
      <c r="V185" s="428"/>
      <c r="W185" s="428"/>
      <c r="X185" s="428"/>
      <c r="Y185" s="428"/>
      <c r="Z185" s="428"/>
      <c r="AA185" s="428"/>
      <c r="AB185" s="428"/>
      <c r="AC185" s="428"/>
      <c r="AD185" s="428"/>
      <c r="AE185" s="428"/>
      <c r="AF185" s="428"/>
      <c r="AG185" s="428"/>
      <c r="AH185" s="428"/>
      <c r="AI185" s="428"/>
      <c r="AJ185" s="428"/>
      <c r="AK185" s="428"/>
      <c r="AL185" s="428"/>
      <c r="AM185" s="428"/>
      <c r="AN185" s="428"/>
      <c r="AO185" s="428"/>
      <c r="AP185" s="428"/>
      <c r="AQ185" s="428"/>
      <c r="AR185" s="428"/>
      <c r="AS185" s="428"/>
      <c r="AT185" s="428"/>
      <c r="AU185" s="428"/>
      <c r="AV185" s="428"/>
      <c r="AW185" s="428"/>
      <c r="AX185" s="428"/>
      <c r="AY185" s="428"/>
      <c r="AZ185" s="428"/>
      <c r="BA185" s="428"/>
      <c r="BB185" s="428"/>
      <c r="BC185" s="428"/>
      <c r="BD185" s="428"/>
      <c r="BE185" s="429"/>
      <c r="BF185" s="460" t="s">
        <v>182</v>
      </c>
      <c r="BG185" s="431"/>
      <c r="BH185" s="431"/>
      <c r="BI185" s="432"/>
      <c r="BJ185" s="688" t="s">
        <v>183</v>
      </c>
      <c r="BK185" s="149"/>
      <c r="BL185" s="149"/>
      <c r="BM185" s="149"/>
    </row>
    <row r="186" spans="1:70" s="150" customFormat="1" ht="38.1" customHeight="1" x14ac:dyDescent="0.4">
      <c r="A186" s="385" t="s">
        <v>121</v>
      </c>
      <c r="B186" s="386"/>
      <c r="C186" s="386"/>
      <c r="D186" s="386"/>
      <c r="E186" s="388" t="s">
        <v>304</v>
      </c>
      <c r="F186" s="389"/>
      <c r="G186" s="389"/>
      <c r="H186" s="389"/>
      <c r="I186" s="389"/>
      <c r="J186" s="389"/>
      <c r="K186" s="389"/>
      <c r="L186" s="389"/>
      <c r="M186" s="389"/>
      <c r="N186" s="389"/>
      <c r="O186" s="389"/>
      <c r="P186" s="389"/>
      <c r="Q186" s="389"/>
      <c r="R186" s="389"/>
      <c r="S186" s="389"/>
      <c r="T186" s="389"/>
      <c r="U186" s="389"/>
      <c r="V186" s="389"/>
      <c r="W186" s="389"/>
      <c r="X186" s="389"/>
      <c r="Y186" s="389"/>
      <c r="Z186" s="389"/>
      <c r="AA186" s="389"/>
      <c r="AB186" s="389"/>
      <c r="AC186" s="389"/>
      <c r="AD186" s="389"/>
      <c r="AE186" s="389"/>
      <c r="AF186" s="389"/>
      <c r="AG186" s="389"/>
      <c r="AH186" s="389"/>
      <c r="AI186" s="389"/>
      <c r="AJ186" s="389"/>
      <c r="AK186" s="389"/>
      <c r="AL186" s="389"/>
      <c r="AM186" s="389"/>
      <c r="AN186" s="389"/>
      <c r="AO186" s="389"/>
      <c r="AP186" s="389"/>
      <c r="AQ186" s="389"/>
      <c r="AR186" s="389"/>
      <c r="AS186" s="389"/>
      <c r="AT186" s="389"/>
      <c r="AU186" s="389"/>
      <c r="AV186" s="389"/>
      <c r="AW186" s="389"/>
      <c r="AX186" s="389"/>
      <c r="AY186" s="389"/>
      <c r="AZ186" s="389"/>
      <c r="BA186" s="389"/>
      <c r="BB186" s="389"/>
      <c r="BC186" s="389"/>
      <c r="BD186" s="389"/>
      <c r="BE186" s="390"/>
      <c r="BF186" s="433" t="s">
        <v>184</v>
      </c>
      <c r="BG186" s="438"/>
      <c r="BH186" s="438"/>
      <c r="BI186" s="439"/>
      <c r="BJ186" s="688" t="s">
        <v>185</v>
      </c>
      <c r="BK186" s="149"/>
      <c r="BL186" s="149"/>
      <c r="BM186" s="149"/>
      <c r="BP186" s="157"/>
      <c r="BQ186" s="157"/>
      <c r="BR186" s="157"/>
    </row>
    <row r="187" spans="1:70" s="150" customFormat="1" ht="38.1" customHeight="1" x14ac:dyDescent="0.4">
      <c r="A187" s="385" t="s">
        <v>220</v>
      </c>
      <c r="B187" s="386"/>
      <c r="C187" s="386"/>
      <c r="D187" s="386"/>
      <c r="E187" s="404" t="s">
        <v>310</v>
      </c>
      <c r="F187" s="405"/>
      <c r="G187" s="405"/>
      <c r="H187" s="405"/>
      <c r="I187" s="405"/>
      <c r="J187" s="405"/>
      <c r="K187" s="405"/>
      <c r="L187" s="405"/>
      <c r="M187" s="405"/>
      <c r="N187" s="405"/>
      <c r="O187" s="405"/>
      <c r="P187" s="405"/>
      <c r="Q187" s="405"/>
      <c r="R187" s="405"/>
      <c r="S187" s="405"/>
      <c r="T187" s="405"/>
      <c r="U187" s="405"/>
      <c r="V187" s="405"/>
      <c r="W187" s="405"/>
      <c r="X187" s="405"/>
      <c r="Y187" s="405"/>
      <c r="Z187" s="405"/>
      <c r="AA187" s="405"/>
      <c r="AB187" s="405"/>
      <c r="AC187" s="405"/>
      <c r="AD187" s="405"/>
      <c r="AE187" s="405"/>
      <c r="AF187" s="405"/>
      <c r="AG187" s="405"/>
      <c r="AH187" s="405"/>
      <c r="AI187" s="405"/>
      <c r="AJ187" s="405"/>
      <c r="AK187" s="405"/>
      <c r="AL187" s="405"/>
      <c r="AM187" s="405"/>
      <c r="AN187" s="405"/>
      <c r="AO187" s="405"/>
      <c r="AP187" s="405"/>
      <c r="AQ187" s="405"/>
      <c r="AR187" s="405"/>
      <c r="AS187" s="405"/>
      <c r="AT187" s="405"/>
      <c r="AU187" s="405"/>
      <c r="AV187" s="405"/>
      <c r="AW187" s="405"/>
      <c r="AX187" s="405"/>
      <c r="AY187" s="405"/>
      <c r="AZ187" s="405"/>
      <c r="BA187" s="405"/>
      <c r="BB187" s="405"/>
      <c r="BC187" s="405"/>
      <c r="BD187" s="405"/>
      <c r="BE187" s="406"/>
      <c r="BF187" s="433" t="s">
        <v>125</v>
      </c>
      <c r="BG187" s="391"/>
      <c r="BH187" s="391"/>
      <c r="BI187" s="392"/>
      <c r="BJ187" s="154" t="s">
        <v>145</v>
      </c>
      <c r="BK187" s="149"/>
      <c r="BL187" s="149"/>
      <c r="BM187" s="149"/>
    </row>
    <row r="188" spans="1:70" s="150" customFormat="1" ht="38.1" customHeight="1" x14ac:dyDescent="0.4">
      <c r="A188" s="385" t="s">
        <v>221</v>
      </c>
      <c r="B188" s="386"/>
      <c r="C188" s="386"/>
      <c r="D188" s="386"/>
      <c r="E188" s="404" t="s">
        <v>217</v>
      </c>
      <c r="F188" s="405"/>
      <c r="G188" s="405"/>
      <c r="H188" s="405"/>
      <c r="I188" s="405"/>
      <c r="J188" s="405"/>
      <c r="K188" s="405"/>
      <c r="L188" s="405"/>
      <c r="M188" s="405"/>
      <c r="N188" s="405"/>
      <c r="O188" s="405"/>
      <c r="P188" s="405"/>
      <c r="Q188" s="405"/>
      <c r="R188" s="405"/>
      <c r="S188" s="405"/>
      <c r="T188" s="405"/>
      <c r="U188" s="405"/>
      <c r="V188" s="405"/>
      <c r="W188" s="405"/>
      <c r="X188" s="405"/>
      <c r="Y188" s="405"/>
      <c r="Z188" s="405"/>
      <c r="AA188" s="405"/>
      <c r="AB188" s="405"/>
      <c r="AC188" s="405"/>
      <c r="AD188" s="405"/>
      <c r="AE188" s="405"/>
      <c r="AF188" s="405"/>
      <c r="AG188" s="405"/>
      <c r="AH188" s="405"/>
      <c r="AI188" s="405"/>
      <c r="AJ188" s="405"/>
      <c r="AK188" s="405"/>
      <c r="AL188" s="405"/>
      <c r="AM188" s="405"/>
      <c r="AN188" s="405"/>
      <c r="AO188" s="405"/>
      <c r="AP188" s="405"/>
      <c r="AQ188" s="405"/>
      <c r="AR188" s="405"/>
      <c r="AS188" s="405"/>
      <c r="AT188" s="405"/>
      <c r="AU188" s="405"/>
      <c r="AV188" s="405"/>
      <c r="AW188" s="405"/>
      <c r="AX188" s="405"/>
      <c r="AY188" s="405"/>
      <c r="AZ188" s="405"/>
      <c r="BA188" s="405"/>
      <c r="BB188" s="405"/>
      <c r="BC188" s="405"/>
      <c r="BD188" s="405"/>
      <c r="BE188" s="406"/>
      <c r="BF188" s="433" t="s">
        <v>129</v>
      </c>
      <c r="BG188" s="391"/>
      <c r="BH188" s="391"/>
      <c r="BI188" s="392"/>
      <c r="BJ188" s="154" t="s">
        <v>147</v>
      </c>
      <c r="BK188" s="149"/>
      <c r="BL188" s="149"/>
      <c r="BM188" s="149"/>
    </row>
    <row r="189" spans="1:70" s="150" customFormat="1" ht="38.1" customHeight="1" x14ac:dyDescent="0.4">
      <c r="A189" s="385" t="s">
        <v>225</v>
      </c>
      <c r="B189" s="386"/>
      <c r="C189" s="386"/>
      <c r="D189" s="386"/>
      <c r="E189" s="404" t="s">
        <v>297</v>
      </c>
      <c r="F189" s="405"/>
      <c r="G189" s="405"/>
      <c r="H189" s="405"/>
      <c r="I189" s="405"/>
      <c r="J189" s="405"/>
      <c r="K189" s="405"/>
      <c r="L189" s="405"/>
      <c r="M189" s="405"/>
      <c r="N189" s="405"/>
      <c r="O189" s="405"/>
      <c r="P189" s="405"/>
      <c r="Q189" s="405"/>
      <c r="R189" s="405"/>
      <c r="S189" s="405"/>
      <c r="T189" s="405"/>
      <c r="U189" s="405"/>
      <c r="V189" s="405"/>
      <c r="W189" s="405"/>
      <c r="X189" s="405"/>
      <c r="Y189" s="405"/>
      <c r="Z189" s="405"/>
      <c r="AA189" s="405"/>
      <c r="AB189" s="405"/>
      <c r="AC189" s="405"/>
      <c r="AD189" s="405"/>
      <c r="AE189" s="405"/>
      <c r="AF189" s="405"/>
      <c r="AG189" s="405"/>
      <c r="AH189" s="405"/>
      <c r="AI189" s="405"/>
      <c r="AJ189" s="405"/>
      <c r="AK189" s="405"/>
      <c r="AL189" s="405"/>
      <c r="AM189" s="405"/>
      <c r="AN189" s="405"/>
      <c r="AO189" s="405"/>
      <c r="AP189" s="405"/>
      <c r="AQ189" s="405"/>
      <c r="AR189" s="405"/>
      <c r="AS189" s="405"/>
      <c r="AT189" s="405"/>
      <c r="AU189" s="405"/>
      <c r="AV189" s="405"/>
      <c r="AW189" s="405"/>
      <c r="AX189" s="405"/>
      <c r="AY189" s="405"/>
      <c r="AZ189" s="405"/>
      <c r="BA189" s="405"/>
      <c r="BB189" s="405"/>
      <c r="BC189" s="405"/>
      <c r="BD189" s="405"/>
      <c r="BE189" s="406"/>
      <c r="BF189" s="433" t="s">
        <v>146</v>
      </c>
      <c r="BG189" s="391"/>
      <c r="BH189" s="391"/>
      <c r="BI189" s="392"/>
      <c r="BJ189" s="688" t="s">
        <v>210</v>
      </c>
      <c r="BK189" s="149"/>
      <c r="BL189" s="149"/>
      <c r="BM189" s="149"/>
    </row>
    <row r="190" spans="1:70" s="160" customFormat="1" ht="68.25" customHeight="1" x14ac:dyDescent="0.4">
      <c r="A190" s="385" t="s">
        <v>229</v>
      </c>
      <c r="B190" s="386"/>
      <c r="C190" s="386"/>
      <c r="D190" s="386"/>
      <c r="E190" s="388" t="s">
        <v>525</v>
      </c>
      <c r="F190" s="389"/>
      <c r="G190" s="389"/>
      <c r="H190" s="389"/>
      <c r="I190" s="389"/>
      <c r="J190" s="389"/>
      <c r="K190" s="389"/>
      <c r="L190" s="389"/>
      <c r="M190" s="389"/>
      <c r="N190" s="389"/>
      <c r="O190" s="389"/>
      <c r="P190" s="389"/>
      <c r="Q190" s="389"/>
      <c r="R190" s="389"/>
      <c r="S190" s="389"/>
      <c r="T190" s="389"/>
      <c r="U190" s="389"/>
      <c r="V190" s="389"/>
      <c r="W190" s="389"/>
      <c r="X190" s="389"/>
      <c r="Y190" s="389"/>
      <c r="Z190" s="389"/>
      <c r="AA190" s="389"/>
      <c r="AB190" s="389"/>
      <c r="AC190" s="389"/>
      <c r="AD190" s="389"/>
      <c r="AE190" s="389"/>
      <c r="AF190" s="389"/>
      <c r="AG190" s="389"/>
      <c r="AH190" s="389"/>
      <c r="AI190" s="389"/>
      <c r="AJ190" s="389"/>
      <c r="AK190" s="389"/>
      <c r="AL190" s="389"/>
      <c r="AM190" s="389"/>
      <c r="AN190" s="389"/>
      <c r="AO190" s="389"/>
      <c r="AP190" s="389"/>
      <c r="AQ190" s="389"/>
      <c r="AR190" s="389"/>
      <c r="AS190" s="389"/>
      <c r="AT190" s="389"/>
      <c r="AU190" s="389"/>
      <c r="AV190" s="389"/>
      <c r="AW190" s="389"/>
      <c r="AX190" s="389"/>
      <c r="AY190" s="389"/>
      <c r="AZ190" s="389"/>
      <c r="BA190" s="389"/>
      <c r="BB190" s="389"/>
      <c r="BC190" s="389"/>
      <c r="BD190" s="389"/>
      <c r="BE190" s="390"/>
      <c r="BF190" s="433" t="s">
        <v>165</v>
      </c>
      <c r="BG190" s="391"/>
      <c r="BH190" s="391"/>
      <c r="BI190" s="392"/>
      <c r="BJ190" s="154" t="s">
        <v>196</v>
      </c>
    </row>
    <row r="191" spans="1:70" s="168" customFormat="1" ht="38.1" customHeight="1" x14ac:dyDescent="0.45">
      <c r="A191" s="385" t="s">
        <v>228</v>
      </c>
      <c r="B191" s="386"/>
      <c r="C191" s="386"/>
      <c r="D191" s="386"/>
      <c r="E191" s="412" t="s">
        <v>432</v>
      </c>
      <c r="F191" s="413"/>
      <c r="G191" s="413"/>
      <c r="H191" s="413"/>
      <c r="I191" s="413"/>
      <c r="J191" s="413"/>
      <c r="K191" s="413"/>
      <c r="L191" s="413"/>
      <c r="M191" s="413"/>
      <c r="N191" s="413"/>
      <c r="O191" s="413"/>
      <c r="P191" s="413"/>
      <c r="Q191" s="413"/>
      <c r="R191" s="413"/>
      <c r="S191" s="413"/>
      <c r="T191" s="413"/>
      <c r="U191" s="413"/>
      <c r="V191" s="413"/>
      <c r="W191" s="413"/>
      <c r="X191" s="413"/>
      <c r="Y191" s="413"/>
      <c r="Z191" s="413"/>
      <c r="AA191" s="413"/>
      <c r="AB191" s="413"/>
      <c r="AC191" s="413"/>
      <c r="AD191" s="413"/>
      <c r="AE191" s="413"/>
      <c r="AF191" s="413"/>
      <c r="AG191" s="413"/>
      <c r="AH191" s="413"/>
      <c r="AI191" s="413"/>
      <c r="AJ191" s="413"/>
      <c r="AK191" s="413"/>
      <c r="AL191" s="413"/>
      <c r="AM191" s="413"/>
      <c r="AN191" s="413"/>
      <c r="AO191" s="413"/>
      <c r="AP191" s="413"/>
      <c r="AQ191" s="413"/>
      <c r="AR191" s="413"/>
      <c r="AS191" s="413"/>
      <c r="AT191" s="413"/>
      <c r="AU191" s="413"/>
      <c r="AV191" s="413"/>
      <c r="AW191" s="413"/>
      <c r="AX191" s="413"/>
      <c r="AY191" s="413"/>
      <c r="AZ191" s="413"/>
      <c r="BA191" s="413"/>
      <c r="BB191" s="413"/>
      <c r="BC191" s="413"/>
      <c r="BD191" s="413"/>
      <c r="BE191" s="414"/>
      <c r="BF191" s="415" t="s">
        <v>349</v>
      </c>
      <c r="BG191" s="416"/>
      <c r="BH191" s="416"/>
      <c r="BI191" s="417"/>
      <c r="BJ191" s="168" t="s">
        <v>350</v>
      </c>
    </row>
    <row r="192" spans="1:70" s="168" customFormat="1" ht="38.1" customHeight="1" x14ac:dyDescent="0.45">
      <c r="A192" s="385" t="s">
        <v>227</v>
      </c>
      <c r="B192" s="386"/>
      <c r="C192" s="386"/>
      <c r="D192" s="386"/>
      <c r="E192" s="388" t="s">
        <v>434</v>
      </c>
      <c r="F192" s="389"/>
      <c r="G192" s="389"/>
      <c r="H192" s="389"/>
      <c r="I192" s="389"/>
      <c r="J192" s="389"/>
      <c r="K192" s="389"/>
      <c r="L192" s="389"/>
      <c r="M192" s="389"/>
      <c r="N192" s="389"/>
      <c r="O192" s="389"/>
      <c r="P192" s="389"/>
      <c r="Q192" s="389"/>
      <c r="R192" s="389"/>
      <c r="S192" s="389"/>
      <c r="T192" s="389"/>
      <c r="U192" s="389"/>
      <c r="V192" s="389"/>
      <c r="W192" s="389"/>
      <c r="X192" s="389"/>
      <c r="Y192" s="389"/>
      <c r="Z192" s="389"/>
      <c r="AA192" s="389"/>
      <c r="AB192" s="389"/>
      <c r="AC192" s="389"/>
      <c r="AD192" s="389"/>
      <c r="AE192" s="389"/>
      <c r="AF192" s="389"/>
      <c r="AG192" s="389"/>
      <c r="AH192" s="389"/>
      <c r="AI192" s="389"/>
      <c r="AJ192" s="389"/>
      <c r="AK192" s="389"/>
      <c r="AL192" s="389"/>
      <c r="AM192" s="389"/>
      <c r="AN192" s="389"/>
      <c r="AO192" s="389"/>
      <c r="AP192" s="389"/>
      <c r="AQ192" s="389"/>
      <c r="AR192" s="389"/>
      <c r="AS192" s="389"/>
      <c r="AT192" s="389"/>
      <c r="AU192" s="389"/>
      <c r="AV192" s="389"/>
      <c r="AW192" s="389"/>
      <c r="AX192" s="389"/>
      <c r="AY192" s="389"/>
      <c r="AZ192" s="389"/>
      <c r="BA192" s="389"/>
      <c r="BB192" s="389"/>
      <c r="BC192" s="389"/>
      <c r="BD192" s="389"/>
      <c r="BE192" s="390"/>
      <c r="BF192" s="415" t="s">
        <v>490</v>
      </c>
      <c r="BG192" s="416"/>
      <c r="BH192" s="416"/>
      <c r="BI192" s="417"/>
      <c r="BJ192" s="168" t="s">
        <v>352</v>
      </c>
    </row>
    <row r="193" spans="1:65" s="168" customFormat="1" ht="38.1" customHeight="1" x14ac:dyDescent="0.45">
      <c r="A193" s="385" t="s">
        <v>226</v>
      </c>
      <c r="B193" s="386"/>
      <c r="C193" s="386"/>
      <c r="D193" s="386"/>
      <c r="E193" s="388" t="s">
        <v>435</v>
      </c>
      <c r="F193" s="389"/>
      <c r="G193" s="389"/>
      <c r="H193" s="389"/>
      <c r="I193" s="389"/>
      <c r="J193" s="389"/>
      <c r="K193" s="389"/>
      <c r="L193" s="389"/>
      <c r="M193" s="389"/>
      <c r="N193" s="389"/>
      <c r="O193" s="389"/>
      <c r="P193" s="389"/>
      <c r="Q193" s="389"/>
      <c r="R193" s="389"/>
      <c r="S193" s="389"/>
      <c r="T193" s="389"/>
      <c r="U193" s="389"/>
      <c r="V193" s="389"/>
      <c r="W193" s="389"/>
      <c r="X193" s="389"/>
      <c r="Y193" s="389"/>
      <c r="Z193" s="389"/>
      <c r="AA193" s="389"/>
      <c r="AB193" s="389"/>
      <c r="AC193" s="389"/>
      <c r="AD193" s="389"/>
      <c r="AE193" s="389"/>
      <c r="AF193" s="389"/>
      <c r="AG193" s="389"/>
      <c r="AH193" s="389"/>
      <c r="AI193" s="389"/>
      <c r="AJ193" s="389"/>
      <c r="AK193" s="389"/>
      <c r="AL193" s="389"/>
      <c r="AM193" s="389"/>
      <c r="AN193" s="389"/>
      <c r="AO193" s="389"/>
      <c r="AP193" s="389"/>
      <c r="AQ193" s="389"/>
      <c r="AR193" s="389"/>
      <c r="AS193" s="389"/>
      <c r="AT193" s="389"/>
      <c r="AU193" s="389"/>
      <c r="AV193" s="389"/>
      <c r="AW193" s="389"/>
      <c r="AX193" s="389"/>
      <c r="AY193" s="389"/>
      <c r="AZ193" s="389"/>
      <c r="BA193" s="389"/>
      <c r="BB193" s="389"/>
      <c r="BC193" s="389"/>
      <c r="BD193" s="389"/>
      <c r="BE193" s="390"/>
      <c r="BF193" s="415" t="s">
        <v>351</v>
      </c>
      <c r="BG193" s="416"/>
      <c r="BH193" s="416"/>
      <c r="BI193" s="417"/>
      <c r="BJ193" s="168" t="s">
        <v>354</v>
      </c>
    </row>
    <row r="194" spans="1:65" s="150" customFormat="1" ht="38.1" customHeight="1" x14ac:dyDescent="0.4">
      <c r="A194" s="385" t="s">
        <v>250</v>
      </c>
      <c r="B194" s="386"/>
      <c r="C194" s="386"/>
      <c r="D194" s="386"/>
      <c r="E194" s="457" t="s">
        <v>498</v>
      </c>
      <c r="F194" s="458"/>
      <c r="G194" s="458"/>
      <c r="H194" s="458"/>
      <c r="I194" s="458"/>
      <c r="J194" s="458"/>
      <c r="K194" s="458"/>
      <c r="L194" s="458"/>
      <c r="M194" s="458"/>
      <c r="N194" s="458"/>
      <c r="O194" s="458"/>
      <c r="P194" s="458"/>
      <c r="Q194" s="458"/>
      <c r="R194" s="458"/>
      <c r="S194" s="458"/>
      <c r="T194" s="458"/>
      <c r="U194" s="458"/>
      <c r="V194" s="458"/>
      <c r="W194" s="458"/>
      <c r="X194" s="458"/>
      <c r="Y194" s="458"/>
      <c r="Z194" s="458"/>
      <c r="AA194" s="458"/>
      <c r="AB194" s="458"/>
      <c r="AC194" s="458"/>
      <c r="AD194" s="458"/>
      <c r="AE194" s="458"/>
      <c r="AF194" s="458"/>
      <c r="AG194" s="458"/>
      <c r="AH194" s="458"/>
      <c r="AI194" s="458"/>
      <c r="AJ194" s="458"/>
      <c r="AK194" s="458"/>
      <c r="AL194" s="458"/>
      <c r="AM194" s="458"/>
      <c r="AN194" s="458"/>
      <c r="AO194" s="458"/>
      <c r="AP194" s="458"/>
      <c r="AQ194" s="458"/>
      <c r="AR194" s="458"/>
      <c r="AS194" s="458"/>
      <c r="AT194" s="458"/>
      <c r="AU194" s="458"/>
      <c r="AV194" s="458"/>
      <c r="AW194" s="458"/>
      <c r="AX194" s="458"/>
      <c r="AY194" s="458"/>
      <c r="AZ194" s="458"/>
      <c r="BA194" s="458"/>
      <c r="BB194" s="458"/>
      <c r="BC194" s="458"/>
      <c r="BD194" s="458"/>
      <c r="BE194" s="459"/>
      <c r="BF194" s="415" t="s">
        <v>332</v>
      </c>
      <c r="BG194" s="415"/>
      <c r="BH194" s="415"/>
      <c r="BI194" s="456"/>
      <c r="BJ194" s="154" t="s">
        <v>166</v>
      </c>
      <c r="BK194" s="149"/>
      <c r="BL194" s="149"/>
      <c r="BM194" s="149"/>
    </row>
    <row r="195" spans="1:65" s="3" customFormat="1" ht="38.1" customHeight="1" x14ac:dyDescent="0.45">
      <c r="A195" s="401" t="s">
        <v>251</v>
      </c>
      <c r="B195" s="402"/>
      <c r="C195" s="402"/>
      <c r="D195" s="402"/>
      <c r="E195" s="388" t="s">
        <v>436</v>
      </c>
      <c r="F195" s="389"/>
      <c r="G195" s="389"/>
      <c r="H195" s="389"/>
      <c r="I195" s="389"/>
      <c r="J195" s="389"/>
      <c r="K195" s="389"/>
      <c r="L195" s="389"/>
      <c r="M195" s="389"/>
      <c r="N195" s="389"/>
      <c r="O195" s="389"/>
      <c r="P195" s="389"/>
      <c r="Q195" s="389"/>
      <c r="R195" s="389"/>
      <c r="S195" s="389"/>
      <c r="T195" s="389"/>
      <c r="U195" s="389"/>
      <c r="V195" s="389"/>
      <c r="W195" s="389"/>
      <c r="X195" s="389"/>
      <c r="Y195" s="389"/>
      <c r="Z195" s="389"/>
      <c r="AA195" s="389"/>
      <c r="AB195" s="389"/>
      <c r="AC195" s="389"/>
      <c r="AD195" s="389"/>
      <c r="AE195" s="389"/>
      <c r="AF195" s="389"/>
      <c r="AG195" s="389"/>
      <c r="AH195" s="389"/>
      <c r="AI195" s="389"/>
      <c r="AJ195" s="389"/>
      <c r="AK195" s="389"/>
      <c r="AL195" s="389"/>
      <c r="AM195" s="389"/>
      <c r="AN195" s="389"/>
      <c r="AO195" s="389"/>
      <c r="AP195" s="389"/>
      <c r="AQ195" s="389"/>
      <c r="AR195" s="389"/>
      <c r="AS195" s="389"/>
      <c r="AT195" s="389"/>
      <c r="AU195" s="389"/>
      <c r="AV195" s="389"/>
      <c r="AW195" s="389"/>
      <c r="AX195" s="389"/>
      <c r="AY195" s="389"/>
      <c r="AZ195" s="389"/>
      <c r="BA195" s="389"/>
      <c r="BB195" s="389"/>
      <c r="BC195" s="389"/>
      <c r="BD195" s="389"/>
      <c r="BE195" s="390"/>
      <c r="BF195" s="415" t="s">
        <v>333</v>
      </c>
      <c r="BG195" s="415"/>
      <c r="BH195" s="415"/>
      <c r="BI195" s="456"/>
      <c r="BJ195" s="168" t="s">
        <v>356</v>
      </c>
    </row>
    <row r="196" spans="1:65" s="168" customFormat="1" ht="38.1" customHeight="1" x14ac:dyDescent="0.45">
      <c r="A196" s="401" t="s">
        <v>252</v>
      </c>
      <c r="B196" s="402"/>
      <c r="C196" s="402"/>
      <c r="D196" s="402"/>
      <c r="E196" s="388" t="s">
        <v>437</v>
      </c>
      <c r="F196" s="389"/>
      <c r="G196" s="389"/>
      <c r="H196" s="389"/>
      <c r="I196" s="389"/>
      <c r="J196" s="389"/>
      <c r="K196" s="389"/>
      <c r="L196" s="389"/>
      <c r="M196" s="389"/>
      <c r="N196" s="389"/>
      <c r="O196" s="389"/>
      <c r="P196" s="389"/>
      <c r="Q196" s="389"/>
      <c r="R196" s="389"/>
      <c r="S196" s="389"/>
      <c r="T196" s="389"/>
      <c r="U196" s="389"/>
      <c r="V196" s="389"/>
      <c r="W196" s="389"/>
      <c r="X196" s="389"/>
      <c r="Y196" s="389"/>
      <c r="Z196" s="389"/>
      <c r="AA196" s="389"/>
      <c r="AB196" s="389"/>
      <c r="AC196" s="389"/>
      <c r="AD196" s="389"/>
      <c r="AE196" s="389"/>
      <c r="AF196" s="389"/>
      <c r="AG196" s="389"/>
      <c r="AH196" s="389"/>
      <c r="AI196" s="389"/>
      <c r="AJ196" s="389"/>
      <c r="AK196" s="389"/>
      <c r="AL196" s="389"/>
      <c r="AM196" s="389"/>
      <c r="AN196" s="389"/>
      <c r="AO196" s="389"/>
      <c r="AP196" s="389"/>
      <c r="AQ196" s="389"/>
      <c r="AR196" s="389"/>
      <c r="AS196" s="389"/>
      <c r="AT196" s="389"/>
      <c r="AU196" s="389"/>
      <c r="AV196" s="389"/>
      <c r="AW196" s="389"/>
      <c r="AX196" s="389"/>
      <c r="AY196" s="389"/>
      <c r="AZ196" s="389"/>
      <c r="BA196" s="389"/>
      <c r="BB196" s="389"/>
      <c r="BC196" s="389"/>
      <c r="BD196" s="389"/>
      <c r="BE196" s="390"/>
      <c r="BF196" s="415" t="s">
        <v>334</v>
      </c>
      <c r="BG196" s="415"/>
      <c r="BH196" s="415"/>
      <c r="BI196" s="456"/>
      <c r="BJ196" s="168" t="s">
        <v>357</v>
      </c>
    </row>
    <row r="197" spans="1:65" s="3" customFormat="1" ht="38.1" customHeight="1" x14ac:dyDescent="0.45">
      <c r="A197" s="401" t="s">
        <v>253</v>
      </c>
      <c r="B197" s="402"/>
      <c r="C197" s="402"/>
      <c r="D197" s="402"/>
      <c r="E197" s="404" t="s">
        <v>438</v>
      </c>
      <c r="F197" s="405"/>
      <c r="G197" s="405"/>
      <c r="H197" s="405"/>
      <c r="I197" s="405"/>
      <c r="J197" s="405"/>
      <c r="K197" s="405"/>
      <c r="L197" s="405"/>
      <c r="M197" s="405"/>
      <c r="N197" s="405"/>
      <c r="O197" s="405"/>
      <c r="P197" s="405"/>
      <c r="Q197" s="405"/>
      <c r="R197" s="405"/>
      <c r="S197" s="405"/>
      <c r="T197" s="405"/>
      <c r="U197" s="405"/>
      <c r="V197" s="405"/>
      <c r="W197" s="405"/>
      <c r="X197" s="405"/>
      <c r="Y197" s="405"/>
      <c r="Z197" s="405"/>
      <c r="AA197" s="405"/>
      <c r="AB197" s="405"/>
      <c r="AC197" s="405"/>
      <c r="AD197" s="405"/>
      <c r="AE197" s="405"/>
      <c r="AF197" s="405"/>
      <c r="AG197" s="405"/>
      <c r="AH197" s="405"/>
      <c r="AI197" s="405"/>
      <c r="AJ197" s="405"/>
      <c r="AK197" s="405"/>
      <c r="AL197" s="405"/>
      <c r="AM197" s="405"/>
      <c r="AN197" s="405"/>
      <c r="AO197" s="405"/>
      <c r="AP197" s="405"/>
      <c r="AQ197" s="405"/>
      <c r="AR197" s="405"/>
      <c r="AS197" s="405"/>
      <c r="AT197" s="405"/>
      <c r="AU197" s="405"/>
      <c r="AV197" s="405"/>
      <c r="AW197" s="405"/>
      <c r="AX197" s="405"/>
      <c r="AY197" s="405"/>
      <c r="AZ197" s="405"/>
      <c r="BA197" s="405"/>
      <c r="BB197" s="405"/>
      <c r="BC197" s="405"/>
      <c r="BD197" s="405"/>
      <c r="BE197" s="406"/>
      <c r="BF197" s="415" t="s">
        <v>358</v>
      </c>
      <c r="BG197" s="415"/>
      <c r="BH197" s="415"/>
      <c r="BI197" s="456"/>
      <c r="BJ197" s="168" t="s">
        <v>359</v>
      </c>
    </row>
    <row r="198" spans="1:65" s="3" customFormat="1" ht="38.1" customHeight="1" x14ac:dyDescent="0.45">
      <c r="A198" s="401" t="s">
        <v>254</v>
      </c>
      <c r="B198" s="402"/>
      <c r="C198" s="402"/>
      <c r="D198" s="402"/>
      <c r="E198" s="388" t="s">
        <v>440</v>
      </c>
      <c r="F198" s="389"/>
      <c r="G198" s="389"/>
      <c r="H198" s="389"/>
      <c r="I198" s="389"/>
      <c r="J198" s="389"/>
      <c r="K198" s="389"/>
      <c r="L198" s="389"/>
      <c r="M198" s="389"/>
      <c r="N198" s="389"/>
      <c r="O198" s="389"/>
      <c r="P198" s="389"/>
      <c r="Q198" s="389"/>
      <c r="R198" s="389"/>
      <c r="S198" s="389"/>
      <c r="T198" s="389"/>
      <c r="U198" s="389"/>
      <c r="V198" s="389"/>
      <c r="W198" s="389"/>
      <c r="X198" s="389"/>
      <c r="Y198" s="389"/>
      <c r="Z198" s="389"/>
      <c r="AA198" s="389"/>
      <c r="AB198" s="389"/>
      <c r="AC198" s="389"/>
      <c r="AD198" s="389"/>
      <c r="AE198" s="389"/>
      <c r="AF198" s="389"/>
      <c r="AG198" s="389"/>
      <c r="AH198" s="389"/>
      <c r="AI198" s="389"/>
      <c r="AJ198" s="389"/>
      <c r="AK198" s="389"/>
      <c r="AL198" s="389"/>
      <c r="AM198" s="389"/>
      <c r="AN198" s="389"/>
      <c r="AO198" s="389"/>
      <c r="AP198" s="389"/>
      <c r="AQ198" s="389"/>
      <c r="AR198" s="389"/>
      <c r="AS198" s="389"/>
      <c r="AT198" s="389"/>
      <c r="AU198" s="389"/>
      <c r="AV198" s="389"/>
      <c r="AW198" s="389"/>
      <c r="AX198" s="389"/>
      <c r="AY198" s="389"/>
      <c r="AZ198" s="389"/>
      <c r="BA198" s="389"/>
      <c r="BB198" s="389"/>
      <c r="BC198" s="389"/>
      <c r="BD198" s="389"/>
      <c r="BE198" s="390"/>
      <c r="BF198" s="391" t="s">
        <v>230</v>
      </c>
      <c r="BG198" s="438"/>
      <c r="BH198" s="438"/>
      <c r="BI198" s="439"/>
      <c r="BJ198" s="168" t="s">
        <v>366</v>
      </c>
    </row>
    <row r="199" spans="1:65" s="3" customFormat="1" ht="38.1" customHeight="1" x14ac:dyDescent="0.45">
      <c r="A199" s="401" t="s">
        <v>256</v>
      </c>
      <c r="B199" s="402"/>
      <c r="C199" s="402"/>
      <c r="D199" s="402"/>
      <c r="E199" s="388" t="s">
        <v>512</v>
      </c>
      <c r="F199" s="389"/>
      <c r="G199" s="389"/>
      <c r="H199" s="389"/>
      <c r="I199" s="389"/>
      <c r="J199" s="389"/>
      <c r="K199" s="389"/>
      <c r="L199" s="389"/>
      <c r="M199" s="389"/>
      <c r="N199" s="389"/>
      <c r="O199" s="389"/>
      <c r="P199" s="389"/>
      <c r="Q199" s="389"/>
      <c r="R199" s="389"/>
      <c r="S199" s="389"/>
      <c r="T199" s="389"/>
      <c r="U199" s="389"/>
      <c r="V199" s="389"/>
      <c r="W199" s="389"/>
      <c r="X199" s="389"/>
      <c r="Y199" s="389"/>
      <c r="Z199" s="389"/>
      <c r="AA199" s="389"/>
      <c r="AB199" s="389"/>
      <c r="AC199" s="389"/>
      <c r="AD199" s="389"/>
      <c r="AE199" s="389"/>
      <c r="AF199" s="389"/>
      <c r="AG199" s="389"/>
      <c r="AH199" s="389"/>
      <c r="AI199" s="389"/>
      <c r="AJ199" s="389"/>
      <c r="AK199" s="389"/>
      <c r="AL199" s="389"/>
      <c r="AM199" s="389"/>
      <c r="AN199" s="389"/>
      <c r="AO199" s="389"/>
      <c r="AP199" s="389"/>
      <c r="AQ199" s="389"/>
      <c r="AR199" s="389"/>
      <c r="AS199" s="389"/>
      <c r="AT199" s="389"/>
      <c r="AU199" s="389"/>
      <c r="AV199" s="389"/>
      <c r="AW199" s="389"/>
      <c r="AX199" s="389"/>
      <c r="AY199" s="389"/>
      <c r="AZ199" s="389"/>
      <c r="BA199" s="389"/>
      <c r="BB199" s="389"/>
      <c r="BC199" s="389"/>
      <c r="BD199" s="389"/>
      <c r="BE199" s="390"/>
      <c r="BF199" s="391" t="s">
        <v>231</v>
      </c>
      <c r="BG199" s="438"/>
      <c r="BH199" s="438"/>
      <c r="BI199" s="439"/>
      <c r="BJ199" s="168" t="s">
        <v>361</v>
      </c>
    </row>
    <row r="200" spans="1:65" s="3" customFormat="1" ht="38.1" customHeight="1" x14ac:dyDescent="0.45">
      <c r="A200" s="401" t="s">
        <v>257</v>
      </c>
      <c r="B200" s="402"/>
      <c r="C200" s="402"/>
      <c r="D200" s="402"/>
      <c r="E200" s="412" t="s">
        <v>513</v>
      </c>
      <c r="F200" s="413"/>
      <c r="G200" s="413"/>
      <c r="H200" s="413"/>
      <c r="I200" s="413"/>
      <c r="J200" s="413"/>
      <c r="K200" s="413"/>
      <c r="L200" s="413"/>
      <c r="M200" s="413"/>
      <c r="N200" s="413"/>
      <c r="O200" s="413"/>
      <c r="P200" s="413"/>
      <c r="Q200" s="413"/>
      <c r="R200" s="413"/>
      <c r="S200" s="413"/>
      <c r="T200" s="413"/>
      <c r="U200" s="413"/>
      <c r="V200" s="413"/>
      <c r="W200" s="413"/>
      <c r="X200" s="413"/>
      <c r="Y200" s="413"/>
      <c r="Z200" s="413"/>
      <c r="AA200" s="413"/>
      <c r="AB200" s="413"/>
      <c r="AC200" s="413"/>
      <c r="AD200" s="413"/>
      <c r="AE200" s="413"/>
      <c r="AF200" s="413"/>
      <c r="AG200" s="413"/>
      <c r="AH200" s="413"/>
      <c r="AI200" s="413"/>
      <c r="AJ200" s="413"/>
      <c r="AK200" s="413"/>
      <c r="AL200" s="413"/>
      <c r="AM200" s="413"/>
      <c r="AN200" s="413"/>
      <c r="AO200" s="413"/>
      <c r="AP200" s="413"/>
      <c r="AQ200" s="413"/>
      <c r="AR200" s="413"/>
      <c r="AS200" s="413"/>
      <c r="AT200" s="413"/>
      <c r="AU200" s="413"/>
      <c r="AV200" s="413"/>
      <c r="AW200" s="413"/>
      <c r="AX200" s="413"/>
      <c r="AY200" s="413"/>
      <c r="AZ200" s="413"/>
      <c r="BA200" s="413"/>
      <c r="BB200" s="413"/>
      <c r="BC200" s="413"/>
      <c r="BD200" s="413"/>
      <c r="BE200" s="414"/>
      <c r="BF200" s="391" t="s">
        <v>492</v>
      </c>
      <c r="BG200" s="438"/>
      <c r="BH200" s="438"/>
      <c r="BI200" s="439"/>
      <c r="BJ200" s="168" t="s">
        <v>363</v>
      </c>
    </row>
    <row r="201" spans="1:65" s="3" customFormat="1" ht="38.1" customHeight="1" x14ac:dyDescent="0.45">
      <c r="A201" s="401" t="s">
        <v>258</v>
      </c>
      <c r="B201" s="402"/>
      <c r="C201" s="402"/>
      <c r="D201" s="402"/>
      <c r="E201" s="388" t="s">
        <v>447</v>
      </c>
      <c r="F201" s="389"/>
      <c r="G201" s="389"/>
      <c r="H201" s="389"/>
      <c r="I201" s="389"/>
      <c r="J201" s="389"/>
      <c r="K201" s="389"/>
      <c r="L201" s="389"/>
      <c r="M201" s="389"/>
      <c r="N201" s="389"/>
      <c r="O201" s="389"/>
      <c r="P201" s="389"/>
      <c r="Q201" s="389"/>
      <c r="R201" s="389"/>
      <c r="S201" s="389"/>
      <c r="T201" s="389"/>
      <c r="U201" s="389"/>
      <c r="V201" s="389"/>
      <c r="W201" s="389"/>
      <c r="X201" s="389"/>
      <c r="Y201" s="389"/>
      <c r="Z201" s="389"/>
      <c r="AA201" s="389"/>
      <c r="AB201" s="389"/>
      <c r="AC201" s="389"/>
      <c r="AD201" s="389"/>
      <c r="AE201" s="389"/>
      <c r="AF201" s="389"/>
      <c r="AG201" s="389"/>
      <c r="AH201" s="389"/>
      <c r="AI201" s="389"/>
      <c r="AJ201" s="389"/>
      <c r="AK201" s="389"/>
      <c r="AL201" s="389"/>
      <c r="AM201" s="389"/>
      <c r="AN201" s="389"/>
      <c r="AO201" s="389"/>
      <c r="AP201" s="389"/>
      <c r="AQ201" s="389"/>
      <c r="AR201" s="389"/>
      <c r="AS201" s="389"/>
      <c r="AT201" s="389"/>
      <c r="AU201" s="389"/>
      <c r="AV201" s="389"/>
      <c r="AW201" s="389"/>
      <c r="AX201" s="389"/>
      <c r="AY201" s="389"/>
      <c r="AZ201" s="389"/>
      <c r="BA201" s="389"/>
      <c r="BB201" s="389"/>
      <c r="BC201" s="389"/>
      <c r="BD201" s="389"/>
      <c r="BE201" s="390"/>
      <c r="BF201" s="391" t="s">
        <v>233</v>
      </c>
      <c r="BG201" s="391"/>
      <c r="BH201" s="391"/>
      <c r="BI201" s="392"/>
      <c r="BJ201" s="168" t="s">
        <v>392</v>
      </c>
    </row>
    <row r="202" spans="1:65" s="3" customFormat="1" ht="38.1" customHeight="1" x14ac:dyDescent="0.45">
      <c r="A202" s="401" t="s">
        <v>259</v>
      </c>
      <c r="B202" s="402"/>
      <c r="C202" s="402"/>
      <c r="D202" s="402"/>
      <c r="E202" s="388" t="s">
        <v>448</v>
      </c>
      <c r="F202" s="389"/>
      <c r="G202" s="389"/>
      <c r="H202" s="389"/>
      <c r="I202" s="389"/>
      <c r="J202" s="389"/>
      <c r="K202" s="389"/>
      <c r="L202" s="389"/>
      <c r="M202" s="389"/>
      <c r="N202" s="389"/>
      <c r="O202" s="389"/>
      <c r="P202" s="389"/>
      <c r="Q202" s="389"/>
      <c r="R202" s="389"/>
      <c r="S202" s="389"/>
      <c r="T202" s="389"/>
      <c r="U202" s="389"/>
      <c r="V202" s="389"/>
      <c r="W202" s="389"/>
      <c r="X202" s="389"/>
      <c r="Y202" s="389"/>
      <c r="Z202" s="389"/>
      <c r="AA202" s="389"/>
      <c r="AB202" s="389"/>
      <c r="AC202" s="389"/>
      <c r="AD202" s="389"/>
      <c r="AE202" s="389"/>
      <c r="AF202" s="389"/>
      <c r="AG202" s="389"/>
      <c r="AH202" s="389"/>
      <c r="AI202" s="389"/>
      <c r="AJ202" s="389"/>
      <c r="AK202" s="389"/>
      <c r="AL202" s="389"/>
      <c r="AM202" s="389"/>
      <c r="AN202" s="389"/>
      <c r="AO202" s="389"/>
      <c r="AP202" s="389"/>
      <c r="AQ202" s="389"/>
      <c r="AR202" s="389"/>
      <c r="AS202" s="389"/>
      <c r="AT202" s="389"/>
      <c r="AU202" s="389"/>
      <c r="AV202" s="389"/>
      <c r="AW202" s="389"/>
      <c r="AX202" s="389"/>
      <c r="AY202" s="389"/>
      <c r="AZ202" s="389"/>
      <c r="BA202" s="389"/>
      <c r="BB202" s="389"/>
      <c r="BC202" s="389"/>
      <c r="BD202" s="389"/>
      <c r="BE202" s="390"/>
      <c r="BF202" s="391" t="s">
        <v>234</v>
      </c>
      <c r="BG202" s="391"/>
      <c r="BH202" s="391"/>
      <c r="BI202" s="392"/>
      <c r="BJ202" s="168" t="s">
        <v>393</v>
      </c>
    </row>
    <row r="203" spans="1:65" s="3" customFormat="1" ht="38.1" customHeight="1" x14ac:dyDescent="0.45">
      <c r="A203" s="401" t="s">
        <v>260</v>
      </c>
      <c r="B203" s="402"/>
      <c r="C203" s="402"/>
      <c r="D203" s="402"/>
      <c r="E203" s="388" t="s">
        <v>449</v>
      </c>
      <c r="F203" s="389"/>
      <c r="G203" s="389"/>
      <c r="H203" s="389"/>
      <c r="I203" s="389"/>
      <c r="J203" s="389"/>
      <c r="K203" s="389"/>
      <c r="L203" s="389"/>
      <c r="M203" s="389"/>
      <c r="N203" s="389"/>
      <c r="O203" s="389"/>
      <c r="P203" s="389"/>
      <c r="Q203" s="389"/>
      <c r="R203" s="389"/>
      <c r="S203" s="389"/>
      <c r="T203" s="389"/>
      <c r="U203" s="389"/>
      <c r="V203" s="389"/>
      <c r="W203" s="389"/>
      <c r="X203" s="389"/>
      <c r="Y203" s="389"/>
      <c r="Z203" s="389"/>
      <c r="AA203" s="389"/>
      <c r="AB203" s="389"/>
      <c r="AC203" s="389"/>
      <c r="AD203" s="389"/>
      <c r="AE203" s="389"/>
      <c r="AF203" s="389"/>
      <c r="AG203" s="389"/>
      <c r="AH203" s="389"/>
      <c r="AI203" s="389"/>
      <c r="AJ203" s="389"/>
      <c r="AK203" s="389"/>
      <c r="AL203" s="389"/>
      <c r="AM203" s="389"/>
      <c r="AN203" s="389"/>
      <c r="AO203" s="389"/>
      <c r="AP203" s="389"/>
      <c r="AQ203" s="389"/>
      <c r="AR203" s="389"/>
      <c r="AS203" s="389"/>
      <c r="AT203" s="389"/>
      <c r="AU203" s="389"/>
      <c r="AV203" s="389"/>
      <c r="AW203" s="389"/>
      <c r="AX203" s="389"/>
      <c r="AY203" s="389"/>
      <c r="AZ203" s="389"/>
      <c r="BA203" s="389"/>
      <c r="BB203" s="389"/>
      <c r="BC203" s="389"/>
      <c r="BD203" s="389"/>
      <c r="BE203" s="390"/>
      <c r="BF203" s="391" t="s">
        <v>368</v>
      </c>
      <c r="BG203" s="391"/>
      <c r="BH203" s="391"/>
      <c r="BI203" s="392"/>
      <c r="BJ203" s="168" t="s">
        <v>394</v>
      </c>
      <c r="BK203" s="15"/>
    </row>
    <row r="204" spans="1:65" s="3" customFormat="1" ht="38.1" customHeight="1" thickBot="1" x14ac:dyDescent="0.5">
      <c r="A204" s="393" t="s">
        <v>261</v>
      </c>
      <c r="B204" s="394"/>
      <c r="C204" s="394"/>
      <c r="D204" s="394"/>
      <c r="E204" s="446" t="s">
        <v>514</v>
      </c>
      <c r="F204" s="447"/>
      <c r="G204" s="447"/>
      <c r="H204" s="447"/>
      <c r="I204" s="447"/>
      <c r="J204" s="447"/>
      <c r="K204" s="447"/>
      <c r="L204" s="447"/>
      <c r="M204" s="447"/>
      <c r="N204" s="447"/>
      <c r="O204" s="447"/>
      <c r="P204" s="447"/>
      <c r="Q204" s="447"/>
      <c r="R204" s="447"/>
      <c r="S204" s="447"/>
      <c r="T204" s="447"/>
      <c r="U204" s="447"/>
      <c r="V204" s="447"/>
      <c r="W204" s="447"/>
      <c r="X204" s="447"/>
      <c r="Y204" s="447"/>
      <c r="Z204" s="447"/>
      <c r="AA204" s="447"/>
      <c r="AB204" s="447"/>
      <c r="AC204" s="447"/>
      <c r="AD204" s="447"/>
      <c r="AE204" s="447"/>
      <c r="AF204" s="447"/>
      <c r="AG204" s="447"/>
      <c r="AH204" s="447"/>
      <c r="AI204" s="447"/>
      <c r="AJ204" s="447"/>
      <c r="AK204" s="447"/>
      <c r="AL204" s="447"/>
      <c r="AM204" s="447"/>
      <c r="AN204" s="447"/>
      <c r="AO204" s="447"/>
      <c r="AP204" s="447"/>
      <c r="AQ204" s="447"/>
      <c r="AR204" s="447"/>
      <c r="AS204" s="447"/>
      <c r="AT204" s="447"/>
      <c r="AU204" s="447"/>
      <c r="AV204" s="447"/>
      <c r="AW204" s="447"/>
      <c r="AX204" s="447"/>
      <c r="AY204" s="447"/>
      <c r="AZ204" s="447"/>
      <c r="BA204" s="447"/>
      <c r="BB204" s="447"/>
      <c r="BC204" s="447"/>
      <c r="BD204" s="447"/>
      <c r="BE204" s="448"/>
      <c r="BF204" s="435" t="s">
        <v>370</v>
      </c>
      <c r="BG204" s="435"/>
      <c r="BH204" s="435"/>
      <c r="BI204" s="449"/>
      <c r="BJ204" s="168" t="s">
        <v>397</v>
      </c>
      <c r="BK204" s="15"/>
    </row>
    <row r="205" spans="1:65" s="150" customFormat="1" ht="38.1" customHeight="1" x14ac:dyDescent="0.4">
      <c r="A205" s="450" t="s">
        <v>132</v>
      </c>
      <c r="B205" s="451"/>
      <c r="C205" s="451"/>
      <c r="D205" s="452"/>
      <c r="E205" s="428" t="s">
        <v>306</v>
      </c>
      <c r="F205" s="428"/>
      <c r="G205" s="428"/>
      <c r="H205" s="428"/>
      <c r="I205" s="428"/>
      <c r="J205" s="428"/>
      <c r="K205" s="428"/>
      <c r="L205" s="428"/>
      <c r="M205" s="428"/>
      <c r="N205" s="428"/>
      <c r="O205" s="428"/>
      <c r="P205" s="428"/>
      <c r="Q205" s="428"/>
      <c r="R205" s="428"/>
      <c r="S205" s="428"/>
      <c r="T205" s="428"/>
      <c r="U205" s="428"/>
      <c r="V205" s="428"/>
      <c r="W205" s="428"/>
      <c r="X205" s="428"/>
      <c r="Y205" s="428"/>
      <c r="Z205" s="428"/>
      <c r="AA205" s="428"/>
      <c r="AB205" s="428"/>
      <c r="AC205" s="428"/>
      <c r="AD205" s="428"/>
      <c r="AE205" s="428"/>
      <c r="AF205" s="428"/>
      <c r="AG205" s="428"/>
      <c r="AH205" s="428"/>
      <c r="AI205" s="428"/>
      <c r="AJ205" s="428"/>
      <c r="AK205" s="428"/>
      <c r="AL205" s="428"/>
      <c r="AM205" s="428"/>
      <c r="AN205" s="428"/>
      <c r="AO205" s="428"/>
      <c r="AP205" s="428"/>
      <c r="AQ205" s="428"/>
      <c r="AR205" s="428"/>
      <c r="AS205" s="428"/>
      <c r="AT205" s="428"/>
      <c r="AU205" s="428"/>
      <c r="AV205" s="428"/>
      <c r="AW205" s="428"/>
      <c r="AX205" s="428"/>
      <c r="AY205" s="428"/>
      <c r="AZ205" s="428"/>
      <c r="BA205" s="428"/>
      <c r="BB205" s="428"/>
      <c r="BC205" s="428"/>
      <c r="BD205" s="428"/>
      <c r="BE205" s="429"/>
      <c r="BF205" s="453" t="s">
        <v>201</v>
      </c>
      <c r="BG205" s="454"/>
      <c r="BH205" s="454"/>
      <c r="BI205" s="455"/>
      <c r="BJ205" s="154" t="s">
        <v>305</v>
      </c>
      <c r="BK205" s="149"/>
      <c r="BL205" s="149"/>
      <c r="BM205" s="149"/>
    </row>
    <row r="206" spans="1:65" s="170" customFormat="1" ht="38.1" customHeight="1" x14ac:dyDescent="0.35">
      <c r="A206" s="440" t="s">
        <v>133</v>
      </c>
      <c r="B206" s="441"/>
      <c r="C206" s="441"/>
      <c r="D206" s="442"/>
      <c r="E206" s="388" t="s">
        <v>301</v>
      </c>
      <c r="F206" s="389"/>
      <c r="G206" s="389"/>
      <c r="H206" s="389"/>
      <c r="I206" s="389"/>
      <c r="J206" s="389"/>
      <c r="K206" s="389"/>
      <c r="L206" s="389"/>
      <c r="M206" s="389"/>
      <c r="N206" s="389"/>
      <c r="O206" s="389"/>
      <c r="P206" s="389"/>
      <c r="Q206" s="389"/>
      <c r="R206" s="389"/>
      <c r="S206" s="389"/>
      <c r="T206" s="389"/>
      <c r="U206" s="389"/>
      <c r="V206" s="389"/>
      <c r="W206" s="389"/>
      <c r="X206" s="389"/>
      <c r="Y206" s="389"/>
      <c r="Z206" s="389"/>
      <c r="AA206" s="389"/>
      <c r="AB206" s="389"/>
      <c r="AC206" s="389"/>
      <c r="AD206" s="389"/>
      <c r="AE206" s="389"/>
      <c r="AF206" s="389"/>
      <c r="AG206" s="389"/>
      <c r="AH206" s="389"/>
      <c r="AI206" s="389"/>
      <c r="AJ206" s="389"/>
      <c r="AK206" s="389"/>
      <c r="AL206" s="389"/>
      <c r="AM206" s="389"/>
      <c r="AN206" s="389"/>
      <c r="AO206" s="389"/>
      <c r="AP206" s="389"/>
      <c r="AQ206" s="389"/>
      <c r="AR206" s="389"/>
      <c r="AS206" s="389"/>
      <c r="AT206" s="389"/>
      <c r="AU206" s="389"/>
      <c r="AV206" s="389"/>
      <c r="AW206" s="389"/>
      <c r="AX206" s="389"/>
      <c r="AY206" s="389"/>
      <c r="AZ206" s="389"/>
      <c r="BA206" s="389"/>
      <c r="BB206" s="389"/>
      <c r="BC206" s="389"/>
      <c r="BD206" s="389"/>
      <c r="BE206" s="390"/>
      <c r="BF206" s="433" t="s">
        <v>172</v>
      </c>
      <c r="BG206" s="391"/>
      <c r="BH206" s="391"/>
      <c r="BI206" s="392"/>
      <c r="BJ206" s="175" t="s">
        <v>373</v>
      </c>
      <c r="BK206" s="169"/>
      <c r="BL206" s="169"/>
      <c r="BM206" s="169"/>
    </row>
    <row r="207" spans="1:65" s="153" customFormat="1" ht="38.1" customHeight="1" x14ac:dyDescent="0.4">
      <c r="A207" s="440" t="s">
        <v>134</v>
      </c>
      <c r="B207" s="441"/>
      <c r="C207" s="441"/>
      <c r="D207" s="442"/>
      <c r="E207" s="389" t="s">
        <v>215</v>
      </c>
      <c r="F207" s="389"/>
      <c r="G207" s="389"/>
      <c r="H207" s="389"/>
      <c r="I207" s="389"/>
      <c r="J207" s="389"/>
      <c r="K207" s="389"/>
      <c r="L207" s="389"/>
      <c r="M207" s="389"/>
      <c r="N207" s="389"/>
      <c r="O207" s="389"/>
      <c r="P207" s="389"/>
      <c r="Q207" s="389"/>
      <c r="R207" s="389"/>
      <c r="S207" s="389"/>
      <c r="T207" s="389"/>
      <c r="U207" s="389"/>
      <c r="V207" s="389"/>
      <c r="W207" s="389"/>
      <c r="X207" s="389"/>
      <c r="Y207" s="389"/>
      <c r="Z207" s="389"/>
      <c r="AA207" s="389"/>
      <c r="AB207" s="389"/>
      <c r="AC207" s="389"/>
      <c r="AD207" s="389"/>
      <c r="AE207" s="389"/>
      <c r="AF207" s="389"/>
      <c r="AG207" s="389"/>
      <c r="AH207" s="389"/>
      <c r="AI207" s="389"/>
      <c r="AJ207" s="389"/>
      <c r="AK207" s="389"/>
      <c r="AL207" s="389"/>
      <c r="AM207" s="389"/>
      <c r="AN207" s="389"/>
      <c r="AO207" s="389"/>
      <c r="AP207" s="389"/>
      <c r="AQ207" s="389"/>
      <c r="AR207" s="389"/>
      <c r="AS207" s="389"/>
      <c r="AT207" s="389"/>
      <c r="AU207" s="389"/>
      <c r="AV207" s="389"/>
      <c r="AW207" s="389"/>
      <c r="AX207" s="389"/>
      <c r="AY207" s="389"/>
      <c r="AZ207" s="389"/>
      <c r="BA207" s="389"/>
      <c r="BB207" s="389"/>
      <c r="BC207" s="389"/>
      <c r="BD207" s="389"/>
      <c r="BE207" s="390"/>
      <c r="BF207" s="433" t="s">
        <v>171</v>
      </c>
      <c r="BG207" s="391"/>
      <c r="BH207" s="391"/>
      <c r="BI207" s="392"/>
      <c r="BJ207" s="151" t="s">
        <v>179</v>
      </c>
      <c r="BK207" s="152"/>
      <c r="BL207" s="152"/>
      <c r="BM207" s="152"/>
    </row>
    <row r="208" spans="1:65" s="150" customFormat="1" ht="38.1" customHeight="1" x14ac:dyDescent="0.4">
      <c r="A208" s="440" t="s">
        <v>136</v>
      </c>
      <c r="B208" s="441"/>
      <c r="C208" s="441"/>
      <c r="D208" s="442"/>
      <c r="E208" s="389" t="s">
        <v>216</v>
      </c>
      <c r="F208" s="389"/>
      <c r="G208" s="389"/>
      <c r="H208" s="389"/>
      <c r="I208" s="389"/>
      <c r="J208" s="389"/>
      <c r="K208" s="389"/>
      <c r="L208" s="389"/>
      <c r="M208" s="389"/>
      <c r="N208" s="389"/>
      <c r="O208" s="389"/>
      <c r="P208" s="389"/>
      <c r="Q208" s="389"/>
      <c r="R208" s="389"/>
      <c r="S208" s="389"/>
      <c r="T208" s="389"/>
      <c r="U208" s="389"/>
      <c r="V208" s="389"/>
      <c r="W208" s="389"/>
      <c r="X208" s="389"/>
      <c r="Y208" s="389"/>
      <c r="Z208" s="389"/>
      <c r="AA208" s="389"/>
      <c r="AB208" s="389"/>
      <c r="AC208" s="389"/>
      <c r="AD208" s="389"/>
      <c r="AE208" s="389"/>
      <c r="AF208" s="389"/>
      <c r="AG208" s="389"/>
      <c r="AH208" s="389"/>
      <c r="AI208" s="389"/>
      <c r="AJ208" s="389"/>
      <c r="AK208" s="389"/>
      <c r="AL208" s="389"/>
      <c r="AM208" s="389"/>
      <c r="AN208" s="389"/>
      <c r="AO208" s="389"/>
      <c r="AP208" s="389"/>
      <c r="AQ208" s="389"/>
      <c r="AR208" s="389"/>
      <c r="AS208" s="389"/>
      <c r="AT208" s="389"/>
      <c r="AU208" s="389"/>
      <c r="AV208" s="389"/>
      <c r="AW208" s="389"/>
      <c r="AX208" s="389"/>
      <c r="AY208" s="389"/>
      <c r="AZ208" s="389"/>
      <c r="BA208" s="389"/>
      <c r="BB208" s="389"/>
      <c r="BC208" s="389"/>
      <c r="BD208" s="389"/>
      <c r="BE208" s="390"/>
      <c r="BF208" s="433" t="s">
        <v>173</v>
      </c>
      <c r="BG208" s="391"/>
      <c r="BH208" s="391"/>
      <c r="BI208" s="392"/>
      <c r="BJ208" s="154" t="s">
        <v>205</v>
      </c>
      <c r="BK208" s="149"/>
      <c r="BL208" s="149"/>
      <c r="BM208" s="149"/>
    </row>
    <row r="209" spans="1:70" s="150" customFormat="1" ht="38.1" customHeight="1" x14ac:dyDescent="0.4">
      <c r="A209" s="443" t="s">
        <v>137</v>
      </c>
      <c r="B209" s="444"/>
      <c r="C209" s="444"/>
      <c r="D209" s="445"/>
      <c r="E209" s="389" t="s">
        <v>302</v>
      </c>
      <c r="F209" s="389"/>
      <c r="G209" s="389"/>
      <c r="H209" s="389"/>
      <c r="I209" s="389"/>
      <c r="J209" s="389"/>
      <c r="K209" s="389"/>
      <c r="L209" s="389"/>
      <c r="M209" s="389"/>
      <c r="N209" s="389"/>
      <c r="O209" s="389"/>
      <c r="P209" s="389"/>
      <c r="Q209" s="389"/>
      <c r="R209" s="389"/>
      <c r="S209" s="389"/>
      <c r="T209" s="389"/>
      <c r="U209" s="389"/>
      <c r="V209" s="389"/>
      <c r="W209" s="389"/>
      <c r="X209" s="389"/>
      <c r="Y209" s="389"/>
      <c r="Z209" s="389"/>
      <c r="AA209" s="389"/>
      <c r="AB209" s="389"/>
      <c r="AC209" s="389"/>
      <c r="AD209" s="389"/>
      <c r="AE209" s="389"/>
      <c r="AF209" s="389"/>
      <c r="AG209" s="389"/>
      <c r="AH209" s="389"/>
      <c r="AI209" s="389"/>
      <c r="AJ209" s="389"/>
      <c r="AK209" s="389"/>
      <c r="AL209" s="389"/>
      <c r="AM209" s="389"/>
      <c r="AN209" s="389"/>
      <c r="AO209" s="389"/>
      <c r="AP209" s="389"/>
      <c r="AQ209" s="389"/>
      <c r="AR209" s="389"/>
      <c r="AS209" s="389"/>
      <c r="AT209" s="389"/>
      <c r="AU209" s="389"/>
      <c r="AV209" s="389"/>
      <c r="AW209" s="389"/>
      <c r="AX209" s="389"/>
      <c r="AY209" s="389"/>
      <c r="AZ209" s="389"/>
      <c r="BA209" s="389"/>
      <c r="BB209" s="389"/>
      <c r="BC209" s="389"/>
      <c r="BD209" s="389"/>
      <c r="BE209" s="390"/>
      <c r="BF209" s="433" t="s">
        <v>374</v>
      </c>
      <c r="BG209" s="391"/>
      <c r="BH209" s="391"/>
      <c r="BI209" s="392"/>
      <c r="BJ209" s="154" t="s">
        <v>197</v>
      </c>
      <c r="BK209" s="149"/>
      <c r="BL209" s="149"/>
      <c r="BM209" s="149"/>
    </row>
    <row r="210" spans="1:70" s="3" customFormat="1" ht="38.1" customHeight="1" x14ac:dyDescent="0.45">
      <c r="A210" s="401" t="s">
        <v>138</v>
      </c>
      <c r="B210" s="402"/>
      <c r="C210" s="402"/>
      <c r="D210" s="403"/>
      <c r="E210" s="388" t="s">
        <v>433</v>
      </c>
      <c r="F210" s="389"/>
      <c r="G210" s="389"/>
      <c r="H210" s="389"/>
      <c r="I210" s="389"/>
      <c r="J210" s="389"/>
      <c r="K210" s="389"/>
      <c r="L210" s="389"/>
      <c r="M210" s="389"/>
      <c r="N210" s="389"/>
      <c r="O210" s="389"/>
      <c r="P210" s="389"/>
      <c r="Q210" s="389"/>
      <c r="R210" s="389"/>
      <c r="S210" s="389"/>
      <c r="T210" s="389"/>
      <c r="U210" s="389"/>
      <c r="V210" s="389"/>
      <c r="W210" s="389"/>
      <c r="X210" s="389"/>
      <c r="Y210" s="389"/>
      <c r="Z210" s="389"/>
      <c r="AA210" s="389"/>
      <c r="AB210" s="389"/>
      <c r="AC210" s="389"/>
      <c r="AD210" s="389"/>
      <c r="AE210" s="389"/>
      <c r="AF210" s="389"/>
      <c r="AG210" s="389"/>
      <c r="AH210" s="389"/>
      <c r="AI210" s="389"/>
      <c r="AJ210" s="389"/>
      <c r="AK210" s="389"/>
      <c r="AL210" s="389"/>
      <c r="AM210" s="389"/>
      <c r="AN210" s="389"/>
      <c r="AO210" s="389"/>
      <c r="AP210" s="389"/>
      <c r="AQ210" s="389"/>
      <c r="AR210" s="389"/>
      <c r="AS210" s="389"/>
      <c r="AT210" s="389"/>
      <c r="AU210" s="389"/>
      <c r="AV210" s="389"/>
      <c r="AW210" s="389"/>
      <c r="AX210" s="389"/>
      <c r="AY210" s="389"/>
      <c r="AZ210" s="389"/>
      <c r="BA210" s="389"/>
      <c r="BB210" s="389"/>
      <c r="BC210" s="389"/>
      <c r="BD210" s="389"/>
      <c r="BE210" s="390"/>
      <c r="BF210" s="391" t="s">
        <v>376</v>
      </c>
      <c r="BG210" s="438"/>
      <c r="BH210" s="438"/>
      <c r="BI210" s="439"/>
      <c r="BJ210" s="168" t="s">
        <v>381</v>
      </c>
    </row>
    <row r="211" spans="1:70" s="3" customFormat="1" ht="38.1" customHeight="1" x14ac:dyDescent="0.45">
      <c r="A211" s="401" t="s">
        <v>262</v>
      </c>
      <c r="B211" s="402"/>
      <c r="C211" s="402"/>
      <c r="D211" s="403"/>
      <c r="E211" s="388" t="s">
        <v>443</v>
      </c>
      <c r="F211" s="389"/>
      <c r="G211" s="389"/>
      <c r="H211" s="389"/>
      <c r="I211" s="389"/>
      <c r="J211" s="389"/>
      <c r="K211" s="389"/>
      <c r="L211" s="389"/>
      <c r="M211" s="389"/>
      <c r="N211" s="389"/>
      <c r="O211" s="389"/>
      <c r="P211" s="389"/>
      <c r="Q211" s="389"/>
      <c r="R211" s="389"/>
      <c r="S211" s="389"/>
      <c r="T211" s="389"/>
      <c r="U211" s="389"/>
      <c r="V211" s="389"/>
      <c r="W211" s="389"/>
      <c r="X211" s="389"/>
      <c r="Y211" s="389"/>
      <c r="Z211" s="389"/>
      <c r="AA211" s="389"/>
      <c r="AB211" s="389"/>
      <c r="AC211" s="389"/>
      <c r="AD211" s="389"/>
      <c r="AE211" s="389"/>
      <c r="AF211" s="389"/>
      <c r="AG211" s="389"/>
      <c r="AH211" s="389"/>
      <c r="AI211" s="389"/>
      <c r="AJ211" s="389"/>
      <c r="AK211" s="389"/>
      <c r="AL211" s="389"/>
      <c r="AM211" s="389"/>
      <c r="AN211" s="389"/>
      <c r="AO211" s="389"/>
      <c r="AP211" s="389"/>
      <c r="AQ211" s="389"/>
      <c r="AR211" s="389"/>
      <c r="AS211" s="389"/>
      <c r="AT211" s="389"/>
      <c r="AU211" s="389"/>
      <c r="AV211" s="389"/>
      <c r="AW211" s="389"/>
      <c r="AX211" s="389"/>
      <c r="AY211" s="389"/>
      <c r="AZ211" s="389"/>
      <c r="BA211" s="389"/>
      <c r="BB211" s="389"/>
      <c r="BC211" s="389"/>
      <c r="BD211" s="389"/>
      <c r="BE211" s="390"/>
      <c r="BF211" s="391" t="s">
        <v>502</v>
      </c>
      <c r="BG211" s="391"/>
      <c r="BH211" s="391"/>
      <c r="BI211" s="392"/>
      <c r="BJ211" s="168" t="s">
        <v>444</v>
      </c>
    </row>
    <row r="212" spans="1:70" s="3" customFormat="1" ht="68.25" customHeight="1" x14ac:dyDescent="0.45">
      <c r="A212" s="385" t="s">
        <v>263</v>
      </c>
      <c r="B212" s="386"/>
      <c r="C212" s="386"/>
      <c r="D212" s="387"/>
      <c r="E212" s="388" t="s">
        <v>499</v>
      </c>
      <c r="F212" s="389"/>
      <c r="G212" s="389"/>
      <c r="H212" s="389"/>
      <c r="I212" s="389"/>
      <c r="J212" s="389"/>
      <c r="K212" s="389"/>
      <c r="L212" s="389"/>
      <c r="M212" s="389"/>
      <c r="N212" s="389"/>
      <c r="O212" s="389"/>
      <c r="P212" s="389"/>
      <c r="Q212" s="389"/>
      <c r="R212" s="389"/>
      <c r="S212" s="389"/>
      <c r="T212" s="389"/>
      <c r="U212" s="389"/>
      <c r="V212" s="389"/>
      <c r="W212" s="389"/>
      <c r="X212" s="389"/>
      <c r="Y212" s="389"/>
      <c r="Z212" s="389"/>
      <c r="AA212" s="389"/>
      <c r="AB212" s="389"/>
      <c r="AC212" s="389"/>
      <c r="AD212" s="389"/>
      <c r="AE212" s="389"/>
      <c r="AF212" s="389"/>
      <c r="AG212" s="389"/>
      <c r="AH212" s="389"/>
      <c r="AI212" s="389"/>
      <c r="AJ212" s="389"/>
      <c r="AK212" s="389"/>
      <c r="AL212" s="389"/>
      <c r="AM212" s="389"/>
      <c r="AN212" s="389"/>
      <c r="AO212" s="389"/>
      <c r="AP212" s="389"/>
      <c r="AQ212" s="389"/>
      <c r="AR212" s="389"/>
      <c r="AS212" s="389"/>
      <c r="AT212" s="389"/>
      <c r="AU212" s="389"/>
      <c r="AV212" s="389"/>
      <c r="AW212" s="389"/>
      <c r="AX212" s="389"/>
      <c r="AY212" s="389"/>
      <c r="AZ212" s="389"/>
      <c r="BA212" s="389"/>
      <c r="BB212" s="389"/>
      <c r="BC212" s="389"/>
      <c r="BD212" s="389"/>
      <c r="BE212" s="390"/>
      <c r="BF212" s="391" t="s">
        <v>382</v>
      </c>
      <c r="BG212" s="391"/>
      <c r="BH212" s="391"/>
      <c r="BI212" s="392"/>
      <c r="BJ212" s="168" t="s">
        <v>383</v>
      </c>
    </row>
    <row r="213" spans="1:70" s="3" customFormat="1" ht="38.1" customHeight="1" x14ac:dyDescent="0.45">
      <c r="A213" s="385" t="s">
        <v>264</v>
      </c>
      <c r="B213" s="386"/>
      <c r="C213" s="386"/>
      <c r="D213" s="387"/>
      <c r="E213" s="412" t="s">
        <v>445</v>
      </c>
      <c r="F213" s="413"/>
      <c r="G213" s="413"/>
      <c r="H213" s="413"/>
      <c r="I213" s="413"/>
      <c r="J213" s="413"/>
      <c r="K213" s="413"/>
      <c r="L213" s="413"/>
      <c r="M213" s="413"/>
      <c r="N213" s="413"/>
      <c r="O213" s="413"/>
      <c r="P213" s="413"/>
      <c r="Q213" s="413"/>
      <c r="R213" s="413"/>
      <c r="S213" s="413"/>
      <c r="T213" s="413"/>
      <c r="U213" s="413"/>
      <c r="V213" s="413"/>
      <c r="W213" s="413"/>
      <c r="X213" s="413"/>
      <c r="Y213" s="413"/>
      <c r="Z213" s="413"/>
      <c r="AA213" s="413"/>
      <c r="AB213" s="413"/>
      <c r="AC213" s="413"/>
      <c r="AD213" s="413"/>
      <c r="AE213" s="413"/>
      <c r="AF213" s="413"/>
      <c r="AG213" s="413"/>
      <c r="AH213" s="413"/>
      <c r="AI213" s="413"/>
      <c r="AJ213" s="413"/>
      <c r="AK213" s="413"/>
      <c r="AL213" s="413"/>
      <c r="AM213" s="413"/>
      <c r="AN213" s="413"/>
      <c r="AO213" s="413"/>
      <c r="AP213" s="413"/>
      <c r="AQ213" s="413"/>
      <c r="AR213" s="413"/>
      <c r="AS213" s="413"/>
      <c r="AT213" s="413"/>
      <c r="AU213" s="413"/>
      <c r="AV213" s="413"/>
      <c r="AW213" s="413"/>
      <c r="AX213" s="413"/>
      <c r="AY213" s="413"/>
      <c r="AZ213" s="413"/>
      <c r="BA213" s="413"/>
      <c r="BB213" s="413"/>
      <c r="BC213" s="413"/>
      <c r="BD213" s="413"/>
      <c r="BE213" s="414"/>
      <c r="BF213" s="391" t="s">
        <v>385</v>
      </c>
      <c r="BG213" s="391"/>
      <c r="BH213" s="391"/>
      <c r="BI213" s="392"/>
      <c r="BJ213" s="168" t="s">
        <v>386</v>
      </c>
    </row>
    <row r="214" spans="1:70" s="3" customFormat="1" ht="38.1" customHeight="1" x14ac:dyDescent="0.45">
      <c r="A214" s="385" t="s">
        <v>265</v>
      </c>
      <c r="B214" s="386"/>
      <c r="C214" s="386"/>
      <c r="D214" s="387"/>
      <c r="E214" s="388" t="s">
        <v>446</v>
      </c>
      <c r="F214" s="389"/>
      <c r="G214" s="389"/>
      <c r="H214" s="389"/>
      <c r="I214" s="389"/>
      <c r="J214" s="389"/>
      <c r="K214" s="389"/>
      <c r="L214" s="389"/>
      <c r="M214" s="389"/>
      <c r="N214" s="389"/>
      <c r="O214" s="389"/>
      <c r="P214" s="389"/>
      <c r="Q214" s="389"/>
      <c r="R214" s="389"/>
      <c r="S214" s="389"/>
      <c r="T214" s="389"/>
      <c r="U214" s="389"/>
      <c r="V214" s="389"/>
      <c r="W214" s="389"/>
      <c r="X214" s="389"/>
      <c r="Y214" s="389"/>
      <c r="Z214" s="389"/>
      <c r="AA214" s="389"/>
      <c r="AB214" s="389"/>
      <c r="AC214" s="389"/>
      <c r="AD214" s="389"/>
      <c r="AE214" s="389"/>
      <c r="AF214" s="389"/>
      <c r="AG214" s="389"/>
      <c r="AH214" s="389"/>
      <c r="AI214" s="389"/>
      <c r="AJ214" s="389"/>
      <c r="AK214" s="389"/>
      <c r="AL214" s="389"/>
      <c r="AM214" s="389"/>
      <c r="AN214" s="389"/>
      <c r="AO214" s="389"/>
      <c r="AP214" s="389"/>
      <c r="AQ214" s="389"/>
      <c r="AR214" s="389"/>
      <c r="AS214" s="389"/>
      <c r="AT214" s="389"/>
      <c r="AU214" s="389"/>
      <c r="AV214" s="389"/>
      <c r="AW214" s="389"/>
      <c r="AX214" s="389"/>
      <c r="AY214" s="389"/>
      <c r="AZ214" s="389"/>
      <c r="BA214" s="389"/>
      <c r="BB214" s="389"/>
      <c r="BC214" s="389"/>
      <c r="BD214" s="389"/>
      <c r="BE214" s="390"/>
      <c r="BF214" s="391" t="s">
        <v>388</v>
      </c>
      <c r="BG214" s="391"/>
      <c r="BH214" s="391"/>
      <c r="BI214" s="392"/>
      <c r="BJ214" s="168" t="s">
        <v>389</v>
      </c>
    </row>
    <row r="215" spans="1:70" s="3" customFormat="1" ht="38.1" customHeight="1" x14ac:dyDescent="0.45">
      <c r="A215" s="401" t="s">
        <v>266</v>
      </c>
      <c r="B215" s="402"/>
      <c r="C215" s="402"/>
      <c r="D215" s="403"/>
      <c r="E215" s="388" t="s">
        <v>439</v>
      </c>
      <c r="F215" s="389"/>
      <c r="G215" s="389"/>
      <c r="H215" s="389"/>
      <c r="I215" s="389"/>
      <c r="J215" s="389"/>
      <c r="K215" s="389"/>
      <c r="L215" s="389"/>
      <c r="M215" s="389"/>
      <c r="N215" s="389"/>
      <c r="O215" s="389"/>
      <c r="P215" s="389"/>
      <c r="Q215" s="389"/>
      <c r="R215" s="389"/>
      <c r="S215" s="389"/>
      <c r="T215" s="389"/>
      <c r="U215" s="389"/>
      <c r="V215" s="389"/>
      <c r="W215" s="389"/>
      <c r="X215" s="389"/>
      <c r="Y215" s="389"/>
      <c r="Z215" s="389"/>
      <c r="AA215" s="389"/>
      <c r="AB215" s="389"/>
      <c r="AC215" s="389"/>
      <c r="AD215" s="389"/>
      <c r="AE215" s="389"/>
      <c r="AF215" s="389"/>
      <c r="AG215" s="389"/>
      <c r="AH215" s="389"/>
      <c r="AI215" s="389"/>
      <c r="AJ215" s="389"/>
      <c r="AK215" s="389"/>
      <c r="AL215" s="389"/>
      <c r="AM215" s="389"/>
      <c r="AN215" s="389"/>
      <c r="AO215" s="389"/>
      <c r="AP215" s="389"/>
      <c r="AQ215" s="389"/>
      <c r="AR215" s="389"/>
      <c r="AS215" s="389"/>
      <c r="AT215" s="389"/>
      <c r="AU215" s="389"/>
      <c r="AV215" s="389"/>
      <c r="AW215" s="389"/>
      <c r="AX215" s="389"/>
      <c r="AY215" s="389"/>
      <c r="AZ215" s="389"/>
      <c r="BA215" s="389"/>
      <c r="BB215" s="389"/>
      <c r="BC215" s="389"/>
      <c r="BD215" s="389"/>
      <c r="BE215" s="390"/>
      <c r="BF215" s="433" t="s">
        <v>238</v>
      </c>
      <c r="BG215" s="391"/>
      <c r="BH215" s="391"/>
      <c r="BI215" s="392"/>
      <c r="BJ215" s="168" t="s">
        <v>365</v>
      </c>
    </row>
    <row r="216" spans="1:70" s="3" customFormat="1" ht="38.1" customHeight="1" x14ac:dyDescent="0.45">
      <c r="A216" s="401" t="s">
        <v>267</v>
      </c>
      <c r="B216" s="402"/>
      <c r="C216" s="402"/>
      <c r="D216" s="403"/>
      <c r="E216" s="388" t="s">
        <v>442</v>
      </c>
      <c r="F216" s="389"/>
      <c r="G216" s="389"/>
      <c r="H216" s="389"/>
      <c r="I216" s="389"/>
      <c r="J216" s="389"/>
      <c r="K216" s="389"/>
      <c r="L216" s="389"/>
      <c r="M216" s="389"/>
      <c r="N216" s="389"/>
      <c r="O216" s="389"/>
      <c r="P216" s="389"/>
      <c r="Q216" s="389"/>
      <c r="R216" s="389"/>
      <c r="S216" s="389"/>
      <c r="T216" s="389"/>
      <c r="U216" s="389"/>
      <c r="V216" s="389"/>
      <c r="W216" s="389"/>
      <c r="X216" s="389"/>
      <c r="Y216" s="389"/>
      <c r="Z216" s="389"/>
      <c r="AA216" s="389"/>
      <c r="AB216" s="389"/>
      <c r="AC216" s="389"/>
      <c r="AD216" s="389"/>
      <c r="AE216" s="389"/>
      <c r="AF216" s="389"/>
      <c r="AG216" s="389"/>
      <c r="AH216" s="389"/>
      <c r="AI216" s="389"/>
      <c r="AJ216" s="389"/>
      <c r="AK216" s="389"/>
      <c r="AL216" s="389"/>
      <c r="AM216" s="389"/>
      <c r="AN216" s="389"/>
      <c r="AO216" s="389"/>
      <c r="AP216" s="389"/>
      <c r="AQ216" s="389"/>
      <c r="AR216" s="389"/>
      <c r="AS216" s="389"/>
      <c r="AT216" s="389"/>
      <c r="AU216" s="389"/>
      <c r="AV216" s="389"/>
      <c r="AW216" s="389"/>
      <c r="AX216" s="389"/>
      <c r="AY216" s="389"/>
      <c r="AZ216" s="389"/>
      <c r="BA216" s="389"/>
      <c r="BB216" s="389"/>
      <c r="BC216" s="389"/>
      <c r="BD216" s="389"/>
      <c r="BE216" s="390"/>
      <c r="BF216" s="433" t="s">
        <v>239</v>
      </c>
      <c r="BG216" s="391"/>
      <c r="BH216" s="391"/>
      <c r="BI216" s="392"/>
      <c r="BJ216" s="168" t="s">
        <v>371</v>
      </c>
    </row>
    <row r="217" spans="1:70" s="3" customFormat="1" ht="38.1" customHeight="1" x14ac:dyDescent="0.45">
      <c r="A217" s="401" t="s">
        <v>268</v>
      </c>
      <c r="B217" s="402"/>
      <c r="C217" s="402"/>
      <c r="D217" s="403"/>
      <c r="E217" s="388" t="s">
        <v>441</v>
      </c>
      <c r="F217" s="389"/>
      <c r="G217" s="389"/>
      <c r="H217" s="389"/>
      <c r="I217" s="389"/>
      <c r="J217" s="389"/>
      <c r="K217" s="389"/>
      <c r="L217" s="389"/>
      <c r="M217" s="389"/>
      <c r="N217" s="389"/>
      <c r="O217" s="389"/>
      <c r="P217" s="389"/>
      <c r="Q217" s="389"/>
      <c r="R217" s="389"/>
      <c r="S217" s="389"/>
      <c r="T217" s="389"/>
      <c r="U217" s="389"/>
      <c r="V217" s="389"/>
      <c r="W217" s="389"/>
      <c r="X217" s="389"/>
      <c r="Y217" s="389"/>
      <c r="Z217" s="389"/>
      <c r="AA217" s="389"/>
      <c r="AB217" s="389"/>
      <c r="AC217" s="389"/>
      <c r="AD217" s="389"/>
      <c r="AE217" s="389"/>
      <c r="AF217" s="389"/>
      <c r="AG217" s="389"/>
      <c r="AH217" s="389"/>
      <c r="AI217" s="389"/>
      <c r="AJ217" s="389"/>
      <c r="AK217" s="389"/>
      <c r="AL217" s="389"/>
      <c r="AM217" s="389"/>
      <c r="AN217" s="389"/>
      <c r="AO217" s="389"/>
      <c r="AP217" s="389"/>
      <c r="AQ217" s="389"/>
      <c r="AR217" s="389"/>
      <c r="AS217" s="389"/>
      <c r="AT217" s="389"/>
      <c r="AU217" s="389"/>
      <c r="AV217" s="389"/>
      <c r="AW217" s="389"/>
      <c r="AX217" s="389"/>
      <c r="AY217" s="389"/>
      <c r="AZ217" s="389"/>
      <c r="BA217" s="389"/>
      <c r="BB217" s="389"/>
      <c r="BC217" s="389"/>
      <c r="BD217" s="389"/>
      <c r="BE217" s="390"/>
      <c r="BF217" s="433" t="s">
        <v>326</v>
      </c>
      <c r="BG217" s="391"/>
      <c r="BH217" s="391"/>
      <c r="BI217" s="392"/>
      <c r="BJ217" s="168" t="s">
        <v>369</v>
      </c>
    </row>
    <row r="218" spans="1:70" s="3" customFormat="1" ht="38.1" customHeight="1" x14ac:dyDescent="0.45">
      <c r="A218" s="401" t="s">
        <v>269</v>
      </c>
      <c r="B218" s="402"/>
      <c r="C218" s="402"/>
      <c r="D218" s="403"/>
      <c r="E218" s="388" t="s">
        <v>515</v>
      </c>
      <c r="F218" s="389"/>
      <c r="G218" s="389"/>
      <c r="H218" s="389"/>
      <c r="I218" s="389"/>
      <c r="J218" s="389"/>
      <c r="K218" s="389"/>
      <c r="L218" s="389"/>
      <c r="M218" s="389"/>
      <c r="N218" s="389"/>
      <c r="O218" s="389"/>
      <c r="P218" s="389"/>
      <c r="Q218" s="389"/>
      <c r="R218" s="389"/>
      <c r="S218" s="389"/>
      <c r="T218" s="389"/>
      <c r="U218" s="389"/>
      <c r="V218" s="389"/>
      <c r="W218" s="389"/>
      <c r="X218" s="389"/>
      <c r="Y218" s="389"/>
      <c r="Z218" s="389"/>
      <c r="AA218" s="389"/>
      <c r="AB218" s="389"/>
      <c r="AC218" s="389"/>
      <c r="AD218" s="389"/>
      <c r="AE218" s="389"/>
      <c r="AF218" s="389"/>
      <c r="AG218" s="389"/>
      <c r="AH218" s="389"/>
      <c r="AI218" s="389"/>
      <c r="AJ218" s="389"/>
      <c r="AK218" s="389"/>
      <c r="AL218" s="389"/>
      <c r="AM218" s="389"/>
      <c r="AN218" s="389"/>
      <c r="AO218" s="389"/>
      <c r="AP218" s="389"/>
      <c r="AQ218" s="389"/>
      <c r="AR218" s="389"/>
      <c r="AS218" s="389"/>
      <c r="AT218" s="389"/>
      <c r="AU218" s="389"/>
      <c r="AV218" s="389"/>
      <c r="AW218" s="389"/>
      <c r="AX218" s="389"/>
      <c r="AY218" s="389"/>
      <c r="AZ218" s="389"/>
      <c r="BA218" s="389"/>
      <c r="BB218" s="389"/>
      <c r="BC218" s="389"/>
      <c r="BD218" s="389"/>
      <c r="BE218" s="390"/>
      <c r="BF218" s="433" t="s">
        <v>396</v>
      </c>
      <c r="BG218" s="391"/>
      <c r="BH218" s="391"/>
      <c r="BI218" s="392"/>
      <c r="BJ218" s="168" t="s">
        <v>372</v>
      </c>
    </row>
    <row r="219" spans="1:70" s="3" customFormat="1" ht="38.1" customHeight="1" thickBot="1" x14ac:dyDescent="0.5">
      <c r="A219" s="393" t="s">
        <v>270</v>
      </c>
      <c r="B219" s="394"/>
      <c r="C219" s="394"/>
      <c r="D219" s="395"/>
      <c r="E219" s="434" t="s">
        <v>450</v>
      </c>
      <c r="F219" s="396"/>
      <c r="G219" s="396"/>
      <c r="H219" s="396"/>
      <c r="I219" s="396"/>
      <c r="J219" s="396"/>
      <c r="K219" s="396"/>
      <c r="L219" s="396"/>
      <c r="M219" s="396"/>
      <c r="N219" s="396"/>
      <c r="O219" s="396"/>
      <c r="P219" s="396"/>
      <c r="Q219" s="396"/>
      <c r="R219" s="396"/>
      <c r="S219" s="396"/>
      <c r="T219" s="396"/>
      <c r="U219" s="396"/>
      <c r="V219" s="396"/>
      <c r="W219" s="396"/>
      <c r="X219" s="396"/>
      <c r="Y219" s="396"/>
      <c r="Z219" s="396"/>
      <c r="AA219" s="396"/>
      <c r="AB219" s="396"/>
      <c r="AC219" s="396"/>
      <c r="AD219" s="396"/>
      <c r="AE219" s="396"/>
      <c r="AF219" s="396"/>
      <c r="AG219" s="396"/>
      <c r="AH219" s="396"/>
      <c r="AI219" s="396"/>
      <c r="AJ219" s="396"/>
      <c r="AK219" s="396"/>
      <c r="AL219" s="396"/>
      <c r="AM219" s="396"/>
      <c r="AN219" s="396"/>
      <c r="AO219" s="396"/>
      <c r="AP219" s="396"/>
      <c r="AQ219" s="396"/>
      <c r="AR219" s="396"/>
      <c r="AS219" s="396"/>
      <c r="AT219" s="396"/>
      <c r="AU219" s="396"/>
      <c r="AV219" s="396"/>
      <c r="AW219" s="396"/>
      <c r="AX219" s="396"/>
      <c r="AY219" s="396"/>
      <c r="AZ219" s="396"/>
      <c r="BA219" s="396"/>
      <c r="BB219" s="396"/>
      <c r="BC219" s="396"/>
      <c r="BD219" s="396"/>
      <c r="BE219" s="397"/>
      <c r="BF219" s="435" t="s">
        <v>241</v>
      </c>
      <c r="BG219" s="436"/>
      <c r="BH219" s="436"/>
      <c r="BI219" s="437"/>
      <c r="BJ219" s="168" t="s">
        <v>399</v>
      </c>
    </row>
    <row r="220" spans="1:70" s="6" customFormat="1" ht="26.25" customHeight="1" x14ac:dyDescent="0.45">
      <c r="A220" s="110"/>
      <c r="B220" s="110"/>
      <c r="C220" s="110"/>
      <c r="D220" s="110"/>
      <c r="E220" s="110"/>
      <c r="F220" s="110"/>
      <c r="G220" s="229"/>
      <c r="H220" s="9"/>
      <c r="I220" s="9"/>
      <c r="J220" s="9"/>
      <c r="K220" s="9"/>
      <c r="L220" s="9"/>
      <c r="M220" s="9"/>
      <c r="N220" s="229"/>
      <c r="O220" s="229"/>
      <c r="P220" s="229"/>
      <c r="Q220" s="229"/>
      <c r="R220" s="229"/>
      <c r="S220" s="229"/>
      <c r="T220" s="229"/>
      <c r="U220" s="229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8"/>
      <c r="AL220" s="229"/>
      <c r="AM220" s="231"/>
      <c r="AN220" s="229"/>
      <c r="AO220" s="229"/>
      <c r="AP220" s="229"/>
      <c r="AW220" s="9"/>
      <c r="AX220" s="229"/>
      <c r="AY220" s="229"/>
      <c r="AZ220" s="229"/>
      <c r="BA220" s="229"/>
      <c r="BB220" s="229"/>
      <c r="BC220" s="229"/>
      <c r="BD220" s="229"/>
      <c r="BI220" s="7"/>
      <c r="BJ220" s="7"/>
      <c r="BK220" s="7"/>
      <c r="BL220" s="7"/>
    </row>
    <row r="221" spans="1:70" s="6" customFormat="1" ht="18" customHeight="1" thickBot="1" x14ac:dyDescent="0.5">
      <c r="A221" s="110"/>
      <c r="B221" s="110"/>
      <c r="C221" s="110"/>
      <c r="D221" s="110"/>
      <c r="E221" s="110"/>
      <c r="F221" s="110"/>
      <c r="G221" s="229"/>
      <c r="H221" s="9"/>
      <c r="I221" s="9"/>
      <c r="J221" s="9"/>
      <c r="K221" s="9"/>
      <c r="L221" s="9"/>
      <c r="M221" s="9"/>
      <c r="N221" s="229"/>
      <c r="O221" s="229"/>
      <c r="P221" s="229"/>
      <c r="Q221" s="229"/>
      <c r="R221" s="229"/>
      <c r="S221" s="229"/>
      <c r="T221" s="229"/>
      <c r="U221" s="229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8"/>
      <c r="AL221" s="229"/>
      <c r="AM221" s="231"/>
      <c r="AN221" s="229"/>
      <c r="AO221" s="229"/>
      <c r="AP221" s="229"/>
      <c r="AW221" s="9"/>
      <c r="AX221" s="229"/>
      <c r="AY221" s="229"/>
      <c r="AZ221" s="229"/>
      <c r="BA221" s="229"/>
      <c r="BB221" s="229"/>
      <c r="BC221" s="229"/>
      <c r="BD221" s="229"/>
      <c r="BI221" s="7"/>
      <c r="BJ221" s="7"/>
      <c r="BK221" s="7"/>
      <c r="BL221" s="7"/>
    </row>
    <row r="222" spans="1:70" s="3" customFormat="1" ht="93.6" customHeight="1" thickBot="1" x14ac:dyDescent="0.5">
      <c r="A222" s="418" t="s">
        <v>106</v>
      </c>
      <c r="B222" s="419"/>
      <c r="C222" s="419"/>
      <c r="D222" s="419"/>
      <c r="E222" s="420" t="s">
        <v>107</v>
      </c>
      <c r="F222" s="421"/>
      <c r="G222" s="421"/>
      <c r="H222" s="421"/>
      <c r="I222" s="421"/>
      <c r="J222" s="421"/>
      <c r="K222" s="421"/>
      <c r="L222" s="421"/>
      <c r="M222" s="421"/>
      <c r="N222" s="421"/>
      <c r="O222" s="421"/>
      <c r="P222" s="421"/>
      <c r="Q222" s="421"/>
      <c r="R222" s="421"/>
      <c r="S222" s="421"/>
      <c r="T222" s="421"/>
      <c r="U222" s="421"/>
      <c r="V222" s="421"/>
      <c r="W222" s="421"/>
      <c r="X222" s="421"/>
      <c r="Y222" s="421"/>
      <c r="Z222" s="421"/>
      <c r="AA222" s="421"/>
      <c r="AB222" s="421"/>
      <c r="AC222" s="421"/>
      <c r="AD222" s="421"/>
      <c r="AE222" s="421"/>
      <c r="AF222" s="421"/>
      <c r="AG222" s="421"/>
      <c r="AH222" s="421"/>
      <c r="AI222" s="421"/>
      <c r="AJ222" s="421"/>
      <c r="AK222" s="421"/>
      <c r="AL222" s="421"/>
      <c r="AM222" s="421"/>
      <c r="AN222" s="421"/>
      <c r="AO222" s="421"/>
      <c r="AP222" s="421"/>
      <c r="AQ222" s="421"/>
      <c r="AR222" s="421"/>
      <c r="AS222" s="421"/>
      <c r="AT222" s="421"/>
      <c r="AU222" s="421"/>
      <c r="AV222" s="421"/>
      <c r="AW222" s="421"/>
      <c r="AX222" s="421"/>
      <c r="AY222" s="421"/>
      <c r="AZ222" s="421"/>
      <c r="BA222" s="421"/>
      <c r="BB222" s="421"/>
      <c r="BC222" s="421"/>
      <c r="BD222" s="421"/>
      <c r="BE222" s="422"/>
      <c r="BF222" s="418" t="s">
        <v>141</v>
      </c>
      <c r="BG222" s="419"/>
      <c r="BH222" s="419"/>
      <c r="BI222" s="423"/>
      <c r="BJ222" s="356"/>
      <c r="BK222" s="230"/>
      <c r="BL222" s="230"/>
      <c r="BM222" s="230"/>
      <c r="BP222" s="15"/>
      <c r="BQ222" s="15"/>
      <c r="BR222" s="15"/>
    </row>
    <row r="223" spans="1:70" s="3" customFormat="1" ht="36.75" customHeight="1" x14ac:dyDescent="0.45">
      <c r="A223" s="424" t="s">
        <v>271</v>
      </c>
      <c r="B223" s="425"/>
      <c r="C223" s="425"/>
      <c r="D223" s="426"/>
      <c r="E223" s="427" t="s">
        <v>451</v>
      </c>
      <c r="F223" s="428"/>
      <c r="G223" s="428"/>
      <c r="H223" s="428"/>
      <c r="I223" s="428"/>
      <c r="J223" s="428"/>
      <c r="K223" s="428"/>
      <c r="L223" s="428"/>
      <c r="M223" s="428"/>
      <c r="N223" s="428"/>
      <c r="O223" s="428"/>
      <c r="P223" s="428"/>
      <c r="Q223" s="428"/>
      <c r="R223" s="428"/>
      <c r="S223" s="428"/>
      <c r="T223" s="428"/>
      <c r="U223" s="428"/>
      <c r="V223" s="428"/>
      <c r="W223" s="428"/>
      <c r="X223" s="428"/>
      <c r="Y223" s="428"/>
      <c r="Z223" s="428"/>
      <c r="AA223" s="428"/>
      <c r="AB223" s="428"/>
      <c r="AC223" s="428"/>
      <c r="AD223" s="428"/>
      <c r="AE223" s="428"/>
      <c r="AF223" s="428"/>
      <c r="AG223" s="428"/>
      <c r="AH223" s="428"/>
      <c r="AI223" s="428"/>
      <c r="AJ223" s="428"/>
      <c r="AK223" s="428"/>
      <c r="AL223" s="428"/>
      <c r="AM223" s="428"/>
      <c r="AN223" s="428"/>
      <c r="AO223" s="428"/>
      <c r="AP223" s="428"/>
      <c r="AQ223" s="428"/>
      <c r="AR223" s="428"/>
      <c r="AS223" s="428"/>
      <c r="AT223" s="428"/>
      <c r="AU223" s="428"/>
      <c r="AV223" s="428"/>
      <c r="AW223" s="428"/>
      <c r="AX223" s="428"/>
      <c r="AY223" s="428"/>
      <c r="AZ223" s="428"/>
      <c r="BA223" s="428"/>
      <c r="BB223" s="428"/>
      <c r="BC223" s="428"/>
      <c r="BD223" s="428"/>
      <c r="BE223" s="429"/>
      <c r="BF223" s="430" t="s">
        <v>242</v>
      </c>
      <c r="BG223" s="431"/>
      <c r="BH223" s="431"/>
      <c r="BI223" s="432"/>
      <c r="BJ223" s="168" t="s">
        <v>400</v>
      </c>
      <c r="BK223" s="15"/>
    </row>
    <row r="224" spans="1:70" s="3" customFormat="1" ht="36.75" customHeight="1" x14ac:dyDescent="0.45">
      <c r="A224" s="401" t="s">
        <v>272</v>
      </c>
      <c r="B224" s="402"/>
      <c r="C224" s="402"/>
      <c r="D224" s="403"/>
      <c r="E224" s="412" t="s">
        <v>452</v>
      </c>
      <c r="F224" s="413"/>
      <c r="G224" s="413"/>
      <c r="H224" s="413"/>
      <c r="I224" s="413"/>
      <c r="J224" s="413"/>
      <c r="K224" s="413"/>
      <c r="L224" s="413"/>
      <c r="M224" s="413"/>
      <c r="N224" s="413"/>
      <c r="O224" s="413"/>
      <c r="P224" s="413"/>
      <c r="Q224" s="413"/>
      <c r="R224" s="413"/>
      <c r="S224" s="413"/>
      <c r="T224" s="413"/>
      <c r="U224" s="413"/>
      <c r="V224" s="413"/>
      <c r="W224" s="413"/>
      <c r="X224" s="413"/>
      <c r="Y224" s="413"/>
      <c r="Z224" s="413"/>
      <c r="AA224" s="413"/>
      <c r="AB224" s="413"/>
      <c r="AC224" s="413"/>
      <c r="AD224" s="413"/>
      <c r="AE224" s="413"/>
      <c r="AF224" s="413"/>
      <c r="AG224" s="413"/>
      <c r="AH224" s="413"/>
      <c r="AI224" s="413"/>
      <c r="AJ224" s="413"/>
      <c r="AK224" s="413"/>
      <c r="AL224" s="413"/>
      <c r="AM224" s="413"/>
      <c r="AN224" s="413"/>
      <c r="AO224" s="413"/>
      <c r="AP224" s="413"/>
      <c r="AQ224" s="413"/>
      <c r="AR224" s="413"/>
      <c r="AS224" s="413"/>
      <c r="AT224" s="413"/>
      <c r="AU224" s="413"/>
      <c r="AV224" s="413"/>
      <c r="AW224" s="413"/>
      <c r="AX224" s="413"/>
      <c r="AY224" s="413"/>
      <c r="AZ224" s="413"/>
      <c r="BA224" s="413"/>
      <c r="BB224" s="413"/>
      <c r="BC224" s="413"/>
      <c r="BD224" s="413"/>
      <c r="BE224" s="414"/>
      <c r="BF224" s="415" t="s">
        <v>401</v>
      </c>
      <c r="BG224" s="416"/>
      <c r="BH224" s="416"/>
      <c r="BI224" s="417"/>
      <c r="BJ224" s="168" t="s">
        <v>402</v>
      </c>
      <c r="BK224" s="15"/>
    </row>
    <row r="225" spans="1:63" s="3" customFormat="1" ht="36.75" customHeight="1" x14ac:dyDescent="0.45">
      <c r="A225" s="401" t="s">
        <v>273</v>
      </c>
      <c r="B225" s="402"/>
      <c r="C225" s="402"/>
      <c r="D225" s="403"/>
      <c r="E225" s="388" t="s">
        <v>453</v>
      </c>
      <c r="F225" s="389"/>
      <c r="G225" s="389"/>
      <c r="H225" s="389"/>
      <c r="I225" s="389"/>
      <c r="J225" s="389"/>
      <c r="K225" s="389"/>
      <c r="L225" s="389"/>
      <c r="M225" s="389"/>
      <c r="N225" s="389"/>
      <c r="O225" s="389"/>
      <c r="P225" s="389"/>
      <c r="Q225" s="389"/>
      <c r="R225" s="389"/>
      <c r="S225" s="389"/>
      <c r="T225" s="389"/>
      <c r="U225" s="389"/>
      <c r="V225" s="389"/>
      <c r="W225" s="389"/>
      <c r="X225" s="389"/>
      <c r="Y225" s="389"/>
      <c r="Z225" s="389"/>
      <c r="AA225" s="389"/>
      <c r="AB225" s="389"/>
      <c r="AC225" s="389"/>
      <c r="AD225" s="389"/>
      <c r="AE225" s="389"/>
      <c r="AF225" s="389"/>
      <c r="AG225" s="389"/>
      <c r="AH225" s="389"/>
      <c r="AI225" s="389"/>
      <c r="AJ225" s="389"/>
      <c r="AK225" s="389"/>
      <c r="AL225" s="389"/>
      <c r="AM225" s="389"/>
      <c r="AN225" s="389"/>
      <c r="AO225" s="389"/>
      <c r="AP225" s="389"/>
      <c r="AQ225" s="389"/>
      <c r="AR225" s="389"/>
      <c r="AS225" s="389"/>
      <c r="AT225" s="389"/>
      <c r="AU225" s="389"/>
      <c r="AV225" s="389"/>
      <c r="AW225" s="389"/>
      <c r="AX225" s="389"/>
      <c r="AY225" s="389"/>
      <c r="AZ225" s="389"/>
      <c r="BA225" s="389"/>
      <c r="BB225" s="389"/>
      <c r="BC225" s="389"/>
      <c r="BD225" s="389"/>
      <c r="BE225" s="390"/>
      <c r="BF225" s="410" t="s">
        <v>244</v>
      </c>
      <c r="BG225" s="410"/>
      <c r="BH225" s="410"/>
      <c r="BI225" s="411"/>
      <c r="BJ225" s="168" t="s">
        <v>454</v>
      </c>
      <c r="BK225" s="15"/>
    </row>
    <row r="226" spans="1:63" s="3" customFormat="1" ht="36.75" customHeight="1" x14ac:dyDescent="0.45">
      <c r="A226" s="401" t="s">
        <v>274</v>
      </c>
      <c r="B226" s="402"/>
      <c r="C226" s="402"/>
      <c r="D226" s="403"/>
      <c r="E226" s="404" t="s">
        <v>455</v>
      </c>
      <c r="F226" s="405"/>
      <c r="G226" s="405"/>
      <c r="H226" s="405"/>
      <c r="I226" s="405"/>
      <c r="J226" s="405"/>
      <c r="K226" s="405"/>
      <c r="L226" s="405"/>
      <c r="M226" s="405"/>
      <c r="N226" s="405"/>
      <c r="O226" s="405"/>
      <c r="P226" s="405"/>
      <c r="Q226" s="405"/>
      <c r="R226" s="405"/>
      <c r="S226" s="405"/>
      <c r="T226" s="405"/>
      <c r="U226" s="405"/>
      <c r="V226" s="405"/>
      <c r="W226" s="405"/>
      <c r="X226" s="405"/>
      <c r="Y226" s="405"/>
      <c r="Z226" s="405"/>
      <c r="AA226" s="405"/>
      <c r="AB226" s="405"/>
      <c r="AC226" s="405"/>
      <c r="AD226" s="405"/>
      <c r="AE226" s="405"/>
      <c r="AF226" s="405"/>
      <c r="AG226" s="405"/>
      <c r="AH226" s="405"/>
      <c r="AI226" s="405"/>
      <c r="AJ226" s="405"/>
      <c r="AK226" s="405"/>
      <c r="AL226" s="405"/>
      <c r="AM226" s="405"/>
      <c r="AN226" s="405"/>
      <c r="AO226" s="405"/>
      <c r="AP226" s="405"/>
      <c r="AQ226" s="405"/>
      <c r="AR226" s="405"/>
      <c r="AS226" s="405"/>
      <c r="AT226" s="405"/>
      <c r="AU226" s="405"/>
      <c r="AV226" s="405"/>
      <c r="AW226" s="405"/>
      <c r="AX226" s="405"/>
      <c r="AY226" s="405"/>
      <c r="AZ226" s="405"/>
      <c r="BA226" s="405"/>
      <c r="BB226" s="405"/>
      <c r="BC226" s="405"/>
      <c r="BD226" s="405"/>
      <c r="BE226" s="406"/>
      <c r="BF226" s="407" t="s">
        <v>244</v>
      </c>
      <c r="BG226" s="408"/>
      <c r="BH226" s="408"/>
      <c r="BI226" s="409"/>
      <c r="BJ226" s="168" t="s">
        <v>456</v>
      </c>
      <c r="BK226" s="15"/>
    </row>
    <row r="227" spans="1:63" s="3" customFormat="1" ht="36.75" customHeight="1" x14ac:dyDescent="0.45">
      <c r="A227" s="401" t="s">
        <v>275</v>
      </c>
      <c r="B227" s="402"/>
      <c r="C227" s="402"/>
      <c r="D227" s="403"/>
      <c r="E227" s="412" t="s">
        <v>457</v>
      </c>
      <c r="F227" s="413"/>
      <c r="G227" s="413"/>
      <c r="H227" s="413"/>
      <c r="I227" s="413"/>
      <c r="J227" s="413"/>
      <c r="K227" s="413"/>
      <c r="L227" s="413"/>
      <c r="M227" s="413"/>
      <c r="N227" s="413"/>
      <c r="O227" s="413"/>
      <c r="P227" s="413"/>
      <c r="Q227" s="413"/>
      <c r="R227" s="413"/>
      <c r="S227" s="413"/>
      <c r="T227" s="413"/>
      <c r="U227" s="413"/>
      <c r="V227" s="413"/>
      <c r="W227" s="413"/>
      <c r="X227" s="413"/>
      <c r="Y227" s="413"/>
      <c r="Z227" s="413"/>
      <c r="AA227" s="413"/>
      <c r="AB227" s="413"/>
      <c r="AC227" s="413"/>
      <c r="AD227" s="413"/>
      <c r="AE227" s="413"/>
      <c r="AF227" s="413"/>
      <c r="AG227" s="413"/>
      <c r="AH227" s="413"/>
      <c r="AI227" s="413"/>
      <c r="AJ227" s="413"/>
      <c r="AK227" s="413"/>
      <c r="AL227" s="413"/>
      <c r="AM227" s="413"/>
      <c r="AN227" s="413"/>
      <c r="AO227" s="413"/>
      <c r="AP227" s="413"/>
      <c r="AQ227" s="413"/>
      <c r="AR227" s="413"/>
      <c r="AS227" s="413"/>
      <c r="AT227" s="413"/>
      <c r="AU227" s="413"/>
      <c r="AV227" s="413"/>
      <c r="AW227" s="413"/>
      <c r="AX227" s="413"/>
      <c r="AY227" s="413"/>
      <c r="AZ227" s="413"/>
      <c r="BA227" s="413"/>
      <c r="BB227" s="413"/>
      <c r="BC227" s="413"/>
      <c r="BD227" s="413"/>
      <c r="BE227" s="414"/>
      <c r="BF227" s="407" t="s">
        <v>245</v>
      </c>
      <c r="BG227" s="408"/>
      <c r="BH227" s="408"/>
      <c r="BI227" s="409"/>
      <c r="BJ227" s="168" t="s">
        <v>406</v>
      </c>
      <c r="BK227" s="15"/>
    </row>
    <row r="228" spans="1:63" s="3" customFormat="1" ht="36.75" customHeight="1" x14ac:dyDescent="0.45">
      <c r="A228" s="401" t="s">
        <v>276</v>
      </c>
      <c r="B228" s="402"/>
      <c r="C228" s="402"/>
      <c r="D228" s="403"/>
      <c r="E228" s="388" t="s">
        <v>458</v>
      </c>
      <c r="F228" s="389"/>
      <c r="G228" s="389"/>
      <c r="H228" s="389"/>
      <c r="I228" s="389"/>
      <c r="J228" s="389"/>
      <c r="K228" s="389"/>
      <c r="L228" s="389"/>
      <c r="M228" s="389"/>
      <c r="N228" s="389"/>
      <c r="O228" s="389"/>
      <c r="P228" s="389"/>
      <c r="Q228" s="389"/>
      <c r="R228" s="389"/>
      <c r="S228" s="389"/>
      <c r="T228" s="389"/>
      <c r="U228" s="389"/>
      <c r="V228" s="389"/>
      <c r="W228" s="389"/>
      <c r="X228" s="389"/>
      <c r="Y228" s="389"/>
      <c r="Z228" s="389"/>
      <c r="AA228" s="389"/>
      <c r="AB228" s="389"/>
      <c r="AC228" s="389"/>
      <c r="AD228" s="389"/>
      <c r="AE228" s="389"/>
      <c r="AF228" s="389"/>
      <c r="AG228" s="389"/>
      <c r="AH228" s="389"/>
      <c r="AI228" s="389"/>
      <c r="AJ228" s="389"/>
      <c r="AK228" s="389"/>
      <c r="AL228" s="389"/>
      <c r="AM228" s="389"/>
      <c r="AN228" s="389"/>
      <c r="AO228" s="389"/>
      <c r="AP228" s="389"/>
      <c r="AQ228" s="389"/>
      <c r="AR228" s="389"/>
      <c r="AS228" s="389"/>
      <c r="AT228" s="389"/>
      <c r="AU228" s="389"/>
      <c r="AV228" s="389"/>
      <c r="AW228" s="389"/>
      <c r="AX228" s="389"/>
      <c r="AY228" s="389"/>
      <c r="AZ228" s="389"/>
      <c r="BA228" s="389"/>
      <c r="BB228" s="389"/>
      <c r="BC228" s="389"/>
      <c r="BD228" s="389"/>
      <c r="BE228" s="390"/>
      <c r="BF228" s="391" t="s">
        <v>408</v>
      </c>
      <c r="BG228" s="391"/>
      <c r="BH228" s="391"/>
      <c r="BI228" s="392"/>
      <c r="BJ228" s="168" t="s">
        <v>459</v>
      </c>
      <c r="BK228" s="15"/>
    </row>
    <row r="229" spans="1:63" s="3" customFormat="1" ht="36.75" customHeight="1" x14ac:dyDescent="0.45">
      <c r="A229" s="401" t="s">
        <v>277</v>
      </c>
      <c r="B229" s="402"/>
      <c r="C229" s="402"/>
      <c r="D229" s="403"/>
      <c r="E229" s="404" t="s">
        <v>460</v>
      </c>
      <c r="F229" s="405"/>
      <c r="G229" s="405"/>
      <c r="H229" s="405"/>
      <c r="I229" s="405"/>
      <c r="J229" s="405"/>
      <c r="K229" s="405"/>
      <c r="L229" s="405"/>
      <c r="M229" s="405"/>
      <c r="N229" s="405"/>
      <c r="O229" s="405"/>
      <c r="P229" s="405"/>
      <c r="Q229" s="405"/>
      <c r="R229" s="405"/>
      <c r="S229" s="405"/>
      <c r="T229" s="405"/>
      <c r="U229" s="405"/>
      <c r="V229" s="405"/>
      <c r="W229" s="405"/>
      <c r="X229" s="405"/>
      <c r="Y229" s="405"/>
      <c r="Z229" s="405"/>
      <c r="AA229" s="405"/>
      <c r="AB229" s="405"/>
      <c r="AC229" s="405"/>
      <c r="AD229" s="405"/>
      <c r="AE229" s="405"/>
      <c r="AF229" s="405"/>
      <c r="AG229" s="405"/>
      <c r="AH229" s="405"/>
      <c r="AI229" s="405"/>
      <c r="AJ229" s="405"/>
      <c r="AK229" s="405"/>
      <c r="AL229" s="405"/>
      <c r="AM229" s="405"/>
      <c r="AN229" s="405"/>
      <c r="AO229" s="405"/>
      <c r="AP229" s="405"/>
      <c r="AQ229" s="405"/>
      <c r="AR229" s="405"/>
      <c r="AS229" s="405"/>
      <c r="AT229" s="405"/>
      <c r="AU229" s="405"/>
      <c r="AV229" s="405"/>
      <c r="AW229" s="405"/>
      <c r="AX229" s="405"/>
      <c r="AY229" s="405"/>
      <c r="AZ229" s="405"/>
      <c r="BA229" s="405"/>
      <c r="BB229" s="405"/>
      <c r="BC229" s="405"/>
      <c r="BD229" s="405"/>
      <c r="BE229" s="406"/>
      <c r="BF229" s="407" t="s">
        <v>408</v>
      </c>
      <c r="BG229" s="408"/>
      <c r="BH229" s="408"/>
      <c r="BI229" s="409"/>
      <c r="BJ229" s="168" t="s">
        <v>461</v>
      </c>
      <c r="BK229" s="15"/>
    </row>
    <row r="230" spans="1:63" s="3" customFormat="1" ht="36.75" customHeight="1" x14ac:dyDescent="0.45">
      <c r="A230" s="401" t="s">
        <v>278</v>
      </c>
      <c r="B230" s="402"/>
      <c r="C230" s="402"/>
      <c r="D230" s="403"/>
      <c r="E230" s="388" t="s">
        <v>462</v>
      </c>
      <c r="F230" s="389"/>
      <c r="G230" s="389"/>
      <c r="H230" s="389"/>
      <c r="I230" s="389"/>
      <c r="J230" s="389"/>
      <c r="K230" s="389"/>
      <c r="L230" s="389"/>
      <c r="M230" s="389"/>
      <c r="N230" s="389"/>
      <c r="O230" s="389"/>
      <c r="P230" s="389"/>
      <c r="Q230" s="389"/>
      <c r="R230" s="389"/>
      <c r="S230" s="389"/>
      <c r="T230" s="389"/>
      <c r="U230" s="389"/>
      <c r="V230" s="389"/>
      <c r="W230" s="389"/>
      <c r="X230" s="389"/>
      <c r="Y230" s="389"/>
      <c r="Z230" s="389"/>
      <c r="AA230" s="389"/>
      <c r="AB230" s="389"/>
      <c r="AC230" s="389"/>
      <c r="AD230" s="389"/>
      <c r="AE230" s="389"/>
      <c r="AF230" s="389"/>
      <c r="AG230" s="389"/>
      <c r="AH230" s="389"/>
      <c r="AI230" s="389"/>
      <c r="AJ230" s="389"/>
      <c r="AK230" s="389"/>
      <c r="AL230" s="389"/>
      <c r="AM230" s="389"/>
      <c r="AN230" s="389"/>
      <c r="AO230" s="389"/>
      <c r="AP230" s="389"/>
      <c r="AQ230" s="389"/>
      <c r="AR230" s="389"/>
      <c r="AS230" s="389"/>
      <c r="AT230" s="389"/>
      <c r="AU230" s="389"/>
      <c r="AV230" s="389"/>
      <c r="AW230" s="389"/>
      <c r="AX230" s="389"/>
      <c r="AY230" s="389"/>
      <c r="AZ230" s="389"/>
      <c r="BA230" s="389"/>
      <c r="BB230" s="389"/>
      <c r="BC230" s="389"/>
      <c r="BD230" s="389"/>
      <c r="BE230" s="390"/>
      <c r="BF230" s="410" t="s">
        <v>411</v>
      </c>
      <c r="BG230" s="410"/>
      <c r="BH230" s="410"/>
      <c r="BI230" s="411"/>
      <c r="BJ230" s="168" t="s">
        <v>463</v>
      </c>
      <c r="BK230" s="15"/>
    </row>
    <row r="231" spans="1:63" s="3" customFormat="1" ht="36.75" customHeight="1" x14ac:dyDescent="0.45">
      <c r="A231" s="401" t="s">
        <v>279</v>
      </c>
      <c r="B231" s="402"/>
      <c r="C231" s="402"/>
      <c r="D231" s="403"/>
      <c r="E231" s="404" t="s">
        <v>464</v>
      </c>
      <c r="F231" s="405"/>
      <c r="G231" s="405"/>
      <c r="H231" s="405"/>
      <c r="I231" s="405"/>
      <c r="J231" s="405"/>
      <c r="K231" s="405"/>
      <c r="L231" s="405"/>
      <c r="M231" s="405"/>
      <c r="N231" s="405"/>
      <c r="O231" s="405"/>
      <c r="P231" s="405"/>
      <c r="Q231" s="405"/>
      <c r="R231" s="405"/>
      <c r="S231" s="405"/>
      <c r="T231" s="405"/>
      <c r="U231" s="405"/>
      <c r="V231" s="405"/>
      <c r="W231" s="405"/>
      <c r="X231" s="405"/>
      <c r="Y231" s="405"/>
      <c r="Z231" s="405"/>
      <c r="AA231" s="405"/>
      <c r="AB231" s="405"/>
      <c r="AC231" s="405"/>
      <c r="AD231" s="405"/>
      <c r="AE231" s="405"/>
      <c r="AF231" s="405"/>
      <c r="AG231" s="405"/>
      <c r="AH231" s="405"/>
      <c r="AI231" s="405"/>
      <c r="AJ231" s="405"/>
      <c r="AK231" s="405"/>
      <c r="AL231" s="405"/>
      <c r="AM231" s="405"/>
      <c r="AN231" s="405"/>
      <c r="AO231" s="405"/>
      <c r="AP231" s="405"/>
      <c r="AQ231" s="405"/>
      <c r="AR231" s="405"/>
      <c r="AS231" s="405"/>
      <c r="AT231" s="405"/>
      <c r="AU231" s="405"/>
      <c r="AV231" s="405"/>
      <c r="AW231" s="405"/>
      <c r="AX231" s="405"/>
      <c r="AY231" s="405"/>
      <c r="AZ231" s="405"/>
      <c r="BA231" s="405"/>
      <c r="BB231" s="405"/>
      <c r="BC231" s="405"/>
      <c r="BD231" s="405"/>
      <c r="BE231" s="406"/>
      <c r="BF231" s="407" t="s">
        <v>411</v>
      </c>
      <c r="BG231" s="408"/>
      <c r="BH231" s="408"/>
      <c r="BI231" s="409"/>
      <c r="BJ231" s="168" t="s">
        <v>465</v>
      </c>
      <c r="BK231" s="15"/>
    </row>
    <row r="232" spans="1:63" s="3" customFormat="1" ht="36.75" customHeight="1" x14ac:dyDescent="0.45">
      <c r="A232" s="401" t="s">
        <v>280</v>
      </c>
      <c r="B232" s="402"/>
      <c r="C232" s="402"/>
      <c r="D232" s="403"/>
      <c r="E232" s="388" t="s">
        <v>466</v>
      </c>
      <c r="F232" s="389"/>
      <c r="G232" s="389"/>
      <c r="H232" s="389"/>
      <c r="I232" s="389"/>
      <c r="J232" s="389"/>
      <c r="K232" s="389"/>
      <c r="L232" s="389"/>
      <c r="M232" s="389"/>
      <c r="N232" s="389"/>
      <c r="O232" s="389"/>
      <c r="P232" s="389"/>
      <c r="Q232" s="389"/>
      <c r="R232" s="389"/>
      <c r="S232" s="389"/>
      <c r="T232" s="389"/>
      <c r="U232" s="389"/>
      <c r="V232" s="389"/>
      <c r="W232" s="389"/>
      <c r="X232" s="389"/>
      <c r="Y232" s="389"/>
      <c r="Z232" s="389"/>
      <c r="AA232" s="389"/>
      <c r="AB232" s="389"/>
      <c r="AC232" s="389"/>
      <c r="AD232" s="389"/>
      <c r="AE232" s="389"/>
      <c r="AF232" s="389"/>
      <c r="AG232" s="389"/>
      <c r="AH232" s="389"/>
      <c r="AI232" s="389"/>
      <c r="AJ232" s="389"/>
      <c r="AK232" s="389"/>
      <c r="AL232" s="389"/>
      <c r="AM232" s="389"/>
      <c r="AN232" s="389"/>
      <c r="AO232" s="389"/>
      <c r="AP232" s="389"/>
      <c r="AQ232" s="389"/>
      <c r="AR232" s="389"/>
      <c r="AS232" s="389"/>
      <c r="AT232" s="389"/>
      <c r="AU232" s="389"/>
      <c r="AV232" s="389"/>
      <c r="AW232" s="389"/>
      <c r="AX232" s="389"/>
      <c r="AY232" s="389"/>
      <c r="AZ232" s="389"/>
      <c r="BA232" s="389"/>
      <c r="BB232" s="389"/>
      <c r="BC232" s="389"/>
      <c r="BD232" s="389"/>
      <c r="BE232" s="390"/>
      <c r="BF232" s="410" t="s">
        <v>414</v>
      </c>
      <c r="BG232" s="410"/>
      <c r="BH232" s="410"/>
      <c r="BI232" s="411"/>
      <c r="BJ232" s="168" t="s">
        <v>467</v>
      </c>
      <c r="BK232" s="15"/>
    </row>
    <row r="233" spans="1:63" s="3" customFormat="1" ht="36.75" customHeight="1" x14ac:dyDescent="0.45">
      <c r="A233" s="401" t="s">
        <v>281</v>
      </c>
      <c r="B233" s="402"/>
      <c r="C233" s="402"/>
      <c r="D233" s="403"/>
      <c r="E233" s="404" t="s">
        <v>468</v>
      </c>
      <c r="F233" s="405"/>
      <c r="G233" s="405"/>
      <c r="H233" s="405"/>
      <c r="I233" s="405"/>
      <c r="J233" s="405"/>
      <c r="K233" s="405"/>
      <c r="L233" s="405"/>
      <c r="M233" s="405"/>
      <c r="N233" s="405"/>
      <c r="O233" s="405"/>
      <c r="P233" s="405"/>
      <c r="Q233" s="405"/>
      <c r="R233" s="405"/>
      <c r="S233" s="405"/>
      <c r="T233" s="405"/>
      <c r="U233" s="405"/>
      <c r="V233" s="405"/>
      <c r="W233" s="405"/>
      <c r="X233" s="405"/>
      <c r="Y233" s="405"/>
      <c r="Z233" s="405"/>
      <c r="AA233" s="405"/>
      <c r="AB233" s="405"/>
      <c r="AC233" s="405"/>
      <c r="AD233" s="405"/>
      <c r="AE233" s="405"/>
      <c r="AF233" s="405"/>
      <c r="AG233" s="405"/>
      <c r="AH233" s="405"/>
      <c r="AI233" s="405"/>
      <c r="AJ233" s="405"/>
      <c r="AK233" s="405"/>
      <c r="AL233" s="405"/>
      <c r="AM233" s="405"/>
      <c r="AN233" s="405"/>
      <c r="AO233" s="405"/>
      <c r="AP233" s="405"/>
      <c r="AQ233" s="405"/>
      <c r="AR233" s="405"/>
      <c r="AS233" s="405"/>
      <c r="AT233" s="405"/>
      <c r="AU233" s="405"/>
      <c r="AV233" s="405"/>
      <c r="AW233" s="405"/>
      <c r="AX233" s="405"/>
      <c r="AY233" s="405"/>
      <c r="AZ233" s="405"/>
      <c r="BA233" s="405"/>
      <c r="BB233" s="405"/>
      <c r="BC233" s="405"/>
      <c r="BD233" s="405"/>
      <c r="BE233" s="406"/>
      <c r="BF233" s="407" t="s">
        <v>414</v>
      </c>
      <c r="BG233" s="408"/>
      <c r="BH233" s="408"/>
      <c r="BI233" s="409"/>
      <c r="BJ233" s="168" t="s">
        <v>469</v>
      </c>
      <c r="BK233" s="15"/>
    </row>
    <row r="234" spans="1:63" s="3" customFormat="1" ht="36.75" customHeight="1" x14ac:dyDescent="0.45">
      <c r="A234" s="401" t="s">
        <v>282</v>
      </c>
      <c r="B234" s="402"/>
      <c r="C234" s="402"/>
      <c r="D234" s="403"/>
      <c r="E234" s="404" t="s">
        <v>470</v>
      </c>
      <c r="F234" s="405"/>
      <c r="G234" s="405"/>
      <c r="H234" s="405"/>
      <c r="I234" s="405"/>
      <c r="J234" s="405"/>
      <c r="K234" s="405"/>
      <c r="L234" s="405"/>
      <c r="M234" s="405"/>
      <c r="N234" s="405"/>
      <c r="O234" s="405"/>
      <c r="P234" s="405"/>
      <c r="Q234" s="405"/>
      <c r="R234" s="405"/>
      <c r="S234" s="405"/>
      <c r="T234" s="405"/>
      <c r="U234" s="405"/>
      <c r="V234" s="405"/>
      <c r="W234" s="405"/>
      <c r="X234" s="405"/>
      <c r="Y234" s="405"/>
      <c r="Z234" s="405"/>
      <c r="AA234" s="405"/>
      <c r="AB234" s="405"/>
      <c r="AC234" s="405"/>
      <c r="AD234" s="405"/>
      <c r="AE234" s="405"/>
      <c r="AF234" s="405"/>
      <c r="AG234" s="405"/>
      <c r="AH234" s="405"/>
      <c r="AI234" s="405"/>
      <c r="AJ234" s="405"/>
      <c r="AK234" s="405"/>
      <c r="AL234" s="405"/>
      <c r="AM234" s="405"/>
      <c r="AN234" s="405"/>
      <c r="AO234" s="405"/>
      <c r="AP234" s="405"/>
      <c r="AQ234" s="405"/>
      <c r="AR234" s="405"/>
      <c r="AS234" s="405"/>
      <c r="AT234" s="405"/>
      <c r="AU234" s="405"/>
      <c r="AV234" s="405"/>
      <c r="AW234" s="405"/>
      <c r="AX234" s="405"/>
      <c r="AY234" s="405"/>
      <c r="AZ234" s="405"/>
      <c r="BA234" s="405"/>
      <c r="BB234" s="405"/>
      <c r="BC234" s="405"/>
      <c r="BD234" s="405"/>
      <c r="BE234" s="406"/>
      <c r="BF234" s="407" t="s">
        <v>417</v>
      </c>
      <c r="BG234" s="408"/>
      <c r="BH234" s="408"/>
      <c r="BI234" s="409"/>
      <c r="BJ234" s="168" t="s">
        <v>471</v>
      </c>
      <c r="BK234" s="15"/>
    </row>
    <row r="235" spans="1:63" s="3" customFormat="1" ht="36.75" customHeight="1" x14ac:dyDescent="0.45">
      <c r="A235" s="401" t="s">
        <v>283</v>
      </c>
      <c r="B235" s="402"/>
      <c r="C235" s="402"/>
      <c r="D235" s="403"/>
      <c r="E235" s="404" t="s">
        <v>472</v>
      </c>
      <c r="F235" s="405"/>
      <c r="G235" s="405"/>
      <c r="H235" s="405"/>
      <c r="I235" s="405"/>
      <c r="J235" s="405"/>
      <c r="K235" s="405"/>
      <c r="L235" s="405"/>
      <c r="M235" s="405"/>
      <c r="N235" s="405"/>
      <c r="O235" s="405"/>
      <c r="P235" s="405"/>
      <c r="Q235" s="405"/>
      <c r="R235" s="405"/>
      <c r="S235" s="405"/>
      <c r="T235" s="405"/>
      <c r="U235" s="405"/>
      <c r="V235" s="405"/>
      <c r="W235" s="405"/>
      <c r="X235" s="405"/>
      <c r="Y235" s="405"/>
      <c r="Z235" s="405"/>
      <c r="AA235" s="405"/>
      <c r="AB235" s="405"/>
      <c r="AC235" s="405"/>
      <c r="AD235" s="405"/>
      <c r="AE235" s="405"/>
      <c r="AF235" s="405"/>
      <c r="AG235" s="405"/>
      <c r="AH235" s="405"/>
      <c r="AI235" s="405"/>
      <c r="AJ235" s="405"/>
      <c r="AK235" s="405"/>
      <c r="AL235" s="405"/>
      <c r="AM235" s="405"/>
      <c r="AN235" s="405"/>
      <c r="AO235" s="405"/>
      <c r="AP235" s="405"/>
      <c r="AQ235" s="405"/>
      <c r="AR235" s="405"/>
      <c r="AS235" s="405"/>
      <c r="AT235" s="405"/>
      <c r="AU235" s="405"/>
      <c r="AV235" s="405"/>
      <c r="AW235" s="405"/>
      <c r="AX235" s="405"/>
      <c r="AY235" s="405"/>
      <c r="AZ235" s="405"/>
      <c r="BA235" s="405"/>
      <c r="BB235" s="405"/>
      <c r="BC235" s="405"/>
      <c r="BD235" s="405"/>
      <c r="BE235" s="406"/>
      <c r="BF235" s="407" t="s">
        <v>417</v>
      </c>
      <c r="BG235" s="408"/>
      <c r="BH235" s="408"/>
      <c r="BI235" s="409"/>
      <c r="BJ235" s="168" t="s">
        <v>473</v>
      </c>
      <c r="BK235" s="15"/>
    </row>
    <row r="236" spans="1:63" s="3" customFormat="1" ht="36.75" customHeight="1" x14ac:dyDescent="0.45">
      <c r="A236" s="401" t="s">
        <v>284</v>
      </c>
      <c r="B236" s="402"/>
      <c r="C236" s="402"/>
      <c r="D236" s="403"/>
      <c r="E236" s="388" t="s">
        <v>474</v>
      </c>
      <c r="F236" s="389"/>
      <c r="G236" s="389"/>
      <c r="H236" s="389"/>
      <c r="I236" s="389"/>
      <c r="J236" s="389"/>
      <c r="K236" s="389"/>
      <c r="L236" s="389"/>
      <c r="M236" s="389"/>
      <c r="N236" s="389"/>
      <c r="O236" s="389"/>
      <c r="P236" s="389"/>
      <c r="Q236" s="389"/>
      <c r="R236" s="389"/>
      <c r="S236" s="389"/>
      <c r="T236" s="389"/>
      <c r="U236" s="389"/>
      <c r="V236" s="389"/>
      <c r="W236" s="389"/>
      <c r="X236" s="389"/>
      <c r="Y236" s="389"/>
      <c r="Z236" s="389"/>
      <c r="AA236" s="389"/>
      <c r="AB236" s="389"/>
      <c r="AC236" s="389"/>
      <c r="AD236" s="389"/>
      <c r="AE236" s="389"/>
      <c r="AF236" s="389"/>
      <c r="AG236" s="389"/>
      <c r="AH236" s="389"/>
      <c r="AI236" s="389"/>
      <c r="AJ236" s="389"/>
      <c r="AK236" s="389"/>
      <c r="AL236" s="389"/>
      <c r="AM236" s="389"/>
      <c r="AN236" s="389"/>
      <c r="AO236" s="389"/>
      <c r="AP236" s="389"/>
      <c r="AQ236" s="389"/>
      <c r="AR236" s="389"/>
      <c r="AS236" s="389"/>
      <c r="AT236" s="389"/>
      <c r="AU236" s="389"/>
      <c r="AV236" s="389"/>
      <c r="AW236" s="389"/>
      <c r="AX236" s="389"/>
      <c r="AY236" s="389"/>
      <c r="AZ236" s="389"/>
      <c r="BA236" s="389"/>
      <c r="BB236" s="389"/>
      <c r="BC236" s="389"/>
      <c r="BD236" s="389"/>
      <c r="BE236" s="390"/>
      <c r="BF236" s="410" t="s">
        <v>248</v>
      </c>
      <c r="BG236" s="410"/>
      <c r="BH236" s="410"/>
      <c r="BI236" s="411"/>
      <c r="BJ236" s="168" t="s">
        <v>420</v>
      </c>
      <c r="BK236" s="15"/>
    </row>
    <row r="237" spans="1:63" s="3" customFormat="1" ht="36.75" customHeight="1" x14ac:dyDescent="0.45">
      <c r="A237" s="401" t="s">
        <v>475</v>
      </c>
      <c r="B237" s="402"/>
      <c r="C237" s="402"/>
      <c r="D237" s="403"/>
      <c r="E237" s="388" t="s">
        <v>476</v>
      </c>
      <c r="F237" s="389"/>
      <c r="G237" s="389"/>
      <c r="H237" s="389"/>
      <c r="I237" s="389"/>
      <c r="J237" s="389"/>
      <c r="K237" s="389"/>
      <c r="L237" s="389"/>
      <c r="M237" s="389"/>
      <c r="N237" s="389"/>
      <c r="O237" s="389"/>
      <c r="P237" s="389"/>
      <c r="Q237" s="389"/>
      <c r="R237" s="389"/>
      <c r="S237" s="389"/>
      <c r="T237" s="389"/>
      <c r="U237" s="389"/>
      <c r="V237" s="389"/>
      <c r="W237" s="389"/>
      <c r="X237" s="389"/>
      <c r="Y237" s="389"/>
      <c r="Z237" s="389"/>
      <c r="AA237" s="389"/>
      <c r="AB237" s="389"/>
      <c r="AC237" s="389"/>
      <c r="AD237" s="389"/>
      <c r="AE237" s="389"/>
      <c r="AF237" s="389"/>
      <c r="AG237" s="389"/>
      <c r="AH237" s="389"/>
      <c r="AI237" s="389"/>
      <c r="AJ237" s="389"/>
      <c r="AK237" s="389"/>
      <c r="AL237" s="389"/>
      <c r="AM237" s="389"/>
      <c r="AN237" s="389"/>
      <c r="AO237" s="389"/>
      <c r="AP237" s="389"/>
      <c r="AQ237" s="389"/>
      <c r="AR237" s="389"/>
      <c r="AS237" s="389"/>
      <c r="AT237" s="389"/>
      <c r="AU237" s="389"/>
      <c r="AV237" s="389"/>
      <c r="AW237" s="389"/>
      <c r="AX237" s="389"/>
      <c r="AY237" s="389"/>
      <c r="AZ237" s="389"/>
      <c r="BA237" s="389"/>
      <c r="BB237" s="389"/>
      <c r="BC237" s="389"/>
      <c r="BD237" s="389"/>
      <c r="BE237" s="390"/>
      <c r="BF237" s="410" t="s">
        <v>249</v>
      </c>
      <c r="BG237" s="410"/>
      <c r="BH237" s="410"/>
      <c r="BI237" s="411"/>
      <c r="BJ237" s="168" t="s">
        <v>477</v>
      </c>
      <c r="BK237" s="15"/>
    </row>
    <row r="238" spans="1:63" s="3" customFormat="1" ht="36.75" customHeight="1" x14ac:dyDescent="0.45">
      <c r="A238" s="401" t="s">
        <v>478</v>
      </c>
      <c r="B238" s="402"/>
      <c r="C238" s="402"/>
      <c r="D238" s="403"/>
      <c r="E238" s="404" t="s">
        <v>516</v>
      </c>
      <c r="F238" s="405"/>
      <c r="G238" s="405"/>
      <c r="H238" s="405"/>
      <c r="I238" s="405"/>
      <c r="J238" s="405"/>
      <c r="K238" s="405"/>
      <c r="L238" s="405"/>
      <c r="M238" s="405"/>
      <c r="N238" s="405"/>
      <c r="O238" s="405"/>
      <c r="P238" s="405"/>
      <c r="Q238" s="405"/>
      <c r="R238" s="405"/>
      <c r="S238" s="405"/>
      <c r="T238" s="405"/>
      <c r="U238" s="405"/>
      <c r="V238" s="405"/>
      <c r="W238" s="405"/>
      <c r="X238" s="405"/>
      <c r="Y238" s="405"/>
      <c r="Z238" s="405"/>
      <c r="AA238" s="405"/>
      <c r="AB238" s="405"/>
      <c r="AC238" s="405"/>
      <c r="AD238" s="405"/>
      <c r="AE238" s="405"/>
      <c r="AF238" s="405"/>
      <c r="AG238" s="405"/>
      <c r="AH238" s="405"/>
      <c r="AI238" s="405"/>
      <c r="AJ238" s="405"/>
      <c r="AK238" s="405"/>
      <c r="AL238" s="405"/>
      <c r="AM238" s="405"/>
      <c r="AN238" s="405"/>
      <c r="AO238" s="405"/>
      <c r="AP238" s="405"/>
      <c r="AQ238" s="405"/>
      <c r="AR238" s="405"/>
      <c r="AS238" s="405"/>
      <c r="AT238" s="405"/>
      <c r="AU238" s="405"/>
      <c r="AV238" s="405"/>
      <c r="AW238" s="405"/>
      <c r="AX238" s="405"/>
      <c r="AY238" s="405"/>
      <c r="AZ238" s="405"/>
      <c r="BA238" s="405"/>
      <c r="BB238" s="405"/>
      <c r="BC238" s="405"/>
      <c r="BD238" s="405"/>
      <c r="BE238" s="406"/>
      <c r="BF238" s="407" t="s">
        <v>249</v>
      </c>
      <c r="BG238" s="408"/>
      <c r="BH238" s="408"/>
      <c r="BI238" s="409"/>
      <c r="BJ238" s="168" t="s">
        <v>504</v>
      </c>
      <c r="BK238" s="15"/>
    </row>
    <row r="239" spans="1:63" s="3" customFormat="1" ht="36.75" customHeight="1" x14ac:dyDescent="0.45">
      <c r="A239" s="401" t="s">
        <v>479</v>
      </c>
      <c r="B239" s="402"/>
      <c r="C239" s="402"/>
      <c r="D239" s="403"/>
      <c r="E239" s="388" t="s">
        <v>480</v>
      </c>
      <c r="F239" s="389"/>
      <c r="G239" s="389"/>
      <c r="H239" s="389"/>
      <c r="I239" s="389"/>
      <c r="J239" s="389"/>
      <c r="K239" s="389"/>
      <c r="L239" s="389"/>
      <c r="M239" s="389"/>
      <c r="N239" s="389"/>
      <c r="O239" s="389"/>
      <c r="P239" s="389"/>
      <c r="Q239" s="389"/>
      <c r="R239" s="389"/>
      <c r="S239" s="389"/>
      <c r="T239" s="389"/>
      <c r="U239" s="389"/>
      <c r="V239" s="389"/>
      <c r="W239" s="389"/>
      <c r="X239" s="389"/>
      <c r="Y239" s="389"/>
      <c r="Z239" s="389"/>
      <c r="AA239" s="389"/>
      <c r="AB239" s="389"/>
      <c r="AC239" s="389"/>
      <c r="AD239" s="389"/>
      <c r="AE239" s="389"/>
      <c r="AF239" s="389"/>
      <c r="AG239" s="389"/>
      <c r="AH239" s="389"/>
      <c r="AI239" s="389"/>
      <c r="AJ239" s="389"/>
      <c r="AK239" s="389"/>
      <c r="AL239" s="389"/>
      <c r="AM239" s="389"/>
      <c r="AN239" s="389"/>
      <c r="AO239" s="389"/>
      <c r="AP239" s="389"/>
      <c r="AQ239" s="389"/>
      <c r="AR239" s="389"/>
      <c r="AS239" s="389"/>
      <c r="AT239" s="389"/>
      <c r="AU239" s="389"/>
      <c r="AV239" s="389"/>
      <c r="AW239" s="389"/>
      <c r="AX239" s="389"/>
      <c r="AY239" s="389"/>
      <c r="AZ239" s="389"/>
      <c r="BA239" s="389"/>
      <c r="BB239" s="389"/>
      <c r="BC239" s="389"/>
      <c r="BD239" s="389"/>
      <c r="BE239" s="390"/>
      <c r="BF239" s="391" t="s">
        <v>423</v>
      </c>
      <c r="BG239" s="391"/>
      <c r="BH239" s="391"/>
      <c r="BI239" s="392"/>
      <c r="BJ239" s="168" t="s">
        <v>481</v>
      </c>
      <c r="BK239" s="15"/>
    </row>
    <row r="240" spans="1:63" s="3" customFormat="1" ht="36.75" customHeight="1" x14ac:dyDescent="0.45">
      <c r="A240" s="401" t="s">
        <v>482</v>
      </c>
      <c r="B240" s="402"/>
      <c r="C240" s="402"/>
      <c r="D240" s="403"/>
      <c r="E240" s="388" t="s">
        <v>483</v>
      </c>
      <c r="F240" s="389"/>
      <c r="G240" s="389"/>
      <c r="H240" s="389"/>
      <c r="I240" s="389"/>
      <c r="J240" s="389"/>
      <c r="K240" s="389"/>
      <c r="L240" s="389"/>
      <c r="M240" s="389"/>
      <c r="N240" s="389"/>
      <c r="O240" s="389"/>
      <c r="P240" s="389"/>
      <c r="Q240" s="389"/>
      <c r="R240" s="389"/>
      <c r="S240" s="389"/>
      <c r="T240" s="389"/>
      <c r="U240" s="389"/>
      <c r="V240" s="389"/>
      <c r="W240" s="389"/>
      <c r="X240" s="389"/>
      <c r="Y240" s="389"/>
      <c r="Z240" s="389"/>
      <c r="AA240" s="389"/>
      <c r="AB240" s="389"/>
      <c r="AC240" s="389"/>
      <c r="AD240" s="389"/>
      <c r="AE240" s="389"/>
      <c r="AF240" s="389"/>
      <c r="AG240" s="389"/>
      <c r="AH240" s="389"/>
      <c r="AI240" s="389"/>
      <c r="AJ240" s="389"/>
      <c r="AK240" s="389"/>
      <c r="AL240" s="389"/>
      <c r="AM240" s="389"/>
      <c r="AN240" s="389"/>
      <c r="AO240" s="389"/>
      <c r="AP240" s="389"/>
      <c r="AQ240" s="389"/>
      <c r="AR240" s="389"/>
      <c r="AS240" s="389"/>
      <c r="AT240" s="389"/>
      <c r="AU240" s="389"/>
      <c r="AV240" s="389"/>
      <c r="AW240" s="389"/>
      <c r="AX240" s="389"/>
      <c r="AY240" s="389"/>
      <c r="AZ240" s="389"/>
      <c r="BA240" s="389"/>
      <c r="BB240" s="389"/>
      <c r="BC240" s="389"/>
      <c r="BD240" s="389"/>
      <c r="BE240" s="390"/>
      <c r="BF240" s="391" t="s">
        <v>423</v>
      </c>
      <c r="BG240" s="391"/>
      <c r="BH240" s="391"/>
      <c r="BI240" s="392"/>
      <c r="BJ240" s="168" t="s">
        <v>484</v>
      </c>
    </row>
    <row r="241" spans="1:65" s="3" customFormat="1" ht="36.75" customHeight="1" x14ac:dyDescent="0.45">
      <c r="A241" s="401" t="s">
        <v>428</v>
      </c>
      <c r="B241" s="402"/>
      <c r="C241" s="402"/>
      <c r="D241" s="403"/>
      <c r="E241" s="388" t="s">
        <v>485</v>
      </c>
      <c r="F241" s="389"/>
      <c r="G241" s="389"/>
      <c r="H241" s="389"/>
      <c r="I241" s="389"/>
      <c r="J241" s="389"/>
      <c r="K241" s="389"/>
      <c r="L241" s="389"/>
      <c r="M241" s="389"/>
      <c r="N241" s="389"/>
      <c r="O241" s="389"/>
      <c r="P241" s="389"/>
      <c r="Q241" s="389"/>
      <c r="R241" s="389"/>
      <c r="S241" s="389"/>
      <c r="T241" s="389"/>
      <c r="U241" s="389"/>
      <c r="V241" s="389"/>
      <c r="W241" s="389"/>
      <c r="X241" s="389"/>
      <c r="Y241" s="389"/>
      <c r="Z241" s="389"/>
      <c r="AA241" s="389"/>
      <c r="AB241" s="389"/>
      <c r="AC241" s="389"/>
      <c r="AD241" s="389"/>
      <c r="AE241" s="389"/>
      <c r="AF241" s="389"/>
      <c r="AG241" s="389"/>
      <c r="AH241" s="389"/>
      <c r="AI241" s="389"/>
      <c r="AJ241" s="389"/>
      <c r="AK241" s="389"/>
      <c r="AL241" s="389"/>
      <c r="AM241" s="389"/>
      <c r="AN241" s="389"/>
      <c r="AO241" s="389"/>
      <c r="AP241" s="389"/>
      <c r="AQ241" s="389"/>
      <c r="AR241" s="389"/>
      <c r="AS241" s="389"/>
      <c r="AT241" s="389"/>
      <c r="AU241" s="389"/>
      <c r="AV241" s="389"/>
      <c r="AW241" s="389"/>
      <c r="AX241" s="389"/>
      <c r="AY241" s="389"/>
      <c r="AZ241" s="389"/>
      <c r="BA241" s="389"/>
      <c r="BB241" s="389"/>
      <c r="BC241" s="389"/>
      <c r="BD241" s="389"/>
      <c r="BE241" s="390"/>
      <c r="BF241" s="391" t="s">
        <v>426</v>
      </c>
      <c r="BG241" s="391"/>
      <c r="BH241" s="391"/>
      <c r="BI241" s="392"/>
      <c r="BJ241" s="168" t="s">
        <v>427</v>
      </c>
      <c r="BK241" s="15"/>
    </row>
    <row r="242" spans="1:65" s="3" customFormat="1" ht="36.75" customHeight="1" x14ac:dyDescent="0.45">
      <c r="A242" s="385" t="s">
        <v>431</v>
      </c>
      <c r="B242" s="386"/>
      <c r="C242" s="386"/>
      <c r="D242" s="387"/>
      <c r="E242" s="388" t="s">
        <v>486</v>
      </c>
      <c r="F242" s="389"/>
      <c r="G242" s="389"/>
      <c r="H242" s="389"/>
      <c r="I242" s="389"/>
      <c r="J242" s="389"/>
      <c r="K242" s="389"/>
      <c r="L242" s="389"/>
      <c r="M242" s="389"/>
      <c r="N242" s="389"/>
      <c r="O242" s="389"/>
      <c r="P242" s="389"/>
      <c r="Q242" s="389"/>
      <c r="R242" s="389"/>
      <c r="S242" s="389"/>
      <c r="T242" s="389"/>
      <c r="U242" s="389"/>
      <c r="V242" s="389"/>
      <c r="W242" s="389"/>
      <c r="X242" s="389"/>
      <c r="Y242" s="389"/>
      <c r="Z242" s="389"/>
      <c r="AA242" s="389"/>
      <c r="AB242" s="389"/>
      <c r="AC242" s="389"/>
      <c r="AD242" s="389"/>
      <c r="AE242" s="389"/>
      <c r="AF242" s="389"/>
      <c r="AG242" s="389"/>
      <c r="AH242" s="389"/>
      <c r="AI242" s="389"/>
      <c r="AJ242" s="389"/>
      <c r="AK242" s="389"/>
      <c r="AL242" s="389"/>
      <c r="AM242" s="389"/>
      <c r="AN242" s="389"/>
      <c r="AO242" s="389"/>
      <c r="AP242" s="389"/>
      <c r="AQ242" s="389"/>
      <c r="AR242" s="389"/>
      <c r="AS242" s="389"/>
      <c r="AT242" s="389"/>
      <c r="AU242" s="389"/>
      <c r="AV242" s="389"/>
      <c r="AW242" s="389"/>
      <c r="AX242" s="389"/>
      <c r="AY242" s="389"/>
      <c r="AZ242" s="389"/>
      <c r="BA242" s="389"/>
      <c r="BB242" s="389"/>
      <c r="BC242" s="389"/>
      <c r="BD242" s="389"/>
      <c r="BE242" s="390"/>
      <c r="BF242" s="391" t="s">
        <v>429</v>
      </c>
      <c r="BG242" s="391"/>
      <c r="BH242" s="391"/>
      <c r="BI242" s="392"/>
      <c r="BJ242" s="168" t="s">
        <v>430</v>
      </c>
      <c r="BK242" s="15"/>
    </row>
    <row r="243" spans="1:65" s="150" customFormat="1" ht="36.75" customHeight="1" thickBot="1" x14ac:dyDescent="0.45">
      <c r="A243" s="393" t="s">
        <v>505</v>
      </c>
      <c r="B243" s="394"/>
      <c r="C243" s="394"/>
      <c r="D243" s="395"/>
      <c r="E243" s="396" t="s">
        <v>312</v>
      </c>
      <c r="F243" s="396"/>
      <c r="G243" s="396"/>
      <c r="H243" s="396"/>
      <c r="I243" s="396"/>
      <c r="J243" s="396"/>
      <c r="K243" s="396"/>
      <c r="L243" s="396"/>
      <c r="M243" s="396"/>
      <c r="N243" s="396"/>
      <c r="O243" s="396"/>
      <c r="P243" s="396"/>
      <c r="Q243" s="396"/>
      <c r="R243" s="396"/>
      <c r="S243" s="396"/>
      <c r="T243" s="396"/>
      <c r="U243" s="396"/>
      <c r="V243" s="396"/>
      <c r="W243" s="396"/>
      <c r="X243" s="396"/>
      <c r="Y243" s="396"/>
      <c r="Z243" s="396"/>
      <c r="AA243" s="396"/>
      <c r="AB243" s="396"/>
      <c r="AC243" s="396"/>
      <c r="AD243" s="396"/>
      <c r="AE243" s="396"/>
      <c r="AF243" s="396"/>
      <c r="AG243" s="396"/>
      <c r="AH243" s="396"/>
      <c r="AI243" s="396"/>
      <c r="AJ243" s="396"/>
      <c r="AK243" s="396"/>
      <c r="AL243" s="396"/>
      <c r="AM243" s="396"/>
      <c r="AN243" s="396"/>
      <c r="AO243" s="396"/>
      <c r="AP243" s="396"/>
      <c r="AQ243" s="396"/>
      <c r="AR243" s="396"/>
      <c r="AS243" s="396"/>
      <c r="AT243" s="396"/>
      <c r="AU243" s="396"/>
      <c r="AV243" s="396"/>
      <c r="AW243" s="396"/>
      <c r="AX243" s="396"/>
      <c r="AY243" s="396"/>
      <c r="AZ243" s="396"/>
      <c r="BA243" s="396"/>
      <c r="BB243" s="396"/>
      <c r="BC243" s="396"/>
      <c r="BD243" s="396"/>
      <c r="BE243" s="397"/>
      <c r="BF243" s="398" t="s">
        <v>532</v>
      </c>
      <c r="BG243" s="399"/>
      <c r="BH243" s="399"/>
      <c r="BI243" s="400"/>
      <c r="BJ243" s="154" t="s">
        <v>207</v>
      </c>
      <c r="BK243" s="149"/>
      <c r="BL243" s="149"/>
      <c r="BM243" s="149"/>
    </row>
    <row r="244" spans="1:65" s="5" customFormat="1" ht="60" customHeight="1" x14ac:dyDescent="0.45">
      <c r="A244" s="380" t="s">
        <v>487</v>
      </c>
      <c r="B244" s="380"/>
      <c r="C244" s="380"/>
      <c r="D244" s="380"/>
      <c r="E244" s="380"/>
      <c r="F244" s="380"/>
      <c r="G244" s="380"/>
      <c r="H244" s="380"/>
      <c r="I244" s="380"/>
      <c r="J244" s="380"/>
      <c r="K244" s="380"/>
      <c r="L244" s="380"/>
      <c r="M244" s="380"/>
      <c r="N244" s="380"/>
      <c r="O244" s="380"/>
      <c r="P244" s="380"/>
      <c r="Q244" s="380"/>
      <c r="R244" s="380"/>
      <c r="S244" s="380"/>
      <c r="T244" s="380"/>
      <c r="U244" s="380"/>
      <c r="V244" s="380"/>
      <c r="W244" s="380"/>
      <c r="X244" s="380"/>
      <c r="Y244" s="380"/>
      <c r="Z244" s="380"/>
      <c r="AA244" s="380"/>
      <c r="AB244" s="380"/>
      <c r="AC244" s="380"/>
      <c r="AD244" s="380"/>
      <c r="AE244" s="380"/>
      <c r="AF244" s="380"/>
      <c r="AG244" s="380"/>
      <c r="AH244" s="380"/>
      <c r="AI244" s="380"/>
      <c r="AJ244" s="380"/>
      <c r="AK244" s="380"/>
      <c r="AL244" s="380"/>
      <c r="AM244" s="380"/>
      <c r="AN244" s="380"/>
      <c r="AO244" s="380"/>
      <c r="AP244" s="380"/>
      <c r="AQ244" s="380"/>
      <c r="AR244" s="380"/>
      <c r="AS244" s="380"/>
      <c r="AT244" s="380"/>
      <c r="AU244" s="380"/>
      <c r="AV244" s="380"/>
      <c r="AW244" s="380"/>
      <c r="AX244" s="380"/>
      <c r="AY244" s="380"/>
      <c r="AZ244" s="380"/>
      <c r="BA244" s="380"/>
      <c r="BB244" s="380"/>
      <c r="BC244" s="380"/>
      <c r="BD244" s="380"/>
      <c r="BE244" s="380"/>
      <c r="BF244" s="380"/>
      <c r="BG244" s="380"/>
      <c r="BH244" s="380"/>
      <c r="BI244" s="380"/>
      <c r="BJ244" s="82"/>
      <c r="BK244" s="83"/>
      <c r="BL244" s="83"/>
      <c r="BM244" s="83"/>
    </row>
    <row r="245" spans="1:65" s="5" customFormat="1" ht="206.25" customHeight="1" x14ac:dyDescent="0.45">
      <c r="A245" s="381" t="s">
        <v>342</v>
      </c>
      <c r="B245" s="381"/>
      <c r="C245" s="381"/>
      <c r="D245" s="381"/>
      <c r="E245" s="381"/>
      <c r="F245" s="381"/>
      <c r="G245" s="381"/>
      <c r="H245" s="381"/>
      <c r="I245" s="381"/>
      <c r="J245" s="381"/>
      <c r="K245" s="381"/>
      <c r="L245" s="381"/>
      <c r="M245" s="381"/>
      <c r="N245" s="381"/>
      <c r="O245" s="381"/>
      <c r="P245" s="381"/>
      <c r="Q245" s="381"/>
      <c r="R245" s="381"/>
      <c r="S245" s="381"/>
      <c r="T245" s="381"/>
      <c r="U245" s="381"/>
      <c r="V245" s="381"/>
      <c r="W245" s="381"/>
      <c r="X245" s="381"/>
      <c r="Y245" s="381"/>
      <c r="Z245" s="381"/>
      <c r="AA245" s="381"/>
      <c r="AB245" s="381"/>
      <c r="AC245" s="381"/>
      <c r="AD245" s="381"/>
      <c r="AE245" s="381"/>
      <c r="AF245" s="381"/>
      <c r="AG245" s="381"/>
      <c r="AH245" s="381"/>
      <c r="AI245" s="381"/>
      <c r="AJ245" s="381"/>
      <c r="AK245" s="381"/>
      <c r="AL245" s="381"/>
      <c r="AM245" s="381"/>
      <c r="AN245" s="381"/>
      <c r="AO245" s="381"/>
      <c r="AP245" s="381"/>
      <c r="AQ245" s="381"/>
      <c r="AR245" s="381"/>
      <c r="AS245" s="381"/>
      <c r="AT245" s="381"/>
      <c r="AU245" s="381"/>
      <c r="AV245" s="381"/>
      <c r="AW245" s="381"/>
      <c r="AX245" s="381"/>
      <c r="AY245" s="381"/>
      <c r="AZ245" s="381"/>
      <c r="BA245" s="381"/>
      <c r="BB245" s="381"/>
      <c r="BC245" s="381"/>
      <c r="BD245" s="381"/>
      <c r="BE245" s="381"/>
      <c r="BF245" s="381"/>
      <c r="BG245" s="381"/>
      <c r="BH245" s="381"/>
      <c r="BI245" s="381"/>
      <c r="BJ245" s="120"/>
      <c r="BK245" s="121"/>
      <c r="BL245" s="121"/>
      <c r="BM245" s="121"/>
    </row>
    <row r="246" spans="1:65" s="5" customFormat="1" ht="63.75" customHeight="1" x14ac:dyDescent="0.45">
      <c r="A246" s="364" t="s">
        <v>122</v>
      </c>
      <c r="B246" s="366"/>
      <c r="C246" s="366"/>
      <c r="D246" s="366"/>
      <c r="E246" s="366"/>
      <c r="F246" s="366"/>
      <c r="G246" s="366"/>
      <c r="H246" s="366"/>
      <c r="I246" s="366"/>
      <c r="J246" s="366"/>
      <c r="K246" s="366"/>
      <c r="L246" s="366"/>
      <c r="M246" s="366"/>
      <c r="N246" s="366"/>
      <c r="O246" s="366"/>
      <c r="P246" s="366"/>
      <c r="Q246" s="366"/>
      <c r="R246" s="84"/>
      <c r="S246" s="84"/>
      <c r="T246" s="366"/>
      <c r="U246" s="366"/>
      <c r="V246" s="366"/>
      <c r="W246" s="366"/>
      <c r="X246" s="366"/>
      <c r="Y246" s="366"/>
      <c r="Z246" s="366"/>
      <c r="AA246" s="366"/>
      <c r="AB246" s="366"/>
      <c r="AC246" s="366"/>
      <c r="AD246" s="366"/>
      <c r="AE246" s="363"/>
      <c r="AG246" s="366"/>
      <c r="AH246" s="366"/>
      <c r="AI246" s="382" t="s">
        <v>122</v>
      </c>
      <c r="AJ246" s="382"/>
      <c r="AK246" s="382"/>
      <c r="AL246" s="382"/>
      <c r="AM246" s="382"/>
      <c r="AN246" s="382"/>
      <c r="AO246" s="382"/>
      <c r="AP246" s="382"/>
      <c r="AQ246" s="382"/>
      <c r="AR246" s="366"/>
      <c r="AS246" s="366"/>
      <c r="AT246" s="366"/>
      <c r="AU246" s="366"/>
      <c r="AV246" s="366"/>
      <c r="AW246" s="366"/>
      <c r="AX246" s="366"/>
      <c r="AY246" s="366"/>
      <c r="AZ246" s="366"/>
      <c r="BA246" s="366"/>
      <c r="BB246" s="366"/>
      <c r="BC246" s="366"/>
      <c r="BD246" s="366"/>
      <c r="BE246" s="366"/>
      <c r="BF246" s="366"/>
      <c r="BG246" s="366"/>
      <c r="BH246" s="366"/>
      <c r="BK246" s="83"/>
      <c r="BL246" s="83"/>
      <c r="BM246" s="83"/>
    </row>
    <row r="247" spans="1:65" s="5" customFormat="1" ht="42.6" customHeight="1" x14ac:dyDescent="0.5">
      <c r="A247" s="379" t="s">
        <v>338</v>
      </c>
      <c r="B247" s="379"/>
      <c r="C247" s="379"/>
      <c r="D247" s="379"/>
      <c r="E247" s="379"/>
      <c r="F247" s="379"/>
      <c r="G247" s="379"/>
      <c r="H247" s="379"/>
      <c r="I247" s="379"/>
      <c r="J247" s="379"/>
      <c r="K247" s="379"/>
      <c r="L247" s="379"/>
      <c r="M247" s="379"/>
      <c r="N247" s="379"/>
      <c r="O247" s="379"/>
      <c r="P247" s="379"/>
      <c r="Q247" s="379"/>
      <c r="R247" s="379"/>
      <c r="S247" s="379"/>
      <c r="T247" s="379"/>
      <c r="U247" s="379"/>
      <c r="V247" s="379"/>
      <c r="W247" s="379"/>
      <c r="X247" s="379"/>
      <c r="Y247" s="379"/>
      <c r="Z247" s="379"/>
      <c r="AA247" s="379"/>
      <c r="AB247" s="379"/>
      <c r="AC247" s="379"/>
      <c r="AD247" s="379"/>
      <c r="AE247" s="379"/>
      <c r="AF247" s="366"/>
      <c r="AG247" s="366"/>
      <c r="AH247" s="366"/>
      <c r="AI247" s="371" t="s">
        <v>308</v>
      </c>
      <c r="AJ247" s="371"/>
      <c r="AK247" s="371"/>
      <c r="AL247" s="371"/>
      <c r="AM247" s="371"/>
      <c r="AN247" s="371"/>
      <c r="AO247" s="371"/>
      <c r="AP247" s="371"/>
      <c r="AQ247" s="371"/>
      <c r="AR247" s="371"/>
      <c r="AS247" s="371"/>
      <c r="AT247" s="371"/>
      <c r="AU247" s="371"/>
      <c r="AV247" s="371"/>
      <c r="AW247" s="371"/>
      <c r="AX247" s="371"/>
      <c r="AY247" s="371"/>
      <c r="AZ247" s="371"/>
      <c r="BA247" s="371"/>
      <c r="BB247" s="371"/>
      <c r="BC247" s="371"/>
      <c r="BD247" s="371"/>
      <c r="BE247" s="371"/>
      <c r="BF247" s="371"/>
      <c r="BG247" s="371"/>
      <c r="BH247" s="371"/>
      <c r="BI247" s="371"/>
      <c r="BJ247" s="345"/>
      <c r="BK247" s="83"/>
      <c r="BL247" s="83"/>
      <c r="BM247" s="83"/>
    </row>
    <row r="248" spans="1:65" s="5" customFormat="1" ht="42.6" customHeight="1" x14ac:dyDescent="0.5">
      <c r="A248" s="379"/>
      <c r="B248" s="379"/>
      <c r="C248" s="379"/>
      <c r="D248" s="379"/>
      <c r="E248" s="379"/>
      <c r="F248" s="379"/>
      <c r="G248" s="379"/>
      <c r="H248" s="379"/>
      <c r="I248" s="379"/>
      <c r="J248" s="379"/>
      <c r="K248" s="379"/>
      <c r="L248" s="379"/>
      <c r="M248" s="379"/>
      <c r="N248" s="379"/>
      <c r="O248" s="379"/>
      <c r="P248" s="379"/>
      <c r="Q248" s="379"/>
      <c r="R248" s="379"/>
      <c r="S248" s="379"/>
      <c r="T248" s="379"/>
      <c r="U248" s="379"/>
      <c r="V248" s="379"/>
      <c r="W248" s="379"/>
      <c r="X248" s="379"/>
      <c r="Y248" s="379"/>
      <c r="Z248" s="379"/>
      <c r="AA248" s="379"/>
      <c r="AB248" s="379"/>
      <c r="AC248" s="379"/>
      <c r="AD248" s="379"/>
      <c r="AE248" s="379"/>
      <c r="AG248" s="366"/>
      <c r="AH248" s="366"/>
      <c r="AI248" s="371"/>
      <c r="AJ248" s="371"/>
      <c r="AK248" s="371"/>
      <c r="AL248" s="371"/>
      <c r="AM248" s="371"/>
      <c r="AN248" s="371"/>
      <c r="AO248" s="371"/>
      <c r="AP248" s="371"/>
      <c r="AQ248" s="371"/>
      <c r="AR248" s="371"/>
      <c r="AS248" s="371"/>
      <c r="AT248" s="371"/>
      <c r="AU248" s="371"/>
      <c r="AV248" s="371"/>
      <c r="AW248" s="371"/>
      <c r="AX248" s="371"/>
      <c r="AY248" s="371"/>
      <c r="AZ248" s="371"/>
      <c r="BA248" s="371"/>
      <c r="BB248" s="371"/>
      <c r="BC248" s="371"/>
      <c r="BD248" s="371"/>
      <c r="BE248" s="371"/>
      <c r="BF248" s="371"/>
      <c r="BG248" s="371"/>
      <c r="BH248" s="371"/>
      <c r="BI248" s="371"/>
      <c r="BJ248" s="345"/>
      <c r="BK248" s="83"/>
      <c r="BL248" s="83"/>
      <c r="BM248" s="83"/>
    </row>
    <row r="249" spans="1:65" s="5" customFormat="1" ht="42.6" customHeight="1" x14ac:dyDescent="0.5">
      <c r="A249" s="374"/>
      <c r="B249" s="374"/>
      <c r="C249" s="374"/>
      <c r="D249" s="374"/>
      <c r="E249" s="374"/>
      <c r="F249" s="374"/>
      <c r="G249" s="374"/>
      <c r="H249" s="374"/>
      <c r="I249" s="374"/>
      <c r="J249" s="383"/>
      <c r="K249" s="383"/>
      <c r="L249" s="383"/>
      <c r="M249" s="383"/>
      <c r="N249" s="383"/>
      <c r="O249" s="383"/>
      <c r="P249" s="383"/>
      <c r="Q249" s="383"/>
      <c r="R249" s="383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  <c r="AC249" s="85"/>
      <c r="AD249" s="366"/>
      <c r="AE249" s="363"/>
      <c r="AG249" s="366"/>
      <c r="AH249" s="366"/>
      <c r="AI249" s="384"/>
      <c r="AJ249" s="384"/>
      <c r="AK249" s="384"/>
      <c r="AL249" s="384"/>
      <c r="AM249" s="384"/>
      <c r="AN249" s="384"/>
      <c r="AO249" s="384"/>
      <c r="AP249" s="375" t="s">
        <v>500</v>
      </c>
      <c r="AQ249" s="375"/>
      <c r="AR249" s="375"/>
      <c r="AS249" s="375"/>
      <c r="AT249" s="375"/>
      <c r="AU249" s="375"/>
      <c r="AV249" s="375"/>
      <c r="AW249" s="375"/>
      <c r="AX249" s="375"/>
      <c r="AY249" s="375"/>
      <c r="AZ249" s="86"/>
      <c r="BA249" s="86"/>
      <c r="BB249" s="86"/>
      <c r="BC249" s="86"/>
      <c r="BD249" s="366"/>
      <c r="BE249" s="366"/>
      <c r="BF249" s="366"/>
      <c r="BG249" s="366"/>
      <c r="BH249" s="366"/>
      <c r="BK249" s="83"/>
      <c r="BL249" s="83"/>
      <c r="BM249" s="83"/>
    </row>
    <row r="250" spans="1:65" s="5" customFormat="1" ht="42.6" customHeight="1" x14ac:dyDescent="0.5">
      <c r="A250" s="376" t="s">
        <v>159</v>
      </c>
      <c r="B250" s="376"/>
      <c r="C250" s="376"/>
      <c r="D250" s="376"/>
      <c r="E250" s="376"/>
      <c r="F250" s="376"/>
      <c r="G250" s="376"/>
      <c r="H250" s="376"/>
      <c r="I250" s="376"/>
      <c r="J250" s="369">
        <v>2024</v>
      </c>
      <c r="K250" s="369"/>
      <c r="L250" s="369"/>
      <c r="N250" s="366"/>
      <c r="O250" s="366"/>
      <c r="P250" s="366"/>
      <c r="Q250" s="366"/>
      <c r="R250" s="84"/>
      <c r="S250" s="84"/>
      <c r="T250" s="366"/>
      <c r="U250" s="366"/>
      <c r="V250" s="366"/>
      <c r="W250" s="366"/>
      <c r="X250" s="366"/>
      <c r="Y250" s="366"/>
      <c r="Z250" s="366"/>
      <c r="AA250" s="366"/>
      <c r="AB250" s="366"/>
      <c r="AC250" s="366"/>
      <c r="AD250" s="366"/>
      <c r="AE250" s="363"/>
      <c r="AG250" s="366"/>
      <c r="AH250" s="366"/>
      <c r="AI250" s="378"/>
      <c r="AJ250" s="378"/>
      <c r="AK250" s="378"/>
      <c r="AL250" s="378"/>
      <c r="AM250" s="378"/>
      <c r="AN250" s="378"/>
      <c r="AO250" s="378"/>
      <c r="AP250" s="369">
        <v>2024</v>
      </c>
      <c r="AQ250" s="369"/>
      <c r="AR250" s="369"/>
      <c r="AW250" s="366"/>
      <c r="AX250" s="366"/>
      <c r="AY250" s="366"/>
      <c r="AZ250" s="366"/>
      <c r="BA250" s="366"/>
      <c r="BB250" s="366"/>
      <c r="BC250" s="366"/>
      <c r="BD250" s="366"/>
      <c r="BE250" s="366"/>
      <c r="BF250" s="366"/>
      <c r="BG250" s="366"/>
      <c r="BH250" s="366"/>
      <c r="BK250" s="83"/>
      <c r="BL250" s="83"/>
      <c r="BM250" s="83"/>
    </row>
    <row r="251" spans="1:65" s="5" customFormat="1" ht="42.6" customHeight="1" x14ac:dyDescent="0.45">
      <c r="A251" s="87"/>
      <c r="B251" s="88"/>
      <c r="C251" s="88"/>
      <c r="D251" s="88"/>
      <c r="E251" s="88"/>
      <c r="F251" s="88"/>
      <c r="G251" s="366"/>
      <c r="H251" s="77"/>
      <c r="I251" s="366"/>
      <c r="J251" s="366"/>
      <c r="K251" s="366"/>
      <c r="L251" s="366"/>
      <c r="M251" s="366"/>
      <c r="N251" s="366"/>
      <c r="O251" s="366"/>
      <c r="P251" s="366"/>
      <c r="Q251" s="366"/>
      <c r="R251" s="84"/>
      <c r="S251" s="84"/>
      <c r="T251" s="366"/>
      <c r="U251" s="366"/>
      <c r="V251" s="366"/>
      <c r="W251" s="366"/>
      <c r="X251" s="366"/>
      <c r="Y251" s="366"/>
      <c r="Z251" s="366"/>
      <c r="AA251" s="366"/>
      <c r="AB251" s="366"/>
      <c r="AC251" s="366"/>
      <c r="AD251" s="366"/>
      <c r="AE251" s="363"/>
      <c r="AG251" s="366"/>
      <c r="AH251" s="366"/>
      <c r="AI251" s="366"/>
      <c r="AJ251" s="88"/>
      <c r="AK251" s="88"/>
      <c r="AL251" s="88"/>
      <c r="AM251" s="88"/>
      <c r="AN251" s="88"/>
      <c r="AO251" s="88"/>
      <c r="AP251" s="366"/>
      <c r="AQ251" s="366"/>
      <c r="AR251" s="366"/>
      <c r="AS251" s="366"/>
      <c r="AT251" s="366"/>
      <c r="AU251" s="366"/>
      <c r="AV251" s="366"/>
      <c r="AW251" s="366"/>
      <c r="AX251" s="366"/>
      <c r="AY251" s="366"/>
      <c r="AZ251" s="366"/>
      <c r="BA251" s="366"/>
      <c r="BB251" s="366"/>
      <c r="BC251" s="366"/>
      <c r="BD251" s="366"/>
      <c r="BE251" s="366"/>
      <c r="BF251" s="366"/>
      <c r="BG251" s="366"/>
      <c r="BH251" s="366"/>
      <c r="BK251" s="83"/>
      <c r="BL251" s="83"/>
      <c r="BM251" s="83"/>
    </row>
    <row r="252" spans="1:65" s="5" customFormat="1" ht="42.6" customHeight="1" x14ac:dyDescent="0.45">
      <c r="A252" s="379" t="s">
        <v>160</v>
      </c>
      <c r="B252" s="379"/>
      <c r="C252" s="379"/>
      <c r="D252" s="379"/>
      <c r="E252" s="379"/>
      <c r="F252" s="379"/>
      <c r="G252" s="379"/>
      <c r="H252" s="379"/>
      <c r="I252" s="379"/>
      <c r="J252" s="379"/>
      <c r="K252" s="379"/>
      <c r="L252" s="379"/>
      <c r="M252" s="379"/>
      <c r="N252" s="379"/>
      <c r="O252" s="379"/>
      <c r="P252" s="379"/>
      <c r="Q252" s="379"/>
      <c r="R252" s="379"/>
      <c r="S252" s="379"/>
      <c r="T252" s="379"/>
      <c r="U252" s="379"/>
      <c r="V252" s="379"/>
      <c r="W252" s="379"/>
      <c r="X252" s="379"/>
      <c r="Y252" s="379"/>
      <c r="Z252" s="379"/>
      <c r="AA252" s="379"/>
      <c r="AB252" s="379"/>
      <c r="AC252" s="379"/>
      <c r="AD252" s="379"/>
      <c r="AE252" s="379"/>
      <c r="AG252" s="366"/>
      <c r="AH252" s="366"/>
      <c r="AI252" s="371" t="s">
        <v>309</v>
      </c>
      <c r="AJ252" s="371"/>
      <c r="AK252" s="371"/>
      <c r="AL252" s="371"/>
      <c r="AM252" s="371"/>
      <c r="AN252" s="371"/>
      <c r="AO252" s="371"/>
      <c r="AP252" s="371"/>
      <c r="AQ252" s="371"/>
      <c r="AR252" s="371"/>
      <c r="AS252" s="371"/>
      <c r="AT252" s="371"/>
      <c r="AU252" s="371"/>
      <c r="AV252" s="371"/>
      <c r="AW252" s="371"/>
      <c r="AX252" s="371"/>
      <c r="AY252" s="371"/>
      <c r="AZ252" s="371"/>
      <c r="BA252" s="371"/>
      <c r="BB252" s="371"/>
      <c r="BC252" s="371"/>
      <c r="BD252" s="371"/>
      <c r="BE252" s="371"/>
      <c r="BF252" s="371"/>
      <c r="BG252" s="371"/>
      <c r="BH252" s="371"/>
      <c r="BI252" s="371"/>
      <c r="BJ252" s="346"/>
      <c r="BK252" s="83"/>
      <c r="BL252" s="83"/>
      <c r="BM252" s="83"/>
    </row>
    <row r="253" spans="1:65" s="5" customFormat="1" ht="42.6" customHeight="1" x14ac:dyDescent="0.45">
      <c r="A253" s="379"/>
      <c r="B253" s="379"/>
      <c r="C253" s="379"/>
      <c r="D253" s="379"/>
      <c r="E253" s="379"/>
      <c r="F253" s="379"/>
      <c r="G253" s="379"/>
      <c r="H253" s="379"/>
      <c r="I253" s="379"/>
      <c r="J253" s="379"/>
      <c r="K253" s="379"/>
      <c r="L253" s="379"/>
      <c r="M253" s="379"/>
      <c r="N253" s="379"/>
      <c r="O253" s="379"/>
      <c r="P253" s="379"/>
      <c r="Q253" s="379"/>
      <c r="R253" s="379"/>
      <c r="S253" s="379"/>
      <c r="T253" s="379"/>
      <c r="U253" s="379"/>
      <c r="V253" s="379"/>
      <c r="W253" s="379"/>
      <c r="X253" s="379"/>
      <c r="Y253" s="379"/>
      <c r="Z253" s="379"/>
      <c r="AA253" s="379"/>
      <c r="AB253" s="379"/>
      <c r="AC253" s="379"/>
      <c r="AD253" s="379"/>
      <c r="AE253" s="379"/>
      <c r="AG253" s="366"/>
      <c r="AH253" s="366"/>
      <c r="AI253" s="371"/>
      <c r="AJ253" s="371"/>
      <c r="AK253" s="371"/>
      <c r="AL253" s="371"/>
      <c r="AM253" s="371"/>
      <c r="AN253" s="371"/>
      <c r="AO253" s="371"/>
      <c r="AP253" s="371"/>
      <c r="AQ253" s="371"/>
      <c r="AR253" s="371"/>
      <c r="AS253" s="371"/>
      <c r="AT253" s="371"/>
      <c r="AU253" s="371"/>
      <c r="AV253" s="371"/>
      <c r="AW253" s="371"/>
      <c r="AX253" s="371"/>
      <c r="AY253" s="371"/>
      <c r="AZ253" s="371"/>
      <c r="BA253" s="371"/>
      <c r="BB253" s="371"/>
      <c r="BC253" s="371"/>
      <c r="BD253" s="371"/>
      <c r="BE253" s="371"/>
      <c r="BF253" s="371"/>
      <c r="BG253" s="371"/>
      <c r="BH253" s="371"/>
      <c r="BI253" s="371"/>
      <c r="BJ253" s="346"/>
      <c r="BK253" s="89"/>
      <c r="BL253" s="83"/>
      <c r="BM253" s="83"/>
    </row>
    <row r="254" spans="1:65" s="5" customFormat="1" ht="42.6" customHeight="1" x14ac:dyDescent="0.5">
      <c r="A254" s="374"/>
      <c r="B254" s="374"/>
      <c r="C254" s="374"/>
      <c r="D254" s="374"/>
      <c r="E254" s="374"/>
      <c r="F254" s="374"/>
      <c r="G254" s="374"/>
      <c r="H254" s="374"/>
      <c r="I254" s="374"/>
      <c r="J254" s="375" t="s">
        <v>161</v>
      </c>
      <c r="K254" s="375"/>
      <c r="L254" s="375"/>
      <c r="M254" s="375"/>
      <c r="N254" s="375"/>
      <c r="O254" s="375"/>
      <c r="P254" s="375"/>
      <c r="Q254" s="375"/>
      <c r="R254" s="375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366"/>
      <c r="AE254" s="363"/>
      <c r="AG254" s="366"/>
      <c r="AH254" s="366"/>
      <c r="AI254" s="374"/>
      <c r="AJ254" s="374"/>
      <c r="AK254" s="374"/>
      <c r="AL254" s="374"/>
      <c r="AM254" s="374"/>
      <c r="AN254" s="374"/>
      <c r="AO254" s="374"/>
      <c r="AP254" s="375" t="s">
        <v>162</v>
      </c>
      <c r="AQ254" s="375"/>
      <c r="AR254" s="375"/>
      <c r="AS254" s="375"/>
      <c r="AT254" s="375"/>
      <c r="AU254" s="375"/>
      <c r="AV254" s="343"/>
      <c r="AW254" s="343"/>
      <c r="AX254" s="346"/>
      <c r="AY254" s="346"/>
      <c r="AZ254" s="346"/>
      <c r="BA254" s="346"/>
      <c r="BB254" s="346"/>
      <c r="BC254" s="346"/>
      <c r="BD254" s="346"/>
      <c r="BE254" s="346"/>
      <c r="BF254" s="346"/>
      <c r="BG254" s="346"/>
      <c r="BH254" s="346"/>
      <c r="BI254" s="11"/>
      <c r="BJ254" s="11"/>
      <c r="BK254" s="89"/>
      <c r="BL254" s="83"/>
      <c r="BM254" s="83"/>
    </row>
    <row r="255" spans="1:65" s="5" customFormat="1" ht="42.6" customHeight="1" x14ac:dyDescent="0.5">
      <c r="A255" s="376" t="s">
        <v>159</v>
      </c>
      <c r="B255" s="376"/>
      <c r="C255" s="376"/>
      <c r="D255" s="376"/>
      <c r="E255" s="376"/>
      <c r="F255" s="376"/>
      <c r="G255" s="376"/>
      <c r="H255" s="376"/>
      <c r="I255" s="376"/>
      <c r="J255" s="369">
        <v>2024</v>
      </c>
      <c r="K255" s="369"/>
      <c r="L255" s="369"/>
      <c r="AD255" s="366"/>
      <c r="AE255" s="363"/>
      <c r="AG255" s="366"/>
      <c r="AH255" s="366"/>
      <c r="AI255" s="377" t="s">
        <v>159</v>
      </c>
      <c r="AJ255" s="377"/>
      <c r="AK255" s="377"/>
      <c r="AL255" s="377"/>
      <c r="AM255" s="377"/>
      <c r="AN255" s="377"/>
      <c r="AO255" s="377"/>
      <c r="AP255" s="369">
        <v>2024</v>
      </c>
      <c r="AQ255" s="369"/>
      <c r="AR255" s="369"/>
      <c r="AS255" s="363"/>
      <c r="AT255" s="363"/>
      <c r="AU255" s="363"/>
      <c r="AV255" s="363"/>
      <c r="AW255" s="363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366"/>
      <c r="BK255" s="89"/>
      <c r="BL255" s="83"/>
      <c r="BM255" s="83"/>
    </row>
    <row r="256" spans="1:65" s="5" customFormat="1" ht="42.6" customHeight="1" x14ac:dyDescent="0.5">
      <c r="A256" s="83"/>
      <c r="AD256" s="366"/>
      <c r="AE256" s="363"/>
      <c r="AG256" s="366"/>
      <c r="AH256" s="36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366"/>
      <c r="BI256" s="91"/>
      <c r="BJ256" s="91"/>
      <c r="BK256" s="83"/>
      <c r="BL256" s="83"/>
      <c r="BM256" s="83"/>
    </row>
    <row r="257" spans="1:65" s="5" customFormat="1" ht="42.6" customHeight="1" x14ac:dyDescent="0.45">
      <c r="A257" s="372" t="s">
        <v>285</v>
      </c>
      <c r="B257" s="372"/>
      <c r="C257" s="372"/>
      <c r="D257" s="372"/>
      <c r="E257" s="372"/>
      <c r="F257" s="372"/>
      <c r="G257" s="372"/>
      <c r="H257" s="372"/>
      <c r="I257" s="372"/>
      <c r="J257" s="372"/>
      <c r="K257" s="372"/>
      <c r="L257" s="372"/>
      <c r="M257" s="372"/>
      <c r="N257" s="372"/>
      <c r="O257" s="372"/>
      <c r="P257" s="372"/>
      <c r="Q257" s="372"/>
      <c r="R257" s="372"/>
      <c r="S257" s="372"/>
      <c r="T257" s="372"/>
      <c r="U257" s="372"/>
      <c r="V257" s="372"/>
      <c r="W257" s="372"/>
      <c r="X257" s="372"/>
      <c r="Y257" s="372"/>
      <c r="Z257" s="372"/>
      <c r="AA257" s="372"/>
      <c r="AB257" s="372"/>
      <c r="AC257" s="372"/>
      <c r="AD257" s="372"/>
      <c r="AE257" s="372"/>
      <c r="AG257" s="366"/>
      <c r="AH257" s="366"/>
      <c r="AI257" s="373" t="s">
        <v>123</v>
      </c>
      <c r="AJ257" s="373"/>
      <c r="AK257" s="373"/>
      <c r="AL257" s="373"/>
      <c r="AM257" s="373"/>
      <c r="AN257" s="373"/>
      <c r="AO257" s="373"/>
      <c r="AP257" s="373"/>
      <c r="AQ257" s="373"/>
      <c r="AR257" s="373"/>
      <c r="AS257" s="373"/>
      <c r="AT257" s="373"/>
      <c r="AU257" s="373"/>
      <c r="AV257" s="373"/>
      <c r="AW257" s="373"/>
      <c r="AX257" s="373"/>
      <c r="AY257" s="373"/>
      <c r="AZ257" s="373"/>
      <c r="BA257" s="373"/>
      <c r="BB257" s="373"/>
      <c r="BC257" s="373"/>
      <c r="BD257" s="373"/>
      <c r="BE257" s="373"/>
      <c r="BF257" s="373"/>
      <c r="BG257" s="373"/>
      <c r="BH257" s="373"/>
      <c r="BI257" s="373"/>
      <c r="BJ257" s="367"/>
      <c r="BK257" s="83"/>
      <c r="BL257" s="83"/>
      <c r="BM257" s="83"/>
    </row>
    <row r="258" spans="1:65" s="5" customFormat="1" ht="42.6" customHeight="1" x14ac:dyDescent="0.45">
      <c r="A258" s="372"/>
      <c r="B258" s="372"/>
      <c r="C258" s="372"/>
      <c r="D258" s="372"/>
      <c r="E258" s="372"/>
      <c r="F258" s="372"/>
      <c r="G258" s="372"/>
      <c r="H258" s="372"/>
      <c r="I258" s="372"/>
      <c r="J258" s="372"/>
      <c r="K258" s="372"/>
      <c r="L258" s="372"/>
      <c r="M258" s="372"/>
      <c r="N258" s="372"/>
      <c r="O258" s="372"/>
      <c r="P258" s="372"/>
      <c r="Q258" s="372"/>
      <c r="R258" s="372"/>
      <c r="S258" s="372"/>
      <c r="T258" s="372"/>
      <c r="U258" s="372"/>
      <c r="V258" s="372"/>
      <c r="W258" s="372"/>
      <c r="X258" s="372"/>
      <c r="Y258" s="372"/>
      <c r="Z258" s="372"/>
      <c r="AA258" s="372"/>
      <c r="AB258" s="372"/>
      <c r="AC258" s="372"/>
      <c r="AD258" s="372"/>
      <c r="AE258" s="372"/>
      <c r="AG258" s="366"/>
      <c r="AH258" s="366"/>
      <c r="AI258" s="373"/>
      <c r="AJ258" s="373"/>
      <c r="AK258" s="373"/>
      <c r="AL258" s="373"/>
      <c r="AM258" s="373"/>
      <c r="AN258" s="373"/>
      <c r="AO258" s="373"/>
      <c r="AP258" s="373"/>
      <c r="AQ258" s="373"/>
      <c r="AR258" s="373"/>
      <c r="AS258" s="373"/>
      <c r="AT258" s="373"/>
      <c r="AU258" s="373"/>
      <c r="AV258" s="373"/>
      <c r="AW258" s="373"/>
      <c r="AX258" s="373"/>
      <c r="AY258" s="373"/>
      <c r="AZ258" s="373"/>
      <c r="BA258" s="373"/>
      <c r="BB258" s="373"/>
      <c r="BC258" s="373"/>
      <c r="BD258" s="373"/>
      <c r="BE258" s="373"/>
      <c r="BF258" s="373"/>
      <c r="BG258" s="373"/>
      <c r="BH258" s="373"/>
      <c r="BI258" s="373"/>
      <c r="BJ258" s="367"/>
      <c r="BK258" s="83"/>
      <c r="BL258" s="83"/>
      <c r="BM258" s="83"/>
    </row>
    <row r="259" spans="1:65" s="5" customFormat="1" ht="42.6" customHeight="1" x14ac:dyDescent="0.5">
      <c r="A259" s="374"/>
      <c r="B259" s="374"/>
      <c r="C259" s="374"/>
      <c r="D259" s="374"/>
      <c r="E259" s="374"/>
      <c r="F259" s="374"/>
      <c r="G259" s="374"/>
      <c r="H259" s="374"/>
      <c r="I259" s="374"/>
      <c r="J259" s="375" t="s">
        <v>255</v>
      </c>
      <c r="K259" s="375"/>
      <c r="L259" s="375"/>
      <c r="M259" s="375"/>
      <c r="N259" s="375"/>
      <c r="O259" s="375"/>
      <c r="P259" s="375"/>
      <c r="Q259" s="375"/>
      <c r="R259" s="375"/>
      <c r="S259" s="345"/>
      <c r="T259" s="345"/>
      <c r="U259" s="345"/>
      <c r="V259" s="345"/>
      <c r="W259" s="345"/>
      <c r="X259" s="345"/>
      <c r="Y259" s="345"/>
      <c r="Z259" s="345"/>
      <c r="AA259" s="345"/>
      <c r="AB259" s="345"/>
      <c r="AC259" s="345"/>
      <c r="AD259" s="366"/>
      <c r="AE259" s="363"/>
      <c r="AG259" s="366"/>
      <c r="AH259" s="366"/>
      <c r="AI259" s="374"/>
      <c r="AJ259" s="374"/>
      <c r="AK259" s="374"/>
      <c r="AL259" s="374"/>
      <c r="AM259" s="374"/>
      <c r="AN259" s="374"/>
      <c r="AO259" s="374"/>
      <c r="AP259" s="375"/>
      <c r="AQ259" s="375"/>
      <c r="AR259" s="375"/>
      <c r="AS259" s="375"/>
      <c r="AT259" s="375"/>
      <c r="AU259" s="375"/>
      <c r="AV259" s="363"/>
      <c r="AW259" s="363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366"/>
      <c r="BI259" s="21"/>
      <c r="BJ259" s="21"/>
      <c r="BK259" s="83"/>
      <c r="BL259" s="83"/>
      <c r="BM259" s="83"/>
    </row>
    <row r="260" spans="1:65" s="5" customFormat="1" ht="42.6" customHeight="1" x14ac:dyDescent="0.5">
      <c r="A260" s="368"/>
      <c r="B260" s="368"/>
      <c r="C260" s="368"/>
      <c r="D260" s="368"/>
      <c r="E260" s="368"/>
      <c r="F260" s="368"/>
      <c r="G260" s="368"/>
      <c r="H260" s="368"/>
      <c r="I260" s="368"/>
      <c r="J260" s="369">
        <v>2024</v>
      </c>
      <c r="K260" s="369"/>
      <c r="L260" s="369"/>
      <c r="AD260" s="366"/>
      <c r="AE260" s="363"/>
      <c r="AG260" s="366"/>
      <c r="AH260" s="366"/>
      <c r="AI260" s="370"/>
      <c r="AJ260" s="370"/>
      <c r="AK260" s="370"/>
      <c r="AL260" s="370"/>
      <c r="AM260" s="370"/>
      <c r="AN260" s="370"/>
      <c r="AO260" s="370"/>
      <c r="AP260" s="369">
        <v>2024</v>
      </c>
      <c r="AQ260" s="369"/>
      <c r="AR260" s="369"/>
      <c r="AW260" s="363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366"/>
      <c r="BI260" s="21"/>
      <c r="BJ260" s="21"/>
      <c r="BK260" s="83"/>
      <c r="BL260" s="83"/>
      <c r="BM260" s="83"/>
    </row>
    <row r="261" spans="1:65" s="5" customFormat="1" ht="37.5" customHeight="1" x14ac:dyDescent="0.5">
      <c r="P261" s="363"/>
      <c r="Q261" s="366"/>
      <c r="R261" s="84"/>
      <c r="S261" s="84"/>
      <c r="T261" s="366"/>
      <c r="U261" s="366"/>
      <c r="V261" s="366"/>
      <c r="W261" s="366"/>
      <c r="X261" s="366"/>
      <c r="Y261" s="366"/>
      <c r="Z261" s="366"/>
      <c r="AA261" s="366"/>
      <c r="AB261" s="366"/>
      <c r="AC261" s="366"/>
      <c r="AD261" s="366"/>
      <c r="AE261" s="363"/>
      <c r="AG261" s="366"/>
      <c r="AH261" s="36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366"/>
      <c r="BI261" s="21"/>
      <c r="BJ261" s="21"/>
      <c r="BK261" s="83"/>
      <c r="BL261" s="83"/>
      <c r="BM261" s="83"/>
    </row>
    <row r="262" spans="1:65" s="5" customFormat="1" ht="42.6" customHeight="1" x14ac:dyDescent="0.5">
      <c r="A262" s="371" t="s">
        <v>163</v>
      </c>
      <c r="B262" s="371"/>
      <c r="C262" s="371"/>
      <c r="D262" s="371"/>
      <c r="E262" s="371"/>
      <c r="F262" s="371"/>
      <c r="G262" s="371"/>
      <c r="H262" s="371"/>
      <c r="I262" s="371"/>
      <c r="J262" s="371"/>
      <c r="K262" s="371"/>
      <c r="L262" s="371"/>
      <c r="M262" s="371"/>
      <c r="N262" s="371"/>
      <c r="O262" s="371"/>
      <c r="P262" s="371"/>
      <c r="Q262" s="371"/>
      <c r="R262" s="371"/>
      <c r="S262" s="371"/>
      <c r="T262" s="371"/>
      <c r="U262" s="371"/>
      <c r="V262" s="371"/>
      <c r="W262" s="371"/>
      <c r="X262" s="371"/>
      <c r="Y262" s="371"/>
      <c r="Z262" s="371"/>
      <c r="AA262" s="371"/>
      <c r="AB262" s="371"/>
      <c r="AC262" s="371"/>
      <c r="AD262" s="366"/>
      <c r="AE262" s="363"/>
      <c r="AG262" s="366"/>
      <c r="AH262" s="366"/>
      <c r="AI262" s="363"/>
      <c r="AJ262" s="11"/>
      <c r="AK262" s="11"/>
      <c r="AL262" s="11"/>
      <c r="AM262" s="11"/>
      <c r="AN262" s="11"/>
      <c r="AO262" s="11"/>
      <c r="AP262" s="11"/>
      <c r="AX262" s="86"/>
      <c r="AY262" s="86"/>
      <c r="AZ262" s="86"/>
      <c r="BA262" s="86"/>
      <c r="BB262" s="86"/>
      <c r="BC262" s="86"/>
      <c r="BD262" s="86"/>
      <c r="BE262" s="86"/>
      <c r="BF262" s="86"/>
      <c r="BG262" s="366"/>
      <c r="BH262" s="366"/>
      <c r="BI262" s="21"/>
      <c r="BJ262" s="21"/>
      <c r="BK262" s="83"/>
      <c r="BL262" s="83"/>
      <c r="BM262" s="83"/>
    </row>
    <row r="263" spans="1:65" s="5" customFormat="1" ht="42.6" customHeight="1" x14ac:dyDescent="0.5">
      <c r="A263" s="371"/>
      <c r="B263" s="371"/>
      <c r="C263" s="371"/>
      <c r="D263" s="371"/>
      <c r="E263" s="371"/>
      <c r="F263" s="371"/>
      <c r="G263" s="371"/>
      <c r="H263" s="371"/>
      <c r="I263" s="371"/>
      <c r="J263" s="371"/>
      <c r="K263" s="371"/>
      <c r="L263" s="371"/>
      <c r="M263" s="371"/>
      <c r="N263" s="371"/>
      <c r="O263" s="371"/>
      <c r="P263" s="371"/>
      <c r="Q263" s="371"/>
      <c r="R263" s="371"/>
      <c r="S263" s="371"/>
      <c r="T263" s="371"/>
      <c r="U263" s="371"/>
      <c r="V263" s="371"/>
      <c r="W263" s="371"/>
      <c r="X263" s="371"/>
      <c r="Y263" s="371"/>
      <c r="Z263" s="371"/>
      <c r="AA263" s="371"/>
      <c r="AB263" s="371"/>
      <c r="AC263" s="371"/>
      <c r="AD263" s="366"/>
      <c r="AE263" s="363"/>
      <c r="AG263" s="366"/>
      <c r="AH263" s="366"/>
      <c r="AI263" s="92"/>
      <c r="AJ263" s="92"/>
      <c r="AK263" s="92"/>
      <c r="AL263" s="92"/>
      <c r="AM263" s="92"/>
      <c r="AN263" s="92"/>
      <c r="AO263" s="92"/>
      <c r="AP263" s="92"/>
      <c r="AQ263" s="92"/>
      <c r="AR263" s="92"/>
      <c r="AS263" s="87"/>
      <c r="AT263" s="87"/>
      <c r="AU263" s="87"/>
      <c r="AV263" s="87"/>
      <c r="AW263" s="367"/>
      <c r="AX263" s="367"/>
      <c r="AY263" s="367"/>
      <c r="AZ263" s="367"/>
      <c r="BA263" s="367"/>
      <c r="BB263" s="367"/>
      <c r="BC263" s="367"/>
      <c r="BD263" s="366"/>
      <c r="BE263" s="366"/>
      <c r="BF263" s="366"/>
      <c r="BG263" s="366"/>
      <c r="BH263" s="366"/>
      <c r="BI263" s="21"/>
      <c r="BJ263" s="21"/>
      <c r="BK263" s="83"/>
      <c r="BL263" s="83"/>
      <c r="BM263" s="83"/>
    </row>
    <row r="264" spans="1:65" s="5" customFormat="1" ht="18" customHeight="1" x14ac:dyDescent="0.5">
      <c r="A264" s="83"/>
      <c r="AD264" s="366"/>
      <c r="AE264" s="363"/>
      <c r="AG264" s="366"/>
      <c r="AH264" s="366"/>
      <c r="AI264" s="363"/>
      <c r="AJ264" s="85"/>
      <c r="AK264" s="85"/>
      <c r="AL264" s="85"/>
      <c r="AM264" s="85"/>
      <c r="AN264" s="85"/>
      <c r="AO264" s="85"/>
      <c r="AP264" s="85"/>
      <c r="AQ264" s="85"/>
      <c r="AR264" s="85"/>
      <c r="AS264" s="85"/>
      <c r="AT264" s="85"/>
      <c r="AU264" s="85"/>
      <c r="AV264" s="85"/>
      <c r="AW264" s="85"/>
      <c r="AX264" s="363"/>
      <c r="BD264" s="366"/>
      <c r="BE264" s="366"/>
      <c r="BF264" s="366"/>
      <c r="BG264" s="366"/>
      <c r="BH264" s="366"/>
      <c r="BI264" s="21"/>
      <c r="BJ264" s="21"/>
      <c r="BK264" s="83"/>
      <c r="BL264" s="83"/>
      <c r="BM264" s="83"/>
    </row>
    <row r="265" spans="1:65" s="5" customFormat="1" ht="33" customHeight="1" x14ac:dyDescent="0.5">
      <c r="A265" s="369" t="s">
        <v>540</v>
      </c>
      <c r="B265" s="369"/>
      <c r="C265" s="369"/>
      <c r="D265" s="369"/>
      <c r="E265" s="369"/>
      <c r="F265" s="369"/>
      <c r="G265" s="369"/>
      <c r="H265" s="369"/>
      <c r="I265" s="369"/>
      <c r="J265" s="369"/>
      <c r="K265" s="369"/>
      <c r="L265" s="369"/>
      <c r="M265" s="369"/>
      <c r="N265" s="369"/>
      <c r="O265" s="369"/>
      <c r="P265" s="369"/>
      <c r="Q265" s="369"/>
      <c r="R265" s="369"/>
      <c r="S265" s="369"/>
      <c r="T265" s="369"/>
      <c r="U265" s="369"/>
      <c r="V265" s="369"/>
      <c r="W265" s="369"/>
      <c r="X265" s="369"/>
      <c r="Y265" s="369"/>
      <c r="Z265" s="369"/>
      <c r="AA265" s="369"/>
      <c r="AB265" s="369"/>
      <c r="AC265" s="6"/>
      <c r="AD265" s="229"/>
      <c r="AE265" s="234"/>
      <c r="AG265" s="366"/>
      <c r="AH265" s="366"/>
      <c r="AI265" s="363"/>
      <c r="AJ265" s="12"/>
      <c r="AK265" s="12"/>
      <c r="AL265" s="12"/>
      <c r="AM265" s="12"/>
      <c r="AN265" s="12"/>
      <c r="AO265" s="12"/>
      <c r="AP265" s="13"/>
      <c r="AQ265" s="13"/>
      <c r="AR265" s="13"/>
      <c r="AS265" s="11"/>
      <c r="AT265" s="11"/>
      <c r="AU265" s="11"/>
      <c r="AV265" s="11"/>
      <c r="BD265" s="366"/>
      <c r="BE265" s="366"/>
      <c r="BF265" s="366"/>
      <c r="BG265" s="366"/>
      <c r="BH265" s="366"/>
      <c r="BI265" s="10"/>
      <c r="BJ265" s="114"/>
      <c r="BK265" s="115"/>
      <c r="BL265" s="115"/>
      <c r="BM265" s="115"/>
    </row>
    <row r="266" spans="1:65" s="5" customFormat="1" ht="22.5" customHeight="1" x14ac:dyDescent="0.5">
      <c r="A266" s="344"/>
      <c r="B266" s="344"/>
      <c r="C266" s="344"/>
      <c r="D266" s="344"/>
      <c r="E266" s="344"/>
      <c r="F266" s="344"/>
      <c r="G266" s="344"/>
      <c r="H266" s="344"/>
      <c r="I266" s="344"/>
      <c r="J266" s="344"/>
      <c r="K266" s="344"/>
      <c r="L266" s="344"/>
      <c r="M266" s="344"/>
      <c r="N266" s="344"/>
      <c r="O266" s="344"/>
      <c r="P266" s="344"/>
      <c r="Q266" s="344"/>
      <c r="R266" s="344"/>
      <c r="S266" s="344"/>
      <c r="T266" s="344"/>
      <c r="U266" s="344"/>
      <c r="V266" s="344"/>
      <c r="W266" s="344"/>
      <c r="X266" s="344"/>
      <c r="Y266" s="344"/>
      <c r="Z266" s="344"/>
      <c r="AA266" s="344"/>
      <c r="AB266" s="344"/>
      <c r="AD266" s="366"/>
      <c r="AE266" s="363"/>
      <c r="AG266" s="366"/>
      <c r="AH266" s="366"/>
      <c r="AI266" s="363"/>
      <c r="AJ266" s="12"/>
      <c r="AK266" s="12"/>
      <c r="AL266" s="12"/>
      <c r="AM266" s="12"/>
      <c r="AN266" s="12"/>
      <c r="AO266" s="12"/>
      <c r="AP266" s="13"/>
      <c r="AQ266" s="13"/>
      <c r="AR266" s="13"/>
      <c r="AS266" s="11"/>
      <c r="AT266" s="11"/>
      <c r="AU266" s="11"/>
      <c r="AV266" s="11"/>
      <c r="BD266" s="366"/>
      <c r="BE266" s="366"/>
      <c r="BF266" s="366"/>
      <c r="BG266" s="366"/>
      <c r="BH266" s="366"/>
      <c r="BI266" s="21"/>
      <c r="BJ266" s="21"/>
      <c r="BK266" s="83"/>
      <c r="BL266" s="83"/>
      <c r="BM266" s="83"/>
    </row>
    <row r="267" spans="1:65" s="75" customFormat="1" ht="42.6" customHeight="1" x14ac:dyDescent="0.5">
      <c r="R267" s="93"/>
      <c r="S267" s="93"/>
      <c r="BF267" s="94"/>
      <c r="BG267" s="94"/>
      <c r="BH267" s="94"/>
      <c r="BI267" s="94"/>
      <c r="BJ267" s="82"/>
      <c r="BK267" s="94"/>
      <c r="BL267" s="94"/>
      <c r="BM267" s="94"/>
    </row>
    <row r="268" spans="1:65" s="75" customFormat="1" ht="42.6" customHeight="1" x14ac:dyDescent="0.5">
      <c r="R268" s="93"/>
      <c r="S268" s="93"/>
      <c r="BF268" s="94"/>
      <c r="BG268" s="94"/>
      <c r="BH268" s="94"/>
      <c r="BI268" s="94"/>
      <c r="BJ268" s="82"/>
      <c r="BK268" s="94"/>
      <c r="BL268" s="94"/>
      <c r="BM268" s="94"/>
    </row>
    <row r="269" spans="1:65" s="75" customFormat="1" ht="42.6" customHeight="1" x14ac:dyDescent="0.5">
      <c r="R269" s="93"/>
      <c r="S269" s="93"/>
      <c r="BF269" s="94"/>
      <c r="BG269" s="94"/>
      <c r="BH269" s="94"/>
      <c r="BI269" s="94"/>
      <c r="BJ269" s="82"/>
      <c r="BK269" s="94"/>
      <c r="BL269" s="94"/>
      <c r="BM269" s="94"/>
    </row>
    <row r="270" spans="1:65" s="75" customFormat="1" ht="42.6" customHeight="1" x14ac:dyDescent="0.5">
      <c r="R270" s="93"/>
      <c r="S270" s="93"/>
      <c r="BF270" s="94"/>
      <c r="BG270" s="94"/>
      <c r="BH270" s="94"/>
      <c r="BI270" s="94"/>
      <c r="BJ270" s="82"/>
      <c r="BK270" s="94"/>
      <c r="BL270" s="94"/>
      <c r="BM270" s="94"/>
    </row>
    <row r="271" spans="1:65" s="75" customFormat="1" ht="42.6" customHeight="1" x14ac:dyDescent="0.5">
      <c r="R271" s="93"/>
      <c r="S271" s="93"/>
      <c r="BF271" s="94"/>
      <c r="BG271" s="94"/>
      <c r="BH271" s="94"/>
      <c r="BI271" s="94"/>
      <c r="BJ271" s="82"/>
      <c r="BK271" s="94"/>
      <c r="BL271" s="94"/>
      <c r="BM271" s="94"/>
    </row>
    <row r="272" spans="1:65" s="75" customFormat="1" ht="42.6" customHeight="1" x14ac:dyDescent="0.5">
      <c r="R272" s="93"/>
      <c r="S272" s="93"/>
      <c r="BF272" s="94"/>
      <c r="BG272" s="94"/>
      <c r="BH272" s="94"/>
      <c r="BI272" s="94"/>
      <c r="BJ272" s="82"/>
      <c r="BK272" s="94"/>
      <c r="BL272" s="94"/>
      <c r="BM272" s="94"/>
    </row>
    <row r="273" spans="18:65" s="75" customFormat="1" ht="42.6" customHeight="1" x14ac:dyDescent="0.5">
      <c r="R273" s="93"/>
      <c r="S273" s="93"/>
      <c r="BF273" s="94"/>
      <c r="BG273" s="94"/>
      <c r="BH273" s="94"/>
      <c r="BI273" s="94"/>
      <c r="BJ273" s="82"/>
      <c r="BK273" s="94"/>
      <c r="BL273" s="94"/>
      <c r="BM273" s="94"/>
    </row>
    <row r="274" spans="18:65" s="75" customFormat="1" ht="42.6" customHeight="1" x14ac:dyDescent="0.5">
      <c r="R274" s="93"/>
      <c r="S274" s="93"/>
      <c r="BF274" s="94"/>
      <c r="BG274" s="94"/>
      <c r="BH274" s="94"/>
      <c r="BI274" s="94"/>
      <c r="BJ274" s="82"/>
      <c r="BK274" s="94"/>
      <c r="BL274" s="94"/>
      <c r="BM274" s="94"/>
    </row>
  </sheetData>
  <mergeCells count="1407">
    <mergeCell ref="A260:I260"/>
    <mergeCell ref="J260:L260"/>
    <mergeCell ref="AI260:AO260"/>
    <mergeCell ref="AP260:AR260"/>
    <mergeCell ref="A262:AC263"/>
    <mergeCell ref="A265:AB265"/>
    <mergeCell ref="A257:AE258"/>
    <mergeCell ref="AI257:BI258"/>
    <mergeCell ref="A259:I259"/>
    <mergeCell ref="J259:R259"/>
    <mergeCell ref="AI259:AO259"/>
    <mergeCell ref="AP259:AU259"/>
    <mergeCell ref="A254:I254"/>
    <mergeCell ref="J254:R254"/>
    <mergeCell ref="AI254:AO254"/>
    <mergeCell ref="AP254:AU254"/>
    <mergeCell ref="A255:I255"/>
    <mergeCell ref="J255:L255"/>
    <mergeCell ref="AI255:AO255"/>
    <mergeCell ref="AP255:AR255"/>
    <mergeCell ref="A250:I250"/>
    <mergeCell ref="J250:L250"/>
    <mergeCell ref="AI250:AO250"/>
    <mergeCell ref="AP250:AR250"/>
    <mergeCell ref="A252:AE253"/>
    <mergeCell ref="AI252:BI253"/>
    <mergeCell ref="A244:BI244"/>
    <mergeCell ref="A245:BI245"/>
    <mergeCell ref="AI246:AQ246"/>
    <mergeCell ref="A247:AE248"/>
    <mergeCell ref="AI247:BI248"/>
    <mergeCell ref="A249:I249"/>
    <mergeCell ref="J249:R249"/>
    <mergeCell ref="AI249:AO249"/>
    <mergeCell ref="AP249:AY249"/>
    <mergeCell ref="A242:D242"/>
    <mergeCell ref="E242:BE242"/>
    <mergeCell ref="BF242:BI242"/>
    <mergeCell ref="A243:D243"/>
    <mergeCell ref="E243:BE243"/>
    <mergeCell ref="BF243:BI243"/>
    <mergeCell ref="A240:D240"/>
    <mergeCell ref="E240:BE240"/>
    <mergeCell ref="BF240:BI240"/>
    <mergeCell ref="A241:D241"/>
    <mergeCell ref="E241:BE241"/>
    <mergeCell ref="BF241:BI241"/>
    <mergeCell ref="A238:D238"/>
    <mergeCell ref="E238:BE238"/>
    <mergeCell ref="BF238:BI238"/>
    <mergeCell ref="A239:D239"/>
    <mergeCell ref="E239:BE239"/>
    <mergeCell ref="BF239:BI239"/>
    <mergeCell ref="A236:D236"/>
    <mergeCell ref="E236:BE236"/>
    <mergeCell ref="BF236:BI236"/>
    <mergeCell ref="A237:D237"/>
    <mergeCell ref="E237:BE237"/>
    <mergeCell ref="BF237:BI237"/>
    <mergeCell ref="A234:D234"/>
    <mergeCell ref="E234:BE234"/>
    <mergeCell ref="BF234:BI234"/>
    <mergeCell ref="A235:D235"/>
    <mergeCell ref="E235:BE235"/>
    <mergeCell ref="BF235:BI235"/>
    <mergeCell ref="A232:D232"/>
    <mergeCell ref="E232:BE232"/>
    <mergeCell ref="BF232:BI232"/>
    <mergeCell ref="A233:D233"/>
    <mergeCell ref="E233:BE233"/>
    <mergeCell ref="BF233:BI233"/>
    <mergeCell ref="A230:D230"/>
    <mergeCell ref="E230:BE230"/>
    <mergeCell ref="BF230:BI230"/>
    <mergeCell ref="A231:D231"/>
    <mergeCell ref="E231:BE231"/>
    <mergeCell ref="BF231:BI231"/>
    <mergeCell ref="A228:D228"/>
    <mergeCell ref="E228:BE228"/>
    <mergeCell ref="BF228:BI228"/>
    <mergeCell ref="A229:D229"/>
    <mergeCell ref="E229:BE229"/>
    <mergeCell ref="BF229:BI229"/>
    <mergeCell ref="A226:D226"/>
    <mergeCell ref="E226:BE226"/>
    <mergeCell ref="BF226:BI226"/>
    <mergeCell ref="A227:D227"/>
    <mergeCell ref="E227:BE227"/>
    <mergeCell ref="BF227:BI227"/>
    <mergeCell ref="A224:D224"/>
    <mergeCell ref="E224:BE224"/>
    <mergeCell ref="BF224:BI224"/>
    <mergeCell ref="A225:D225"/>
    <mergeCell ref="E225:BE225"/>
    <mergeCell ref="BF225:BI225"/>
    <mergeCell ref="A222:D222"/>
    <mergeCell ref="E222:BE222"/>
    <mergeCell ref="BF222:BI222"/>
    <mergeCell ref="A223:D223"/>
    <mergeCell ref="E223:BE223"/>
    <mergeCell ref="BF223:BI223"/>
    <mergeCell ref="A218:D218"/>
    <mergeCell ref="E218:BE218"/>
    <mergeCell ref="BF218:BI218"/>
    <mergeCell ref="A219:D219"/>
    <mergeCell ref="E219:BE219"/>
    <mergeCell ref="BF219:BI219"/>
    <mergeCell ref="A216:D216"/>
    <mergeCell ref="E216:BE216"/>
    <mergeCell ref="BF216:BI216"/>
    <mergeCell ref="A217:D217"/>
    <mergeCell ref="E217:BE217"/>
    <mergeCell ref="BF217:BI217"/>
    <mergeCell ref="A214:D214"/>
    <mergeCell ref="E214:BE214"/>
    <mergeCell ref="BF214:BI214"/>
    <mergeCell ref="A215:D215"/>
    <mergeCell ref="E215:BE215"/>
    <mergeCell ref="BF215:BI215"/>
    <mergeCell ref="A212:D212"/>
    <mergeCell ref="E212:BE212"/>
    <mergeCell ref="BF212:BI212"/>
    <mergeCell ref="A213:D213"/>
    <mergeCell ref="E213:BE213"/>
    <mergeCell ref="BF213:BI213"/>
    <mergeCell ref="A210:D210"/>
    <mergeCell ref="E210:BE210"/>
    <mergeCell ref="BF210:BI210"/>
    <mergeCell ref="A211:D211"/>
    <mergeCell ref="E211:BE211"/>
    <mergeCell ref="BF211:BI211"/>
    <mergeCell ref="A208:D208"/>
    <mergeCell ref="E208:BE208"/>
    <mergeCell ref="BF208:BI208"/>
    <mergeCell ref="A209:D209"/>
    <mergeCell ref="E209:BE209"/>
    <mergeCell ref="BF209:BI209"/>
    <mergeCell ref="A206:D206"/>
    <mergeCell ref="E206:BE206"/>
    <mergeCell ref="BF206:BI206"/>
    <mergeCell ref="A207:D207"/>
    <mergeCell ref="E207:BE207"/>
    <mergeCell ref="BF207:BI207"/>
    <mergeCell ref="A204:D204"/>
    <mergeCell ref="E204:BE204"/>
    <mergeCell ref="BF204:BI204"/>
    <mergeCell ref="A205:D205"/>
    <mergeCell ref="E205:BE205"/>
    <mergeCell ref="BF205:BI205"/>
    <mergeCell ref="A202:D202"/>
    <mergeCell ref="E202:BE202"/>
    <mergeCell ref="BF202:BI202"/>
    <mergeCell ref="A203:D203"/>
    <mergeCell ref="E203:BE203"/>
    <mergeCell ref="BF203:BI203"/>
    <mergeCell ref="A200:D200"/>
    <mergeCell ref="E200:BE200"/>
    <mergeCell ref="BF200:BI200"/>
    <mergeCell ref="A201:D201"/>
    <mergeCell ref="E201:BE201"/>
    <mergeCell ref="BF201:BI201"/>
    <mergeCell ref="A198:D198"/>
    <mergeCell ref="E198:BE198"/>
    <mergeCell ref="BF198:BI198"/>
    <mergeCell ref="A199:D199"/>
    <mergeCell ref="E199:BE199"/>
    <mergeCell ref="BF199:BI199"/>
    <mergeCell ref="A196:D196"/>
    <mergeCell ref="E196:BE196"/>
    <mergeCell ref="BF196:BI196"/>
    <mergeCell ref="A197:D197"/>
    <mergeCell ref="E197:BE197"/>
    <mergeCell ref="BF197:BI197"/>
    <mergeCell ref="A194:D194"/>
    <mergeCell ref="E194:BE194"/>
    <mergeCell ref="BF194:BI194"/>
    <mergeCell ref="A195:D195"/>
    <mergeCell ref="E195:BE195"/>
    <mergeCell ref="BF195:BI195"/>
    <mergeCell ref="A192:D192"/>
    <mergeCell ref="E192:BE192"/>
    <mergeCell ref="BF192:BI192"/>
    <mergeCell ref="A193:D193"/>
    <mergeCell ref="E193:BE193"/>
    <mergeCell ref="BF193:BI193"/>
    <mergeCell ref="A190:D190"/>
    <mergeCell ref="E190:BE190"/>
    <mergeCell ref="BF190:BI190"/>
    <mergeCell ref="A191:D191"/>
    <mergeCell ref="E191:BE191"/>
    <mergeCell ref="BF191:BI191"/>
    <mergeCell ref="A188:D188"/>
    <mergeCell ref="E188:BE188"/>
    <mergeCell ref="BF188:BI188"/>
    <mergeCell ref="A189:D189"/>
    <mergeCell ref="E189:BE189"/>
    <mergeCell ref="BF189:BI189"/>
    <mergeCell ref="A186:D186"/>
    <mergeCell ref="E186:BE186"/>
    <mergeCell ref="BF186:BI186"/>
    <mergeCell ref="A187:D187"/>
    <mergeCell ref="E187:BE187"/>
    <mergeCell ref="BF187:BI187"/>
    <mergeCell ref="A185:D185"/>
    <mergeCell ref="E185:BE185"/>
    <mergeCell ref="BF185:BI185"/>
    <mergeCell ref="A182:D182"/>
    <mergeCell ref="E182:BE182"/>
    <mergeCell ref="BF182:BI182"/>
    <mergeCell ref="A183:D183"/>
    <mergeCell ref="E183:BE183"/>
    <mergeCell ref="BF183:BI183"/>
    <mergeCell ref="A180:D180"/>
    <mergeCell ref="E180:BE180"/>
    <mergeCell ref="BF180:BI180"/>
    <mergeCell ref="A181:D181"/>
    <mergeCell ref="E181:BE181"/>
    <mergeCell ref="BF181:BI181"/>
    <mergeCell ref="A184:D184"/>
    <mergeCell ref="E184:BE184"/>
    <mergeCell ref="BF184:BI184"/>
    <mergeCell ref="A178:D178"/>
    <mergeCell ref="E178:BE178"/>
    <mergeCell ref="BF178:BI178"/>
    <mergeCell ref="A179:D179"/>
    <mergeCell ref="E179:BE179"/>
    <mergeCell ref="BF179:BI179"/>
    <mergeCell ref="A172:G172"/>
    <mergeCell ref="H172:J172"/>
    <mergeCell ref="AI172:AO172"/>
    <mergeCell ref="A177:D177"/>
    <mergeCell ref="E177:BE177"/>
    <mergeCell ref="BF177:BI177"/>
    <mergeCell ref="AI168:AQ168"/>
    <mergeCell ref="A169:X170"/>
    <mergeCell ref="AI169:BH170"/>
    <mergeCell ref="A171:G171"/>
    <mergeCell ref="H171:Q171"/>
    <mergeCell ref="AP171:AW171"/>
    <mergeCell ref="A166:D166"/>
    <mergeCell ref="E166:BE166"/>
    <mergeCell ref="BF166:BI166"/>
    <mergeCell ref="A167:D167"/>
    <mergeCell ref="E167:BE167"/>
    <mergeCell ref="BF167:BI167"/>
    <mergeCell ref="A164:D164"/>
    <mergeCell ref="E164:BE164"/>
    <mergeCell ref="BF164:BI164"/>
    <mergeCell ref="A165:D165"/>
    <mergeCell ref="E165:BE165"/>
    <mergeCell ref="BF165:BI165"/>
    <mergeCell ref="A162:D162"/>
    <mergeCell ref="E162:BE162"/>
    <mergeCell ref="BF162:BI162"/>
    <mergeCell ref="A163:D163"/>
    <mergeCell ref="E163:BE163"/>
    <mergeCell ref="BF163:BI163"/>
    <mergeCell ref="BF159:BI159"/>
    <mergeCell ref="A160:D160"/>
    <mergeCell ref="E160:BE160"/>
    <mergeCell ref="BF160:BI160"/>
    <mergeCell ref="A161:D161"/>
    <mergeCell ref="E161:BE161"/>
    <mergeCell ref="BF161:BI161"/>
    <mergeCell ref="AP154:AT155"/>
    <mergeCell ref="Q155:V155"/>
    <mergeCell ref="W155:Y155"/>
    <mergeCell ref="Z155:AB155"/>
    <mergeCell ref="AC155:AE155"/>
    <mergeCell ref="A159:D159"/>
    <mergeCell ref="E159:BE159"/>
    <mergeCell ref="A154:G155"/>
    <mergeCell ref="H154:J155"/>
    <mergeCell ref="K154:M155"/>
    <mergeCell ref="N154:P155"/>
    <mergeCell ref="Q154:V154"/>
    <mergeCell ref="W154:Y154"/>
    <mergeCell ref="Z153:AB153"/>
    <mergeCell ref="AC153:AE153"/>
    <mergeCell ref="AF153:AJ153"/>
    <mergeCell ref="AK153:AO153"/>
    <mergeCell ref="AP153:AT153"/>
    <mergeCell ref="Z154:AB154"/>
    <mergeCell ref="AC154:AE154"/>
    <mergeCell ref="AF154:AJ155"/>
    <mergeCell ref="AK154:AO155"/>
    <mergeCell ref="A153:G153"/>
    <mergeCell ref="H153:J153"/>
    <mergeCell ref="K153:M153"/>
    <mergeCell ref="N153:P153"/>
    <mergeCell ref="Q153:V153"/>
    <mergeCell ref="W153:Y153"/>
    <mergeCell ref="BA150:BC150"/>
    <mergeCell ref="BD150:BI150"/>
    <mergeCell ref="A152:P152"/>
    <mergeCell ref="Q152:AE152"/>
    <mergeCell ref="AF152:AT152"/>
    <mergeCell ref="AU152:BI152"/>
    <mergeCell ref="AI150:AK150"/>
    <mergeCell ref="AL150:AN150"/>
    <mergeCell ref="AO150:AQ150"/>
    <mergeCell ref="AR150:AT150"/>
    <mergeCell ref="AU150:AW150"/>
    <mergeCell ref="AX150:AZ150"/>
    <mergeCell ref="BA149:BC149"/>
    <mergeCell ref="BD149:BI149"/>
    <mergeCell ref="A150:S150"/>
    <mergeCell ref="T150:U150"/>
    <mergeCell ref="V150:W150"/>
    <mergeCell ref="X150:Y150"/>
    <mergeCell ref="Z150:AA150"/>
    <mergeCell ref="AB150:AC150"/>
    <mergeCell ref="AD150:AE150"/>
    <mergeCell ref="AF150:AH150"/>
    <mergeCell ref="AI149:AK149"/>
    <mergeCell ref="AL149:AN149"/>
    <mergeCell ref="AO149:AQ149"/>
    <mergeCell ref="AR149:AT149"/>
    <mergeCell ref="AU149:AW149"/>
    <mergeCell ref="AX149:AZ149"/>
    <mergeCell ref="BA148:BC148"/>
    <mergeCell ref="BD148:BI148"/>
    <mergeCell ref="A149:S149"/>
    <mergeCell ref="T149:U149"/>
    <mergeCell ref="V149:W149"/>
    <mergeCell ref="X149:Y149"/>
    <mergeCell ref="Z149:AA149"/>
    <mergeCell ref="AB149:AC149"/>
    <mergeCell ref="AD149:AE149"/>
    <mergeCell ref="AF149:AH149"/>
    <mergeCell ref="AI148:AK148"/>
    <mergeCell ref="AL148:AN148"/>
    <mergeCell ref="AO148:AQ148"/>
    <mergeCell ref="AR148:AT148"/>
    <mergeCell ref="AU148:AW148"/>
    <mergeCell ref="AX148:AZ148"/>
    <mergeCell ref="BA147:BC147"/>
    <mergeCell ref="BD147:BI147"/>
    <mergeCell ref="A148:S148"/>
    <mergeCell ref="T148:U148"/>
    <mergeCell ref="V148:W148"/>
    <mergeCell ref="X148:Y148"/>
    <mergeCell ref="Z148:AA148"/>
    <mergeCell ref="AB148:AC148"/>
    <mergeCell ref="AD148:AE148"/>
    <mergeCell ref="AF148:AH148"/>
    <mergeCell ref="AI147:AK147"/>
    <mergeCell ref="AL147:AN147"/>
    <mergeCell ref="AO147:AQ147"/>
    <mergeCell ref="AR147:AT147"/>
    <mergeCell ref="AU147:AW147"/>
    <mergeCell ref="AX147:AZ147"/>
    <mergeCell ref="BA146:BC146"/>
    <mergeCell ref="BD146:BI146"/>
    <mergeCell ref="A147:S147"/>
    <mergeCell ref="T147:U147"/>
    <mergeCell ref="V147:W147"/>
    <mergeCell ref="X147:Y147"/>
    <mergeCell ref="Z147:AA147"/>
    <mergeCell ref="AB147:AC147"/>
    <mergeCell ref="AD147:AE147"/>
    <mergeCell ref="AF147:AH147"/>
    <mergeCell ref="AI146:AK146"/>
    <mergeCell ref="AL146:AN146"/>
    <mergeCell ref="AO146:AQ146"/>
    <mergeCell ref="AR146:AT146"/>
    <mergeCell ref="AU146:AW146"/>
    <mergeCell ref="AX146:AZ146"/>
    <mergeCell ref="AD145:AE145"/>
    <mergeCell ref="BD145:BI145"/>
    <mergeCell ref="A146:S146"/>
    <mergeCell ref="T146:U146"/>
    <mergeCell ref="V146:W146"/>
    <mergeCell ref="X146:Y146"/>
    <mergeCell ref="Z146:AA146"/>
    <mergeCell ref="AB146:AC146"/>
    <mergeCell ref="AD146:AE146"/>
    <mergeCell ref="AF146:AH146"/>
    <mergeCell ref="Z144:AA144"/>
    <mergeCell ref="AB144:AC144"/>
    <mergeCell ref="AD144:AE144"/>
    <mergeCell ref="BD144:BI144"/>
    <mergeCell ref="A145:S145"/>
    <mergeCell ref="T145:U145"/>
    <mergeCell ref="V145:W145"/>
    <mergeCell ref="X145:Y145"/>
    <mergeCell ref="Z145:AA145"/>
    <mergeCell ref="AB145:AC145"/>
    <mergeCell ref="Z142:AA142"/>
    <mergeCell ref="AB142:AC142"/>
    <mergeCell ref="AD142:AE142"/>
    <mergeCell ref="BD142:BI142"/>
    <mergeCell ref="B144:O144"/>
    <mergeCell ref="P144:Q144"/>
    <mergeCell ref="R144:S144"/>
    <mergeCell ref="T144:U144"/>
    <mergeCell ref="V144:W144"/>
    <mergeCell ref="X144:Y144"/>
    <mergeCell ref="Z141:AA141"/>
    <mergeCell ref="AB141:AC141"/>
    <mergeCell ref="AD141:AE141"/>
    <mergeCell ref="BD141:BI141"/>
    <mergeCell ref="B142:O142"/>
    <mergeCell ref="P142:Q142"/>
    <mergeCell ref="R142:S142"/>
    <mergeCell ref="T142:U142"/>
    <mergeCell ref="V142:W142"/>
    <mergeCell ref="X142:Y142"/>
    <mergeCell ref="B143:O143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BD143:BI143"/>
    <mergeCell ref="Z140:AA140"/>
    <mergeCell ref="AB140:AC140"/>
    <mergeCell ref="AD140:AE140"/>
    <mergeCell ref="BD140:BI140"/>
    <mergeCell ref="B141:O141"/>
    <mergeCell ref="P141:Q141"/>
    <mergeCell ref="R141:S141"/>
    <mergeCell ref="T141:U141"/>
    <mergeCell ref="V141:W141"/>
    <mergeCell ref="X141:Y141"/>
    <mergeCell ref="Z139:AA139"/>
    <mergeCell ref="AB139:AC139"/>
    <mergeCell ref="AD139:AE139"/>
    <mergeCell ref="BD139:BI139"/>
    <mergeCell ref="B140:O140"/>
    <mergeCell ref="P140:Q140"/>
    <mergeCell ref="R140:S140"/>
    <mergeCell ref="T140:U140"/>
    <mergeCell ref="V140:W140"/>
    <mergeCell ref="X140:Y140"/>
    <mergeCell ref="Z138:AA138"/>
    <mergeCell ref="AB138:AC138"/>
    <mergeCell ref="AD138:AE138"/>
    <mergeCell ref="BD138:BI138"/>
    <mergeCell ref="B139:O139"/>
    <mergeCell ref="P139:Q139"/>
    <mergeCell ref="R139:S139"/>
    <mergeCell ref="T139:U139"/>
    <mergeCell ref="V139:W139"/>
    <mergeCell ref="X139:Y139"/>
    <mergeCell ref="AR136:AT136"/>
    <mergeCell ref="AU136:AW136"/>
    <mergeCell ref="AX136:AZ136"/>
    <mergeCell ref="BA136:BC136"/>
    <mergeCell ref="B138:O138"/>
    <mergeCell ref="P138:Q138"/>
    <mergeCell ref="R138:S138"/>
    <mergeCell ref="T138:U138"/>
    <mergeCell ref="V138:W138"/>
    <mergeCell ref="X138:Y138"/>
    <mergeCell ref="AB136:AC137"/>
    <mergeCell ref="AD136:AE137"/>
    <mergeCell ref="AF136:AH136"/>
    <mergeCell ref="AI136:AK136"/>
    <mergeCell ref="AL136:AN136"/>
    <mergeCell ref="AO136:AQ136"/>
    <mergeCell ref="BD134:BI137"/>
    <mergeCell ref="T135:U137"/>
    <mergeCell ref="V135:W137"/>
    <mergeCell ref="X135:AE135"/>
    <mergeCell ref="AF135:AK135"/>
    <mergeCell ref="AL135:AQ135"/>
    <mergeCell ref="AR135:AW135"/>
    <mergeCell ref="AX135:BC135"/>
    <mergeCell ref="X136:Y137"/>
    <mergeCell ref="Z136:AA137"/>
    <mergeCell ref="Z131:AA131"/>
    <mergeCell ref="AB131:AC131"/>
    <mergeCell ref="AD131:AE131"/>
    <mergeCell ref="BD131:BI131"/>
    <mergeCell ref="A134:A137"/>
    <mergeCell ref="B134:O137"/>
    <mergeCell ref="P134:Q137"/>
    <mergeCell ref="R134:S137"/>
    <mergeCell ref="T134:AE134"/>
    <mergeCell ref="AF134:BC134"/>
    <mergeCell ref="Z130:AA130"/>
    <mergeCell ref="AB130:AC130"/>
    <mergeCell ref="AD130:AE130"/>
    <mergeCell ref="BD130:BI130"/>
    <mergeCell ref="B131:O131"/>
    <mergeCell ref="P131:Q131"/>
    <mergeCell ref="R131:S131"/>
    <mergeCell ref="T131:U131"/>
    <mergeCell ref="V131:W131"/>
    <mergeCell ref="X131:Y131"/>
    <mergeCell ref="Z129:AA129"/>
    <mergeCell ref="AB129:AC129"/>
    <mergeCell ref="AD129:AE129"/>
    <mergeCell ref="BD129:BI129"/>
    <mergeCell ref="B130:O130"/>
    <mergeCell ref="P130:Q130"/>
    <mergeCell ref="R130:S130"/>
    <mergeCell ref="T130:U130"/>
    <mergeCell ref="V130:W130"/>
    <mergeCell ref="X130:Y130"/>
    <mergeCell ref="Z128:AA128"/>
    <mergeCell ref="AB128:AC128"/>
    <mergeCell ref="AD128:AE128"/>
    <mergeCell ref="BD128:BI128"/>
    <mergeCell ref="B129:O129"/>
    <mergeCell ref="P129:Q129"/>
    <mergeCell ref="R129:S129"/>
    <mergeCell ref="T129:U129"/>
    <mergeCell ref="V129:W129"/>
    <mergeCell ref="X129:Y129"/>
    <mergeCell ref="Z127:AA127"/>
    <mergeCell ref="AB127:AC127"/>
    <mergeCell ref="AD127:AE127"/>
    <mergeCell ref="BD127:BI127"/>
    <mergeCell ref="B128:O128"/>
    <mergeCell ref="P128:Q128"/>
    <mergeCell ref="R128:S128"/>
    <mergeCell ref="T128:U128"/>
    <mergeCell ref="V128:W128"/>
    <mergeCell ref="X128:Y128"/>
    <mergeCell ref="Z126:AA126"/>
    <mergeCell ref="AB126:AC126"/>
    <mergeCell ref="AD126:AE126"/>
    <mergeCell ref="BD126:BI126"/>
    <mergeCell ref="B127:O127"/>
    <mergeCell ref="P127:Q127"/>
    <mergeCell ref="R127:S127"/>
    <mergeCell ref="T127:U127"/>
    <mergeCell ref="V127:W127"/>
    <mergeCell ref="X127:Y127"/>
    <mergeCell ref="Z125:AA125"/>
    <mergeCell ref="AB125:AC125"/>
    <mergeCell ref="AD125:AE125"/>
    <mergeCell ref="BD125:BI125"/>
    <mergeCell ref="B126:O126"/>
    <mergeCell ref="P126:Q126"/>
    <mergeCell ref="R126:S126"/>
    <mergeCell ref="T126:U126"/>
    <mergeCell ref="V126:W126"/>
    <mergeCell ref="X126:Y126"/>
    <mergeCell ref="Z124:AA124"/>
    <mergeCell ref="AB124:AC124"/>
    <mergeCell ref="AD124:AE124"/>
    <mergeCell ref="BD124:BI124"/>
    <mergeCell ref="B125:O125"/>
    <mergeCell ref="P125:Q125"/>
    <mergeCell ref="R125:S125"/>
    <mergeCell ref="T125:U125"/>
    <mergeCell ref="V125:W125"/>
    <mergeCell ref="X125:Y125"/>
    <mergeCell ref="Z123:AA123"/>
    <mergeCell ref="AB123:AC123"/>
    <mergeCell ref="AD123:AE123"/>
    <mergeCell ref="BD123:BI123"/>
    <mergeCell ref="B124:O124"/>
    <mergeCell ref="P124:Q124"/>
    <mergeCell ref="R124:S124"/>
    <mergeCell ref="T124:U124"/>
    <mergeCell ref="V124:W124"/>
    <mergeCell ref="X124:Y124"/>
    <mergeCell ref="Z122:AA122"/>
    <mergeCell ref="AB122:AC122"/>
    <mergeCell ref="AD122:AE122"/>
    <mergeCell ref="BD122:BI122"/>
    <mergeCell ref="B123:O123"/>
    <mergeCell ref="P123:Q123"/>
    <mergeCell ref="R123:S123"/>
    <mergeCell ref="T123:U123"/>
    <mergeCell ref="V123:W123"/>
    <mergeCell ref="X123:Y123"/>
    <mergeCell ref="Z121:AA121"/>
    <mergeCell ref="AB121:AC121"/>
    <mergeCell ref="AD121:AE121"/>
    <mergeCell ref="BD121:BI121"/>
    <mergeCell ref="B122:O122"/>
    <mergeCell ref="P122:Q122"/>
    <mergeCell ref="R122:S122"/>
    <mergeCell ref="T122:U122"/>
    <mergeCell ref="V122:W122"/>
    <mergeCell ref="X122:Y122"/>
    <mergeCell ref="Z120:AA120"/>
    <mergeCell ref="AB120:AC120"/>
    <mergeCell ref="AD120:AE120"/>
    <mergeCell ref="BD120:BI120"/>
    <mergeCell ref="B121:O121"/>
    <mergeCell ref="P121:Q121"/>
    <mergeCell ref="R121:S121"/>
    <mergeCell ref="T121:U121"/>
    <mergeCell ref="V121:W121"/>
    <mergeCell ref="X121:Y121"/>
    <mergeCell ref="Z119:AA119"/>
    <mergeCell ref="AB119:AC119"/>
    <mergeCell ref="AD119:AE119"/>
    <mergeCell ref="BD119:BI119"/>
    <mergeCell ref="B120:O120"/>
    <mergeCell ref="P120:Q120"/>
    <mergeCell ref="R120:S120"/>
    <mergeCell ref="T120:U120"/>
    <mergeCell ref="V120:W120"/>
    <mergeCell ref="X120:Y120"/>
    <mergeCell ref="Z118:AA118"/>
    <mergeCell ref="AB118:AC118"/>
    <mergeCell ref="AD118:AE118"/>
    <mergeCell ref="BD118:BI118"/>
    <mergeCell ref="B119:O119"/>
    <mergeCell ref="P119:Q119"/>
    <mergeCell ref="R119:S119"/>
    <mergeCell ref="T119:U119"/>
    <mergeCell ref="V119:W119"/>
    <mergeCell ref="X119:Y119"/>
    <mergeCell ref="Z117:AA117"/>
    <mergeCell ref="AB117:AC117"/>
    <mergeCell ref="AD117:AE117"/>
    <mergeCell ref="BD117:BI117"/>
    <mergeCell ref="B118:O118"/>
    <mergeCell ref="P118:Q118"/>
    <mergeCell ref="R118:S118"/>
    <mergeCell ref="T118:U118"/>
    <mergeCell ref="V118:W118"/>
    <mergeCell ref="X118:Y118"/>
    <mergeCell ref="Z116:AA116"/>
    <mergeCell ref="AB116:AC116"/>
    <mergeCell ref="AD116:AE116"/>
    <mergeCell ref="BD116:BI116"/>
    <mergeCell ref="B117:O117"/>
    <mergeCell ref="P117:Q117"/>
    <mergeCell ref="R117:S117"/>
    <mergeCell ref="T117:U117"/>
    <mergeCell ref="V117:W117"/>
    <mergeCell ref="X117:Y117"/>
    <mergeCell ref="Z115:AA115"/>
    <mergeCell ref="AB115:AC115"/>
    <mergeCell ref="AD115:AE115"/>
    <mergeCell ref="BD115:BI115"/>
    <mergeCell ref="B116:O116"/>
    <mergeCell ref="P116:Q116"/>
    <mergeCell ref="R116:S116"/>
    <mergeCell ref="T116:U116"/>
    <mergeCell ref="V116:W116"/>
    <mergeCell ref="X116:Y116"/>
    <mergeCell ref="Z114:AA114"/>
    <mergeCell ref="AB114:AC114"/>
    <mergeCell ref="AD114:AE114"/>
    <mergeCell ref="BD114:BI114"/>
    <mergeCell ref="B115:O115"/>
    <mergeCell ref="P115:Q115"/>
    <mergeCell ref="R115:S115"/>
    <mergeCell ref="T115:U115"/>
    <mergeCell ref="V115:W115"/>
    <mergeCell ref="X115:Y115"/>
    <mergeCell ref="Z113:AA113"/>
    <mergeCell ref="AB113:AC113"/>
    <mergeCell ref="AD113:AE113"/>
    <mergeCell ref="BD113:BI113"/>
    <mergeCell ref="B114:O114"/>
    <mergeCell ref="P114:Q114"/>
    <mergeCell ref="R114:S114"/>
    <mergeCell ref="T114:U114"/>
    <mergeCell ref="V114:W114"/>
    <mergeCell ref="X114:Y114"/>
    <mergeCell ref="Z112:AA112"/>
    <mergeCell ref="AB112:AC112"/>
    <mergeCell ref="AD112:AE112"/>
    <mergeCell ref="BD112:BI112"/>
    <mergeCell ref="B113:O113"/>
    <mergeCell ref="P113:Q113"/>
    <mergeCell ref="R113:S113"/>
    <mergeCell ref="T113:U113"/>
    <mergeCell ref="V113:W113"/>
    <mergeCell ref="X113:Y113"/>
    <mergeCell ref="B112:O112"/>
    <mergeCell ref="P112:Q112"/>
    <mergeCell ref="R112:S112"/>
    <mergeCell ref="T112:U112"/>
    <mergeCell ref="V112:W112"/>
    <mergeCell ref="X112:Y112"/>
    <mergeCell ref="Z110:AA110"/>
    <mergeCell ref="AB110:AC110"/>
    <mergeCell ref="AD110:AE110"/>
    <mergeCell ref="BD110:BI110"/>
    <mergeCell ref="B111:O111"/>
    <mergeCell ref="P111:Q111"/>
    <mergeCell ref="R111:S111"/>
    <mergeCell ref="T111:U111"/>
    <mergeCell ref="V111:W111"/>
    <mergeCell ref="X111:Y111"/>
    <mergeCell ref="B110:O110"/>
    <mergeCell ref="P110:Q110"/>
    <mergeCell ref="R110:S110"/>
    <mergeCell ref="T110:U110"/>
    <mergeCell ref="V110:W110"/>
    <mergeCell ref="X110:Y110"/>
    <mergeCell ref="BD108:BI108"/>
    <mergeCell ref="AD109:AE109"/>
    <mergeCell ref="BD109:BI109"/>
    <mergeCell ref="Z111:AA111"/>
    <mergeCell ref="AB111:AC111"/>
    <mergeCell ref="AD111:AE111"/>
    <mergeCell ref="BD111:BI111"/>
    <mergeCell ref="Z105:AA105"/>
    <mergeCell ref="AB105:AC105"/>
    <mergeCell ref="AD105:AE105"/>
    <mergeCell ref="BD105:BI105"/>
    <mergeCell ref="A106:A107"/>
    <mergeCell ref="B106:O106"/>
    <mergeCell ref="P106:Q106"/>
    <mergeCell ref="R106:S106"/>
    <mergeCell ref="T106:U106"/>
    <mergeCell ref="V106:W106"/>
    <mergeCell ref="B109:O109"/>
    <mergeCell ref="P109:Q109"/>
    <mergeCell ref="R109:S109"/>
    <mergeCell ref="T109:U109"/>
    <mergeCell ref="V109:W109"/>
    <mergeCell ref="X109:Y109"/>
    <mergeCell ref="V108:W108"/>
    <mergeCell ref="X108:Y108"/>
    <mergeCell ref="Z108:AA108"/>
    <mergeCell ref="AB108:AC108"/>
    <mergeCell ref="AD108:AE108"/>
    <mergeCell ref="A108:A109"/>
    <mergeCell ref="B108:O108"/>
    <mergeCell ref="P108:Q108"/>
    <mergeCell ref="R108:S108"/>
    <mergeCell ref="T108:U108"/>
    <mergeCell ref="X106:Y106"/>
    <mergeCell ref="AB106:AC106"/>
    <mergeCell ref="AD106:AE106"/>
    <mergeCell ref="Z109:AA109"/>
    <mergeCell ref="AB109:AC109"/>
    <mergeCell ref="Z104:AA104"/>
    <mergeCell ref="AB104:AC104"/>
    <mergeCell ref="AD104:AE104"/>
    <mergeCell ref="BD104:BI104"/>
    <mergeCell ref="B105:O105"/>
    <mergeCell ref="P105:Q105"/>
    <mergeCell ref="R105:S105"/>
    <mergeCell ref="T105:U105"/>
    <mergeCell ref="V105:W105"/>
    <mergeCell ref="X105:Y105"/>
    <mergeCell ref="X107:Y107"/>
    <mergeCell ref="Z107:AA107"/>
    <mergeCell ref="AB107:AC107"/>
    <mergeCell ref="AD107:AE107"/>
    <mergeCell ref="BD107:BI107"/>
    <mergeCell ref="Z103:AA103"/>
    <mergeCell ref="AB103:AC103"/>
    <mergeCell ref="AD103:AE103"/>
    <mergeCell ref="BD103:BI103"/>
    <mergeCell ref="B104:O104"/>
    <mergeCell ref="P104:Q104"/>
    <mergeCell ref="R104:S104"/>
    <mergeCell ref="T104:U104"/>
    <mergeCell ref="V104:W104"/>
    <mergeCell ref="X104:Y104"/>
    <mergeCell ref="BD106:BI106"/>
    <mergeCell ref="B107:O107"/>
    <mergeCell ref="P107:Q107"/>
    <mergeCell ref="R107:S107"/>
    <mergeCell ref="T107:U107"/>
    <mergeCell ref="V107:W107"/>
    <mergeCell ref="Z106:AA106"/>
    <mergeCell ref="Z102:AA102"/>
    <mergeCell ref="AB102:AC102"/>
    <mergeCell ref="AD102:AE102"/>
    <mergeCell ref="BD102:BI102"/>
    <mergeCell ref="B103:O103"/>
    <mergeCell ref="P103:Q103"/>
    <mergeCell ref="R103:S103"/>
    <mergeCell ref="T103:U103"/>
    <mergeCell ref="V103:W103"/>
    <mergeCell ref="X103:Y103"/>
    <mergeCell ref="Z101:AA101"/>
    <mergeCell ref="AB101:AC101"/>
    <mergeCell ref="AD101:AE101"/>
    <mergeCell ref="BD101:BI101"/>
    <mergeCell ref="B102:O102"/>
    <mergeCell ref="P102:Q102"/>
    <mergeCell ref="R102:S102"/>
    <mergeCell ref="T102:U102"/>
    <mergeCell ref="V102:W102"/>
    <mergeCell ref="X102:Y102"/>
    <mergeCell ref="Z100:AA100"/>
    <mergeCell ref="AB100:AC100"/>
    <mergeCell ref="AD100:AE100"/>
    <mergeCell ref="BD100:BI100"/>
    <mergeCell ref="B101:O101"/>
    <mergeCell ref="P101:Q101"/>
    <mergeCell ref="R101:S101"/>
    <mergeCell ref="T101:U101"/>
    <mergeCell ref="V101:W101"/>
    <mergeCell ref="X101:Y101"/>
    <mergeCell ref="Z99:AA99"/>
    <mergeCell ref="AB99:AC99"/>
    <mergeCell ref="AD99:AE99"/>
    <mergeCell ref="BD99:BI99"/>
    <mergeCell ref="B100:O100"/>
    <mergeCell ref="P100:Q100"/>
    <mergeCell ref="R100:S100"/>
    <mergeCell ref="T100:U100"/>
    <mergeCell ref="V100:W100"/>
    <mergeCell ref="X100:Y100"/>
    <mergeCell ref="B99:O99"/>
    <mergeCell ref="P99:Q99"/>
    <mergeCell ref="R99:S99"/>
    <mergeCell ref="T99:U99"/>
    <mergeCell ref="V99:W99"/>
    <mergeCell ref="X99:Y99"/>
    <mergeCell ref="AL97:AN97"/>
    <mergeCell ref="AO97:AQ97"/>
    <mergeCell ref="AR97:AT97"/>
    <mergeCell ref="AU97:AW97"/>
    <mergeCell ref="AX97:AZ97"/>
    <mergeCell ref="BA97:BC97"/>
    <mergeCell ref="BD95:BI98"/>
    <mergeCell ref="T96:U98"/>
    <mergeCell ref="V96:W98"/>
    <mergeCell ref="X96:AE96"/>
    <mergeCell ref="AF96:AK96"/>
    <mergeCell ref="AL96:AQ96"/>
    <mergeCell ref="AR96:AW96"/>
    <mergeCell ref="AX96:BC96"/>
    <mergeCell ref="X97:Y98"/>
    <mergeCell ref="Z97:AA98"/>
    <mergeCell ref="A95:A98"/>
    <mergeCell ref="B95:O98"/>
    <mergeCell ref="P95:Q98"/>
    <mergeCell ref="R95:S98"/>
    <mergeCell ref="T95:AE95"/>
    <mergeCell ref="AF95:BC95"/>
    <mergeCell ref="AB97:AC98"/>
    <mergeCell ref="AD97:AE98"/>
    <mergeCell ref="AF97:AH97"/>
    <mergeCell ref="AI97:AK97"/>
    <mergeCell ref="A89:G89"/>
    <mergeCell ref="H89:Q89"/>
    <mergeCell ref="AP89:AW89"/>
    <mergeCell ref="A90:G90"/>
    <mergeCell ref="H90:J90"/>
    <mergeCell ref="AI90:AO90"/>
    <mergeCell ref="Z85:AA85"/>
    <mergeCell ref="AB85:AC85"/>
    <mergeCell ref="AD85:AE85"/>
    <mergeCell ref="BD85:BI85"/>
    <mergeCell ref="AI86:AQ86"/>
    <mergeCell ref="A87:X88"/>
    <mergeCell ref="AI87:BH88"/>
    <mergeCell ref="Z84:AA84"/>
    <mergeCell ref="AB84:AC84"/>
    <mergeCell ref="AD84:AE84"/>
    <mergeCell ref="BD84:BI84"/>
    <mergeCell ref="B85:O85"/>
    <mergeCell ref="P85:Q85"/>
    <mergeCell ref="R85:S85"/>
    <mergeCell ref="T85:U85"/>
    <mergeCell ref="V85:W85"/>
    <mergeCell ref="X85:Y85"/>
    <mergeCell ref="Z83:AA83"/>
    <mergeCell ref="AB83:AC83"/>
    <mergeCell ref="AD83:AE83"/>
    <mergeCell ref="BD83:BI83"/>
    <mergeCell ref="B84:O84"/>
    <mergeCell ref="P84:Q84"/>
    <mergeCell ref="R84:S84"/>
    <mergeCell ref="T84:U84"/>
    <mergeCell ref="V84:W84"/>
    <mergeCell ref="X84:Y84"/>
    <mergeCell ref="Z82:AA82"/>
    <mergeCell ref="AB82:AC82"/>
    <mergeCell ref="AD82:AE82"/>
    <mergeCell ref="BD82:BI82"/>
    <mergeCell ref="B83:O83"/>
    <mergeCell ref="P83:Q83"/>
    <mergeCell ref="R83:S83"/>
    <mergeCell ref="T83:U83"/>
    <mergeCell ref="V83:W83"/>
    <mergeCell ref="X83:Y83"/>
    <mergeCell ref="Z81:AA81"/>
    <mergeCell ref="AB81:AC81"/>
    <mergeCell ref="AD81:AE81"/>
    <mergeCell ref="BD81:BI81"/>
    <mergeCell ref="B82:O82"/>
    <mergeCell ref="P82:Q82"/>
    <mergeCell ref="R82:S82"/>
    <mergeCell ref="T82:U82"/>
    <mergeCell ref="V82:W82"/>
    <mergeCell ref="X82:Y82"/>
    <mergeCell ref="Z80:AA80"/>
    <mergeCell ref="AB80:AC80"/>
    <mergeCell ref="AD80:AE80"/>
    <mergeCell ref="BD80:BI80"/>
    <mergeCell ref="B81:O81"/>
    <mergeCell ref="P81:Q81"/>
    <mergeCell ref="R81:S81"/>
    <mergeCell ref="T81:U81"/>
    <mergeCell ref="V81:W81"/>
    <mergeCell ref="X81:Y81"/>
    <mergeCell ref="T76:U76"/>
    <mergeCell ref="V76:W76"/>
    <mergeCell ref="X76:Y76"/>
    <mergeCell ref="B75:O75"/>
    <mergeCell ref="P75:Q75"/>
    <mergeCell ref="R75:S75"/>
    <mergeCell ref="T75:U75"/>
    <mergeCell ref="V75:W75"/>
    <mergeCell ref="X75:Y75"/>
    <mergeCell ref="Z79:AA79"/>
    <mergeCell ref="AB79:AC79"/>
    <mergeCell ref="AD79:AE79"/>
    <mergeCell ref="BD79:BI79"/>
    <mergeCell ref="B80:O80"/>
    <mergeCell ref="P80:Q80"/>
    <mergeCell ref="R80:S80"/>
    <mergeCell ref="T80:U80"/>
    <mergeCell ref="V80:W80"/>
    <mergeCell ref="X80:Y80"/>
    <mergeCell ref="Z78:AA78"/>
    <mergeCell ref="AB78:AC78"/>
    <mergeCell ref="AD78:AE78"/>
    <mergeCell ref="BD78:BI78"/>
    <mergeCell ref="B79:O79"/>
    <mergeCell ref="P79:Q79"/>
    <mergeCell ref="R79:S79"/>
    <mergeCell ref="T79:U79"/>
    <mergeCell ref="V79:W79"/>
    <mergeCell ref="X79:Y79"/>
    <mergeCell ref="Z76:AA76"/>
    <mergeCell ref="AB76:AC76"/>
    <mergeCell ref="AD76:AE76"/>
    <mergeCell ref="BD76:BI76"/>
    <mergeCell ref="B72:O72"/>
    <mergeCell ref="P72:Q72"/>
    <mergeCell ref="R72:S72"/>
    <mergeCell ref="T72:U72"/>
    <mergeCell ref="V72:W72"/>
    <mergeCell ref="Z77:AA77"/>
    <mergeCell ref="AB77:AC77"/>
    <mergeCell ref="AD77:AE77"/>
    <mergeCell ref="BD77:BI77"/>
    <mergeCell ref="B78:O78"/>
    <mergeCell ref="P78:Q78"/>
    <mergeCell ref="R78:S78"/>
    <mergeCell ref="T78:U78"/>
    <mergeCell ref="V78:W78"/>
    <mergeCell ref="X78:Y78"/>
    <mergeCell ref="B77:O77"/>
    <mergeCell ref="P77:Q77"/>
    <mergeCell ref="R77:S77"/>
    <mergeCell ref="T77:U77"/>
    <mergeCell ref="V77:W77"/>
    <mergeCell ref="X77:Y77"/>
    <mergeCell ref="Z75:AA75"/>
    <mergeCell ref="AB75:AC75"/>
    <mergeCell ref="AD75:AE75"/>
    <mergeCell ref="BD75:BI75"/>
    <mergeCell ref="B76:O76"/>
    <mergeCell ref="P76:Q76"/>
    <mergeCell ref="R76:S76"/>
    <mergeCell ref="V74:W74"/>
    <mergeCell ref="X74:Y74"/>
    <mergeCell ref="Z74:AA74"/>
    <mergeCell ref="AB74:AC74"/>
    <mergeCell ref="AD74:AE74"/>
    <mergeCell ref="BD74:BI74"/>
    <mergeCell ref="X73:Y73"/>
    <mergeCell ref="Z73:AA73"/>
    <mergeCell ref="AB73:AC73"/>
    <mergeCell ref="AD73:AE73"/>
    <mergeCell ref="BD73:BI73"/>
    <mergeCell ref="A74:A75"/>
    <mergeCell ref="B74:O74"/>
    <mergeCell ref="P74:Q74"/>
    <mergeCell ref="R74:S74"/>
    <mergeCell ref="T74:U74"/>
    <mergeCell ref="X72:Y72"/>
    <mergeCell ref="Z72:AA72"/>
    <mergeCell ref="AB72:AC72"/>
    <mergeCell ref="AD72:AE72"/>
    <mergeCell ref="BD72:BI72"/>
    <mergeCell ref="B73:O73"/>
    <mergeCell ref="P73:Q73"/>
    <mergeCell ref="R73:S73"/>
    <mergeCell ref="T73:U73"/>
    <mergeCell ref="V73:W73"/>
    <mergeCell ref="BD69:BI69"/>
    <mergeCell ref="B70:O70"/>
    <mergeCell ref="P70:Q70"/>
    <mergeCell ref="R70:S70"/>
    <mergeCell ref="T70:U70"/>
    <mergeCell ref="V70:W70"/>
    <mergeCell ref="X68:Y68"/>
    <mergeCell ref="Z68:AA68"/>
    <mergeCell ref="AB68:AC68"/>
    <mergeCell ref="AD68:AE68"/>
    <mergeCell ref="BD68:BI68"/>
    <mergeCell ref="B69:O69"/>
    <mergeCell ref="P69:Q69"/>
    <mergeCell ref="R69:S69"/>
    <mergeCell ref="T69:U69"/>
    <mergeCell ref="V69:W69"/>
    <mergeCell ref="X71:Y71"/>
    <mergeCell ref="Z71:AA71"/>
    <mergeCell ref="AB71:AC71"/>
    <mergeCell ref="AD71:AE71"/>
    <mergeCell ref="BD71:BI71"/>
    <mergeCell ref="X70:Y70"/>
    <mergeCell ref="Z70:AA70"/>
    <mergeCell ref="AB70:AC70"/>
    <mergeCell ref="AD70:AE70"/>
    <mergeCell ref="BD70:BI70"/>
    <mergeCell ref="B71:O71"/>
    <mergeCell ref="P71:Q71"/>
    <mergeCell ref="R71:S71"/>
    <mergeCell ref="T71:U71"/>
    <mergeCell ref="V71:W71"/>
    <mergeCell ref="A68:A69"/>
    <mergeCell ref="B68:O68"/>
    <mergeCell ref="P68:Q68"/>
    <mergeCell ref="R68:S68"/>
    <mergeCell ref="T68:U68"/>
    <mergeCell ref="V68:W68"/>
    <mergeCell ref="B67:O67"/>
    <mergeCell ref="P67:Q67"/>
    <mergeCell ref="R67:S67"/>
    <mergeCell ref="T67:U67"/>
    <mergeCell ref="V67:W67"/>
    <mergeCell ref="X67:Y67"/>
    <mergeCell ref="V66:W66"/>
    <mergeCell ref="X66:Y66"/>
    <mergeCell ref="Z66:AA66"/>
    <mergeCell ref="AB66:AC66"/>
    <mergeCell ref="AD66:AE66"/>
    <mergeCell ref="X69:Y69"/>
    <mergeCell ref="Z69:AA69"/>
    <mergeCell ref="AB69:AC69"/>
    <mergeCell ref="AD69:AE69"/>
    <mergeCell ref="X65:Y65"/>
    <mergeCell ref="Z65:AA65"/>
    <mergeCell ref="AB65:AC65"/>
    <mergeCell ref="AD65:AE65"/>
    <mergeCell ref="BD65:BI65"/>
    <mergeCell ref="A66:A67"/>
    <mergeCell ref="B66:O66"/>
    <mergeCell ref="P66:Q66"/>
    <mergeCell ref="R66:S66"/>
    <mergeCell ref="T66:U66"/>
    <mergeCell ref="X64:Y64"/>
    <mergeCell ref="Z64:AA64"/>
    <mergeCell ref="AB64:AC64"/>
    <mergeCell ref="AD64:AE64"/>
    <mergeCell ref="BD64:BI64"/>
    <mergeCell ref="B65:O65"/>
    <mergeCell ref="P65:Q65"/>
    <mergeCell ref="R65:S65"/>
    <mergeCell ref="T65:U65"/>
    <mergeCell ref="V65:W65"/>
    <mergeCell ref="Z67:AA67"/>
    <mergeCell ref="AB67:AC67"/>
    <mergeCell ref="AD67:AE67"/>
    <mergeCell ref="BD67:BI67"/>
    <mergeCell ref="BD66:BI66"/>
    <mergeCell ref="X63:Y63"/>
    <mergeCell ref="Z63:AA63"/>
    <mergeCell ref="AB63:AC63"/>
    <mergeCell ref="AD63:AE63"/>
    <mergeCell ref="BD63:BI63"/>
    <mergeCell ref="B64:O64"/>
    <mergeCell ref="P64:Q64"/>
    <mergeCell ref="R64:S64"/>
    <mergeCell ref="T64:U64"/>
    <mergeCell ref="V64:W64"/>
    <mergeCell ref="X62:Y62"/>
    <mergeCell ref="Z62:AA62"/>
    <mergeCell ref="AB62:AC62"/>
    <mergeCell ref="AD62:AE62"/>
    <mergeCell ref="BD62:BI62"/>
    <mergeCell ref="B63:O63"/>
    <mergeCell ref="P63:Q63"/>
    <mergeCell ref="R63:S63"/>
    <mergeCell ref="T63:U63"/>
    <mergeCell ref="V63:W63"/>
    <mergeCell ref="X61:Y61"/>
    <mergeCell ref="Z61:AA61"/>
    <mergeCell ref="AB61:AC61"/>
    <mergeCell ref="AD61:AE61"/>
    <mergeCell ref="BD61:BI61"/>
    <mergeCell ref="B62:O62"/>
    <mergeCell ref="P62:Q62"/>
    <mergeCell ref="R62:S62"/>
    <mergeCell ref="T62:U62"/>
    <mergeCell ref="V62:W62"/>
    <mergeCell ref="X60:Y60"/>
    <mergeCell ref="Z60:AA60"/>
    <mergeCell ref="AB60:AC60"/>
    <mergeCell ref="AD60:AE60"/>
    <mergeCell ref="BD60:BI60"/>
    <mergeCell ref="B61:O61"/>
    <mergeCell ref="P61:Q61"/>
    <mergeCell ref="R61:S61"/>
    <mergeCell ref="T61:U61"/>
    <mergeCell ref="V61:W61"/>
    <mergeCell ref="X59:Y59"/>
    <mergeCell ref="Z59:AA59"/>
    <mergeCell ref="AB59:AC59"/>
    <mergeCell ref="AD59:AE59"/>
    <mergeCell ref="BD59:BI59"/>
    <mergeCell ref="B60:O60"/>
    <mergeCell ref="P60:Q60"/>
    <mergeCell ref="R60:S60"/>
    <mergeCell ref="T60:U60"/>
    <mergeCell ref="V60:W60"/>
    <mergeCell ref="X58:Y58"/>
    <mergeCell ref="Z58:AA58"/>
    <mergeCell ref="AB58:AC58"/>
    <mergeCell ref="AD58:AE58"/>
    <mergeCell ref="BD58:BI58"/>
    <mergeCell ref="B59:O59"/>
    <mergeCell ref="P59:Q59"/>
    <mergeCell ref="R59:S59"/>
    <mergeCell ref="T59:U59"/>
    <mergeCell ref="V59:W59"/>
    <mergeCell ref="V54:W54"/>
    <mergeCell ref="X54:Y54"/>
    <mergeCell ref="X57:Y57"/>
    <mergeCell ref="Z57:AA57"/>
    <mergeCell ref="AB57:AC57"/>
    <mergeCell ref="AD57:AE57"/>
    <mergeCell ref="BD57:BI57"/>
    <mergeCell ref="B58:O58"/>
    <mergeCell ref="P58:Q58"/>
    <mergeCell ref="R58:S58"/>
    <mergeCell ref="T58:U58"/>
    <mergeCell ref="V58:W58"/>
    <mergeCell ref="Z56:AA56"/>
    <mergeCell ref="AB56:AC56"/>
    <mergeCell ref="AD56:AE56"/>
    <mergeCell ref="BD56:BI56"/>
    <mergeCell ref="A57:A58"/>
    <mergeCell ref="B57:O57"/>
    <mergeCell ref="P57:Q57"/>
    <mergeCell ref="R57:S57"/>
    <mergeCell ref="T57:U57"/>
    <mergeCell ref="V57:W57"/>
    <mergeCell ref="AR51:AW51"/>
    <mergeCell ref="AX51:BC51"/>
    <mergeCell ref="X52:Y53"/>
    <mergeCell ref="Z52:AA53"/>
    <mergeCell ref="Z47:AA47"/>
    <mergeCell ref="AB47:AC47"/>
    <mergeCell ref="AD47:AE47"/>
    <mergeCell ref="BD47:BI47"/>
    <mergeCell ref="Z55:AA55"/>
    <mergeCell ref="AB55:AC55"/>
    <mergeCell ref="AD55:AE55"/>
    <mergeCell ref="BD55:BI55"/>
    <mergeCell ref="B56:O56"/>
    <mergeCell ref="P56:Q56"/>
    <mergeCell ref="R56:S56"/>
    <mergeCell ref="T56:U56"/>
    <mergeCell ref="V56:W56"/>
    <mergeCell ref="X56:Y56"/>
    <mergeCell ref="Z54:AA54"/>
    <mergeCell ref="AB54:AC54"/>
    <mergeCell ref="AD54:AE54"/>
    <mergeCell ref="BD54:BI54"/>
    <mergeCell ref="B55:O55"/>
    <mergeCell ref="P55:Q55"/>
    <mergeCell ref="R55:S55"/>
    <mergeCell ref="T55:U55"/>
    <mergeCell ref="V55:W55"/>
    <mergeCell ref="X55:Y55"/>
    <mergeCell ref="B54:O54"/>
    <mergeCell ref="P54:Q54"/>
    <mergeCell ref="R54:S54"/>
    <mergeCell ref="T54:U54"/>
    <mergeCell ref="A50:A53"/>
    <mergeCell ref="B50:O53"/>
    <mergeCell ref="P50:Q53"/>
    <mergeCell ref="R50:S53"/>
    <mergeCell ref="T50:AE50"/>
    <mergeCell ref="AF50:BC50"/>
    <mergeCell ref="Z46:AA46"/>
    <mergeCell ref="AB46:AC46"/>
    <mergeCell ref="AD46:AE46"/>
    <mergeCell ref="BD46:BI46"/>
    <mergeCell ref="B47:O47"/>
    <mergeCell ref="P47:Q47"/>
    <mergeCell ref="R47:S47"/>
    <mergeCell ref="T47:U47"/>
    <mergeCell ref="V47:W47"/>
    <mergeCell ref="X47:Y47"/>
    <mergeCell ref="AR52:AT52"/>
    <mergeCell ref="AU52:AW52"/>
    <mergeCell ref="AX52:AZ52"/>
    <mergeCell ref="BA52:BC52"/>
    <mergeCell ref="AB52:AC53"/>
    <mergeCell ref="AD52:AE53"/>
    <mergeCell ref="AF52:AH52"/>
    <mergeCell ref="AI52:AK52"/>
    <mergeCell ref="AL52:AN52"/>
    <mergeCell ref="AO52:AQ52"/>
    <mergeCell ref="BD50:BI53"/>
    <mergeCell ref="T51:U53"/>
    <mergeCell ref="V51:W53"/>
    <mergeCell ref="X51:AE51"/>
    <mergeCell ref="AF51:AK51"/>
    <mergeCell ref="AL51:AQ51"/>
    <mergeCell ref="Z45:AA45"/>
    <mergeCell ref="AB45:AC45"/>
    <mergeCell ref="AD45:AE45"/>
    <mergeCell ref="BD45:BI45"/>
    <mergeCell ref="B46:O46"/>
    <mergeCell ref="P46:Q46"/>
    <mergeCell ref="R46:S46"/>
    <mergeCell ref="T46:U46"/>
    <mergeCell ref="V46:W46"/>
    <mergeCell ref="X46:Y46"/>
    <mergeCell ref="Z44:AA44"/>
    <mergeCell ref="AB44:AC44"/>
    <mergeCell ref="AD44:AE44"/>
    <mergeCell ref="BD44:BI44"/>
    <mergeCell ref="B45:O45"/>
    <mergeCell ref="P45:Q45"/>
    <mergeCell ref="R45:S45"/>
    <mergeCell ref="T45:U45"/>
    <mergeCell ref="V45:W45"/>
    <mergeCell ref="X45:Y45"/>
    <mergeCell ref="Z43:AA43"/>
    <mergeCell ref="AB43:AC43"/>
    <mergeCell ref="AD43:AE43"/>
    <mergeCell ref="BD43:BI43"/>
    <mergeCell ref="B44:O44"/>
    <mergeCell ref="P44:Q44"/>
    <mergeCell ref="R44:S44"/>
    <mergeCell ref="T44:U44"/>
    <mergeCell ref="V44:W44"/>
    <mergeCell ref="X44:Y44"/>
    <mergeCell ref="Z42:AA42"/>
    <mergeCell ref="AB42:AC42"/>
    <mergeCell ref="AD42:AE42"/>
    <mergeCell ref="BD42:BI42"/>
    <mergeCell ref="B43:O43"/>
    <mergeCell ref="P43:Q43"/>
    <mergeCell ref="R43:S43"/>
    <mergeCell ref="T43:U43"/>
    <mergeCell ref="V43:W43"/>
    <mergeCell ref="X43:Y43"/>
    <mergeCell ref="Z41:AA41"/>
    <mergeCell ref="AB41:AC41"/>
    <mergeCell ref="AD41:AE41"/>
    <mergeCell ref="BD41:BI41"/>
    <mergeCell ref="B42:O42"/>
    <mergeCell ref="P42:Q42"/>
    <mergeCell ref="R42:S42"/>
    <mergeCell ref="T42:U42"/>
    <mergeCell ref="V42:W42"/>
    <mergeCell ref="X42:Y42"/>
    <mergeCell ref="Z40:AA40"/>
    <mergeCell ref="AB40:AC40"/>
    <mergeCell ref="AD40:AE40"/>
    <mergeCell ref="BD40:BI40"/>
    <mergeCell ref="B41:O41"/>
    <mergeCell ref="P41:Q41"/>
    <mergeCell ref="R41:S41"/>
    <mergeCell ref="T41:U41"/>
    <mergeCell ref="V41:W41"/>
    <mergeCell ref="X41:Y41"/>
    <mergeCell ref="Z39:AA39"/>
    <mergeCell ref="AB39:AC39"/>
    <mergeCell ref="AD39:AE39"/>
    <mergeCell ref="BD39:BI39"/>
    <mergeCell ref="B40:O40"/>
    <mergeCell ref="P40:Q40"/>
    <mergeCell ref="R40:S40"/>
    <mergeCell ref="T40:U40"/>
    <mergeCell ref="V40:W40"/>
    <mergeCell ref="X40:Y40"/>
    <mergeCell ref="Z38:AA38"/>
    <mergeCell ref="AB38:AC38"/>
    <mergeCell ref="AD38:AE38"/>
    <mergeCell ref="BD38:BI38"/>
    <mergeCell ref="B39:O39"/>
    <mergeCell ref="P39:Q39"/>
    <mergeCell ref="R39:S39"/>
    <mergeCell ref="T39:U39"/>
    <mergeCell ref="V39:W39"/>
    <mergeCell ref="X39:Y39"/>
    <mergeCell ref="Z37:AA37"/>
    <mergeCell ref="AB37:AC37"/>
    <mergeCell ref="AD37:AE37"/>
    <mergeCell ref="BD37:BI37"/>
    <mergeCell ref="B38:O38"/>
    <mergeCell ref="P38:Q38"/>
    <mergeCell ref="R38:S38"/>
    <mergeCell ref="T38:U38"/>
    <mergeCell ref="V38:W38"/>
    <mergeCell ref="X38:Y38"/>
    <mergeCell ref="Z36:AA36"/>
    <mergeCell ref="AB36:AC36"/>
    <mergeCell ref="AD36:AE36"/>
    <mergeCell ref="BD36:BI36"/>
    <mergeCell ref="B37:O37"/>
    <mergeCell ref="P37:Q37"/>
    <mergeCell ref="R37:S37"/>
    <mergeCell ref="T37:U37"/>
    <mergeCell ref="V37:W37"/>
    <mergeCell ref="X37:Y37"/>
    <mergeCell ref="AB31:AC32"/>
    <mergeCell ref="AD31:AE32"/>
    <mergeCell ref="AF31:AH31"/>
    <mergeCell ref="AI31:AK31"/>
    <mergeCell ref="AL31:AN31"/>
    <mergeCell ref="AO31:AQ31"/>
    <mergeCell ref="BD29:BI32"/>
    <mergeCell ref="T30:U32"/>
    <mergeCell ref="V30:W32"/>
    <mergeCell ref="X30:AE30"/>
    <mergeCell ref="AF30:AK30"/>
    <mergeCell ref="AL30:AQ30"/>
    <mergeCell ref="Z35:AA35"/>
    <mergeCell ref="AB35:AC35"/>
    <mergeCell ref="AD35:AE35"/>
    <mergeCell ref="BD35:BI35"/>
    <mergeCell ref="B36:O36"/>
    <mergeCell ref="P36:Q36"/>
    <mergeCell ref="R36:S36"/>
    <mergeCell ref="T36:U36"/>
    <mergeCell ref="V36:W36"/>
    <mergeCell ref="X36:Y36"/>
    <mergeCell ref="Z34:AA34"/>
    <mergeCell ref="AB34:AC34"/>
    <mergeCell ref="AD34:AE34"/>
    <mergeCell ref="BD34:BI34"/>
    <mergeCell ref="B35:O35"/>
    <mergeCell ref="P35:Q35"/>
    <mergeCell ref="R35:S35"/>
    <mergeCell ref="T35:U35"/>
    <mergeCell ref="V35:W35"/>
    <mergeCell ref="X35:Y35"/>
    <mergeCell ref="AG15:AI15"/>
    <mergeCell ref="AJ15:AJ16"/>
    <mergeCell ref="AK15:AN15"/>
    <mergeCell ref="AO15:AR15"/>
    <mergeCell ref="AS15:AS16"/>
    <mergeCell ref="AT15:AV15"/>
    <mergeCell ref="T15:V15"/>
    <mergeCell ref="W15:W16"/>
    <mergeCell ref="X15:Z15"/>
    <mergeCell ref="AA15:AA16"/>
    <mergeCell ref="AB15:AE15"/>
    <mergeCell ref="AF15:AF16"/>
    <mergeCell ref="Z33:AA33"/>
    <mergeCell ref="AB33:AC33"/>
    <mergeCell ref="AD33:AE33"/>
    <mergeCell ref="BD33:BI33"/>
    <mergeCell ref="B34:O34"/>
    <mergeCell ref="P34:Q34"/>
    <mergeCell ref="R34:S34"/>
    <mergeCell ref="T34:U34"/>
    <mergeCell ref="V34:W34"/>
    <mergeCell ref="X34:Y34"/>
    <mergeCell ref="AR31:AT31"/>
    <mergeCell ref="AU31:AW31"/>
    <mergeCell ref="AX31:AZ31"/>
    <mergeCell ref="BA31:BC31"/>
    <mergeCell ref="B33:O33"/>
    <mergeCell ref="P33:Q33"/>
    <mergeCell ref="R33:S33"/>
    <mergeCell ref="T33:U33"/>
    <mergeCell ref="V33:W33"/>
    <mergeCell ref="X33:Y33"/>
    <mergeCell ref="BC2:BI2"/>
    <mergeCell ref="W8:AL8"/>
    <mergeCell ref="A15:A16"/>
    <mergeCell ref="B15:E15"/>
    <mergeCell ref="F15:F16"/>
    <mergeCell ref="G15:I15"/>
    <mergeCell ref="J15:J16"/>
    <mergeCell ref="K15:N15"/>
    <mergeCell ref="O15:R15"/>
    <mergeCell ref="S15:S16"/>
    <mergeCell ref="AU154:BI155"/>
    <mergeCell ref="AU153:BI153"/>
    <mergeCell ref="AR30:AW30"/>
    <mergeCell ref="AX30:BC30"/>
    <mergeCell ref="X31:Y32"/>
    <mergeCell ref="Z31:AA32"/>
    <mergeCell ref="BF15:BF16"/>
    <mergeCell ref="BG15:BG16"/>
    <mergeCell ref="BH15:BH16"/>
    <mergeCell ref="BI15:BI16"/>
    <mergeCell ref="A29:A32"/>
    <mergeCell ref="B29:O32"/>
    <mergeCell ref="P29:Q32"/>
    <mergeCell ref="R29:S32"/>
    <mergeCell ref="T29:AE29"/>
    <mergeCell ref="AF29:BC29"/>
    <mergeCell ref="AW15:AW16"/>
    <mergeCell ref="AX15:BA15"/>
    <mergeCell ref="BB15:BB16"/>
    <mergeCell ref="BC15:BC16"/>
    <mergeCell ref="BD15:BD16"/>
    <mergeCell ref="BE15:BE16"/>
  </mergeCells>
  <printOptions horizontalCentered="1"/>
  <pageMargins left="0" right="0" top="0" bottom="0" header="0" footer="0"/>
  <pageSetup paperSize="8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ПУП ЦМ 2023(4.1)</vt:lpstr>
      <vt:lpstr>ПУП ЦМ 2023(5.1)</vt:lpstr>
    </vt:vector>
  </TitlesOfParts>
  <Company>ВЦ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Кулишкина Н.В.</cp:lastModifiedBy>
  <cp:lastPrinted>2024-01-16T09:02:53Z</cp:lastPrinted>
  <dcterms:created xsi:type="dcterms:W3CDTF">1999-02-26T09:40:51Z</dcterms:created>
  <dcterms:modified xsi:type="dcterms:W3CDTF">2024-01-24T08:05:36Z</dcterms:modified>
</cp:coreProperties>
</file>