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1840" windowHeight="12915"/>
  </bookViews>
  <sheets>
    <sheet name="Лист 1" sheetId="1" r:id="rId1"/>
    <sheet name="Лист1" sheetId="2" r:id="rId2"/>
  </sheets>
  <definedNames>
    <definedName name="_xlnm.Print_Area" localSheetId="0">'Лист 1'!$A$1:$BR$271</definedName>
  </definedNames>
  <calcPr calcId="125725"/>
</workbook>
</file>

<file path=xl/calcChain.xml><?xml version="1.0" encoding="utf-8"?>
<calcChain xmlns="http://schemas.openxmlformats.org/spreadsheetml/2006/main">
  <c r="BQ20" i="1"/>
  <c r="AB174"/>
  <c r="Z174"/>
  <c r="Z147" l="1"/>
  <c r="Z148"/>
  <c r="Z149"/>
  <c r="Z150"/>
  <c r="Z151"/>
  <c r="Z152"/>
  <c r="Z146"/>
  <c r="Z139"/>
  <c r="Z140"/>
  <c r="Z141"/>
  <c r="Z142"/>
  <c r="Z143"/>
  <c r="Z144"/>
  <c r="Z138"/>
  <c r="Z133"/>
  <c r="Z134"/>
  <c r="Z135"/>
  <c r="Z132"/>
  <c r="Z98"/>
  <c r="Z99"/>
  <c r="Z100"/>
  <c r="Z101"/>
  <c r="Z102"/>
  <c r="Z103"/>
  <c r="Z104"/>
  <c r="Z105"/>
  <c r="Z106"/>
  <c r="Z107"/>
  <c r="Z108"/>
  <c r="Z109"/>
  <c r="Z110"/>
  <c r="Z111"/>
  <c r="Z112"/>
  <c r="Z113"/>
  <c r="Z114"/>
  <c r="Z115"/>
  <c r="Z116"/>
  <c r="Z117"/>
  <c r="Z118"/>
  <c r="Z119"/>
  <c r="Z120"/>
  <c r="Z121"/>
  <c r="Z97"/>
  <c r="Z51"/>
  <c r="Z52"/>
  <c r="Z53"/>
  <c r="Z54"/>
  <c r="Z55"/>
  <c r="Z56"/>
  <c r="Z57"/>
  <c r="Z58"/>
  <c r="Z59"/>
  <c r="Z60"/>
  <c r="Z61"/>
  <c r="Z62"/>
  <c r="Z63"/>
  <c r="Z64"/>
  <c r="Z65"/>
  <c r="Z66"/>
  <c r="Z67"/>
  <c r="Z68"/>
  <c r="Z69"/>
  <c r="Z70"/>
  <c r="Z71"/>
  <c r="Z72"/>
  <c r="Z73"/>
  <c r="Z74"/>
  <c r="Z75"/>
  <c r="Z76"/>
  <c r="Z77"/>
  <c r="Z78"/>
  <c r="Z79"/>
  <c r="Z80"/>
  <c r="Z50"/>
  <c r="BL174"/>
  <c r="BH174"/>
  <c r="BD174"/>
  <c r="AZ174"/>
  <c r="AV174"/>
  <c r="AR174"/>
  <c r="AN174"/>
  <c r="AJ174"/>
  <c r="AJ34"/>
  <c r="S35"/>
  <c r="W136" l="1"/>
  <c r="W139"/>
  <c r="AJ177"/>
  <c r="AQ174"/>
  <c r="AR177"/>
  <c r="W152"/>
  <c r="W151"/>
  <c r="W150"/>
  <c r="W149"/>
  <c r="W148"/>
  <c r="W147"/>
  <c r="W146"/>
  <c r="BO145"/>
  <c r="BK145"/>
  <c r="BG145"/>
  <c r="BC145"/>
  <c r="AY145"/>
  <c r="AU145"/>
  <c r="AQ145"/>
  <c r="AM145"/>
  <c r="BO137"/>
  <c r="BK137"/>
  <c r="BG137"/>
  <c r="BC137"/>
  <c r="AY137"/>
  <c r="AU137"/>
  <c r="AQ137"/>
  <c r="AM137"/>
  <c r="BG96"/>
  <c r="BC96"/>
  <c r="AY96"/>
  <c r="AU96"/>
  <c r="AQ96"/>
  <c r="AM96"/>
  <c r="BO34"/>
  <c r="BK34"/>
  <c r="BG34"/>
  <c r="BC34"/>
  <c r="AY34"/>
  <c r="AU34"/>
  <c r="AQ34"/>
  <c r="AM34"/>
  <c r="BN145"/>
  <c r="BJ145"/>
  <c r="BF145"/>
  <c r="BB145"/>
  <c r="AX145"/>
  <c r="AT145"/>
  <c r="AP145"/>
  <c r="AL145"/>
  <c r="BN137"/>
  <c r="BJ137"/>
  <c r="BF137"/>
  <c r="BB137"/>
  <c r="AX137"/>
  <c r="AT137"/>
  <c r="AP137"/>
  <c r="AL137"/>
  <c r="BF96"/>
  <c r="BB96"/>
  <c r="AX96"/>
  <c r="AT96"/>
  <c r="AP96"/>
  <c r="AL96"/>
  <c r="BN34"/>
  <c r="BJ34"/>
  <c r="BF34"/>
  <c r="BB34"/>
  <c r="AX34"/>
  <c r="AT34"/>
  <c r="AP34"/>
  <c r="AL34"/>
  <c r="BL145"/>
  <c r="BH145"/>
  <c r="BD145"/>
  <c r="AZ145"/>
  <c r="AV145"/>
  <c r="AR145"/>
  <c r="AN145"/>
  <c r="AJ145"/>
  <c r="BL137"/>
  <c r="BH137"/>
  <c r="BD137"/>
  <c r="AZ137"/>
  <c r="AV137"/>
  <c r="AR137"/>
  <c r="AN137"/>
  <c r="AJ137"/>
  <c r="BD96"/>
  <c r="AZ96"/>
  <c r="AV96"/>
  <c r="AR96"/>
  <c r="AN96"/>
  <c r="AJ96"/>
  <c r="BL34"/>
  <c r="BH34"/>
  <c r="BD34"/>
  <c r="AZ34"/>
  <c r="AV34"/>
  <c r="AR34"/>
  <c r="AL174"/>
  <c r="CB178" l="1"/>
  <c r="BX178"/>
  <c r="CB177"/>
  <c r="BX177"/>
  <c r="CB176"/>
  <c r="BX176"/>
  <c r="CB175"/>
  <c r="BX175"/>
  <c r="BO174"/>
  <c r="BK174"/>
  <c r="BG174"/>
  <c r="BC174"/>
  <c r="AY174"/>
  <c r="AU174"/>
  <c r="AM174"/>
  <c r="BN174"/>
  <c r="BJ174"/>
  <c r="BF174"/>
  <c r="BB174"/>
  <c r="AX174"/>
  <c r="AT174"/>
  <c r="AP174"/>
  <c r="AJ175"/>
  <c r="W133"/>
  <c r="W134"/>
  <c r="W135"/>
  <c r="W132"/>
  <c r="W99"/>
  <c r="W100"/>
  <c r="W101"/>
  <c r="W102"/>
  <c r="W103"/>
  <c r="W104"/>
  <c r="W105"/>
  <c r="W106"/>
  <c r="W107"/>
  <c r="W108"/>
  <c r="W109"/>
  <c r="W110"/>
  <c r="W111"/>
  <c r="W112"/>
  <c r="W113"/>
  <c r="W114"/>
  <c r="W115"/>
  <c r="W116"/>
  <c r="W117"/>
  <c r="W118"/>
  <c r="W119"/>
  <c r="W120"/>
  <c r="W121"/>
  <c r="W98"/>
  <c r="AN34"/>
  <c r="AB34"/>
  <c r="CL178" l="1"/>
  <c r="W145"/>
  <c r="Z96"/>
  <c r="W51" l="1"/>
  <c r="W50"/>
  <c r="W36"/>
  <c r="W52" l="1"/>
  <c r="W38" l="1"/>
  <c r="BC19"/>
  <c r="AJ176" l="1"/>
  <c r="AN176"/>
  <c r="AR176"/>
  <c r="AV176"/>
  <c r="AZ176"/>
  <c r="BD176"/>
  <c r="BH176"/>
  <c r="BL176"/>
  <c r="AN177"/>
  <c r="AV177"/>
  <c r="AZ177"/>
  <c r="BD177"/>
  <c r="BH177"/>
  <c r="BL177"/>
  <c r="AR175" l="1"/>
  <c r="AV175"/>
  <c r="BD175"/>
  <c r="BH175"/>
  <c r="AZ175"/>
  <c r="AN175"/>
  <c r="CL177" l="1"/>
  <c r="CL175"/>
  <c r="CL176"/>
  <c r="W178"/>
  <c r="W179"/>
  <c r="W66"/>
  <c r="W177"/>
  <c r="W176"/>
  <c r="AF96"/>
  <c r="AB96"/>
  <c r="AD96"/>
  <c r="AH96"/>
  <c r="AH145" l="1"/>
  <c r="AF145"/>
  <c r="AD145"/>
  <c r="AB145"/>
  <c r="AH137"/>
  <c r="AF137"/>
  <c r="AD137"/>
  <c r="AB137"/>
  <c r="W138"/>
  <c r="W140"/>
  <c r="W141"/>
  <c r="W142"/>
  <c r="W143"/>
  <c r="W144"/>
  <c r="W97"/>
  <c r="W96" s="1"/>
  <c r="W80"/>
  <c r="W54"/>
  <c r="W55"/>
  <c r="W57"/>
  <c r="W58"/>
  <c r="W59"/>
  <c r="W61"/>
  <c r="W62"/>
  <c r="W63"/>
  <c r="W65"/>
  <c r="W68"/>
  <c r="W69"/>
  <c r="W70"/>
  <c r="W71"/>
  <c r="W73"/>
  <c r="W74"/>
  <c r="W75"/>
  <c r="W76"/>
  <c r="W78"/>
  <c r="W79"/>
  <c r="W37"/>
  <c r="W137" l="1"/>
  <c r="W34"/>
  <c r="W174" s="1"/>
  <c r="Z137"/>
  <c r="Z145"/>
  <c r="AD34" l="1"/>
  <c r="AD174" s="1"/>
  <c r="AF34"/>
  <c r="AF174" s="1"/>
  <c r="AH34"/>
  <c r="AH174" s="1"/>
  <c r="BO17" l="1"/>
  <c r="BO18"/>
  <c r="BO19"/>
  <c r="BO16"/>
  <c r="BM16"/>
  <c r="BK16"/>
  <c r="BI16"/>
  <c r="BG16"/>
  <c r="BE16"/>
  <c r="BC17"/>
  <c r="BC18"/>
  <c r="BC16"/>
  <c r="BE19"/>
  <c r="Z38"/>
  <c r="BM17"/>
  <c r="BM18"/>
  <c r="BM19"/>
  <c r="BK17"/>
  <c r="BK18"/>
  <c r="BK19"/>
  <c r="BI17"/>
  <c r="BI18"/>
  <c r="BI19"/>
  <c r="BG17"/>
  <c r="BE17"/>
  <c r="BE18"/>
  <c r="BG18"/>
  <c r="BG19"/>
  <c r="Z37"/>
  <c r="Z36"/>
  <c r="Z34" l="1"/>
  <c r="BC20"/>
  <c r="BQ16"/>
  <c r="BQ19"/>
  <c r="BM20"/>
  <c r="BK20"/>
  <c r="BI20"/>
  <c r="BE20"/>
  <c r="BQ18"/>
  <c r="BG20"/>
  <c r="BQ17"/>
  <c r="BO20" l="1"/>
</calcChain>
</file>

<file path=xl/sharedStrings.xml><?xml version="1.0" encoding="utf-8"?>
<sst xmlns="http://schemas.openxmlformats.org/spreadsheetml/2006/main" count="908" uniqueCount="462">
  <si>
    <t>=</t>
  </si>
  <si>
    <t>О</t>
  </si>
  <si>
    <t>Х</t>
  </si>
  <si>
    <t>Обозначения :</t>
  </si>
  <si>
    <t xml:space="preserve"> Учебная практика</t>
  </si>
  <si>
    <t xml:space="preserve"> Каникулы</t>
  </si>
  <si>
    <t>Распределение  по  курсам  и  семестрам</t>
  </si>
  <si>
    <t>из них</t>
  </si>
  <si>
    <t>сентябрь</t>
  </si>
  <si>
    <t>октябрь</t>
  </si>
  <si>
    <t xml:space="preserve">  ноябрь</t>
  </si>
  <si>
    <t xml:space="preserve"> декабрь</t>
  </si>
  <si>
    <t xml:space="preserve">  январь</t>
  </si>
  <si>
    <t xml:space="preserve"> февраль</t>
  </si>
  <si>
    <t xml:space="preserve">   март</t>
  </si>
  <si>
    <t>июль</t>
  </si>
  <si>
    <t>август</t>
  </si>
  <si>
    <t>Всего</t>
  </si>
  <si>
    <t xml:space="preserve"> Теоретическое обучение</t>
  </si>
  <si>
    <t xml:space="preserve"> Дипломное проектирование</t>
  </si>
  <si>
    <t xml:space="preserve"> Экзаменационная сессия</t>
  </si>
  <si>
    <t>II. Сводные данные по бюджету времени (в неделях)</t>
  </si>
  <si>
    <t>Экзаменацион
сессия</t>
  </si>
  <si>
    <t>:</t>
  </si>
  <si>
    <t>//</t>
  </si>
  <si>
    <t>I курс</t>
  </si>
  <si>
    <t>II курс</t>
  </si>
  <si>
    <t>III курс</t>
  </si>
  <si>
    <t>IV курс</t>
  </si>
  <si>
    <t>УТВЕРЖДАЮ</t>
  </si>
  <si>
    <t>Лекции</t>
  </si>
  <si>
    <t>1.1</t>
  </si>
  <si>
    <t>1.1.1</t>
  </si>
  <si>
    <t>1.2.1</t>
  </si>
  <si>
    <t>1.2.2</t>
  </si>
  <si>
    <t>1.3</t>
  </si>
  <si>
    <t>1.3.1</t>
  </si>
  <si>
    <t>1.3.2</t>
  </si>
  <si>
    <t>1.4</t>
  </si>
  <si>
    <t>1.4.1</t>
  </si>
  <si>
    <t>1.4.2</t>
  </si>
  <si>
    <t>Итоговая аттестация</t>
  </si>
  <si>
    <t xml:space="preserve">Теоретическое
обучение </t>
  </si>
  <si>
    <t>Дипломное проектирование</t>
  </si>
  <si>
    <t xml:space="preserve"> апрель</t>
  </si>
  <si>
    <t xml:space="preserve"> май</t>
  </si>
  <si>
    <t xml:space="preserve">   июнь</t>
  </si>
  <si>
    <t>Каникулы</t>
  </si>
  <si>
    <t>2.4</t>
  </si>
  <si>
    <t>2</t>
  </si>
  <si>
    <t>1</t>
  </si>
  <si>
    <t>Физика</t>
  </si>
  <si>
    <t>Основы эколого-энергетической устойчивости производства</t>
  </si>
  <si>
    <t>Иностранный язык</t>
  </si>
  <si>
    <t>Охрана труда</t>
  </si>
  <si>
    <t>Теория механизмов и машин</t>
  </si>
  <si>
    <t>Нормирование точности и технические измерения</t>
  </si>
  <si>
    <t>Сопротивление материалов</t>
  </si>
  <si>
    <t>Инженерная графика</t>
  </si>
  <si>
    <t>I</t>
  </si>
  <si>
    <t>II</t>
  </si>
  <si>
    <t>III</t>
  </si>
  <si>
    <t>IV</t>
  </si>
  <si>
    <t>Преддипломная</t>
  </si>
  <si>
    <t>Конструкторско-технологическая</t>
  </si>
  <si>
    <t>2.3</t>
  </si>
  <si>
    <t>Курсовая работа по учебной дисциплине "Нормирование точности и технические измерения"</t>
  </si>
  <si>
    <t>VI. Дипломное проектирование</t>
  </si>
  <si>
    <t>VII. Итоговая аттестация</t>
  </si>
  <si>
    <t>Название компонента, модуля,
учебной дисциплины, курсового проекта (курсовой работы)</t>
  </si>
  <si>
    <t>/</t>
  </si>
  <si>
    <t>ГОСУДАРСТВЕННЫЙ КОМПОНЕНТ</t>
  </si>
  <si>
    <t>1.1.2</t>
  </si>
  <si>
    <t>1.1.3</t>
  </si>
  <si>
    <t>Лабораторные</t>
  </si>
  <si>
    <t>№  п/п</t>
  </si>
  <si>
    <t>1.4.3</t>
  </si>
  <si>
    <t>Математика - 1</t>
  </si>
  <si>
    <t>1.2.3</t>
  </si>
  <si>
    <t>Математика - 2</t>
  </si>
  <si>
    <t>1.5</t>
  </si>
  <si>
    <t>1.5.1</t>
  </si>
  <si>
    <t>1.5.2</t>
  </si>
  <si>
    <t>1.6</t>
  </si>
  <si>
    <t>1.6.1</t>
  </si>
  <si>
    <t>1.6.2</t>
  </si>
  <si>
    <t>1.7</t>
  </si>
  <si>
    <t>1.7.1</t>
  </si>
  <si>
    <t>1.7.2</t>
  </si>
  <si>
    <t>Материаловедение</t>
  </si>
  <si>
    <t>1.7.3</t>
  </si>
  <si>
    <t>1.8</t>
  </si>
  <si>
    <t>1.8.1</t>
  </si>
  <si>
    <t>1.8.2</t>
  </si>
  <si>
    <t>1.8.3</t>
  </si>
  <si>
    <t>1.9.1</t>
  </si>
  <si>
    <t>1.9.2</t>
  </si>
  <si>
    <t>2.1.1</t>
  </si>
  <si>
    <t>2.1.2</t>
  </si>
  <si>
    <t>2.2.1</t>
  </si>
  <si>
    <t>2.2.2</t>
  </si>
  <si>
    <t>2.5.1</t>
  </si>
  <si>
    <t>2.5.2</t>
  </si>
  <si>
    <t>2.5.3</t>
  </si>
  <si>
    <t>2.6.1</t>
  </si>
  <si>
    <t>2.6.2</t>
  </si>
  <si>
    <t>2.6.3</t>
  </si>
  <si>
    <t>2.7.1</t>
  </si>
  <si>
    <t>2.7.2</t>
  </si>
  <si>
    <t>2.8.1</t>
  </si>
  <si>
    <t>2.8.2</t>
  </si>
  <si>
    <t>2.8.3</t>
  </si>
  <si>
    <t>2.8.4</t>
  </si>
  <si>
    <t>Количество часов учебных занятий в неделю</t>
  </si>
  <si>
    <t>Количество часов учебных занятий всего</t>
  </si>
  <si>
    <t>Количество курсовых проектов</t>
  </si>
  <si>
    <t>Количество курсовых работ</t>
  </si>
  <si>
    <t>Количество экзаменов</t>
  </si>
  <si>
    <t>Количество зачетов</t>
  </si>
  <si>
    <t>I. График образовательного процесса</t>
  </si>
  <si>
    <t>IV. Учебные практики</t>
  </si>
  <si>
    <t>Название практики</t>
  </si>
  <si>
    <t>Ознакомительная</t>
  </si>
  <si>
    <t>V. Производственные практики</t>
  </si>
  <si>
    <t xml:space="preserve">Название практики </t>
  </si>
  <si>
    <t>Технологическая</t>
  </si>
  <si>
    <t>Семестр</t>
  </si>
  <si>
    <t>Недель</t>
  </si>
  <si>
    <t xml:space="preserve"> Производственная практика</t>
  </si>
  <si>
    <t xml:space="preserve"> Итоговая аттестация</t>
  </si>
  <si>
    <t>УК-1</t>
  </si>
  <si>
    <t>Код компетенции</t>
  </si>
  <si>
    <t>УК-2</t>
  </si>
  <si>
    <t>УК-3</t>
  </si>
  <si>
    <t>УК-4</t>
  </si>
  <si>
    <t>БПК-1</t>
  </si>
  <si>
    <t>БПК-2</t>
  </si>
  <si>
    <t>БПК-3</t>
  </si>
  <si>
    <t>УК-5</t>
  </si>
  <si>
    <t>УК-6</t>
  </si>
  <si>
    <t>БПК-4</t>
  </si>
  <si>
    <t>БПК-5</t>
  </si>
  <si>
    <t>БПК-6</t>
  </si>
  <si>
    <t>БПК-7</t>
  </si>
  <si>
    <t>БПК-8</t>
  </si>
  <si>
    <t>БПК-9</t>
  </si>
  <si>
    <t>БПК-10</t>
  </si>
  <si>
    <t>БПК-11</t>
  </si>
  <si>
    <t>БПК-12</t>
  </si>
  <si>
    <t>БПК-13</t>
  </si>
  <si>
    <t>БПК-14</t>
  </si>
  <si>
    <t>БПК-15</t>
  </si>
  <si>
    <t>БПК-16</t>
  </si>
  <si>
    <t>БПК-17</t>
  </si>
  <si>
    <t>БПК-18</t>
  </si>
  <si>
    <t>СК-1</t>
  </si>
  <si>
    <t>СК-2</t>
  </si>
  <si>
    <t>СК-3</t>
  </si>
  <si>
    <t>СК-4</t>
  </si>
  <si>
    <t>СК-5</t>
  </si>
  <si>
    <t>СК-6</t>
  </si>
  <si>
    <t>СК-7</t>
  </si>
  <si>
    <t>СК-8</t>
  </si>
  <si>
    <t>СК-9</t>
  </si>
  <si>
    <t>СК-10</t>
  </si>
  <si>
    <t>СК-11</t>
  </si>
  <si>
    <t>СК-13</t>
  </si>
  <si>
    <t>СК-14</t>
  </si>
  <si>
    <t>СК-15</t>
  </si>
  <si>
    <t>СК-16</t>
  </si>
  <si>
    <t>УК-12</t>
  </si>
  <si>
    <t>СК-17</t>
  </si>
  <si>
    <t>УК-7</t>
  </si>
  <si>
    <t>УК-8</t>
  </si>
  <si>
    <t>УК-9</t>
  </si>
  <si>
    <t>УК-10</t>
  </si>
  <si>
    <t>УК-11</t>
  </si>
  <si>
    <t xml:space="preserve"> VIII. Матрица компетенций</t>
  </si>
  <si>
    <t>Код компе-тенции</t>
  </si>
  <si>
    <t>Наименование компетенции</t>
  </si>
  <si>
    <t xml:space="preserve">СК-12 </t>
  </si>
  <si>
    <t>Код модуля,              учебной  дисциплины</t>
  </si>
  <si>
    <t>Регистрационный №_____________ /уч.</t>
  </si>
  <si>
    <t>Информатика</t>
  </si>
  <si>
    <t>Архитектура и системное программное обеспечение компьютеров</t>
  </si>
  <si>
    <r>
      <t xml:space="preserve">29
</t>
    </r>
    <r>
      <rPr>
        <sz val="18"/>
        <rFont val="Times New Roman"/>
        <family val="1"/>
        <charset val="204"/>
      </rPr>
      <t>09</t>
    </r>
  </si>
  <si>
    <r>
      <t>27</t>
    </r>
    <r>
      <rPr>
        <sz val="18"/>
        <rFont val="Times New Roman"/>
        <family val="1"/>
        <charset val="204"/>
      </rPr>
      <t xml:space="preserve">
10</t>
    </r>
  </si>
  <si>
    <r>
      <t>29</t>
    </r>
    <r>
      <rPr>
        <sz val="18"/>
        <rFont val="Times New Roman"/>
        <family val="1"/>
        <charset val="204"/>
      </rPr>
      <t xml:space="preserve">
12</t>
    </r>
  </si>
  <si>
    <r>
      <t>26</t>
    </r>
    <r>
      <rPr>
        <sz val="18"/>
        <rFont val="Times New Roman"/>
        <family val="1"/>
        <charset val="204"/>
      </rPr>
      <t xml:space="preserve">
01</t>
    </r>
  </si>
  <si>
    <r>
      <t>23</t>
    </r>
    <r>
      <rPr>
        <sz val="18"/>
        <rFont val="Times New Roman"/>
        <family val="1"/>
        <charset val="204"/>
      </rPr>
      <t xml:space="preserve">
02</t>
    </r>
  </si>
  <si>
    <r>
      <t>30</t>
    </r>
    <r>
      <rPr>
        <sz val="18"/>
        <rFont val="Times New Roman"/>
        <family val="1"/>
        <charset val="204"/>
      </rPr>
      <t xml:space="preserve">
03</t>
    </r>
  </si>
  <si>
    <r>
      <t>27</t>
    </r>
    <r>
      <rPr>
        <sz val="18"/>
        <rFont val="Times New Roman"/>
        <family val="1"/>
        <charset val="204"/>
      </rPr>
      <t xml:space="preserve">
04</t>
    </r>
  </si>
  <si>
    <r>
      <t>29</t>
    </r>
    <r>
      <rPr>
        <sz val="18"/>
        <rFont val="Times New Roman"/>
        <family val="1"/>
        <charset val="204"/>
      </rPr>
      <t xml:space="preserve">
06</t>
    </r>
  </si>
  <si>
    <r>
      <t>27</t>
    </r>
    <r>
      <rPr>
        <sz val="18"/>
        <rFont val="Times New Roman"/>
        <family val="1"/>
        <charset val="204"/>
      </rPr>
      <t xml:space="preserve">
07</t>
    </r>
  </si>
  <si>
    <r>
      <t>05</t>
    </r>
    <r>
      <rPr>
        <sz val="18"/>
        <rFont val="Times New Roman"/>
        <family val="1"/>
        <charset val="204"/>
      </rPr>
      <t xml:space="preserve">
10</t>
    </r>
  </si>
  <si>
    <r>
      <t>02</t>
    </r>
    <r>
      <rPr>
        <sz val="18"/>
        <rFont val="Times New Roman"/>
        <family val="1"/>
        <charset val="204"/>
      </rPr>
      <t xml:space="preserve">
11</t>
    </r>
  </si>
  <si>
    <r>
      <t>04</t>
    </r>
    <r>
      <rPr>
        <sz val="18"/>
        <rFont val="Times New Roman"/>
        <family val="1"/>
        <charset val="204"/>
      </rPr>
      <t xml:space="preserve">
01</t>
    </r>
  </si>
  <si>
    <r>
      <t>01</t>
    </r>
    <r>
      <rPr>
        <sz val="18"/>
        <rFont val="Times New Roman"/>
        <family val="1"/>
        <charset val="204"/>
      </rPr>
      <t xml:space="preserve">
03</t>
    </r>
  </si>
  <si>
    <r>
      <t>05</t>
    </r>
    <r>
      <rPr>
        <sz val="18"/>
        <rFont val="Times New Roman"/>
        <family val="1"/>
        <charset val="204"/>
      </rPr>
      <t xml:space="preserve">
04</t>
    </r>
  </si>
  <si>
    <r>
      <t>03</t>
    </r>
    <r>
      <rPr>
        <sz val="18"/>
        <rFont val="Times New Roman"/>
        <family val="1"/>
        <charset val="204"/>
      </rPr>
      <t xml:space="preserve">
05</t>
    </r>
  </si>
  <si>
    <r>
      <t>05</t>
    </r>
    <r>
      <rPr>
        <sz val="18"/>
        <rFont val="Times New Roman"/>
        <family val="1"/>
        <charset val="204"/>
      </rPr>
      <t xml:space="preserve">
07</t>
    </r>
  </si>
  <si>
    <r>
      <t>02</t>
    </r>
    <r>
      <rPr>
        <sz val="18"/>
        <rFont val="Times New Roman"/>
        <family val="1"/>
        <charset val="204"/>
      </rPr>
      <t xml:space="preserve">
08</t>
    </r>
  </si>
  <si>
    <t>Робототехничекие системы</t>
  </si>
  <si>
    <t xml:space="preserve">Промышленные роботы и робототехничекие комплексы </t>
  </si>
  <si>
    <t>зачетных единиц</t>
  </si>
  <si>
    <t>Всего часов</t>
  </si>
  <si>
    <t>Ауд.часов</t>
  </si>
  <si>
    <t xml:space="preserve">МИНИСТЕРСТВО ОБРАЗОВАНИЯ РЕСПУБЛИКИ БЕЛАРУСЬ </t>
  </si>
  <si>
    <t xml:space="preserve">ПРИМЕРНЫЙ  УЧЕБНЫЙ ПЛАН </t>
  </si>
  <si>
    <t>6-05-0713-05</t>
  </si>
  <si>
    <t>СОГЛАСОВАНО</t>
  </si>
  <si>
    <t>Республики Беларусь</t>
  </si>
  <si>
    <t>Срок обучения:  4 года</t>
  </si>
  <si>
    <t>Курсы</t>
  </si>
  <si>
    <t>Количество академических часов</t>
  </si>
  <si>
    <t>Экзамены</t>
  </si>
  <si>
    <t>Зачеты</t>
  </si>
  <si>
    <t>Аудиторных</t>
  </si>
  <si>
    <t>Практические</t>
  </si>
  <si>
    <t>Семинарские</t>
  </si>
  <si>
    <t>3 семестр,        17 недель</t>
  </si>
  <si>
    <t>4 семестр,        17 недель</t>
  </si>
  <si>
    <t>5 семестр,        17 недель</t>
  </si>
  <si>
    <t>6 семестр,        17 недель</t>
  </si>
  <si>
    <t>8 семестр,            6 недель</t>
  </si>
  <si>
    <t>Философия</t>
  </si>
  <si>
    <t xml:space="preserve">1.2 </t>
  </si>
  <si>
    <t>1 семестр,             17 недель</t>
  </si>
  <si>
    <t>2 семестр,           17 недель</t>
  </si>
  <si>
    <t>7 семестр,           17 недель</t>
  </si>
  <si>
    <t>1 семестр,            17 недель</t>
  </si>
  <si>
    <t>Языки и технологии программирования</t>
  </si>
  <si>
    <t>1.9</t>
  </si>
  <si>
    <t>Теоретические основы электроники</t>
  </si>
  <si>
    <t>Электроника и схемотехника</t>
  </si>
  <si>
    <t>2.1</t>
  </si>
  <si>
    <t>Психология труда / История мировой культуры</t>
  </si>
  <si>
    <t>Политические институты и политические процессы / Логика</t>
  </si>
  <si>
    <t>2.2</t>
  </si>
  <si>
    <t>Математические программные пакеты</t>
  </si>
  <si>
    <t>Автоматизированное проектирование</t>
  </si>
  <si>
    <t>Курсовая работа по учебной дисциплине "Автоматизированное проектирование"</t>
  </si>
  <si>
    <t>2.1.3</t>
  </si>
  <si>
    <t>История науки и техники/ Великая отечественная война советского народа (в контексте Второй мировой войны)</t>
  </si>
  <si>
    <t>2.3.1</t>
  </si>
  <si>
    <t>Технология и оборудование роботизированного производства</t>
  </si>
  <si>
    <t>Курсовой проект по учебной дисциплине "Технология и оборудование роботизированного производства"</t>
  </si>
  <si>
    <t>Экономика предприятия</t>
  </si>
  <si>
    <t>Курсовая работа по учебной дисциплине "Экономика предприятия"</t>
  </si>
  <si>
    <t>2.5</t>
  </si>
  <si>
    <t>Механика промышленных роботов</t>
  </si>
  <si>
    <t>Электропривод промышленных роботов</t>
  </si>
  <si>
    <t>Курсовой проект по учебной дисциплине "Электропривод робототехнических систем"</t>
  </si>
  <si>
    <t>2.6</t>
  </si>
  <si>
    <t>Теория автоматического управления</t>
  </si>
  <si>
    <t>Курсовая работа по учебной дисциплине "Теория автоматического управления"</t>
  </si>
  <si>
    <t>Системы управления промышленных роботов</t>
  </si>
  <si>
    <t>Информационно-измерительные системы роботов</t>
  </si>
  <si>
    <t>2.7</t>
  </si>
  <si>
    <t>Языки и системы программирования промышленных роботов</t>
  </si>
  <si>
    <t>Математическое и системное программное обеспечение промышленных роботов</t>
  </si>
  <si>
    <t>Курсовая работа по учебной дисциплине "Математическое и программное обеспечение промышленных роботов"</t>
  </si>
  <si>
    <t>СК-12</t>
  </si>
  <si>
    <t>2.8</t>
  </si>
  <si>
    <t>Сетевые технологии</t>
  </si>
  <si>
    <t>Системы управления РТК в машиностроении</t>
  </si>
  <si>
    <t>Курсовая работа по учебной дисциплине "Системы управления РТК в машиностроении"</t>
  </si>
  <si>
    <t>Программное управление РТК в машиностроении</t>
  </si>
  <si>
    <t>Курсовая работа по учебной дисциплине "Программное управление РТК в машиностроении"</t>
  </si>
  <si>
    <t xml:space="preserve">Моделирование и проектирование РТК в машиностроении </t>
  </si>
  <si>
    <t>Курсовая работа по учебной дисциплине "Моделирование и проектирование РТК в машиностроении"</t>
  </si>
  <si>
    <t>Системы управления РТК в приборостроении</t>
  </si>
  <si>
    <t>Курсовая работа по учебной дисциплине "Системы управления РТК в приборостроении</t>
  </si>
  <si>
    <t>Программное управление РТК в приборостроении</t>
  </si>
  <si>
    <t>Курсовая работа по учебной дисциплине "Программное управление РТК в приборостроении"</t>
  </si>
  <si>
    <t xml:space="preserve">Моделирование и проектирование РТК в приборостроении </t>
  </si>
  <si>
    <t>Курсовая работа по учебной дисциплине "Моделирование и проектирование РТК в приборостроении"</t>
  </si>
  <si>
    <t>ФАКУЛЬТАТИВНЫЕ ДИСЦИПЛИНЫ</t>
  </si>
  <si>
    <t>Коррупция и её общественная опасность</t>
  </si>
  <si>
    <t>Введение в специальность</t>
  </si>
  <si>
    <t>Физическая культура</t>
  </si>
  <si>
    <t>ДОПОЛНИТЕЛЬНЫЕ ВИДЫ ОБУЧЕНИЯ</t>
  </si>
  <si>
    <t>/1-6</t>
  </si>
  <si>
    <t>/10</t>
  </si>
  <si>
    <t>/16</t>
  </si>
  <si>
    <t>/68</t>
  </si>
  <si>
    <t>/340</t>
  </si>
  <si>
    <t>Первый заместитель Министра образования</t>
  </si>
  <si>
    <t>Учебные практики</t>
  </si>
  <si>
    <t>Производственные практики</t>
  </si>
  <si>
    <t>III. П л а н  образовательного   п р о ц е с с а</t>
  </si>
  <si>
    <t>Зачётных единиц</t>
  </si>
  <si>
    <t>Современная политэкономия</t>
  </si>
  <si>
    <t>Основы управления интеллектуальной собственностью</t>
  </si>
  <si>
    <t>2.4.1</t>
  </si>
  <si>
    <t>2.4.2</t>
  </si>
  <si>
    <t>З.Е. по курсам</t>
  </si>
  <si>
    <t>1 курс</t>
  </si>
  <si>
    <t>2 курс</t>
  </si>
  <si>
    <t>3 курс</t>
  </si>
  <si>
    <t>4 курс</t>
  </si>
  <si>
    <t>1 семестр</t>
  </si>
  <si>
    <t>2 семестр</t>
  </si>
  <si>
    <t>Осуществлять коммуникации на иностранном языке для решения задач межличностного и межкультурного взаимодействия</t>
  </si>
  <si>
    <t>Использовать основные понятия и термины специальной лексики белорусского языка в профессиональной деятельности</t>
  </si>
  <si>
    <t>УК-13</t>
  </si>
  <si>
    <t>Работать в команде, толерантно воспринимать социальные, этнические, конфессиональные, культурные и иные различия</t>
  </si>
  <si>
    <t>Использовать средства физической культуры и спорта для сохранения и укрепления здоровья, профилактики заболеваний</t>
  </si>
  <si>
    <t>Быть способным к саморазвитию и совершенствованию в профессиональной деятельности</t>
  </si>
  <si>
    <t>Курсовая работа по учебной дисциплине "Языки и технологии программирования"</t>
  </si>
  <si>
    <t>Практика</t>
  </si>
  <si>
    <t>Итог</t>
  </si>
  <si>
    <t>Социально-гуманитарный модуль -1</t>
  </si>
  <si>
    <t>Лингвистический модуль</t>
  </si>
  <si>
    <t xml:space="preserve">Модуль "Экология и безопасность" </t>
  </si>
  <si>
    <t>Название модуля,
учебной дисциплины, курсового проекта (курсовой работы)</t>
  </si>
  <si>
    <t>Модуль "Экономика предприятия"</t>
  </si>
  <si>
    <t>2.9</t>
  </si>
  <si>
    <t>2.9.1</t>
  </si>
  <si>
    <t>2.9.2</t>
  </si>
  <si>
    <t>2.9.3</t>
  </si>
  <si>
    <t>2.10</t>
  </si>
  <si>
    <t>2.10.1</t>
  </si>
  <si>
    <t>/34</t>
  </si>
  <si>
    <t xml:space="preserve">
</t>
  </si>
  <si>
    <t xml:space="preserve">Защита дипломного проета </t>
  </si>
  <si>
    <t xml:space="preserve">   Специальность </t>
  </si>
  <si>
    <t xml:space="preserve">    Профилизация </t>
  </si>
  <si>
    <t>Степень: Бакалавр</t>
  </si>
  <si>
    <t>Квалификация: Инженер</t>
  </si>
  <si>
    <t>Обладать способностью анализировать экономическую систему общества в её динамике, законы её функционирования и развития для понимания факторов возникновения и направлений развития социально-экономических систем, их способности удовлетворять потребности людей, выявлять факторы и механизмы политических и социально-экономических процессов, использовать инструменты экономического анализа для оценки политического процесса принятия экономических решений и результативности экономической политики</t>
  </si>
  <si>
    <t>Обладать способностью анализировать процессы государственного строительства в разные исторические периоды, выявлять факторы и механизмы исторических изменений, определять социально-политическое значение исторических событий (личностей, артефактов и символов) для современной белорусской государственности, в совершенстве использовать выявленные закономерности в процессе формирования гражданской идентичности</t>
  </si>
  <si>
    <t>Владеть основами исследовательской деятельности, осуществлять поиск, анализ и синтез информации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</si>
  <si>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</si>
  <si>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Проявлять инициативу и адаптироваться к изменениям в профессиональной деятельности</t>
  </si>
  <si>
    <t>2.10.2</t>
  </si>
  <si>
    <t>2.10.3</t>
  </si>
  <si>
    <t>2.11</t>
  </si>
  <si>
    <t>2.11.1</t>
  </si>
  <si>
    <t>2.9.4</t>
  </si>
  <si>
    <t>Модули по выбору</t>
  </si>
  <si>
    <t>2.8.1, 2.9.1</t>
  </si>
  <si>
    <t>2.8.2, 2.9.2</t>
  </si>
  <si>
    <t>2.8.3, 2.9.3</t>
  </si>
  <si>
    <t>2.8.4, 2.9.4</t>
  </si>
  <si>
    <t>2.10.3, 2.11.1</t>
  </si>
  <si>
    <t>Продолжение примерного учебного плана по специальности 6-05-0713-05 "Робототехничекие системы"</t>
  </si>
  <si>
    <t>1.1.1, 1.1.3, 2.1.1</t>
  </si>
  <si>
    <t>1.4.1, 2.1.1</t>
  </si>
  <si>
    <t>Обладать способностью формулировать собственные мировоззренческие принципы на уровне подвига белорусского народа и исторических уроков Великой Отечественной войны, сохранять и приумножать историческую память о роли Советского Союза и его народов в Победе над германским нацизмом,, транслировать новым поколениям историческую правду и нормы поведения, ценности и традиции, выработанные белорусским народом в период преодоления трагических событий Великой Отечественной войны</t>
  </si>
  <si>
    <t>УК-4,9</t>
  </si>
  <si>
    <t>УК-4,8</t>
  </si>
  <si>
    <t>УК-6,      БПК-4</t>
  </si>
  <si>
    <t>УК-1,2,    БПК-14</t>
  </si>
  <si>
    <t>УК-5,        СК-15</t>
  </si>
  <si>
    <t>УК-5,        СК-16</t>
  </si>
  <si>
    <t>УК-5,        СК-17</t>
  </si>
  <si>
    <t>УК-5,             СК-15</t>
  </si>
  <si>
    <t>УК-5,           СК-16</t>
  </si>
  <si>
    <t>1.8.1, 2.6.2, 2.6.3</t>
  </si>
  <si>
    <t>УК-1,          СК-10</t>
  </si>
  <si>
    <t>УК-1,           СК-11</t>
  </si>
  <si>
    <t>/336</t>
  </si>
  <si>
    <t>/4</t>
  </si>
  <si>
    <t>Применять анализ методов использования математического аппарата алгебры, аналитической геометрии, дифференциальных и интегральных функций для решения прикладных инженерных задач</t>
  </si>
  <si>
    <t>Применять математический аппарат дифференциальных уравнений, рядов, интегральных функций нескольких переменных для решения прикладных инженерных задач</t>
  </si>
  <si>
    <t>Использовать основы эколого-энергетической устойчивости производства для применения их в профессиональной деятельности</t>
  </si>
  <si>
    <t>Применять основные способы защиты и поведения в условиях чрезвычайных ситуаций и радиационной опасности</t>
  </si>
  <si>
    <t>Использовать положения теоретической механики для расчета механических систем при проектировании устройств</t>
  </si>
  <si>
    <t>Применять методы анализа и синтеза механизмов для выведение математического описания технических систем</t>
  </si>
  <si>
    <t>Рассчитывать и разрабатывать конструкции механизмов и приборов с учётом классификации основных деталей и механизмов машин и приборов для унификации процессов производства</t>
  </si>
  <si>
    <t>Использовать знания об устройстве (составе) и принципе работы аппаратной и системной программной части компьютера при выборе электрических компонентов устройств, комплектовать (модернизировать) компьютер, устанавливать его программное обеспечение</t>
  </si>
  <si>
    <t>Использовать один из универсальных пакетов компьютерной математики, по одному из специализированных пакетов для статистического анализа, обработки табличной (матричной) информации</t>
  </si>
  <si>
    <t>Использовать общие принципы автоматизированного проектирования при создании устройств, создавать различные элементы проектируемого устройства в одной из современных систем трехмерного твердотельного графического моделирования и проектирования (CAD)</t>
  </si>
  <si>
    <t>Использовать основы экономики предприятия, методы проведения обследования производства и оформления технико-экономическое обоснование проекта при разработке производства</t>
  </si>
  <si>
    <t>Производить расчет требуемых характеристик электропривода промышленных роботов и выбор технических средств для создания системы управления электропривода, разрабатывать схемы управления электропривода</t>
  </si>
  <si>
    <t>Гидро- и пневмопривод</t>
  </si>
  <si>
    <t>Производить расчёт требуемых характеристик пневматического и гидравлического привода промышленных роботов, производить выбор технических средств для создания системы управления пневматического и гидравлического привода, разрабатывать схемы управления пневматического и гидравлического привода</t>
  </si>
  <si>
    <t>Использовать методики математического описания систем автоматического управления (САУ) при проектировании роботов, использовать навыки работы в программном обеспечении пакетного моделирования САУ MatLab Simulinc</t>
  </si>
  <si>
    <t>Пользоваться одним из современных языков и систем программирования промышленных роботов при создании программного обеспечения, использовать методики разработки управляющей программы при её составлении</t>
  </si>
  <si>
    <t>Использовать методы математического аппарата для описания положения и траектории манипуляторов, использовать системное программное обеспечение промышленных роботов при работе на производстве</t>
  </si>
  <si>
    <t>КОМПОНЕНТ УЧРЕЖДЕНИЯ  ОБРАЗОВАНИЯ</t>
  </si>
  <si>
    <r>
      <t xml:space="preserve">4 </t>
    </r>
    <r>
      <rPr>
        <vertAlign val="superscript"/>
        <sz val="24"/>
        <rFont val="Times New Roman"/>
        <family val="1"/>
        <charset val="204"/>
      </rPr>
      <t>1</t>
    </r>
  </si>
  <si>
    <t>Естественнонаучный модуль</t>
  </si>
  <si>
    <t>История белорусской государственности</t>
  </si>
  <si>
    <t>Теоретическая механика</t>
  </si>
  <si>
    <t>Детали и механизмы приборов и машин</t>
  </si>
  <si>
    <t>Курсовая работа по учебной дисциплине "Детали и механизмы приборов и машин"</t>
  </si>
  <si>
    <t>УК-14</t>
  </si>
  <si>
    <t>УК-15</t>
  </si>
  <si>
    <t>УК-16</t>
  </si>
  <si>
    <t>УК-17</t>
  </si>
  <si>
    <t>УК-18</t>
  </si>
  <si>
    <t>Оценивать основные события и этапы в истории для формирования целостного представления о развитии науки и техники</t>
  </si>
  <si>
    <t>Использовать формы, приемы, методы и законы интеллектуальной познавательной деятельности в профессиональной сфере</t>
  </si>
  <si>
    <t>Анализировать различные аспекты современных политических институтов, определять характеристики и виды политических систем</t>
  </si>
  <si>
    <t>Знать специфику и закономерности развития мировых культур</t>
  </si>
  <si>
    <t>____________     А.Г. Баханович</t>
  </si>
  <si>
    <t xml:space="preserve">Белорусский язык (профессиональная лексика) </t>
  </si>
  <si>
    <t>Защита населения и объектов от чрезвычайных ситуаций. Радиационная безопасность</t>
  </si>
  <si>
    <t xml:space="preserve">Модуль "Основы конструирования" </t>
  </si>
  <si>
    <t xml:space="preserve">Модуль "Теоретическая механика" </t>
  </si>
  <si>
    <t>Курсовая работа по учебной дисциплине "Электроника и схемотехника"</t>
  </si>
  <si>
    <t xml:space="preserve">Обладать современной культурой мышления, гуманистическим мировоззрением, аналитическим и инновационно-критическим стилем познавательной, социально-практической и коммуникативной деятельности, использовать основы философских знаний в профессиональной деятельности, самостоятельно усваивать философские знания и выстраивать на их основании мировоззренческую позицию </t>
  </si>
  <si>
    <t>Обладать способностью анализировать политические события, процессы, отношения, использовать культуру политического мышления и поведения, использовать основы политологических знаний для формирования культуры осознанного и рационального политического выбора, утверждения социально ориентированных ценностей</t>
  </si>
  <si>
    <t>Анализировать теоретико-методологические основы проблемы профессионального становления личности в процессе труда</t>
  </si>
  <si>
    <t>Использовать основные законы физики для решения прикладных инженерных задач, применять измерительные приборы для анализа физических явлений и процессов</t>
  </si>
  <si>
    <t>Применять основные правила охраны труда и техники безопасности для предотвращения травматизма на рабочем месте</t>
  </si>
  <si>
    <t>Использовать навыки чтения и выполнения графических материалов и технической документации при проектировании устройств с применением стандартов ЕСКД для унификации технической документации</t>
  </si>
  <si>
    <t>Использовать знания об основах нормирования точности и качества продукции, применять практические навыки пользования измерительными инструментами и приборами при проектировании устройств</t>
  </si>
  <si>
    <t>Производить выбор основных конструкционных и электротехнических материалов при проектировании механических конструкций</t>
  </si>
  <si>
    <t>Производить расчёт деталей и конструкций на прочность, жесткость и устойчивость при проектировании устройств</t>
  </si>
  <si>
    <t>Производить поиск, хранение и анализ информации из различных источников при составлении технической документации, использовать основные методы представления информации в требуемом формате с использованием информационных, компьютерных и сетевых технологий</t>
  </si>
  <si>
    <t>Использовать программное обеспечение и знания об одном из универсальных алгоритмических языков программирования. при создании программного обеспечения проектируемого устройства</t>
  </si>
  <si>
    <t>Использовать основные принципы и методы расчёта характеристик электрических цепей и электромагнитных полей для их использования в производстве</t>
  </si>
  <si>
    <t>Использовать методы проектирования автоматизированных и роботизированных технологических процессов, производить анализ и выбор технологического оборудования</t>
  </si>
  <si>
    <t>Использовать стандартные методики регистрации патентных изобретений и контролировать соблюдением авторского права</t>
  </si>
  <si>
    <t>Применять конструкции манипуляторов и рабочих органов промышленных роботов при конструировании и расчёте характеристик механической системы робота</t>
  </si>
  <si>
    <t>Использовать знания о классификации современных представителей цикловой, позиционной и контурной систем промышленных роботов при их эксплуатации, диагностировании и ремонте</t>
  </si>
  <si>
    <t>Эксплуатировать, диагностировать, ремонтировать системы управления РТК, создавать схемы систем управления РТК на производстве</t>
  </si>
  <si>
    <t>Использовать основы синтаксиса и алгоритмизации в языке программирования станков с ЧПУ ISO-7bit при создании управляющей программы, создавать управляющие программы на одном из языков программирования ПЛК и микроконтроллеров</t>
  </si>
  <si>
    <t>Использовать современные программные комплексы для моделирования производственных систем (Plant Simulation, AutoMOD или аналогичные), применять результаты моделирования для обоснования проектов РТК</t>
  </si>
  <si>
    <t>Использовать знания об основных типах датчиков и электрических схем их подключения к системе управления промышленных роботов, методики расчёта и выбора технических средств информационно-измерительной подсистемы промышленных роботов при проектировании робототехнических устройств</t>
  </si>
  <si>
    <t>Производить выбор элементной базы электронных компонентов при проектировании электрических систем проектируемого устройства, использовать навыки чтения и разработки электрических схем при составлении технической документации</t>
  </si>
  <si>
    <r>
      <t xml:space="preserve">Разработан в качестве примера реализации образовательного стандарта по специальности  6-05-0713-05 "Робототехничекие системы"
</t>
    </r>
    <r>
      <rPr>
        <vertAlign val="superscript"/>
        <sz val="20"/>
        <rFont val="Times New Roman"/>
        <family val="1"/>
        <charset val="204"/>
      </rPr>
      <t>1</t>
    </r>
    <r>
      <rPr>
        <sz val="20"/>
        <rFont val="Times New Roman"/>
        <family val="1"/>
        <charset val="204"/>
      </rPr>
      <t xml:space="preserve">  Дифференцированный зачет.
</t>
    </r>
    <r>
      <rPr>
        <vertAlign val="superscript"/>
        <sz val="20"/>
        <rFont val="Times New Roman"/>
        <family val="1"/>
        <charset val="204"/>
      </rPr>
      <t>2</t>
    </r>
    <r>
      <rPr>
        <sz val="20"/>
        <rFont val="Times New Roman"/>
        <family val="1"/>
        <charset val="204"/>
      </rPr>
      <t xml:space="preserve"> При составлении учебного плана учреждения образования по специальности учебная дисциплина "Основы управления интеллектуальной собственностью" планируется в качестве дисциплины компонента учреждения  образования или дисциплины по выбору.</t>
    </r>
  </si>
  <si>
    <r>
      <t xml:space="preserve">3 </t>
    </r>
    <r>
      <rPr>
        <vertAlign val="superscript"/>
        <sz val="24"/>
        <rFont val="Times New Roman"/>
        <family val="1"/>
        <charset val="204"/>
      </rPr>
      <t>1</t>
    </r>
  </si>
  <si>
    <r>
      <t xml:space="preserve">2 </t>
    </r>
    <r>
      <rPr>
        <vertAlign val="superscript"/>
        <sz val="24"/>
        <rFont val="Times New Roman"/>
        <family val="1"/>
        <charset val="204"/>
      </rPr>
      <t>1</t>
    </r>
  </si>
  <si>
    <t>Проректор по научно-методической работе Государственного учреждения образования "Республиканский институт высшей школы"</t>
  </si>
  <si>
    <t>И. В. Титович</t>
  </si>
  <si>
    <t>"___"____________ 2023 г.</t>
  </si>
  <si>
    <t>Начальник Главного управления профессионального образования Министерства образования Республики Беларусь</t>
  </si>
  <si>
    <t>Протокол № ____ от _________ 2023 г.</t>
  </si>
  <si>
    <t>Рекомендован к утверждению Президиумом Совета УМО по образованию в области автоматизации технологических процессов, производств и управления</t>
  </si>
  <si>
    <t>"_____" ___________________________2023 г.</t>
  </si>
  <si>
    <t>Эксперт-нормоконтролёр</t>
  </si>
  <si>
    <t>О. А. Величкович</t>
  </si>
  <si>
    <t>А.А. Лобатый</t>
  </si>
  <si>
    <t xml:space="preserve">А.А. Козлов </t>
  </si>
  <si>
    <t>Заместитель министра промышленности Республики Беларусь</t>
  </si>
  <si>
    <t>Председатель УМО по образованию в области автоматизации технологических процессов, производств и управления</t>
  </si>
  <si>
    <t>Модуль "Прикладная механика"</t>
  </si>
  <si>
    <t xml:space="preserve">Модуль "Информатика и вычислительная техника" </t>
  </si>
  <si>
    <t>Диплом:</t>
  </si>
  <si>
    <t>УК-4,5,6,14,15</t>
  </si>
  <si>
    <t>УК-10,16,17</t>
  </si>
  <si>
    <t>УК-18,12</t>
  </si>
  <si>
    <t>А.Р. Околов</t>
  </si>
  <si>
    <t>Председатель НМС по специальности 1-35 01 06 "Промышленные роботы и робототехнические комплексы"</t>
  </si>
  <si>
    <t>Модуль "Электротехника и электроника"</t>
  </si>
  <si>
    <t xml:space="preserve">Социально-гуманитарный модуль - 2 </t>
  </si>
  <si>
    <t>Модуль "Автоматизация инженерных расчётов и проектирования"</t>
  </si>
  <si>
    <t xml:space="preserve">Модуль "Технология и оборудование" </t>
  </si>
  <si>
    <t>Модуль "Исполнительная система промышленных роботов"</t>
  </si>
  <si>
    <t xml:space="preserve">Модуль "Управляющая система промышленных роботов" </t>
  </si>
  <si>
    <t xml:space="preserve">Модуль "Программное обеспечение промышленных роботов" </t>
  </si>
  <si>
    <t>Модуль "Промышленные роботы и робототехнические комплексы в приборостроении"</t>
  </si>
  <si>
    <t>Модуль "Промышленные роботы и робототехнические комплексы в машиностроении"</t>
  </si>
  <si>
    <t>С.Н. Пищов</t>
  </si>
  <si>
    <r>
      <t>П</t>
    </r>
    <r>
      <rPr>
        <sz val="20"/>
        <color rgb="FFFF0000"/>
        <rFont val="Times New Roman"/>
        <family val="1"/>
        <charset val="204"/>
      </rPr>
      <t xml:space="preserve">роектировать и эксплуатировать </t>
    </r>
    <r>
      <rPr>
        <sz val="20"/>
        <rFont val="Times New Roman"/>
        <family val="1"/>
        <charset val="204"/>
      </rPr>
      <t>промышленные локальные вычислительные сети с учётом аппаратного и программного обеспечении глобальных и локальных компьютерных сетей</t>
    </r>
  </si>
  <si>
    <r>
      <t>1.8.3,</t>
    </r>
    <r>
      <rPr>
        <sz val="20"/>
        <color rgb="FFFF0000"/>
        <rFont val="Times New Roman"/>
        <family val="1"/>
        <charset val="204"/>
      </rPr>
      <t xml:space="preserve"> 1.9, </t>
    </r>
    <r>
      <rPr>
        <sz val="20"/>
        <rFont val="Times New Roman"/>
        <family val="1"/>
        <charset val="204"/>
      </rPr>
      <t>2.1.1, 2.8.2, 2.8.3, 2.8.4, 2.9.2, 2.9.3, 2.9.4</t>
    </r>
  </si>
  <si>
    <r>
      <rPr>
        <sz val="24"/>
        <color rgb="FFFF0000"/>
        <rFont val="Times New Roman"/>
        <family val="1"/>
        <charset val="204"/>
      </rPr>
      <t>УК-5,</t>
    </r>
    <r>
      <rPr>
        <sz val="24"/>
        <rFont val="Times New Roman"/>
        <family val="1"/>
        <charset val="204"/>
      </rPr>
      <t xml:space="preserve"> 
БПК-16</t>
    </r>
  </si>
  <si>
    <t xml:space="preserve">УК-5
</t>
  </si>
</sst>
</file>

<file path=xl/styles.xml><?xml version="1.0" encoding="utf-8"?>
<styleSheet xmlns="http://schemas.openxmlformats.org/spreadsheetml/2006/main">
  <numFmts count="1">
    <numFmt numFmtId="164" formatCode="&quot;/&quot;General"/>
  </numFmts>
  <fonts count="61">
    <font>
      <sz val="10"/>
      <name val="Arial Cyr"/>
      <charset val="204"/>
    </font>
    <font>
      <sz val="12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Arial Cyr"/>
      <family val="2"/>
      <charset val="204"/>
    </font>
    <font>
      <sz val="12"/>
      <name val="Arial CYR"/>
    </font>
    <font>
      <sz val="10"/>
      <name val="Arial Cyr"/>
      <charset val="204"/>
    </font>
    <font>
      <sz val="12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Arial CYR"/>
    </font>
    <font>
      <sz val="16"/>
      <name val="Times New Roman"/>
      <family val="1"/>
      <charset val="204"/>
    </font>
    <font>
      <sz val="12"/>
      <name val="Arial"/>
      <family val="2"/>
      <charset val="204"/>
    </font>
    <font>
      <sz val="14"/>
      <name val="Arial"/>
      <family val="2"/>
      <charset val="204"/>
    </font>
    <font>
      <sz val="16"/>
      <name val="Arial CYR"/>
    </font>
    <font>
      <sz val="16"/>
      <name val="Times New Roman"/>
      <family val="1"/>
    </font>
    <font>
      <sz val="16"/>
      <name val="Arial Cyr"/>
      <charset val="204"/>
    </font>
    <font>
      <sz val="11"/>
      <name val="Times New Roman"/>
      <family val="1"/>
      <charset val="204"/>
    </font>
    <font>
      <b/>
      <sz val="18"/>
      <name val="Times New Roman"/>
      <family val="1"/>
    </font>
    <font>
      <sz val="18"/>
      <name val="Arial CYR"/>
    </font>
    <font>
      <sz val="20"/>
      <name val="Times New Roman"/>
      <family val="1"/>
      <charset val="204"/>
    </font>
    <font>
      <sz val="16"/>
      <name val="Arial"/>
      <family val="2"/>
      <charset val="204"/>
    </font>
    <font>
      <sz val="18"/>
      <name val="Times New Roman"/>
      <family val="1"/>
      <charset val="204"/>
    </font>
    <font>
      <sz val="18"/>
      <name val="Times New Roman"/>
      <family val="1"/>
    </font>
    <font>
      <sz val="18"/>
      <name val="Arial"/>
      <family val="2"/>
      <charset val="204"/>
    </font>
    <font>
      <sz val="18"/>
      <name val="Arial Cyr"/>
      <charset val="204"/>
    </font>
    <font>
      <sz val="20"/>
      <name val="Arial CYR"/>
    </font>
    <font>
      <sz val="20"/>
      <name val="Times New Roman"/>
      <family val="1"/>
    </font>
    <font>
      <sz val="20"/>
      <name val="Arial Cyr"/>
      <charset val="204"/>
    </font>
    <font>
      <b/>
      <sz val="20"/>
      <name val="Arial"/>
      <family val="2"/>
      <charset val="204"/>
    </font>
    <font>
      <sz val="20"/>
      <name val="Arial"/>
      <family val="2"/>
      <charset val="204"/>
    </font>
    <font>
      <sz val="26"/>
      <name val="Arial"/>
      <family val="2"/>
      <charset val="204"/>
    </font>
    <font>
      <sz val="22"/>
      <name val="Times New Roman"/>
      <family val="1"/>
      <charset val="204"/>
    </font>
    <font>
      <sz val="22"/>
      <name val="Arial CYR"/>
    </font>
    <font>
      <sz val="22"/>
      <name val="Arial"/>
      <family val="2"/>
      <charset val="204"/>
    </font>
    <font>
      <sz val="40"/>
      <name val="Times New Roman"/>
      <family val="1"/>
      <charset val="204"/>
    </font>
    <font>
      <sz val="32"/>
      <name val="Arial CYR"/>
    </font>
    <font>
      <b/>
      <sz val="20"/>
      <name val="Times New Roman"/>
      <family val="1"/>
      <charset val="204"/>
    </font>
    <font>
      <i/>
      <sz val="20"/>
      <name val="Times New Roman"/>
      <family val="1"/>
      <charset val="204"/>
    </font>
    <font>
      <u/>
      <sz val="20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u/>
      <sz val="18"/>
      <name val="Times New Roman"/>
      <family val="1"/>
      <charset val="204"/>
    </font>
    <font>
      <sz val="36"/>
      <name val="Times New Roman"/>
      <family val="1"/>
      <charset val="204"/>
    </font>
    <font>
      <sz val="28"/>
      <name val="Times New Roman"/>
      <family val="1"/>
      <charset val="204"/>
    </font>
    <font>
      <sz val="24"/>
      <name val="Times New Roman"/>
      <family val="1"/>
      <charset val="204"/>
    </font>
    <font>
      <sz val="26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26"/>
      <name val="Times New Roman"/>
      <family val="1"/>
      <charset val="204"/>
    </font>
    <font>
      <sz val="10"/>
      <name val="Times New Roman"/>
      <family val="1"/>
      <charset val="204"/>
    </font>
    <font>
      <b/>
      <sz val="36"/>
      <name val="Times New Roman"/>
      <family val="1"/>
      <charset val="204"/>
    </font>
    <font>
      <sz val="24"/>
      <color rgb="FFFF0000"/>
      <name val="Times New Roman"/>
      <family val="1"/>
      <charset val="204"/>
    </font>
    <font>
      <sz val="24"/>
      <name val="Arial Cyr"/>
      <charset val="204"/>
    </font>
    <font>
      <sz val="24"/>
      <name val="Arial CYR"/>
    </font>
    <font>
      <sz val="10"/>
      <color rgb="FFFF0000"/>
      <name val="Arial Cyr"/>
      <charset val="204"/>
    </font>
    <font>
      <vertAlign val="superscript"/>
      <sz val="20"/>
      <name val="Times New Roman"/>
      <family val="1"/>
      <charset val="204"/>
    </font>
    <font>
      <vertAlign val="superscript"/>
      <sz val="24"/>
      <name val="Times New Roman"/>
      <family val="1"/>
      <charset val="204"/>
    </font>
    <font>
      <b/>
      <sz val="2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2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6" fillId="0" borderId="0" applyNumberFormat="0" applyFill="0" applyBorder="0" applyProtection="0"/>
    <xf numFmtId="9" fontId="5" fillId="0" borderId="0" applyFont="0" applyFill="0" applyBorder="0" applyAlignment="0" applyProtection="0"/>
  </cellStyleXfs>
  <cellXfs count="915">
    <xf numFmtId="0" fontId="0" fillId="0" borderId="0" xfId="0"/>
    <xf numFmtId="1" fontId="44" fillId="0" borderId="19" xfId="0" applyNumberFormat="1" applyFont="1" applyFill="1" applyBorder="1" applyAlignment="1">
      <alignment horizontal="center" vertical="center"/>
    </xf>
    <xf numFmtId="49" fontId="36" fillId="0" borderId="0" xfId="0" applyNumberFormat="1" applyFont="1" applyFill="1"/>
    <xf numFmtId="0" fontId="36" fillId="0" borderId="0" xfId="0" applyFont="1" applyFill="1" applyAlignment="1">
      <alignment horizontal="center"/>
    </xf>
    <xf numFmtId="0" fontId="36" fillId="0" borderId="0" xfId="0" applyFont="1" applyFill="1"/>
    <xf numFmtId="0" fontId="36" fillId="0" borderId="0" xfId="0" applyFont="1" applyFill="1" applyAlignment="1">
      <alignment horizontal="centerContinuous"/>
    </xf>
    <xf numFmtId="0" fontId="19" fillId="0" borderId="0" xfId="0" applyFont="1" applyFill="1"/>
    <xf numFmtId="0" fontId="19" fillId="0" borderId="0" xfId="0" applyFont="1" applyFill="1" applyAlignment="1">
      <alignment horizontal="left" vertical="center"/>
    </xf>
    <xf numFmtId="0" fontId="25" fillId="0" borderId="0" xfId="0" applyFont="1" applyFill="1" applyBorder="1"/>
    <xf numFmtId="0" fontId="25" fillId="0" borderId="0" xfId="0" applyFont="1" applyFill="1" applyBorder="1" applyAlignment="1">
      <alignment horizontal="left" vertical="center"/>
    </xf>
    <xf numFmtId="0" fontId="25" fillId="0" borderId="0" xfId="0" applyFont="1" applyFill="1"/>
    <xf numFmtId="0" fontId="26" fillId="0" borderId="0" xfId="0" applyFont="1" applyFill="1" applyBorder="1"/>
    <xf numFmtId="0" fontId="26" fillId="0" borderId="0" xfId="0" applyFont="1" applyFill="1" applyBorder="1" applyAlignment="1">
      <alignment horizontal="left" vertical="center"/>
    </xf>
    <xf numFmtId="0" fontId="26" fillId="0" borderId="0" xfId="0" applyFont="1" applyFill="1"/>
    <xf numFmtId="0" fontId="19" fillId="0" borderId="0" xfId="0" applyFont="1" applyFill="1" applyAlignment="1">
      <alignment horizontal="left"/>
    </xf>
    <xf numFmtId="0" fontId="36" fillId="0" borderId="0" xfId="0" applyFont="1" applyFill="1" applyAlignment="1">
      <alignment horizontal="left"/>
    </xf>
    <xf numFmtId="0" fontId="36" fillId="0" borderId="0" xfId="0" applyFont="1" applyFill="1" applyAlignment="1">
      <alignment vertical="center"/>
    </xf>
    <xf numFmtId="0" fontId="44" fillId="0" borderId="0" xfId="0" applyFont="1" applyFill="1" applyAlignment="1">
      <alignment horizontal="left"/>
    </xf>
    <xf numFmtId="0" fontId="19" fillId="0" borderId="0" xfId="0" applyFont="1" applyFill="1" applyBorder="1" applyAlignment="1"/>
    <xf numFmtId="0" fontId="27" fillId="0" borderId="0" xfId="0" applyFont="1" applyFill="1" applyAlignment="1"/>
    <xf numFmtId="0" fontId="19" fillId="0" borderId="0" xfId="0" applyFont="1" applyFill="1" applyAlignment="1"/>
    <xf numFmtId="0" fontId="44" fillId="0" borderId="0" xfId="0" applyFont="1" applyFill="1" applyAlignment="1"/>
    <xf numFmtId="0" fontId="46" fillId="0" borderId="0" xfId="0" applyFont="1" applyFill="1" applyAlignment="1">
      <alignment wrapText="1"/>
    </xf>
    <xf numFmtId="0" fontId="44" fillId="0" borderId="0" xfId="0" applyFont="1" applyFill="1" applyAlignment="1">
      <alignment wrapText="1"/>
    </xf>
    <xf numFmtId="0" fontId="19" fillId="0" borderId="0" xfId="0" applyFont="1" applyFill="1" applyAlignment="1">
      <alignment wrapText="1"/>
    </xf>
    <xf numFmtId="0" fontId="0" fillId="0" borderId="0" xfId="0" applyFill="1"/>
    <xf numFmtId="0" fontId="35" fillId="0" borderId="0" xfId="0" applyFont="1" applyFill="1"/>
    <xf numFmtId="0" fontId="44" fillId="0" borderId="0" xfId="0" applyFont="1" applyFill="1"/>
    <xf numFmtId="49" fontId="44" fillId="0" borderId="0" xfId="0" applyNumberFormat="1" applyFont="1" applyFill="1" applyBorder="1"/>
    <xf numFmtId="0" fontId="46" fillId="0" borderId="0" xfId="0" applyFont="1" applyFill="1" applyBorder="1"/>
    <xf numFmtId="0" fontId="44" fillId="0" borderId="0" xfId="0" applyFont="1" applyFill="1" applyAlignment="1">
      <alignment vertical="center"/>
    </xf>
    <xf numFmtId="0" fontId="44" fillId="0" borderId="0" xfId="0" applyFont="1" applyFill="1" applyAlignment="1">
      <alignment horizontal="left" vertical="center"/>
    </xf>
    <xf numFmtId="0" fontId="51" fillId="0" borderId="0" xfId="0" applyFont="1" applyFill="1"/>
    <xf numFmtId="0" fontId="52" fillId="0" borderId="0" xfId="0" applyFont="1" applyFill="1"/>
    <xf numFmtId="49" fontId="19" fillId="0" borderId="0" xfId="0" applyNumberFormat="1" applyFont="1" applyFill="1"/>
    <xf numFmtId="0" fontId="19" fillId="0" borderId="0" xfId="0" applyFont="1" applyFill="1" applyBorder="1"/>
    <xf numFmtId="0" fontId="36" fillId="0" borderId="0" xfId="0" applyFont="1" applyFill="1" applyAlignment="1">
      <alignment vertical="top"/>
    </xf>
    <xf numFmtId="0" fontId="28" fillId="0" borderId="0" xfId="0" applyFont="1" applyFill="1" applyAlignment="1">
      <alignment vertical="top"/>
    </xf>
    <xf numFmtId="0" fontId="38" fillId="0" borderId="40" xfId="0" applyFont="1" applyFill="1" applyBorder="1" applyAlignment="1">
      <alignment horizontal="center" vertical="center"/>
    </xf>
    <xf numFmtId="49" fontId="38" fillId="0" borderId="40" xfId="0" applyNumberFormat="1" applyFont="1" applyFill="1" applyBorder="1" applyAlignment="1">
      <alignment horizontal="center" vertical="center"/>
    </xf>
    <xf numFmtId="0" fontId="19" fillId="0" borderId="40" xfId="0" applyFont="1" applyFill="1" applyBorder="1" applyAlignment="1">
      <alignment vertical="center"/>
    </xf>
    <xf numFmtId="0" fontId="24" fillId="0" borderId="0" xfId="0" applyFont="1" applyFill="1" applyBorder="1"/>
    <xf numFmtId="0" fontId="18" fillId="0" borderId="0" xfId="0" applyFont="1" applyFill="1"/>
    <xf numFmtId="0" fontId="21" fillId="0" borderId="40" xfId="0" applyFont="1" applyFill="1" applyBorder="1" applyAlignment="1">
      <alignment horizontal="center" vertical="center"/>
    </xf>
    <xf numFmtId="0" fontId="21" fillId="0" borderId="69" xfId="0" applyFont="1" applyFill="1" applyBorder="1" applyAlignment="1">
      <alignment horizontal="center" vertical="center"/>
    </xf>
    <xf numFmtId="0" fontId="4" fillId="0" borderId="0" xfId="0" applyFont="1" applyFill="1"/>
    <xf numFmtId="1" fontId="21" fillId="0" borderId="69" xfId="0" applyNumberFormat="1" applyFont="1" applyFill="1" applyBorder="1" applyAlignment="1">
      <alignment horizontal="center" vertical="top"/>
    </xf>
    <xf numFmtId="0" fontId="21" fillId="0" borderId="69" xfId="0" applyNumberFormat="1" applyFont="1" applyFill="1" applyBorder="1" applyAlignment="1">
      <alignment horizontal="center" vertical="top"/>
    </xf>
    <xf numFmtId="1" fontId="41" fillId="0" borderId="69" xfId="0" applyNumberFormat="1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/>
    </xf>
    <xf numFmtId="0" fontId="9" fillId="0" borderId="0" xfId="0" applyFont="1" applyFill="1" applyAlignment="1">
      <alignment horizontal="center" vertical="top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top"/>
    </xf>
    <xf numFmtId="0" fontId="7" fillId="0" borderId="22" xfId="0" applyFont="1" applyFill="1" applyBorder="1" applyAlignment="1">
      <alignment horizontal="center" vertical="top"/>
    </xf>
    <xf numFmtId="49" fontId="46" fillId="0" borderId="14" xfId="0" applyNumberFormat="1" applyFont="1" applyFill="1" applyBorder="1" applyAlignment="1">
      <alignment horizontal="center" vertical="center"/>
    </xf>
    <xf numFmtId="1" fontId="19" fillId="0" borderId="15" xfId="0" applyNumberFormat="1" applyFont="1" applyFill="1" applyBorder="1"/>
    <xf numFmtId="1" fontId="19" fillId="0" borderId="9" xfId="0" applyNumberFormat="1" applyFont="1" applyFill="1" applyBorder="1"/>
    <xf numFmtId="1" fontId="19" fillId="0" borderId="11" xfId="0" applyNumberFormat="1" applyFont="1" applyFill="1" applyBorder="1"/>
    <xf numFmtId="1" fontId="36" fillId="0" borderId="16" xfId="0" applyNumberFormat="1" applyFont="1" applyFill="1" applyBorder="1"/>
    <xf numFmtId="1" fontId="19" fillId="0" borderId="9" xfId="0" applyNumberFormat="1" applyFont="1" applyFill="1" applyBorder="1" applyAlignment="1">
      <alignment horizontal="center" vertical="center"/>
    </xf>
    <xf numFmtId="1" fontId="36" fillId="0" borderId="22" xfId="0" applyNumberFormat="1" applyFont="1" applyFill="1" applyBorder="1" applyAlignment="1">
      <alignment horizontal="center" vertical="center"/>
    </xf>
    <xf numFmtId="1" fontId="19" fillId="0" borderId="16" xfId="0" applyNumberFormat="1" applyFont="1" applyFill="1" applyBorder="1"/>
    <xf numFmtId="1" fontId="19" fillId="0" borderId="10" xfId="0" applyNumberFormat="1" applyFont="1" applyFill="1" applyBorder="1" applyAlignment="1">
      <alignment horizontal="center"/>
    </xf>
    <xf numFmtId="1" fontId="19" fillId="0" borderId="32" xfId="0" applyNumberFormat="1" applyFont="1" applyFill="1" applyBorder="1"/>
    <xf numFmtId="1" fontId="36" fillId="0" borderId="33" xfId="0" applyNumberFormat="1" applyFont="1" applyFill="1" applyBorder="1" applyAlignment="1">
      <alignment horizontal="center" vertical="center"/>
    </xf>
    <xf numFmtId="0" fontId="15" fillId="0" borderId="0" xfId="0" applyFont="1" applyFill="1" applyBorder="1"/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/>
    <xf numFmtId="49" fontId="46" fillId="0" borderId="17" xfId="0" applyNumberFormat="1" applyFont="1" applyFill="1" applyBorder="1" applyAlignment="1">
      <alignment horizontal="center" vertical="center"/>
    </xf>
    <xf numFmtId="1" fontId="19" fillId="0" borderId="7" xfId="0" applyNumberFormat="1" applyFont="1" applyFill="1" applyBorder="1"/>
    <xf numFmtId="1" fontId="19" fillId="0" borderId="12" xfId="0" applyNumberFormat="1" applyFont="1" applyFill="1" applyBorder="1"/>
    <xf numFmtId="1" fontId="19" fillId="0" borderId="8" xfId="0" applyNumberFormat="1" applyFont="1" applyFill="1" applyBorder="1"/>
    <xf numFmtId="1" fontId="19" fillId="0" borderId="18" xfId="0" applyNumberFormat="1" applyFont="1" applyFill="1" applyBorder="1"/>
    <xf numFmtId="1" fontId="36" fillId="0" borderId="19" xfId="0" applyNumberFormat="1" applyFont="1" applyFill="1" applyBorder="1"/>
    <xf numFmtId="1" fontId="19" fillId="0" borderId="12" xfId="0" applyNumberFormat="1" applyFont="1" applyFill="1" applyBorder="1" applyAlignment="1">
      <alignment horizontal="center" vertical="center"/>
    </xf>
    <xf numFmtId="1" fontId="19" fillId="0" borderId="13" xfId="0" applyNumberFormat="1" applyFont="1" applyFill="1" applyBorder="1"/>
    <xf numFmtId="1" fontId="36" fillId="0" borderId="5" xfId="0" applyNumberFormat="1" applyFont="1" applyFill="1" applyBorder="1" applyAlignment="1">
      <alignment horizontal="center" vertical="center"/>
    </xf>
    <xf numFmtId="1" fontId="19" fillId="0" borderId="19" xfId="0" applyNumberFormat="1" applyFont="1" applyFill="1" applyBorder="1"/>
    <xf numFmtId="1" fontId="19" fillId="0" borderId="7" xfId="0" applyNumberFormat="1" applyFont="1" applyFill="1" applyBorder="1" applyAlignment="1">
      <alignment horizontal="center"/>
    </xf>
    <xf numFmtId="1" fontId="19" fillId="0" borderId="19" xfId="0" applyNumberFormat="1" applyFont="1" applyFill="1" applyBorder="1" applyAlignment="1">
      <alignment horizontal="center"/>
    </xf>
    <xf numFmtId="1" fontId="19" fillId="0" borderId="18" xfId="0" applyNumberFormat="1" applyFont="1" applyFill="1" applyBorder="1" applyAlignment="1">
      <alignment horizontal="center" vertical="center"/>
    </xf>
    <xf numFmtId="1" fontId="36" fillId="0" borderId="20" xfId="0" applyNumberFormat="1" applyFont="1" applyFill="1" applyBorder="1" applyAlignment="1">
      <alignment horizontal="center" vertical="center"/>
    </xf>
    <xf numFmtId="1" fontId="19" fillId="0" borderId="25" xfId="0" applyNumberFormat="1" applyFont="1" applyFill="1" applyBorder="1"/>
    <xf numFmtId="1" fontId="36" fillId="0" borderId="21" xfId="0" applyNumberFormat="1" applyFont="1" applyFill="1" applyBorder="1" applyAlignment="1">
      <alignment horizontal="center" vertical="center"/>
    </xf>
    <xf numFmtId="49" fontId="46" fillId="0" borderId="23" xfId="0" applyNumberFormat="1" applyFont="1" applyFill="1" applyBorder="1" applyAlignment="1">
      <alignment horizontal="center" vertical="center"/>
    </xf>
    <xf numFmtId="1" fontId="19" fillId="0" borderId="24" xfId="0" applyNumberFormat="1" applyFont="1" applyFill="1" applyBorder="1" applyAlignment="1">
      <alignment horizontal="center" vertical="center"/>
    </xf>
    <xf numFmtId="1" fontId="19" fillId="0" borderId="25" xfId="0" applyNumberFormat="1" applyFont="1" applyFill="1" applyBorder="1" applyAlignment="1">
      <alignment horizontal="center" vertical="center"/>
    </xf>
    <xf numFmtId="1" fontId="19" fillId="0" borderId="26" xfId="0" applyNumberFormat="1" applyFont="1" applyFill="1" applyBorder="1"/>
    <xf numFmtId="1" fontId="19" fillId="0" borderId="24" xfId="0" applyNumberFormat="1" applyFont="1" applyFill="1" applyBorder="1"/>
    <xf numFmtId="1" fontId="36" fillId="0" borderId="21" xfId="0" applyNumberFormat="1" applyFont="1" applyFill="1" applyBorder="1"/>
    <xf numFmtId="1" fontId="19" fillId="0" borderId="27" xfId="0" applyNumberFormat="1" applyFont="1" applyFill="1" applyBorder="1"/>
    <xf numFmtId="1" fontId="19" fillId="0" borderId="21" xfId="0" applyNumberFormat="1" applyFont="1" applyFill="1" applyBorder="1" applyAlignment="1">
      <alignment horizontal="center" vertical="center"/>
    </xf>
    <xf numFmtId="1" fontId="19" fillId="0" borderId="21" xfId="0" applyNumberFormat="1" applyFont="1" applyFill="1" applyBorder="1"/>
    <xf numFmtId="1" fontId="19" fillId="0" borderId="25" xfId="0" applyNumberFormat="1" applyFont="1" applyFill="1" applyBorder="1" applyAlignment="1">
      <alignment horizontal="center"/>
    </xf>
    <xf numFmtId="1" fontId="19" fillId="0" borderId="28" xfId="0" applyNumberFormat="1" applyFont="1" applyFill="1" applyBorder="1" applyAlignment="1">
      <alignment horizontal="center" vertical="center"/>
    </xf>
    <xf numFmtId="1" fontId="19" fillId="0" borderId="26" xfId="0" applyNumberFormat="1" applyFont="1" applyFill="1" applyBorder="1" applyAlignment="1">
      <alignment horizontal="center" vertical="center"/>
    </xf>
    <xf numFmtId="0" fontId="14" fillId="0" borderId="0" xfId="0" applyFont="1" applyFill="1" applyBorder="1"/>
    <xf numFmtId="49" fontId="19" fillId="0" borderId="0" xfId="0" applyNumberFormat="1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7" fillId="0" borderId="0" xfId="0" applyFont="1" applyFill="1"/>
    <xf numFmtId="0" fontId="36" fillId="0" borderId="5" xfId="0" applyFont="1" applyFill="1" applyBorder="1"/>
    <xf numFmtId="49" fontId="19" fillId="0" borderId="0" xfId="0" applyNumberFormat="1" applyFont="1" applyFill="1" applyBorder="1" applyAlignment="1"/>
    <xf numFmtId="49" fontId="19" fillId="0" borderId="0" xfId="0" applyNumberFormat="1" applyFont="1" applyFill="1" applyAlignment="1"/>
    <xf numFmtId="0" fontId="36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4" fillId="0" borderId="0" xfId="0" applyFont="1" applyFill="1"/>
    <xf numFmtId="0" fontId="36" fillId="0" borderId="0" xfId="0" applyFont="1" applyFill="1" applyBorder="1"/>
    <xf numFmtId="0" fontId="36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vertical="center"/>
    </xf>
    <xf numFmtId="0" fontId="21" fillId="0" borderId="0" xfId="0" applyFont="1" applyFill="1" applyBorder="1"/>
    <xf numFmtId="0" fontId="21" fillId="0" borderId="0" xfId="0" applyFont="1" applyFill="1"/>
    <xf numFmtId="49" fontId="19" fillId="0" borderId="0" xfId="0" applyNumberFormat="1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center" vertical="center" textRotation="90"/>
    </xf>
    <xf numFmtId="0" fontId="4" fillId="0" borderId="0" xfId="0" applyFont="1" applyFill="1" applyBorder="1"/>
    <xf numFmtId="0" fontId="6" fillId="0" borderId="0" xfId="0" applyFont="1" applyFill="1"/>
    <xf numFmtId="1" fontId="46" fillId="0" borderId="4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49" fontId="40" fillId="0" borderId="73" xfId="0" applyNumberFormat="1" applyFont="1" applyFill="1" applyBorder="1" applyAlignment="1">
      <alignment horizontal="center" vertical="center"/>
    </xf>
    <xf numFmtId="1" fontId="44" fillId="0" borderId="16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11" fillId="0" borderId="0" xfId="0" applyFont="1" applyFill="1" applyBorder="1" applyAlignment="1">
      <alignment horizontal="left" vertical="center"/>
    </xf>
    <xf numFmtId="0" fontId="13" fillId="0" borderId="0" xfId="0" applyFont="1" applyFill="1" applyBorder="1"/>
    <xf numFmtId="0" fontId="13" fillId="0" borderId="0" xfId="0" applyFont="1" applyFill="1"/>
    <xf numFmtId="0" fontId="2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1" fontId="20" fillId="0" borderId="0" xfId="0" applyNumberFormat="1" applyFont="1" applyFill="1" applyBorder="1" applyAlignment="1">
      <alignment horizontal="center" vertical="center"/>
    </xf>
    <xf numFmtId="49" fontId="21" fillId="0" borderId="23" xfId="0" applyNumberFormat="1" applyFont="1" applyFill="1" applyBorder="1" applyAlignment="1">
      <alignment horizontal="center" vertical="center"/>
    </xf>
    <xf numFmtId="1" fontId="44" fillId="0" borderId="21" xfId="0" applyNumberFormat="1" applyFont="1" applyFill="1" applyBorder="1" applyAlignment="1">
      <alignment horizontal="center" vertical="center"/>
    </xf>
    <xf numFmtId="0" fontId="36" fillId="0" borderId="0" xfId="0" applyFont="1" applyFill="1" applyAlignment="1">
      <alignment wrapText="1"/>
    </xf>
    <xf numFmtId="0" fontId="39" fillId="0" borderId="0" xfId="0" applyFont="1" applyFill="1" applyAlignment="1">
      <alignment vertical="center"/>
    </xf>
    <xf numFmtId="0" fontId="43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 wrapText="1"/>
    </xf>
    <xf numFmtId="49" fontId="40" fillId="0" borderId="14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top" wrapText="1"/>
    </xf>
    <xf numFmtId="49" fontId="40" fillId="0" borderId="17" xfId="0" applyNumberFormat="1" applyFont="1" applyFill="1" applyBorder="1" applyAlignment="1">
      <alignment horizontal="center" vertical="center"/>
    </xf>
    <xf numFmtId="9" fontId="20" fillId="0" borderId="0" xfId="2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30" fillId="0" borderId="0" xfId="0" applyFont="1" applyFill="1" applyBorder="1" applyAlignment="1">
      <alignment horizontal="center" vertical="top" wrapText="1"/>
    </xf>
    <xf numFmtId="0" fontId="20" fillId="0" borderId="0" xfId="0" applyFont="1" applyFill="1" applyBorder="1"/>
    <xf numFmtId="0" fontId="30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 wrapText="1"/>
    </xf>
    <xf numFmtId="0" fontId="53" fillId="0" borderId="0" xfId="0" applyFont="1" applyFill="1"/>
    <xf numFmtId="0" fontId="0" fillId="0" borderId="58" xfId="0" applyFill="1" applyBorder="1" applyAlignment="1"/>
    <xf numFmtId="49" fontId="40" fillId="0" borderId="5" xfId="0" applyNumberFormat="1" applyFont="1" applyFill="1" applyBorder="1" applyAlignment="1">
      <alignment horizontal="center" vertical="center"/>
    </xf>
    <xf numFmtId="0" fontId="20" fillId="0" borderId="0" xfId="0" applyNumberFormat="1" applyFont="1" applyFill="1" applyBorder="1" applyAlignment="1">
      <alignment horizontal="center" vertical="center"/>
    </xf>
    <xf numFmtId="0" fontId="2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49" fontId="40" fillId="0" borderId="18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vertical="center"/>
    </xf>
    <xf numFmtId="0" fontId="21" fillId="0" borderId="0" xfId="0" applyFont="1" applyFill="1" applyBorder="1" applyAlignment="1"/>
    <xf numFmtId="0" fontId="23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/>
    <xf numFmtId="0" fontId="18" fillId="0" borderId="0" xfId="0" applyFont="1" applyFill="1" applyAlignment="1"/>
    <xf numFmtId="49" fontId="40" fillId="0" borderId="29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18" fillId="0" borderId="0" xfId="0" applyFont="1" applyFill="1" applyBorder="1"/>
    <xf numFmtId="0" fontId="26" fillId="0" borderId="0" xfId="0" applyFont="1" applyFill="1" applyBorder="1" applyAlignment="1">
      <alignment horizontal="center" vertical="center"/>
    </xf>
    <xf numFmtId="0" fontId="27" fillId="0" borderId="0" xfId="0" applyFont="1" applyFill="1" applyBorder="1"/>
    <xf numFmtId="0" fontId="29" fillId="0" borderId="0" xfId="0" applyFont="1" applyFill="1" applyBorder="1"/>
    <xf numFmtId="0" fontId="29" fillId="0" borderId="0" xfId="0" applyFont="1" applyFill="1"/>
    <xf numFmtId="0" fontId="29" fillId="0" borderId="0" xfId="0" applyFont="1" applyFill="1" applyBorder="1" applyAlignment="1">
      <alignment vertical="center"/>
    </xf>
    <xf numFmtId="0" fontId="29" fillId="0" borderId="0" xfId="0" applyFont="1" applyFill="1" applyAlignment="1">
      <alignment vertical="center"/>
    </xf>
    <xf numFmtId="0" fontId="29" fillId="0" borderId="0" xfId="0" applyFont="1" applyFill="1" applyAlignment="1">
      <alignment horizontal="left" vertical="center"/>
    </xf>
    <xf numFmtId="0" fontId="31" fillId="0" borderId="0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wrapText="1"/>
    </xf>
    <xf numFmtId="0" fontId="32" fillId="0" borderId="0" xfId="0" applyFont="1" applyFill="1" applyAlignment="1">
      <alignment wrapText="1"/>
    </xf>
    <xf numFmtId="0" fontId="43" fillId="0" borderId="0" xfId="0" applyFont="1" applyFill="1" applyAlignment="1">
      <alignment horizontal="left" vertical="center"/>
    </xf>
    <xf numFmtId="0" fontId="33" fillId="0" borderId="0" xfId="0" applyFont="1" applyFill="1" applyBorder="1" applyAlignment="1">
      <alignment horizontal="left" vertical="center" wrapText="1"/>
    </xf>
    <xf numFmtId="0" fontId="33" fillId="0" borderId="0" xfId="0" applyFont="1" applyFill="1" applyBorder="1" applyAlignment="1">
      <alignment wrapText="1"/>
    </xf>
    <xf numFmtId="0" fontId="33" fillId="0" borderId="0" xfId="0" applyFont="1" applyFill="1" applyAlignment="1">
      <alignment wrapText="1"/>
    </xf>
    <xf numFmtId="0" fontId="33" fillId="0" borderId="0" xfId="0" applyFont="1" applyFill="1" applyAlignment="1">
      <alignment horizontal="left" vertical="center" wrapText="1"/>
    </xf>
    <xf numFmtId="1" fontId="46" fillId="0" borderId="19" xfId="0" applyNumberFormat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vertical="center" wrapText="1"/>
    </xf>
    <xf numFmtId="0" fontId="33" fillId="0" borderId="0" xfId="0" applyFont="1" applyFill="1" applyAlignment="1">
      <alignment vertical="center" wrapText="1"/>
    </xf>
    <xf numFmtId="49" fontId="21" fillId="0" borderId="69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horizontal="left" vertical="center"/>
    </xf>
    <xf numFmtId="0" fontId="30" fillId="0" borderId="0" xfId="0" applyFont="1" applyFill="1" applyAlignment="1">
      <alignment vertical="center"/>
    </xf>
    <xf numFmtId="0" fontId="33" fillId="0" borderId="0" xfId="0" applyFont="1" applyFill="1" applyBorder="1" applyAlignment="1">
      <alignment vertical="center"/>
    </xf>
    <xf numFmtId="0" fontId="33" fillId="0" borderId="0" xfId="0" applyFont="1" applyFill="1" applyBorder="1" applyAlignment="1">
      <alignment horizontal="left" vertical="center"/>
    </xf>
    <xf numFmtId="0" fontId="33" fillId="0" borderId="0" xfId="0" applyFont="1" applyFill="1" applyAlignment="1">
      <alignment vertical="center"/>
    </xf>
    <xf numFmtId="0" fontId="33" fillId="0" borderId="0" xfId="0" applyFont="1" applyFill="1" applyBorder="1" applyAlignment="1"/>
    <xf numFmtId="0" fontId="33" fillId="0" borderId="0" xfId="0" applyFont="1" applyFill="1" applyBorder="1" applyAlignment="1">
      <alignment horizontal="left"/>
    </xf>
    <xf numFmtId="0" fontId="33" fillId="0" borderId="0" xfId="0" applyFont="1" applyFill="1" applyAlignment="1"/>
    <xf numFmtId="1" fontId="44" fillId="0" borderId="2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" fillId="0" borderId="0" xfId="0" applyFont="1" applyFill="1" applyBorder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/>
    <xf numFmtId="49" fontId="21" fillId="0" borderId="0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1" fontId="21" fillId="0" borderId="0" xfId="0" applyNumberFormat="1" applyFont="1" applyFill="1" applyBorder="1" applyAlignment="1">
      <alignment horizontal="center" vertical="center"/>
    </xf>
    <xf numFmtId="164" fontId="21" fillId="0" borderId="0" xfId="0" applyNumberFormat="1" applyFont="1" applyFill="1" applyBorder="1" applyAlignment="1">
      <alignment horizontal="center" vertical="center"/>
    </xf>
    <xf numFmtId="0" fontId="21" fillId="0" borderId="0" xfId="0" applyNumberFormat="1" applyFont="1" applyFill="1" applyBorder="1" applyAlignment="1">
      <alignment horizontal="center" vertical="center"/>
    </xf>
    <xf numFmtId="0" fontId="21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/>
    <xf numFmtId="0" fontId="6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/>
    <xf numFmtId="0" fontId="42" fillId="0" borderId="12" xfId="0" applyFont="1" applyFill="1" applyBorder="1"/>
    <xf numFmtId="0" fontId="49" fillId="0" borderId="12" xfId="0" applyFont="1" applyFill="1" applyBorder="1" applyAlignment="1"/>
    <xf numFmtId="0" fontId="49" fillId="0" borderId="12" xfId="0" applyFont="1" applyFill="1" applyBorder="1" applyAlignment="1">
      <alignment horizontal="left" vertical="center"/>
    </xf>
    <xf numFmtId="0" fontId="49" fillId="0" borderId="12" xfId="0" applyFont="1" applyFill="1" applyBorder="1" applyAlignment="1">
      <alignment vertical="top"/>
    </xf>
    <xf numFmtId="49" fontId="21" fillId="0" borderId="0" xfId="0" applyNumberFormat="1" applyFont="1" applyFill="1" applyBorder="1" applyAlignment="1">
      <alignment horizontal="right" vertical="center"/>
    </xf>
    <xf numFmtId="49" fontId="40" fillId="0" borderId="0" xfId="0" applyNumberFormat="1" applyFont="1" applyFill="1" applyBorder="1" applyAlignment="1">
      <alignment horizontal="left" vertical="center" wrapText="1"/>
    </xf>
    <xf numFmtId="0" fontId="27" fillId="0" borderId="0" xfId="0" applyFont="1" applyFill="1"/>
    <xf numFmtId="0" fontId="50" fillId="0" borderId="0" xfId="0" applyFont="1" applyFill="1" applyAlignment="1">
      <alignment vertical="top" wrapText="1"/>
    </xf>
    <xf numFmtId="49" fontId="19" fillId="0" borderId="0" xfId="0" applyNumberFormat="1" applyFont="1" applyFill="1" applyBorder="1" applyAlignment="1">
      <alignment vertical="center"/>
    </xf>
    <xf numFmtId="0" fontId="29" fillId="0" borderId="0" xfId="0" applyFont="1" applyFill="1" applyBorder="1" applyAlignment="1">
      <alignment horizontal="left" vertical="top" wrapText="1"/>
    </xf>
    <xf numFmtId="0" fontId="34" fillId="0" borderId="0" xfId="0" applyFont="1" applyFill="1" applyBorder="1" applyAlignment="1">
      <alignment vertical="center"/>
    </xf>
    <xf numFmtId="0" fontId="34" fillId="0" borderId="0" xfId="0" applyFont="1" applyFill="1" applyAlignment="1">
      <alignment horizontal="left" vertical="center"/>
    </xf>
    <xf numFmtId="0" fontId="34" fillId="0" borderId="0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center" vertical="top" wrapText="1"/>
    </xf>
    <xf numFmtId="0" fontId="34" fillId="0" borderId="0" xfId="0" applyFont="1" applyFill="1"/>
    <xf numFmtId="49" fontId="34" fillId="0" borderId="0" xfId="0" applyNumberFormat="1" applyFont="1" applyFill="1"/>
    <xf numFmtId="1" fontId="46" fillId="0" borderId="16" xfId="0" applyNumberFormat="1" applyFont="1" applyFill="1" applyBorder="1" applyAlignment="1">
      <alignment horizontal="center" vertical="center"/>
    </xf>
    <xf numFmtId="1" fontId="46" fillId="0" borderId="33" xfId="0" applyNumberFormat="1" applyFont="1" applyFill="1" applyBorder="1" applyAlignment="1">
      <alignment horizontal="center" vertical="center"/>
    </xf>
    <xf numFmtId="1" fontId="44" fillId="0" borderId="54" xfId="0" applyNumberFormat="1" applyFont="1" applyFill="1" applyBorder="1" applyAlignment="1">
      <alignment horizontal="center" vertical="center"/>
    </xf>
    <xf numFmtId="49" fontId="21" fillId="0" borderId="0" xfId="0" applyNumberFormat="1" applyFont="1" applyFill="1" applyBorder="1" applyAlignment="1">
      <alignment vertical="center"/>
    </xf>
    <xf numFmtId="49" fontId="43" fillId="0" borderId="0" xfId="0" applyNumberFormat="1" applyFont="1" applyFill="1" applyBorder="1" applyAlignment="1">
      <alignment vertical="center"/>
    </xf>
    <xf numFmtId="0" fontId="28" fillId="0" borderId="0" xfId="0" applyFont="1" applyFill="1" applyBorder="1"/>
    <xf numFmtId="0" fontId="29" fillId="0" borderId="0" xfId="0" applyFont="1" applyFill="1" applyBorder="1" applyAlignment="1">
      <alignment vertical="top"/>
    </xf>
    <xf numFmtId="0" fontId="29" fillId="0" borderId="0" xfId="0" applyFont="1" applyFill="1" applyBorder="1" applyAlignment="1">
      <alignment vertical="top" wrapText="1"/>
    </xf>
    <xf numFmtId="0" fontId="29" fillId="0" borderId="0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left" vertical="top"/>
    </xf>
    <xf numFmtId="0" fontId="34" fillId="0" borderId="0" xfId="0" applyFont="1" applyFill="1" applyBorder="1"/>
    <xf numFmtId="0" fontId="29" fillId="0" borderId="0" xfId="0" applyFont="1" applyFill="1" applyBorder="1" applyAlignment="1">
      <alignment vertical="center" wrapText="1"/>
    </xf>
    <xf numFmtId="0" fontId="29" fillId="0" borderId="0" xfId="0" applyFont="1" applyFill="1" applyBorder="1" applyAlignment="1"/>
    <xf numFmtId="1" fontId="36" fillId="0" borderId="16" xfId="0" applyNumberFormat="1" applyFont="1" applyFill="1" applyBorder="1" applyAlignment="1">
      <alignment horizontal="center" vertical="center"/>
    </xf>
    <xf numFmtId="0" fontId="36" fillId="0" borderId="19" xfId="0" applyFont="1" applyFill="1" applyBorder="1" applyAlignment="1">
      <alignment horizontal="center" vertical="center"/>
    </xf>
    <xf numFmtId="0" fontId="36" fillId="0" borderId="21" xfId="0" applyFont="1" applyFill="1" applyBorder="1" applyAlignment="1">
      <alignment horizontal="center" vertical="center"/>
    </xf>
    <xf numFmtId="49" fontId="56" fillId="0" borderId="0" xfId="0" applyNumberFormat="1" applyFont="1" applyFill="1" applyBorder="1" applyAlignment="1">
      <alignment vertical="center"/>
    </xf>
    <xf numFmtId="0" fontId="40" fillId="0" borderId="0" xfId="0" applyFont="1" applyFill="1" applyBorder="1" applyAlignment="1">
      <alignment horizontal="center" vertical="center"/>
    </xf>
    <xf numFmtId="49" fontId="21" fillId="0" borderId="0" xfId="0" applyNumberFormat="1" applyFont="1" applyFill="1" applyBorder="1" applyAlignment="1">
      <alignment horizontal="center" vertical="center"/>
    </xf>
    <xf numFmtId="49" fontId="40" fillId="0" borderId="64" xfId="0" applyNumberFormat="1" applyFont="1" applyFill="1" applyBorder="1" applyAlignment="1">
      <alignment horizontal="center" vertical="center"/>
    </xf>
    <xf numFmtId="1" fontId="40" fillId="0" borderId="45" xfId="0" applyNumberFormat="1" applyFont="1" applyFill="1" applyBorder="1" applyAlignment="1">
      <alignment horizontal="center" vertical="center"/>
    </xf>
    <xf numFmtId="49" fontId="21" fillId="0" borderId="41" xfId="0" applyNumberFormat="1" applyFont="1" applyFill="1" applyBorder="1" applyAlignment="1">
      <alignment horizontal="center" vertical="center"/>
    </xf>
    <xf numFmtId="49" fontId="21" fillId="0" borderId="22" xfId="0" applyNumberFormat="1" applyFont="1" applyFill="1" applyBorder="1" applyAlignment="1">
      <alignment horizontal="center" vertical="center"/>
    </xf>
    <xf numFmtId="0" fontId="44" fillId="0" borderId="6" xfId="0" applyFont="1" applyFill="1" applyBorder="1" applyAlignment="1">
      <alignment horizontal="center" vertical="center"/>
    </xf>
    <xf numFmtId="0" fontId="44" fillId="0" borderId="7" xfId="0" applyFont="1" applyFill="1" applyBorder="1" applyAlignment="1">
      <alignment horizontal="center" vertical="center"/>
    </xf>
    <xf numFmtId="0" fontId="44" fillId="0" borderId="8" xfId="0" applyFont="1" applyFill="1" applyBorder="1" applyAlignment="1">
      <alignment horizontal="center" vertical="center"/>
    </xf>
    <xf numFmtId="0" fontId="44" fillId="0" borderId="60" xfId="0" applyFont="1" applyFill="1" applyBorder="1" applyAlignment="1">
      <alignment horizontal="center" vertical="center"/>
    </xf>
    <xf numFmtId="1" fontId="44" fillId="0" borderId="6" xfId="0" applyNumberFormat="1" applyFont="1" applyFill="1" applyBorder="1" applyAlignment="1">
      <alignment horizontal="center" vertical="center"/>
    </xf>
    <xf numFmtId="1" fontId="44" fillId="0" borderId="7" xfId="0" applyNumberFormat="1" applyFont="1" applyFill="1" applyBorder="1" applyAlignment="1">
      <alignment horizontal="center" vertical="center"/>
    </xf>
    <xf numFmtId="0" fontId="44" fillId="0" borderId="12" xfId="0" applyNumberFormat="1" applyFont="1" applyFill="1" applyBorder="1" applyAlignment="1">
      <alignment horizontal="center" vertical="center"/>
    </xf>
    <xf numFmtId="0" fontId="44" fillId="0" borderId="19" xfId="0" applyNumberFormat="1" applyFont="1" applyFill="1" applyBorder="1" applyAlignment="1">
      <alignment horizontal="center" vertical="center"/>
    </xf>
    <xf numFmtId="0" fontId="44" fillId="0" borderId="9" xfId="0" applyNumberFormat="1" applyFont="1" applyFill="1" applyBorder="1" applyAlignment="1">
      <alignment horizontal="center" vertical="center"/>
    </xf>
    <xf numFmtId="0" fontId="46" fillId="0" borderId="9" xfId="0" applyNumberFormat="1" applyFont="1" applyFill="1" applyBorder="1" applyAlignment="1">
      <alignment horizontal="center" vertical="center"/>
    </xf>
    <xf numFmtId="0" fontId="44" fillId="0" borderId="25" xfId="0" applyNumberFormat="1" applyFont="1" applyFill="1" applyBorder="1" applyAlignment="1">
      <alignment horizontal="center" vertical="center"/>
    </xf>
    <xf numFmtId="0" fontId="44" fillId="0" borderId="21" xfId="0" applyNumberFormat="1" applyFont="1" applyFill="1" applyBorder="1" applyAlignment="1">
      <alignment horizontal="center" vertical="center"/>
    </xf>
    <xf numFmtId="1" fontId="44" fillId="0" borderId="9" xfId="0" applyNumberFormat="1" applyFont="1" applyFill="1" applyBorder="1" applyAlignment="1">
      <alignment horizontal="center" vertical="center"/>
    </xf>
    <xf numFmtId="1" fontId="44" fillId="0" borderId="12" xfId="0" applyNumberFormat="1" applyFont="1" applyFill="1" applyBorder="1" applyAlignment="1">
      <alignment horizontal="center" vertical="center"/>
    </xf>
    <xf numFmtId="1" fontId="44" fillId="0" borderId="13" xfId="0" applyNumberFormat="1" applyFont="1" applyFill="1" applyBorder="1" applyAlignment="1">
      <alignment horizontal="center" vertical="center"/>
    </xf>
    <xf numFmtId="1" fontId="44" fillId="0" borderId="51" xfId="0" applyNumberFormat="1" applyFont="1" applyFill="1" applyBorder="1" applyAlignment="1">
      <alignment horizontal="center" vertical="center"/>
    </xf>
    <xf numFmtId="1" fontId="46" fillId="0" borderId="2" xfId="0" applyNumberFormat="1" applyFont="1" applyFill="1" applyBorder="1" applyAlignment="1">
      <alignment horizontal="center" vertical="center"/>
    </xf>
    <xf numFmtId="1" fontId="46" fillId="0" borderId="32" xfId="0" applyNumberFormat="1" applyFont="1" applyFill="1" applyBorder="1" applyAlignment="1">
      <alignment horizontal="center" vertical="center"/>
    </xf>
    <xf numFmtId="1" fontId="44" fillId="0" borderId="25" xfId="0" applyNumberFormat="1" applyFont="1" applyFill="1" applyBorder="1" applyAlignment="1">
      <alignment horizontal="center" vertical="center"/>
    </xf>
    <xf numFmtId="1" fontId="46" fillId="0" borderId="9" xfId="0" applyNumberFormat="1" applyFont="1" applyFill="1" applyBorder="1" applyAlignment="1">
      <alignment horizontal="center" vertical="center"/>
    </xf>
    <xf numFmtId="0" fontId="44" fillId="0" borderId="13" xfId="0" applyNumberFormat="1" applyFont="1" applyFill="1" applyBorder="1" applyAlignment="1">
      <alignment horizontal="center" vertical="center"/>
    </xf>
    <xf numFmtId="0" fontId="46" fillId="0" borderId="16" xfId="0" applyNumberFormat="1" applyFont="1" applyFill="1" applyBorder="1" applyAlignment="1">
      <alignment horizontal="center" vertical="center"/>
    </xf>
    <xf numFmtId="1" fontId="19" fillId="0" borderId="18" xfId="0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44" fillId="0" borderId="16" xfId="0" applyNumberFormat="1" applyFont="1" applyFill="1" applyBorder="1" applyAlignment="1">
      <alignment horizontal="center" vertical="center"/>
    </xf>
    <xf numFmtId="0" fontId="44" fillId="0" borderId="20" xfId="0" applyNumberFormat="1" applyFont="1" applyFill="1" applyBorder="1" applyAlignment="1">
      <alignment horizontal="center" vertical="center"/>
    </xf>
    <xf numFmtId="1" fontId="40" fillId="0" borderId="2" xfId="0" applyNumberFormat="1" applyFont="1" applyFill="1" applyBorder="1" applyAlignment="1">
      <alignment horizontal="center" vertical="center"/>
    </xf>
    <xf numFmtId="0" fontId="46" fillId="0" borderId="0" xfId="0" applyFont="1" applyFill="1" applyAlignment="1">
      <alignment vertical="center"/>
    </xf>
    <xf numFmtId="0" fontId="31" fillId="0" borderId="0" xfId="0" applyFont="1" applyFill="1" applyAlignment="1">
      <alignment horizontal="left" vertical="center" wrapText="1"/>
    </xf>
    <xf numFmtId="1" fontId="46" fillId="0" borderId="12" xfId="0" applyNumberFormat="1" applyFont="1" applyFill="1" applyBorder="1" applyAlignment="1">
      <alignment horizontal="center" vertical="center"/>
    </xf>
    <xf numFmtId="1" fontId="40" fillId="0" borderId="4" xfId="0" applyNumberFormat="1" applyFont="1" applyFill="1" applyBorder="1" applyAlignment="1">
      <alignment horizontal="center" vertical="center"/>
    </xf>
    <xf numFmtId="49" fontId="21" fillId="0" borderId="14" xfId="0" applyNumberFormat="1" applyFont="1" applyFill="1" applyBorder="1" applyAlignment="1">
      <alignment horizontal="center" vertical="center"/>
    </xf>
    <xf numFmtId="49" fontId="21" fillId="0" borderId="17" xfId="0" applyNumberFormat="1" applyFont="1" applyFill="1" applyBorder="1" applyAlignment="1">
      <alignment horizontal="center" vertical="center"/>
    </xf>
    <xf numFmtId="0" fontId="44" fillId="0" borderId="37" xfId="0" applyFont="1" applyFill="1" applyBorder="1" applyAlignment="1">
      <alignment horizontal="center" vertical="center" wrapText="1"/>
    </xf>
    <xf numFmtId="0" fontId="44" fillId="0" borderId="68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/>
    </xf>
    <xf numFmtId="0" fontId="43" fillId="0" borderId="67" xfId="0" applyFont="1" applyFill="1" applyBorder="1" applyAlignment="1">
      <alignment horizontal="left" vertical="center"/>
    </xf>
    <xf numFmtId="0" fontId="48" fillId="0" borderId="67" xfId="0" applyFont="1" applyFill="1" applyBorder="1" applyAlignment="1">
      <alignment horizontal="left" vertical="center"/>
    </xf>
    <xf numFmtId="0" fontId="43" fillId="0" borderId="0" xfId="0" applyFont="1" applyFill="1" applyBorder="1" applyAlignment="1">
      <alignment vertical="center"/>
    </xf>
    <xf numFmtId="0" fontId="0" fillId="0" borderId="0" xfId="0" applyFill="1" applyBorder="1"/>
    <xf numFmtId="0" fontId="19" fillId="0" borderId="0" xfId="0" applyFont="1" applyFill="1" applyBorder="1" applyAlignment="1">
      <alignment horizontal="left" vertical="center" wrapText="1"/>
    </xf>
    <xf numFmtId="49" fontId="56" fillId="0" borderId="0" xfId="0" applyNumberFormat="1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top"/>
    </xf>
    <xf numFmtId="0" fontId="19" fillId="0" borderId="0" xfId="0" applyFont="1" applyFill="1" applyBorder="1" applyAlignment="1">
      <alignment horizontal="left" vertical="center"/>
    </xf>
    <xf numFmtId="49" fontId="43" fillId="0" borderId="0" xfId="0" applyNumberFormat="1" applyFont="1" applyFill="1" applyBorder="1" applyAlignment="1">
      <alignment horizontal="left" vertical="top" wrapText="1"/>
    </xf>
    <xf numFmtId="49" fontId="43" fillId="0" borderId="0" xfId="0" applyNumberFormat="1" applyFont="1" applyFill="1" applyBorder="1" applyAlignment="1">
      <alignment horizontal="left" vertical="top"/>
    </xf>
    <xf numFmtId="49" fontId="21" fillId="0" borderId="0" xfId="0" applyNumberFormat="1" applyFont="1" applyFill="1" applyBorder="1" applyAlignment="1">
      <alignment horizontal="center" vertical="center"/>
    </xf>
    <xf numFmtId="1" fontId="40" fillId="0" borderId="0" xfId="0" applyNumberFormat="1" applyFont="1" applyFill="1" applyBorder="1" applyAlignment="1">
      <alignment horizontal="center" vertical="center"/>
    </xf>
    <xf numFmtId="1" fontId="21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/>
    </xf>
    <xf numFmtId="0" fontId="42" fillId="0" borderId="0" xfId="0" applyFont="1" applyFill="1" applyAlignment="1">
      <alignment horizontal="left"/>
    </xf>
    <xf numFmtId="0" fontId="45" fillId="0" borderId="0" xfId="0" applyFont="1" applyFill="1" applyAlignment="1">
      <alignment horizontal="left"/>
    </xf>
    <xf numFmtId="0" fontId="45" fillId="0" borderId="0" xfId="0" applyFont="1" applyFill="1" applyAlignment="1">
      <alignment horizontal="left" wrapText="1"/>
    </xf>
    <xf numFmtId="0" fontId="45" fillId="0" borderId="0" xfId="0" applyFont="1" applyFill="1" applyAlignment="1">
      <alignment horizontal="left" vertical="center" wrapText="1"/>
    </xf>
    <xf numFmtId="49" fontId="21" fillId="0" borderId="17" xfId="0" applyNumberFormat="1" applyFont="1" applyFill="1" applyBorder="1" applyAlignment="1">
      <alignment horizontal="center" vertical="center"/>
    </xf>
    <xf numFmtId="0" fontId="0" fillId="0" borderId="47" xfId="0" applyFill="1" applyBorder="1"/>
    <xf numFmtId="0" fontId="48" fillId="0" borderId="0" xfId="0" applyFont="1" applyFill="1" applyBorder="1" applyAlignment="1">
      <alignment horizontal="left" vertical="center"/>
    </xf>
    <xf numFmtId="1" fontId="44" fillId="0" borderId="12" xfId="0" applyNumberFormat="1" applyFont="1" applyFill="1" applyBorder="1" applyAlignment="1">
      <alignment horizontal="center" vertical="center"/>
    </xf>
    <xf numFmtId="1" fontId="44" fillId="0" borderId="25" xfId="0" applyNumberFormat="1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top"/>
    </xf>
    <xf numFmtId="0" fontId="36" fillId="0" borderId="0" xfId="0" applyFont="1" applyFill="1" applyBorder="1" applyAlignment="1">
      <alignment horizontal="center" vertical="center" textRotation="90"/>
    </xf>
    <xf numFmtId="1" fontId="36" fillId="0" borderId="0" xfId="0" applyNumberFormat="1" applyFont="1" applyFill="1" applyBorder="1" applyAlignment="1">
      <alignment horizontal="center" vertical="center"/>
    </xf>
    <xf numFmtId="49" fontId="36" fillId="0" borderId="0" xfId="0" applyNumberFormat="1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horizontal="center" vertical="center" textRotation="90"/>
    </xf>
    <xf numFmtId="0" fontId="46" fillId="0" borderId="0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center" vertical="center"/>
    </xf>
    <xf numFmtId="0" fontId="44" fillId="0" borderId="0" xfId="0" applyNumberFormat="1" applyFont="1" applyFill="1" applyBorder="1" applyAlignment="1">
      <alignment horizontal="center" vertical="center"/>
    </xf>
    <xf numFmtId="0" fontId="44" fillId="0" borderId="0" xfId="0" applyNumberFormat="1" applyFont="1" applyFill="1" applyBorder="1" applyAlignment="1">
      <alignment horizontal="center" vertical="center" wrapText="1"/>
    </xf>
    <xf numFmtId="0" fontId="46" fillId="0" borderId="0" xfId="0" applyNumberFormat="1" applyFont="1" applyFill="1" applyBorder="1" applyAlignment="1">
      <alignment horizontal="center" vertical="center" textRotation="90"/>
    </xf>
    <xf numFmtId="0" fontId="46" fillId="0" borderId="0" xfId="0" applyNumberFormat="1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left" vertical="center" wrapText="1"/>
    </xf>
    <xf numFmtId="0" fontId="46" fillId="0" borderId="0" xfId="0" applyFont="1" applyFill="1" applyBorder="1" applyAlignment="1">
      <alignment horizontal="left" vertical="center"/>
    </xf>
    <xf numFmtId="0" fontId="44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top" wrapText="1"/>
    </xf>
    <xf numFmtId="0" fontId="36" fillId="0" borderId="0" xfId="1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 wrapText="1"/>
    </xf>
    <xf numFmtId="49" fontId="19" fillId="0" borderId="0" xfId="0" applyNumberFormat="1" applyFont="1" applyFill="1" applyBorder="1" applyAlignment="1">
      <alignment horizontal="center" vertical="center" wrapText="1"/>
    </xf>
    <xf numFmtId="49" fontId="44" fillId="0" borderId="0" xfId="0" applyNumberFormat="1" applyFont="1" applyFill="1" applyBorder="1" applyAlignment="1">
      <alignment horizontal="left" vertical="center" wrapText="1"/>
    </xf>
    <xf numFmtId="1" fontId="44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56" fillId="0" borderId="58" xfId="0" applyFont="1" applyFill="1" applyBorder="1" applyAlignment="1">
      <alignment horizontal="center" vertical="top"/>
    </xf>
    <xf numFmtId="0" fontId="56" fillId="0" borderId="58" xfId="0" applyFont="1" applyFill="1" applyBorder="1" applyAlignment="1">
      <alignment horizontal="left" vertical="top"/>
    </xf>
    <xf numFmtId="49" fontId="19" fillId="0" borderId="0" xfId="0" applyNumberFormat="1" applyFont="1" applyFill="1" applyBorder="1" applyAlignment="1">
      <alignment horizontal="left" vertical="center"/>
    </xf>
    <xf numFmtId="0" fontId="19" fillId="0" borderId="65" xfId="0" applyFont="1" applyFill="1" applyBorder="1" applyAlignment="1">
      <alignment horizontal="left"/>
    </xf>
    <xf numFmtId="0" fontId="43" fillId="0" borderId="0" xfId="0" applyFont="1" applyFill="1" applyBorder="1" applyAlignment="1">
      <alignment horizontal="center" vertical="top"/>
    </xf>
    <xf numFmtId="0" fontId="19" fillId="0" borderId="0" xfId="0" applyFont="1" applyFill="1" applyBorder="1" applyAlignment="1">
      <alignment horizontal="left" vertical="center" wrapText="1"/>
    </xf>
    <xf numFmtId="0" fontId="57" fillId="0" borderId="0" xfId="0" applyFont="1" applyFill="1" applyBorder="1" applyAlignment="1">
      <alignment horizontal="left" vertical="center" wrapText="1"/>
    </xf>
    <xf numFmtId="0" fontId="29" fillId="0" borderId="0" xfId="0" applyFont="1" applyFill="1" applyAlignment="1">
      <alignment horizontal="left"/>
    </xf>
    <xf numFmtId="0" fontId="19" fillId="0" borderId="0" xfId="0" applyFont="1" applyFill="1" applyAlignment="1">
      <alignment horizontal="left" vertical="top" wrapText="1"/>
    </xf>
    <xf numFmtId="49" fontId="56" fillId="0" borderId="0" xfId="0" applyNumberFormat="1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top"/>
    </xf>
    <xf numFmtId="49" fontId="19" fillId="0" borderId="65" xfId="0" applyNumberFormat="1" applyFont="1" applyFill="1" applyBorder="1" applyAlignment="1">
      <alignment horizontal="left" vertical="center"/>
    </xf>
    <xf numFmtId="0" fontId="43" fillId="0" borderId="0" xfId="0" applyFont="1" applyFill="1" applyAlignment="1">
      <alignment horizontal="center" vertical="top"/>
    </xf>
    <xf numFmtId="0" fontId="43" fillId="0" borderId="67" xfId="0" applyFont="1" applyFill="1" applyBorder="1" applyAlignment="1">
      <alignment horizontal="center"/>
    </xf>
    <xf numFmtId="49" fontId="19" fillId="0" borderId="0" xfId="0" applyNumberFormat="1" applyFont="1" applyFill="1" applyBorder="1" applyAlignment="1">
      <alignment horizontal="left" vertical="center" wrapText="1"/>
    </xf>
    <xf numFmtId="0" fontId="43" fillId="0" borderId="67" xfId="0" applyFont="1" applyFill="1" applyBorder="1" applyAlignment="1">
      <alignment horizontal="center" vertical="top"/>
    </xf>
    <xf numFmtId="0" fontId="19" fillId="0" borderId="0" xfId="0" applyFont="1" applyFill="1" applyBorder="1" applyAlignment="1">
      <alignment horizontal="left" vertical="center"/>
    </xf>
    <xf numFmtId="0" fontId="29" fillId="0" borderId="0" xfId="0" applyFont="1" applyFill="1" applyAlignment="1">
      <alignment horizontal="left" vertical="top" wrapText="1"/>
    </xf>
    <xf numFmtId="0" fontId="19" fillId="0" borderId="0" xfId="0" applyFont="1" applyFill="1" applyBorder="1" applyAlignment="1">
      <alignment horizontal="left"/>
    </xf>
    <xf numFmtId="0" fontId="19" fillId="0" borderId="0" xfId="0" applyFont="1" applyFill="1" applyAlignment="1">
      <alignment horizontal="center" vertical="top"/>
    </xf>
    <xf numFmtId="0" fontId="19" fillId="0" borderId="0" xfId="0" applyFont="1" applyFill="1" applyAlignment="1">
      <alignment horizontal="left" wrapText="1"/>
    </xf>
    <xf numFmtId="0" fontId="19" fillId="0" borderId="31" xfId="0" applyFont="1" applyFill="1" applyBorder="1" applyAlignment="1">
      <alignment horizontal="left" vertical="center" wrapText="1"/>
    </xf>
    <xf numFmtId="0" fontId="19" fillId="0" borderId="39" xfId="0" applyFont="1" applyFill="1" applyBorder="1" applyAlignment="1">
      <alignment horizontal="left" vertical="center" wrapText="1"/>
    </xf>
    <xf numFmtId="0" fontId="19" fillId="0" borderId="49" xfId="0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horizontal="left" vertical="center" wrapText="1"/>
    </xf>
    <xf numFmtId="0" fontId="19" fillId="0" borderId="61" xfId="0" applyFont="1" applyFill="1" applyBorder="1" applyAlignment="1">
      <alignment horizontal="left" vertical="center" wrapText="1"/>
    </xf>
    <xf numFmtId="0" fontId="19" fillId="0" borderId="60" xfId="0" applyFont="1" applyFill="1" applyBorder="1" applyAlignment="1">
      <alignment horizontal="left" vertical="center" wrapText="1"/>
    </xf>
    <xf numFmtId="0" fontId="19" fillId="0" borderId="6" xfId="1" applyFont="1" applyFill="1" applyBorder="1" applyAlignment="1">
      <alignment horizontal="left" vertical="center" wrapText="1"/>
    </xf>
    <xf numFmtId="0" fontId="19" fillId="0" borderId="61" xfId="1" applyFont="1" applyFill="1" applyBorder="1" applyAlignment="1">
      <alignment horizontal="left" vertical="center" wrapText="1"/>
    </xf>
    <xf numFmtId="0" fontId="19" fillId="0" borderId="60" xfId="1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60" xfId="0" applyFont="1" applyFill="1" applyBorder="1" applyAlignment="1">
      <alignment horizontal="center" vertical="center" wrapText="1"/>
    </xf>
    <xf numFmtId="49" fontId="19" fillId="0" borderId="0" xfId="0" applyNumberFormat="1" applyFont="1" applyFill="1" applyBorder="1" applyAlignment="1">
      <alignment horizontal="left" vertical="top"/>
    </xf>
    <xf numFmtId="0" fontId="36" fillId="0" borderId="64" xfId="0" applyFont="1" applyFill="1" applyBorder="1" applyAlignment="1">
      <alignment horizontal="center" vertical="center"/>
    </xf>
    <xf numFmtId="0" fontId="36" fillId="0" borderId="45" xfId="0" applyFont="1" applyFill="1" applyBorder="1" applyAlignment="1">
      <alignment horizontal="center" vertical="center"/>
    </xf>
    <xf numFmtId="0" fontId="36" fillId="0" borderId="46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left" vertical="center" wrapText="1"/>
    </xf>
    <xf numFmtId="0" fontId="19" fillId="0" borderId="63" xfId="0" applyFont="1" applyFill="1" applyBorder="1" applyAlignment="1">
      <alignment horizontal="left" vertical="center" wrapText="1"/>
    </xf>
    <xf numFmtId="0" fontId="19" fillId="0" borderId="62" xfId="0" applyFont="1" applyFill="1" applyBorder="1" applyAlignment="1">
      <alignment horizontal="left" vertical="center" wrapText="1"/>
    </xf>
    <xf numFmtId="0" fontId="56" fillId="0" borderId="58" xfId="1" applyFont="1" applyFill="1" applyBorder="1" applyAlignment="1">
      <alignment horizontal="center" vertical="center"/>
    </xf>
    <xf numFmtId="0" fontId="36" fillId="0" borderId="64" xfId="0" applyFont="1" applyFill="1" applyBorder="1" applyAlignment="1">
      <alignment horizontal="center" vertical="center" wrapText="1"/>
    </xf>
    <xf numFmtId="0" fontId="36" fillId="0" borderId="45" xfId="0" applyFont="1" applyFill="1" applyBorder="1" applyAlignment="1">
      <alignment horizontal="center" vertical="center" wrapText="1"/>
    </xf>
    <xf numFmtId="0" fontId="36" fillId="0" borderId="46" xfId="0" applyFont="1" applyFill="1" applyBorder="1" applyAlignment="1">
      <alignment horizontal="center" vertical="center" wrapText="1"/>
    </xf>
    <xf numFmtId="49" fontId="19" fillId="0" borderId="37" xfId="0" applyNumberFormat="1" applyFont="1" applyFill="1" applyBorder="1" applyAlignment="1">
      <alignment horizontal="center" vertical="center" wrapText="1"/>
    </xf>
    <xf numFmtId="49" fontId="19" fillId="0" borderId="67" xfId="0" applyNumberFormat="1" applyFont="1" applyFill="1" applyBorder="1" applyAlignment="1">
      <alignment horizontal="center" vertical="center" wrapText="1"/>
    </xf>
    <xf numFmtId="49" fontId="19" fillId="0" borderId="68" xfId="0" applyNumberFormat="1" applyFont="1" applyFill="1" applyBorder="1" applyAlignment="1">
      <alignment horizontal="center" vertical="center" wrapText="1"/>
    </xf>
    <xf numFmtId="49" fontId="19" fillId="0" borderId="6" xfId="0" applyNumberFormat="1" applyFont="1" applyFill="1" applyBorder="1" applyAlignment="1">
      <alignment horizontal="center" vertical="center" wrapText="1"/>
    </xf>
    <xf numFmtId="49" fontId="19" fillId="0" borderId="61" xfId="0" applyNumberFormat="1" applyFont="1" applyFill="1" applyBorder="1" applyAlignment="1">
      <alignment horizontal="center" vertical="center" wrapText="1"/>
    </xf>
    <xf numFmtId="49" fontId="19" fillId="0" borderId="60" xfId="0" applyNumberFormat="1" applyFont="1" applyFill="1" applyBorder="1" applyAlignment="1">
      <alignment horizontal="center" vertical="center" wrapText="1"/>
    </xf>
    <xf numFmtId="2" fontId="19" fillId="0" borderId="31" xfId="0" applyNumberFormat="1" applyFont="1" applyFill="1" applyBorder="1" applyAlignment="1">
      <alignment horizontal="left" vertical="center" wrapText="1"/>
    </xf>
    <xf numFmtId="2" fontId="19" fillId="0" borderId="39" xfId="0" applyNumberFormat="1" applyFont="1" applyFill="1" applyBorder="1" applyAlignment="1">
      <alignment horizontal="left" vertical="center" wrapText="1"/>
    </xf>
    <xf numFmtId="2" fontId="19" fillId="0" borderId="49" xfId="0" applyNumberFormat="1" applyFont="1" applyFill="1" applyBorder="1" applyAlignment="1">
      <alignment horizontal="left" vertical="center" wrapText="1"/>
    </xf>
    <xf numFmtId="0" fontId="19" fillId="0" borderId="6" xfId="0" applyNumberFormat="1" applyFont="1" applyFill="1" applyBorder="1" applyAlignment="1">
      <alignment horizontal="left" vertical="center" wrapText="1"/>
    </xf>
    <xf numFmtId="0" fontId="19" fillId="0" borderId="61" xfId="0" applyNumberFormat="1" applyFont="1" applyFill="1" applyBorder="1" applyAlignment="1">
      <alignment horizontal="left" vertical="center" wrapText="1"/>
    </xf>
    <xf numFmtId="0" fontId="19" fillId="0" borderId="60" xfId="0" applyNumberFormat="1" applyFont="1" applyFill="1" applyBorder="1" applyAlignment="1">
      <alignment horizontal="left" vertical="center" wrapText="1"/>
    </xf>
    <xf numFmtId="49" fontId="19" fillId="0" borderId="28" xfId="0" applyNumberFormat="1" applyFont="1" applyFill="1" applyBorder="1" applyAlignment="1">
      <alignment horizontal="center" vertical="center" wrapText="1"/>
    </xf>
    <xf numFmtId="49" fontId="19" fillId="0" borderId="63" xfId="0" applyNumberFormat="1" applyFont="1" applyFill="1" applyBorder="1" applyAlignment="1">
      <alignment horizontal="center" vertical="center" wrapText="1"/>
    </xf>
    <xf numFmtId="49" fontId="19" fillId="0" borderId="62" xfId="0" applyNumberFormat="1" applyFont="1" applyFill="1" applyBorder="1" applyAlignment="1">
      <alignment horizontal="center" vertical="center" wrapText="1"/>
    </xf>
    <xf numFmtId="49" fontId="19" fillId="0" borderId="31" xfId="0" applyNumberFormat="1" applyFont="1" applyFill="1" applyBorder="1" applyAlignment="1">
      <alignment horizontal="center" vertical="center" wrapText="1"/>
    </xf>
    <xf numFmtId="49" fontId="19" fillId="0" borderId="39" xfId="0" applyNumberFormat="1" applyFont="1" applyFill="1" applyBorder="1" applyAlignment="1">
      <alignment horizontal="center" vertical="center" wrapText="1"/>
    </xf>
    <xf numFmtId="49" fontId="19" fillId="0" borderId="49" xfId="0" applyNumberFormat="1" applyFont="1" applyFill="1" applyBorder="1" applyAlignment="1">
      <alignment horizontal="center" vertical="center" wrapText="1"/>
    </xf>
    <xf numFmtId="49" fontId="43" fillId="0" borderId="0" xfId="0" applyNumberFormat="1" applyFont="1" applyFill="1" applyBorder="1" applyAlignment="1">
      <alignment horizontal="left" vertical="top" wrapText="1"/>
    </xf>
    <xf numFmtId="49" fontId="43" fillId="0" borderId="0" xfId="0" applyNumberFormat="1" applyFont="1" applyFill="1" applyBorder="1" applyAlignment="1">
      <alignment horizontal="left" vertical="top"/>
    </xf>
    <xf numFmtId="49" fontId="40" fillId="0" borderId="44" xfId="0" applyNumberFormat="1" applyFont="1" applyFill="1" applyBorder="1" applyAlignment="1">
      <alignment horizontal="center" vertical="center"/>
    </xf>
    <xf numFmtId="49" fontId="40" fillId="0" borderId="47" xfId="0" applyNumberFormat="1" applyFont="1" applyFill="1" applyBorder="1" applyAlignment="1">
      <alignment horizontal="center" vertical="center"/>
    </xf>
    <xf numFmtId="49" fontId="40" fillId="0" borderId="70" xfId="0" applyNumberFormat="1" applyFont="1" applyFill="1" applyBorder="1" applyAlignment="1">
      <alignment horizontal="center" vertical="center"/>
    </xf>
    <xf numFmtId="49" fontId="40" fillId="0" borderId="55" xfId="0" applyNumberFormat="1" applyFont="1" applyFill="1" applyBorder="1" applyAlignment="1">
      <alignment horizontal="center" vertical="center"/>
    </xf>
    <xf numFmtId="49" fontId="40" fillId="0" borderId="0" xfId="0" applyNumberFormat="1" applyFont="1" applyFill="1" applyBorder="1" applyAlignment="1">
      <alignment horizontal="center" vertical="center"/>
    </xf>
    <xf numFmtId="49" fontId="40" fillId="0" borderId="71" xfId="0" applyNumberFormat="1" applyFont="1" applyFill="1" applyBorder="1" applyAlignment="1">
      <alignment horizontal="center" vertical="center"/>
    </xf>
    <xf numFmtId="49" fontId="40" fillId="0" borderId="52" xfId="0" applyNumberFormat="1" applyFont="1" applyFill="1" applyBorder="1" applyAlignment="1">
      <alignment horizontal="center" vertical="center"/>
    </xf>
    <xf numFmtId="49" fontId="40" fillId="0" borderId="58" xfId="0" applyNumberFormat="1" applyFont="1" applyFill="1" applyBorder="1" applyAlignment="1">
      <alignment horizontal="center" vertical="center"/>
    </xf>
    <xf numFmtId="49" fontId="40" fillId="0" borderId="50" xfId="0" applyNumberFormat="1" applyFont="1" applyFill="1" applyBorder="1" applyAlignment="1">
      <alignment horizontal="center" vertical="center"/>
    </xf>
    <xf numFmtId="49" fontId="21" fillId="0" borderId="42" xfId="0" applyNumberFormat="1" applyFont="1" applyFill="1" applyBorder="1" applyAlignment="1">
      <alignment horizontal="center" vertical="center"/>
    </xf>
    <xf numFmtId="49" fontId="21" fillId="0" borderId="47" xfId="0" applyNumberFormat="1" applyFont="1" applyFill="1" applyBorder="1" applyAlignment="1">
      <alignment horizontal="center" vertical="center"/>
    </xf>
    <xf numFmtId="49" fontId="21" fillId="0" borderId="70" xfId="0" applyNumberFormat="1" applyFont="1" applyFill="1" applyBorder="1" applyAlignment="1">
      <alignment horizontal="center" vertical="center"/>
    </xf>
    <xf numFmtId="49" fontId="21" fillId="0" borderId="36" xfId="0" applyNumberFormat="1" applyFont="1" applyFill="1" applyBorder="1" applyAlignment="1">
      <alignment horizontal="center" vertical="center"/>
    </xf>
    <xf numFmtId="49" fontId="21" fillId="0" borderId="0" xfId="0" applyNumberFormat="1" applyFont="1" applyFill="1" applyBorder="1" applyAlignment="1">
      <alignment horizontal="center" vertical="center"/>
    </xf>
    <xf numFmtId="49" fontId="21" fillId="0" borderId="71" xfId="0" applyNumberFormat="1" applyFont="1" applyFill="1" applyBorder="1" applyAlignment="1">
      <alignment horizontal="center" vertical="center"/>
    </xf>
    <xf numFmtId="49" fontId="21" fillId="0" borderId="57" xfId="0" applyNumberFormat="1" applyFont="1" applyFill="1" applyBorder="1" applyAlignment="1">
      <alignment horizontal="center" vertical="center"/>
    </xf>
    <xf numFmtId="49" fontId="21" fillId="0" borderId="58" xfId="0" applyNumberFormat="1" applyFont="1" applyFill="1" applyBorder="1" applyAlignment="1">
      <alignment horizontal="center" vertical="center"/>
    </xf>
    <xf numFmtId="49" fontId="21" fillId="0" borderId="50" xfId="0" applyNumberFormat="1" applyFont="1" applyFill="1" applyBorder="1" applyAlignment="1">
      <alignment horizontal="center" vertical="center"/>
    </xf>
    <xf numFmtId="1" fontId="40" fillId="0" borderId="42" xfId="0" applyNumberFormat="1" applyFont="1" applyFill="1" applyBorder="1" applyAlignment="1">
      <alignment horizontal="center" vertical="center"/>
    </xf>
    <xf numFmtId="1" fontId="40" fillId="0" borderId="47" xfId="0" applyNumberFormat="1" applyFont="1" applyFill="1" applyBorder="1" applyAlignment="1">
      <alignment horizontal="center" vertical="center"/>
    </xf>
    <xf numFmtId="1" fontId="40" fillId="0" borderId="70" xfId="0" applyNumberFormat="1" applyFont="1" applyFill="1" applyBorder="1" applyAlignment="1">
      <alignment horizontal="center" vertical="center"/>
    </xf>
    <xf numFmtId="1" fontId="40" fillId="0" borderId="36" xfId="0" applyNumberFormat="1" applyFont="1" applyFill="1" applyBorder="1" applyAlignment="1">
      <alignment horizontal="center" vertical="center"/>
    </xf>
    <xf numFmtId="1" fontId="40" fillId="0" borderId="0" xfId="0" applyNumberFormat="1" applyFont="1" applyFill="1" applyBorder="1" applyAlignment="1">
      <alignment horizontal="center" vertical="center"/>
    </xf>
    <xf numFmtId="1" fontId="40" fillId="0" borderId="71" xfId="0" applyNumberFormat="1" applyFont="1" applyFill="1" applyBorder="1" applyAlignment="1">
      <alignment horizontal="center" vertical="center"/>
    </xf>
    <xf numFmtId="1" fontId="40" fillId="0" borderId="57" xfId="0" applyNumberFormat="1" applyFont="1" applyFill="1" applyBorder="1" applyAlignment="1">
      <alignment horizontal="center" vertical="center"/>
    </xf>
    <xf numFmtId="1" fontId="40" fillId="0" borderId="58" xfId="0" applyNumberFormat="1" applyFont="1" applyFill="1" applyBorder="1" applyAlignment="1">
      <alignment horizontal="center" vertical="center"/>
    </xf>
    <xf numFmtId="1" fontId="40" fillId="0" borderId="50" xfId="0" applyNumberFormat="1" applyFont="1" applyFill="1" applyBorder="1" applyAlignment="1">
      <alignment horizontal="center" vertical="center"/>
    </xf>
    <xf numFmtId="1" fontId="40" fillId="0" borderId="44" xfId="0" applyNumberFormat="1" applyFont="1" applyFill="1" applyBorder="1" applyAlignment="1">
      <alignment horizontal="center" vertical="center"/>
    </xf>
    <xf numFmtId="1" fontId="40" fillId="0" borderId="55" xfId="0" applyNumberFormat="1" applyFont="1" applyFill="1" applyBorder="1" applyAlignment="1">
      <alignment horizontal="center" vertical="center"/>
    </xf>
    <xf numFmtId="1" fontId="40" fillId="0" borderId="52" xfId="0" applyNumberFormat="1" applyFont="1" applyFill="1" applyBorder="1" applyAlignment="1">
      <alignment horizontal="center" vertical="center"/>
    </xf>
    <xf numFmtId="1" fontId="40" fillId="0" borderId="48" xfId="0" applyNumberFormat="1" applyFont="1" applyFill="1" applyBorder="1" applyAlignment="1">
      <alignment horizontal="center" vertical="center"/>
    </xf>
    <xf numFmtId="1" fontId="40" fillId="0" borderId="56" xfId="0" applyNumberFormat="1" applyFont="1" applyFill="1" applyBorder="1" applyAlignment="1">
      <alignment horizontal="center" vertical="center"/>
    </xf>
    <xf numFmtId="1" fontId="40" fillId="0" borderId="59" xfId="0" applyNumberFormat="1" applyFont="1" applyFill="1" applyBorder="1" applyAlignment="1">
      <alignment horizontal="center" vertical="center"/>
    </xf>
    <xf numFmtId="49" fontId="21" fillId="0" borderId="64" xfId="0" applyNumberFormat="1" applyFont="1" applyFill="1" applyBorder="1" applyAlignment="1">
      <alignment horizontal="center" vertical="center"/>
    </xf>
    <xf numFmtId="49" fontId="21" fillId="0" borderId="45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49" fontId="40" fillId="0" borderId="64" xfId="0" applyNumberFormat="1" applyFont="1" applyFill="1" applyBorder="1" applyAlignment="1">
      <alignment horizontal="center" vertical="center"/>
    </xf>
    <xf numFmtId="49" fontId="40" fillId="0" borderId="45" xfId="0" applyNumberFormat="1" applyFont="1" applyFill="1" applyBorder="1" applyAlignment="1">
      <alignment horizontal="center" vertical="center"/>
    </xf>
    <xf numFmtId="49" fontId="40" fillId="0" borderId="46" xfId="0" applyNumberFormat="1" applyFont="1" applyFill="1" applyBorder="1" applyAlignment="1">
      <alignment horizontal="center" vertical="center"/>
    </xf>
    <xf numFmtId="0" fontId="0" fillId="0" borderId="47" xfId="0" applyFill="1" applyBorder="1" applyAlignment="1">
      <alignment horizontal="center"/>
    </xf>
    <xf numFmtId="1" fontId="40" fillId="0" borderId="64" xfId="0" applyNumberFormat="1" applyFont="1" applyFill="1" applyBorder="1" applyAlignment="1">
      <alignment horizontal="center" vertical="center"/>
    </xf>
    <xf numFmtId="1" fontId="40" fillId="0" borderId="45" xfId="0" applyNumberFormat="1" applyFont="1" applyFill="1" applyBorder="1" applyAlignment="1">
      <alignment horizontal="center" vertical="center"/>
    </xf>
    <xf numFmtId="1" fontId="40" fillId="0" borderId="46" xfId="0" applyNumberFormat="1" applyFont="1" applyFill="1" applyBorder="1" applyAlignment="1">
      <alignment horizontal="center" vertical="center"/>
    </xf>
    <xf numFmtId="1" fontId="21" fillId="0" borderId="42" xfId="0" applyNumberFormat="1" applyFont="1" applyFill="1" applyBorder="1" applyAlignment="1">
      <alignment horizontal="center" vertical="center" wrapText="1"/>
    </xf>
    <xf numFmtId="1" fontId="21" fillId="0" borderId="47" xfId="0" applyNumberFormat="1" applyFont="1" applyFill="1" applyBorder="1" applyAlignment="1">
      <alignment horizontal="center" vertical="center" wrapText="1"/>
    </xf>
    <xf numFmtId="1" fontId="21" fillId="0" borderId="48" xfId="0" applyNumberFormat="1" applyFont="1" applyFill="1" applyBorder="1" applyAlignment="1">
      <alignment horizontal="center" vertical="center" wrapText="1"/>
    </xf>
    <xf numFmtId="1" fontId="21" fillId="0" borderId="36" xfId="0" applyNumberFormat="1" applyFont="1" applyFill="1" applyBorder="1" applyAlignment="1">
      <alignment horizontal="center" vertical="center" wrapText="1"/>
    </xf>
    <xf numFmtId="1" fontId="21" fillId="0" borderId="0" xfId="0" applyNumberFormat="1" applyFont="1" applyFill="1" applyBorder="1" applyAlignment="1">
      <alignment horizontal="center" vertical="center" wrapText="1"/>
    </xf>
    <xf numFmtId="1" fontId="21" fillId="0" borderId="56" xfId="0" applyNumberFormat="1" applyFont="1" applyFill="1" applyBorder="1" applyAlignment="1">
      <alignment horizontal="center" vertical="center" wrapText="1"/>
    </xf>
    <xf numFmtId="1" fontId="21" fillId="0" borderId="57" xfId="0" applyNumberFormat="1" applyFont="1" applyFill="1" applyBorder="1" applyAlignment="1">
      <alignment horizontal="center" vertical="center" wrapText="1"/>
    </xf>
    <xf numFmtId="1" fontId="21" fillId="0" borderId="58" xfId="0" applyNumberFormat="1" applyFont="1" applyFill="1" applyBorder="1" applyAlignment="1">
      <alignment horizontal="center" vertical="center" wrapText="1"/>
    </xf>
    <xf numFmtId="1" fontId="21" fillId="0" borderId="59" xfId="0" applyNumberFormat="1" applyFont="1" applyFill="1" applyBorder="1" applyAlignment="1">
      <alignment horizontal="center" vertical="center" wrapText="1"/>
    </xf>
    <xf numFmtId="49" fontId="21" fillId="0" borderId="41" xfId="0" applyNumberFormat="1" applyFont="1" applyFill="1" applyBorder="1" applyAlignment="1">
      <alignment horizontal="center" vertical="center"/>
    </xf>
    <xf numFmtId="49" fontId="21" fillId="0" borderId="22" xfId="0" applyNumberFormat="1" applyFont="1" applyFill="1" applyBorder="1" applyAlignment="1">
      <alignment horizontal="center" vertical="center"/>
    </xf>
    <xf numFmtId="0" fontId="43" fillId="0" borderId="47" xfId="0" applyFont="1" applyFill="1" applyBorder="1" applyAlignment="1">
      <alignment horizontal="left" vertical="center"/>
    </xf>
    <xf numFmtId="0" fontId="44" fillId="0" borderId="18" xfId="0" applyNumberFormat="1" applyFont="1" applyFill="1" applyBorder="1" applyAlignment="1">
      <alignment horizontal="center" vertical="center"/>
    </xf>
    <xf numFmtId="0" fontId="44" fillId="0" borderId="12" xfId="0" applyNumberFormat="1" applyFont="1" applyFill="1" applyBorder="1" applyAlignment="1">
      <alignment horizontal="center" vertical="center"/>
    </xf>
    <xf numFmtId="0" fontId="44" fillId="0" borderId="6" xfId="0" applyNumberFormat="1" applyFont="1" applyFill="1" applyBorder="1" applyAlignment="1">
      <alignment horizontal="center" vertical="center"/>
    </xf>
    <xf numFmtId="0" fontId="44" fillId="0" borderId="7" xfId="0" applyNumberFormat="1" applyFont="1" applyFill="1" applyBorder="1" applyAlignment="1">
      <alignment horizontal="center" vertical="center"/>
    </xf>
    <xf numFmtId="1" fontId="42" fillId="0" borderId="9" xfId="0" applyNumberFormat="1" applyFont="1" applyFill="1" applyBorder="1" applyAlignment="1">
      <alignment horizontal="center"/>
    </xf>
    <xf numFmtId="0" fontId="42" fillId="0" borderId="9" xfId="0" applyFont="1" applyFill="1" applyBorder="1" applyAlignment="1">
      <alignment horizontal="center"/>
    </xf>
    <xf numFmtId="0" fontId="44" fillId="0" borderId="6" xfId="0" applyFont="1" applyFill="1" applyBorder="1" applyAlignment="1">
      <alignment horizontal="center" vertical="center"/>
    </xf>
    <xf numFmtId="0" fontId="44" fillId="0" borderId="7" xfId="0" applyFont="1" applyFill="1" applyBorder="1" applyAlignment="1">
      <alignment horizontal="center" vertical="center"/>
    </xf>
    <xf numFmtId="0" fontId="44" fillId="0" borderId="8" xfId="0" applyFont="1" applyFill="1" applyBorder="1" applyAlignment="1">
      <alignment horizontal="center" vertical="center"/>
    </xf>
    <xf numFmtId="0" fontId="44" fillId="0" borderId="60" xfId="0" applyFont="1" applyFill="1" applyBorder="1" applyAlignment="1">
      <alignment horizontal="center" vertical="center"/>
    </xf>
    <xf numFmtId="1" fontId="44" fillId="0" borderId="18" xfId="0" applyNumberFormat="1" applyFont="1" applyFill="1" applyBorder="1" applyAlignment="1">
      <alignment horizontal="center" vertical="center"/>
    </xf>
    <xf numFmtId="1" fontId="44" fillId="0" borderId="12" xfId="0" applyNumberFormat="1" applyFont="1" applyFill="1" applyBorder="1" applyAlignment="1">
      <alignment horizontal="center" vertical="center"/>
    </xf>
    <xf numFmtId="1" fontId="44" fillId="0" borderId="6" xfId="0" applyNumberFormat="1" applyFont="1" applyFill="1" applyBorder="1" applyAlignment="1">
      <alignment horizontal="center" vertical="center"/>
    </xf>
    <xf numFmtId="1" fontId="44" fillId="0" borderId="7" xfId="0" applyNumberFormat="1" applyFont="1" applyFill="1" applyBorder="1" applyAlignment="1">
      <alignment horizontal="center" vertical="center"/>
    </xf>
    <xf numFmtId="0" fontId="44" fillId="0" borderId="19" xfId="0" applyNumberFormat="1" applyFont="1" applyFill="1" applyBorder="1" applyAlignment="1">
      <alignment horizontal="center" vertical="center"/>
    </xf>
    <xf numFmtId="0" fontId="44" fillId="0" borderId="6" xfId="0" applyFont="1" applyFill="1" applyBorder="1" applyAlignment="1">
      <alignment horizontal="center" vertical="center" wrapText="1"/>
    </xf>
    <xf numFmtId="0" fontId="44" fillId="0" borderId="60" xfId="0" applyFont="1" applyFill="1" applyBorder="1" applyAlignment="1">
      <alignment horizontal="center" vertical="center" wrapText="1"/>
    </xf>
    <xf numFmtId="1" fontId="44" fillId="0" borderId="53" xfId="0" applyNumberFormat="1" applyFont="1" applyFill="1" applyBorder="1" applyAlignment="1">
      <alignment horizontal="center" vertical="center"/>
    </xf>
    <xf numFmtId="1" fontId="44" fillId="0" borderId="51" xfId="0" applyNumberFormat="1" applyFont="1" applyFill="1" applyBorder="1" applyAlignment="1">
      <alignment horizontal="center" vertical="center"/>
    </xf>
    <xf numFmtId="1" fontId="46" fillId="0" borderId="3" xfId="0" applyNumberFormat="1" applyFont="1" applyFill="1" applyBorder="1" applyAlignment="1">
      <alignment horizontal="center" vertical="center"/>
    </xf>
    <xf numFmtId="1" fontId="46" fillId="0" borderId="2" xfId="0" applyNumberFormat="1" applyFont="1" applyFill="1" applyBorder="1" applyAlignment="1">
      <alignment horizontal="center" vertical="center"/>
    </xf>
    <xf numFmtId="0" fontId="44" fillId="0" borderId="24" xfId="0" applyNumberFormat="1" applyFont="1" applyFill="1" applyBorder="1" applyAlignment="1">
      <alignment horizontal="center" vertical="center"/>
    </xf>
    <xf numFmtId="0" fontId="44" fillId="0" borderId="25" xfId="0" applyNumberFormat="1" applyFont="1" applyFill="1" applyBorder="1" applyAlignment="1">
      <alignment horizontal="center" vertical="center"/>
    </xf>
    <xf numFmtId="0" fontId="44" fillId="0" borderId="21" xfId="0" applyNumberFormat="1" applyFont="1" applyFill="1" applyBorder="1" applyAlignment="1">
      <alignment horizontal="center" vertical="center"/>
    </xf>
    <xf numFmtId="1" fontId="46" fillId="0" borderId="15" xfId="0" applyNumberFormat="1" applyFont="1" applyFill="1" applyBorder="1" applyAlignment="1">
      <alignment horizontal="center" vertical="center"/>
    </xf>
    <xf numFmtId="1" fontId="46" fillId="0" borderId="9" xfId="0" applyNumberFormat="1" applyFont="1" applyFill="1" applyBorder="1" applyAlignment="1">
      <alignment horizontal="center" vertical="center"/>
    </xf>
    <xf numFmtId="1" fontId="46" fillId="0" borderId="6" xfId="0" applyNumberFormat="1" applyFont="1" applyFill="1" applyBorder="1" applyAlignment="1">
      <alignment horizontal="center" vertical="center"/>
    </xf>
    <xf numFmtId="1" fontId="46" fillId="0" borderId="7" xfId="0" applyNumberFormat="1" applyFont="1" applyFill="1" applyBorder="1" applyAlignment="1">
      <alignment horizontal="center" vertical="center"/>
    </xf>
    <xf numFmtId="1" fontId="44" fillId="0" borderId="24" xfId="0" applyNumberFormat="1" applyFont="1" applyFill="1" applyBorder="1" applyAlignment="1">
      <alignment horizontal="center" vertical="center"/>
    </xf>
    <xf numFmtId="1" fontId="44" fillId="0" borderId="25" xfId="0" applyNumberFormat="1" applyFont="1" applyFill="1" applyBorder="1" applyAlignment="1">
      <alignment horizontal="center" vertical="center"/>
    </xf>
    <xf numFmtId="1" fontId="46" fillId="0" borderId="35" xfId="0" applyNumberFormat="1" applyFont="1" applyFill="1" applyBorder="1" applyAlignment="1">
      <alignment horizontal="center" vertical="center"/>
    </xf>
    <xf numFmtId="1" fontId="46" fillId="0" borderId="32" xfId="0" applyNumberFormat="1" applyFont="1" applyFill="1" applyBorder="1" applyAlignment="1">
      <alignment horizontal="center" vertical="center"/>
    </xf>
    <xf numFmtId="0" fontId="43" fillId="0" borderId="0" xfId="0" applyFont="1" applyFill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1" fontId="44" fillId="0" borderId="15" xfId="0" applyNumberFormat="1" applyFont="1" applyFill="1" applyBorder="1" applyAlignment="1">
      <alignment horizontal="center" vertical="center"/>
    </xf>
    <xf numFmtId="1" fontId="44" fillId="0" borderId="9" xfId="0" applyNumberFormat="1" applyFont="1" applyFill="1" applyBorder="1" applyAlignment="1">
      <alignment horizontal="center" vertical="center"/>
    </xf>
    <xf numFmtId="1" fontId="44" fillId="0" borderId="29" xfId="0" applyNumberFormat="1" applyFont="1" applyFill="1" applyBorder="1" applyAlignment="1">
      <alignment horizontal="center" vertical="center"/>
    </xf>
    <xf numFmtId="1" fontId="44" fillId="0" borderId="13" xfId="0" applyNumberFormat="1" applyFont="1" applyFill="1" applyBorder="1" applyAlignment="1">
      <alignment horizontal="center" vertical="center"/>
    </xf>
    <xf numFmtId="0" fontId="44" fillId="0" borderId="8" xfId="0" applyNumberFormat="1" applyFont="1" applyFill="1" applyBorder="1" applyAlignment="1">
      <alignment horizontal="center" vertical="center"/>
    </xf>
    <xf numFmtId="1" fontId="44" fillId="0" borderId="57" xfId="0" applyNumberFormat="1" applyFont="1" applyFill="1" applyBorder="1" applyAlignment="1">
      <alignment horizontal="center" vertical="center"/>
    </xf>
    <xf numFmtId="1" fontId="44" fillId="0" borderId="50" xfId="0" applyNumberFormat="1" applyFont="1" applyFill="1" applyBorder="1" applyAlignment="1">
      <alignment horizontal="center" vertical="center"/>
    </xf>
    <xf numFmtId="49" fontId="19" fillId="0" borderId="18" xfId="0" applyNumberFormat="1" applyFont="1" applyFill="1" applyBorder="1" applyAlignment="1">
      <alignment horizontal="center" vertical="center" textRotation="90" wrapText="1"/>
    </xf>
    <xf numFmtId="49" fontId="19" fillId="0" borderId="12" xfId="0" applyNumberFormat="1" applyFont="1" applyFill="1" applyBorder="1" applyAlignment="1">
      <alignment horizontal="center" vertical="center" textRotation="90" wrapText="1"/>
    </xf>
    <xf numFmtId="49" fontId="19" fillId="0" borderId="24" xfId="0" applyNumberFormat="1" applyFont="1" applyFill="1" applyBorder="1" applyAlignment="1">
      <alignment horizontal="center" vertical="center" textRotation="90" wrapText="1"/>
    </xf>
    <xf numFmtId="49" fontId="19" fillId="0" borderId="25" xfId="0" applyNumberFormat="1" applyFont="1" applyFill="1" applyBorder="1" applyAlignment="1">
      <alignment horizontal="center" vertical="center" textRotation="90" wrapText="1"/>
    </xf>
    <xf numFmtId="0" fontId="19" fillId="0" borderId="12" xfId="0" applyFont="1" applyFill="1" applyBorder="1" applyAlignment="1">
      <alignment horizontal="center" vertical="center" textRotation="90"/>
    </xf>
    <xf numFmtId="0" fontId="19" fillId="0" borderId="25" xfId="0" applyFont="1" applyFill="1" applyBorder="1" applyAlignment="1">
      <alignment horizontal="center" vertical="center" textRotation="90"/>
    </xf>
    <xf numFmtId="0" fontId="19" fillId="0" borderId="19" xfId="0" applyFont="1" applyFill="1" applyBorder="1" applyAlignment="1">
      <alignment horizontal="center" vertical="center" textRotation="90"/>
    </xf>
    <xf numFmtId="0" fontId="19" fillId="0" borderId="21" xfId="0" applyFont="1" applyFill="1" applyBorder="1" applyAlignment="1">
      <alignment horizontal="center" vertical="center" textRotation="90"/>
    </xf>
    <xf numFmtId="0" fontId="19" fillId="0" borderId="18" xfId="0" applyNumberFormat="1" applyFont="1" applyFill="1" applyBorder="1" applyAlignment="1">
      <alignment horizontal="center" vertical="center" textRotation="90" wrapText="1"/>
    </xf>
    <xf numFmtId="0" fontId="19" fillId="0" borderId="12" xfId="0" applyNumberFormat="1" applyFont="1" applyFill="1" applyBorder="1" applyAlignment="1">
      <alignment horizontal="center" vertical="center" textRotation="90" wrapText="1"/>
    </xf>
    <xf numFmtId="0" fontId="19" fillId="0" borderId="24" xfId="0" applyNumberFormat="1" applyFont="1" applyFill="1" applyBorder="1" applyAlignment="1">
      <alignment horizontal="center" vertical="center" textRotation="90" wrapText="1"/>
    </xf>
    <xf numFmtId="0" fontId="19" fillId="0" borderId="25" xfId="0" applyNumberFormat="1" applyFont="1" applyFill="1" applyBorder="1" applyAlignment="1">
      <alignment horizontal="center" vertical="center" textRotation="90" wrapText="1"/>
    </xf>
    <xf numFmtId="0" fontId="46" fillId="0" borderId="2" xfId="0" applyNumberFormat="1" applyFont="1" applyFill="1" applyBorder="1" applyAlignment="1">
      <alignment horizontal="center" vertical="center"/>
    </xf>
    <xf numFmtId="0" fontId="46" fillId="0" borderId="15" xfId="0" applyNumberFormat="1" applyFont="1" applyFill="1" applyBorder="1" applyAlignment="1">
      <alignment horizontal="center" vertical="center"/>
    </xf>
    <xf numFmtId="0" fontId="46" fillId="0" borderId="9" xfId="0" applyNumberFormat="1" applyFont="1" applyFill="1" applyBorder="1" applyAlignment="1">
      <alignment horizontal="center" vertical="center"/>
    </xf>
    <xf numFmtId="0" fontId="44" fillId="0" borderId="15" xfId="0" applyNumberFormat="1" applyFont="1" applyFill="1" applyBorder="1" applyAlignment="1">
      <alignment horizontal="center" vertical="center"/>
    </xf>
    <xf numFmtId="0" fontId="44" fillId="0" borderId="9" xfId="0" applyNumberFormat="1" applyFont="1" applyFill="1" applyBorder="1" applyAlignment="1">
      <alignment horizontal="center" vertical="center"/>
    </xf>
    <xf numFmtId="0" fontId="44" fillId="0" borderId="29" xfId="0" applyNumberFormat="1" applyFont="1" applyFill="1" applyBorder="1" applyAlignment="1">
      <alignment horizontal="center" vertical="center"/>
    </xf>
    <xf numFmtId="0" fontId="44" fillId="0" borderId="13" xfId="0" applyNumberFormat="1" applyFont="1" applyFill="1" applyBorder="1" applyAlignment="1">
      <alignment horizontal="center" vertical="center"/>
    </xf>
    <xf numFmtId="0" fontId="44" fillId="0" borderId="17" xfId="0" applyNumberFormat="1" applyFont="1" applyFill="1" applyBorder="1" applyAlignment="1">
      <alignment horizontal="center" vertical="center" wrapText="1"/>
    </xf>
    <xf numFmtId="0" fontId="44" fillId="0" borderId="14" xfId="0" applyNumberFormat="1" applyFont="1" applyFill="1" applyBorder="1" applyAlignment="1">
      <alignment horizontal="center" vertical="center"/>
    </xf>
    <xf numFmtId="0" fontId="44" fillId="0" borderId="17" xfId="0" applyNumberFormat="1" applyFont="1" applyFill="1" applyBorder="1" applyAlignment="1">
      <alignment horizontal="center" vertical="center"/>
    </xf>
    <xf numFmtId="0" fontId="44" fillId="0" borderId="35" xfId="0" applyNumberFormat="1" applyFont="1" applyFill="1" applyBorder="1" applyAlignment="1">
      <alignment horizontal="center" vertical="center" wrapText="1"/>
    </xf>
    <xf numFmtId="0" fontId="44" fillId="0" borderId="32" xfId="0" applyNumberFormat="1" applyFont="1" applyFill="1" applyBorder="1" applyAlignment="1">
      <alignment horizontal="center" vertical="center" wrapText="1"/>
    </xf>
    <xf numFmtId="0" fontId="44" fillId="0" borderId="33" xfId="0" applyNumberFormat="1" applyFont="1" applyFill="1" applyBorder="1" applyAlignment="1">
      <alignment horizontal="center" vertical="center" wrapText="1"/>
    </xf>
    <xf numFmtId="0" fontId="44" fillId="0" borderId="18" xfId="0" applyNumberFormat="1" applyFont="1" applyFill="1" applyBorder="1" applyAlignment="1">
      <alignment horizontal="center" vertical="center" wrapText="1"/>
    </xf>
    <xf numFmtId="0" fontId="44" fillId="0" borderId="12" xfId="0" applyNumberFormat="1" applyFont="1" applyFill="1" applyBorder="1" applyAlignment="1">
      <alignment horizontal="center" vertical="center" wrapText="1"/>
    </xf>
    <xf numFmtId="0" fontId="44" fillId="0" borderId="19" xfId="0" applyNumberFormat="1" applyFont="1" applyFill="1" applyBorder="1" applyAlignment="1">
      <alignment horizontal="center" vertical="center" wrapText="1"/>
    </xf>
    <xf numFmtId="0" fontId="46" fillId="0" borderId="5" xfId="0" applyNumberFormat="1" applyFont="1" applyFill="1" applyBorder="1" applyAlignment="1">
      <alignment horizontal="center" vertical="center"/>
    </xf>
    <xf numFmtId="0" fontId="44" fillId="0" borderId="34" xfId="0" applyNumberFormat="1" applyFont="1" applyFill="1" applyBorder="1" applyAlignment="1">
      <alignment horizontal="center" vertical="center"/>
    </xf>
    <xf numFmtId="0" fontId="44" fillId="0" borderId="66" xfId="0" applyNumberFormat="1" applyFont="1" applyFill="1" applyBorder="1" applyAlignment="1">
      <alignment horizontal="center" vertical="center"/>
    </xf>
    <xf numFmtId="0" fontId="44" fillId="0" borderId="57" xfId="0" applyNumberFormat="1" applyFont="1" applyFill="1" applyBorder="1" applyAlignment="1">
      <alignment horizontal="center" vertical="center"/>
    </xf>
    <xf numFmtId="0" fontId="44" fillId="0" borderId="59" xfId="0" applyNumberFormat="1" applyFont="1" applyFill="1" applyBorder="1" applyAlignment="1">
      <alignment horizontal="center" vertical="center"/>
    </xf>
    <xf numFmtId="0" fontId="44" fillId="0" borderId="37" xfId="0" applyNumberFormat="1" applyFont="1" applyFill="1" applyBorder="1" applyAlignment="1">
      <alignment horizontal="center" vertical="center"/>
    </xf>
    <xf numFmtId="0" fontId="44" fillId="0" borderId="68" xfId="0" applyNumberFormat="1" applyFont="1" applyFill="1" applyBorder="1" applyAlignment="1">
      <alignment horizontal="center" vertical="center"/>
    </xf>
    <xf numFmtId="0" fontId="46" fillId="0" borderId="16" xfId="0" applyNumberFormat="1" applyFont="1" applyFill="1" applyBorder="1" applyAlignment="1">
      <alignment horizontal="center" vertical="center"/>
    </xf>
    <xf numFmtId="0" fontId="46" fillId="0" borderId="3" xfId="0" applyNumberFormat="1" applyFont="1" applyFill="1" applyBorder="1" applyAlignment="1">
      <alignment horizontal="center" vertical="center"/>
    </xf>
    <xf numFmtId="0" fontId="44" fillId="0" borderId="64" xfId="0" applyFont="1" applyFill="1" applyBorder="1" applyAlignment="1">
      <alignment horizontal="center" vertical="center"/>
    </xf>
    <xf numFmtId="0" fontId="44" fillId="0" borderId="45" xfId="0" applyFont="1" applyFill="1" applyBorder="1" applyAlignment="1">
      <alignment horizontal="center" vertical="center"/>
    </xf>
    <xf numFmtId="0" fontId="44" fillId="0" borderId="46" xfId="0" applyFont="1" applyFill="1" applyBorder="1" applyAlignment="1">
      <alignment horizontal="center" vertical="center"/>
    </xf>
    <xf numFmtId="0" fontId="44" fillId="0" borderId="32" xfId="0" applyFont="1" applyFill="1" applyBorder="1" applyAlignment="1">
      <alignment horizontal="center" vertical="center" textRotation="90" wrapText="1"/>
    </xf>
    <xf numFmtId="0" fontId="44" fillId="0" borderId="12" xfId="0" applyFont="1" applyFill="1" applyBorder="1" applyAlignment="1">
      <alignment horizontal="center" vertical="center" textRotation="90" wrapText="1"/>
    </xf>
    <xf numFmtId="0" fontId="44" fillId="0" borderId="13" xfId="0" applyFont="1" applyFill="1" applyBorder="1" applyAlignment="1">
      <alignment horizontal="center" vertical="center" textRotation="90" wrapText="1"/>
    </xf>
    <xf numFmtId="0" fontId="44" fillId="0" borderId="33" xfId="0" applyFont="1" applyFill="1" applyBorder="1" applyAlignment="1">
      <alignment horizontal="center" vertical="center" textRotation="90" wrapText="1"/>
    </xf>
    <xf numFmtId="0" fontId="44" fillId="0" borderId="19" xfId="0" applyFont="1" applyFill="1" applyBorder="1" applyAlignment="1">
      <alignment horizontal="center" vertical="center" textRotation="90" wrapText="1"/>
    </xf>
    <xf numFmtId="0" fontId="44" fillId="0" borderId="20" xfId="0" applyFont="1" applyFill="1" applyBorder="1" applyAlignment="1">
      <alignment horizontal="center" vertical="center" textRotation="90" wrapText="1"/>
    </xf>
    <xf numFmtId="0" fontId="46" fillId="0" borderId="45" xfId="0" applyFont="1" applyFill="1" applyBorder="1" applyAlignment="1">
      <alignment horizontal="center" vertical="center"/>
    </xf>
    <xf numFmtId="0" fontId="46" fillId="0" borderId="46" xfId="0" applyFont="1" applyFill="1" applyBorder="1" applyAlignment="1">
      <alignment horizontal="center" vertical="center"/>
    </xf>
    <xf numFmtId="0" fontId="44" fillId="0" borderId="12" xfId="0" applyFont="1" applyFill="1" applyBorder="1" applyAlignment="1">
      <alignment horizontal="center" vertical="center"/>
    </xf>
    <xf numFmtId="0" fontId="44" fillId="0" borderId="19" xfId="0" applyFont="1" applyFill="1" applyBorder="1" applyAlignment="1">
      <alignment horizontal="center" vertical="center"/>
    </xf>
    <xf numFmtId="0" fontId="46" fillId="0" borderId="3" xfId="0" applyFont="1" applyFill="1" applyBorder="1" applyAlignment="1">
      <alignment horizontal="center" vertical="center"/>
    </xf>
    <xf numFmtId="0" fontId="46" fillId="0" borderId="2" xfId="0" applyFont="1" applyFill="1" applyBorder="1" applyAlignment="1">
      <alignment horizontal="center" vertical="center"/>
    </xf>
    <xf numFmtId="0" fontId="46" fillId="0" borderId="4" xfId="0" applyFont="1" applyFill="1" applyBorder="1" applyAlignment="1">
      <alignment horizontal="center" vertical="center"/>
    </xf>
    <xf numFmtId="0" fontId="44" fillId="0" borderId="74" xfId="0" applyFont="1" applyFill="1" applyBorder="1" applyAlignment="1">
      <alignment horizontal="center" vertical="center" textRotation="90" wrapText="1"/>
    </xf>
    <xf numFmtId="0" fontId="44" fillId="0" borderId="43" xfId="0" applyFont="1" applyFill="1" applyBorder="1" applyAlignment="1">
      <alignment horizontal="center" vertical="center" textRotation="90" wrapText="1"/>
    </xf>
    <xf numFmtId="0" fontId="44" fillId="0" borderId="30" xfId="0" applyFont="1" applyFill="1" applyBorder="1" applyAlignment="1">
      <alignment horizontal="center" vertical="center" textRotation="90" wrapText="1"/>
    </xf>
    <xf numFmtId="0" fontId="44" fillId="0" borderId="72" xfId="0" applyFont="1" applyFill="1" applyBorder="1" applyAlignment="1">
      <alignment horizontal="center" vertical="center" textRotation="90" wrapText="1"/>
    </xf>
    <xf numFmtId="0" fontId="44" fillId="0" borderId="53" xfId="0" applyFont="1" applyFill="1" applyBorder="1" applyAlignment="1">
      <alignment horizontal="center" vertical="center" textRotation="90" wrapText="1"/>
    </xf>
    <xf numFmtId="0" fontId="44" fillId="0" borderId="51" xfId="0" applyFont="1" applyFill="1" applyBorder="1" applyAlignment="1">
      <alignment horizontal="center" vertical="center" textRotation="90" wrapText="1"/>
    </xf>
    <xf numFmtId="0" fontId="46" fillId="0" borderId="1" xfId="0" applyFont="1" applyFill="1" applyBorder="1" applyAlignment="1">
      <alignment horizontal="center" vertical="center"/>
    </xf>
    <xf numFmtId="0" fontId="46" fillId="0" borderId="38" xfId="0" applyFont="1" applyFill="1" applyBorder="1" applyAlignment="1">
      <alignment horizontal="center" vertical="center"/>
    </xf>
    <xf numFmtId="0" fontId="36" fillId="0" borderId="25" xfId="0" applyFont="1" applyFill="1" applyBorder="1" applyAlignment="1">
      <alignment horizontal="center"/>
    </xf>
    <xf numFmtId="1" fontId="36" fillId="0" borderId="24" xfId="0" applyNumberFormat="1" applyFont="1" applyFill="1" applyBorder="1" applyAlignment="1">
      <alignment horizontal="center"/>
    </xf>
    <xf numFmtId="0" fontId="19" fillId="0" borderId="12" xfId="0" applyFont="1" applyFill="1" applyBorder="1" applyAlignment="1">
      <alignment horizontal="center"/>
    </xf>
    <xf numFmtId="1" fontId="19" fillId="0" borderId="12" xfId="0" applyNumberFormat="1" applyFont="1" applyFill="1" applyBorder="1" applyAlignment="1">
      <alignment horizontal="center"/>
    </xf>
    <xf numFmtId="0" fontId="46" fillId="0" borderId="35" xfId="0" applyFont="1" applyFill="1" applyBorder="1" applyAlignment="1">
      <alignment horizontal="center" vertical="center" textRotation="90"/>
    </xf>
    <xf numFmtId="0" fontId="46" fillId="0" borderId="33" xfId="0" applyFont="1" applyFill="1" applyBorder="1" applyAlignment="1">
      <alignment horizontal="center" vertical="center" textRotation="90"/>
    </xf>
    <xf numFmtId="0" fontId="46" fillId="0" borderId="18" xfId="0" applyFont="1" applyFill="1" applyBorder="1" applyAlignment="1">
      <alignment horizontal="center" vertical="center" textRotation="90"/>
    </xf>
    <xf numFmtId="0" fontId="46" fillId="0" borderId="19" xfId="0" applyFont="1" applyFill="1" applyBorder="1" applyAlignment="1">
      <alignment horizontal="center" vertical="center" textRotation="90"/>
    </xf>
    <xf numFmtId="0" fontId="46" fillId="0" borderId="29" xfId="0" applyFont="1" applyFill="1" applyBorder="1" applyAlignment="1">
      <alignment horizontal="center" vertical="center" textRotation="90"/>
    </xf>
    <xf numFmtId="0" fontId="46" fillId="0" borderId="20" xfId="0" applyFont="1" applyFill="1" applyBorder="1" applyAlignment="1">
      <alignment horizontal="center" vertical="center" textRotation="90"/>
    </xf>
    <xf numFmtId="0" fontId="44" fillId="0" borderId="35" xfId="0" applyFont="1" applyFill="1" applyBorder="1" applyAlignment="1">
      <alignment horizontal="center" vertical="center" wrapText="1"/>
    </xf>
    <xf numFmtId="0" fontId="44" fillId="0" borderId="32" xfId="0" applyFont="1" applyFill="1" applyBorder="1" applyAlignment="1">
      <alignment horizontal="center" vertical="center" wrapText="1"/>
    </xf>
    <xf numFmtId="0" fontId="44" fillId="0" borderId="33" xfId="0" applyFont="1" applyFill="1" applyBorder="1" applyAlignment="1">
      <alignment horizontal="center" vertical="center" wrapText="1"/>
    </xf>
    <xf numFmtId="0" fontId="44" fillId="0" borderId="18" xfId="0" applyFont="1" applyFill="1" applyBorder="1" applyAlignment="1">
      <alignment horizontal="center" vertical="center" wrapText="1"/>
    </xf>
    <xf numFmtId="0" fontId="44" fillId="0" borderId="12" xfId="0" applyFont="1" applyFill="1" applyBorder="1" applyAlignment="1">
      <alignment horizontal="center" vertical="center" wrapText="1"/>
    </xf>
    <xf numFmtId="0" fontId="44" fillId="0" borderId="19" xfId="0" applyFont="1" applyFill="1" applyBorder="1" applyAlignment="1">
      <alignment horizontal="center" vertical="center" wrapText="1"/>
    </xf>
    <xf numFmtId="49" fontId="56" fillId="0" borderId="58" xfId="0" applyNumberFormat="1" applyFont="1" applyFill="1" applyBorder="1" applyAlignment="1">
      <alignment horizontal="center" vertical="center"/>
    </xf>
    <xf numFmtId="49" fontId="46" fillId="0" borderId="40" xfId="0" applyNumberFormat="1" applyFont="1" applyFill="1" applyBorder="1" applyAlignment="1">
      <alignment horizontal="center" vertical="center" wrapText="1"/>
    </xf>
    <xf numFmtId="49" fontId="46" fillId="0" borderId="69" xfId="0" applyNumberFormat="1" applyFont="1" applyFill="1" applyBorder="1" applyAlignment="1">
      <alignment horizontal="center" vertical="center" wrapText="1"/>
    </xf>
    <xf numFmtId="0" fontId="44" fillId="0" borderId="23" xfId="0" applyFont="1" applyFill="1" applyBorder="1" applyAlignment="1">
      <alignment horizontal="center" vertical="center"/>
    </xf>
    <xf numFmtId="0" fontId="36" fillId="0" borderId="33" xfId="0" applyFont="1" applyFill="1" applyBorder="1" applyAlignment="1">
      <alignment horizontal="center" vertical="center" textRotation="90"/>
    </xf>
    <xf numFmtId="0" fontId="36" fillId="0" borderId="19" xfId="0" applyFont="1" applyFill="1" applyBorder="1" applyAlignment="1">
      <alignment horizontal="center" vertical="center" textRotation="90"/>
    </xf>
    <xf numFmtId="0" fontId="36" fillId="0" borderId="21" xfId="0" applyFont="1" applyFill="1" applyBorder="1" applyAlignment="1">
      <alignment horizontal="center" vertical="center" textRotation="90"/>
    </xf>
    <xf numFmtId="1" fontId="19" fillId="0" borderId="35" xfId="0" applyNumberFormat="1" applyFont="1" applyFill="1" applyBorder="1" applyAlignment="1">
      <alignment horizontal="center"/>
    </xf>
    <xf numFmtId="1" fontId="19" fillId="0" borderId="32" xfId="0" applyNumberFormat="1" applyFont="1" applyFill="1" applyBorder="1" applyAlignment="1">
      <alignment horizontal="center"/>
    </xf>
    <xf numFmtId="1" fontId="19" fillId="0" borderId="18" xfId="0" applyNumberFormat="1" applyFont="1" applyFill="1" applyBorder="1" applyAlignment="1">
      <alignment horizontal="center"/>
    </xf>
    <xf numFmtId="0" fontId="19" fillId="0" borderId="32" xfId="0" applyFont="1" applyFill="1" applyBorder="1" applyAlignment="1">
      <alignment horizontal="center"/>
    </xf>
    <xf numFmtId="0" fontId="19" fillId="0" borderId="44" xfId="0" applyFont="1" applyFill="1" applyBorder="1" applyAlignment="1">
      <alignment horizontal="center" vertical="center" textRotation="90" wrapText="1"/>
    </xf>
    <xf numFmtId="0" fontId="19" fillId="0" borderId="47" xfId="0" applyFont="1" applyFill="1" applyBorder="1" applyAlignment="1">
      <alignment horizontal="center" vertical="center" textRotation="90" wrapText="1"/>
    </xf>
    <xf numFmtId="0" fontId="19" fillId="0" borderId="55" xfId="0" applyFont="1" applyFill="1" applyBorder="1" applyAlignment="1">
      <alignment horizontal="center" vertical="center" textRotation="90" wrapText="1"/>
    </xf>
    <xf numFmtId="0" fontId="19" fillId="0" borderId="0" xfId="0" applyFont="1" applyFill="1" applyBorder="1" applyAlignment="1">
      <alignment horizontal="center" vertical="center" textRotation="90" wrapText="1"/>
    </xf>
    <xf numFmtId="0" fontId="19" fillId="0" borderId="52" xfId="0" applyFont="1" applyFill="1" applyBorder="1" applyAlignment="1">
      <alignment horizontal="center" vertical="center" textRotation="90" wrapText="1"/>
    </xf>
    <xf numFmtId="0" fontId="19" fillId="0" borderId="58" xfId="0" applyFont="1" applyFill="1" applyBorder="1" applyAlignment="1">
      <alignment horizontal="center" vertical="center" textRotation="90" wrapText="1"/>
    </xf>
    <xf numFmtId="0" fontId="19" fillId="0" borderId="0" xfId="0" applyFont="1" applyFill="1" applyBorder="1" applyAlignment="1">
      <alignment horizontal="center"/>
    </xf>
    <xf numFmtId="0" fontId="19" fillId="0" borderId="70" xfId="0" applyFont="1" applyFill="1" applyBorder="1" applyAlignment="1">
      <alignment horizontal="center" vertical="center" textRotation="90" wrapText="1"/>
    </xf>
    <xf numFmtId="0" fontId="19" fillId="0" borderId="71" xfId="0" applyFont="1" applyFill="1" applyBorder="1" applyAlignment="1">
      <alignment horizontal="center" vertical="center" textRotation="90" wrapText="1"/>
    </xf>
    <xf numFmtId="0" fontId="19" fillId="0" borderId="50" xfId="0" applyFont="1" applyFill="1" applyBorder="1" applyAlignment="1">
      <alignment horizontal="center" vertical="center" textRotation="90" wrapText="1"/>
    </xf>
    <xf numFmtId="0" fontId="44" fillId="0" borderId="20" xfId="0" applyNumberFormat="1" applyFont="1" applyFill="1" applyBorder="1" applyAlignment="1">
      <alignment horizontal="center" vertical="center"/>
    </xf>
    <xf numFmtId="0" fontId="46" fillId="0" borderId="4" xfId="0" applyNumberFormat="1" applyFont="1" applyFill="1" applyBorder="1" applyAlignment="1">
      <alignment horizontal="center" vertical="center"/>
    </xf>
    <xf numFmtId="0" fontId="44" fillId="0" borderId="60" xfId="0" applyNumberFormat="1" applyFont="1" applyFill="1" applyBorder="1" applyAlignment="1">
      <alignment horizontal="center" vertical="center"/>
    </xf>
    <xf numFmtId="0" fontId="46" fillId="0" borderId="5" xfId="0" applyFont="1" applyFill="1" applyBorder="1" applyAlignment="1">
      <alignment horizontal="center" vertical="center"/>
    </xf>
    <xf numFmtId="0" fontId="46" fillId="0" borderId="14" xfId="0" applyFont="1" applyFill="1" applyBorder="1" applyAlignment="1">
      <alignment horizontal="center" vertical="center"/>
    </xf>
    <xf numFmtId="0" fontId="44" fillId="0" borderId="17" xfId="0" applyFont="1" applyFill="1" applyBorder="1" applyAlignment="1">
      <alignment horizontal="center" vertical="center"/>
    </xf>
    <xf numFmtId="0" fontId="45" fillId="0" borderId="0" xfId="0" applyFont="1" applyFill="1" applyAlignment="1"/>
    <xf numFmtId="0" fontId="44" fillId="0" borderId="29" xfId="0" applyFont="1" applyFill="1" applyBorder="1" applyAlignment="1">
      <alignment horizontal="center" vertical="center"/>
    </xf>
    <xf numFmtId="0" fontId="44" fillId="0" borderId="13" xfId="0" applyFont="1" applyFill="1" applyBorder="1" applyAlignment="1">
      <alignment horizontal="center" vertical="center"/>
    </xf>
    <xf numFmtId="0" fontId="44" fillId="0" borderId="20" xfId="0" applyFont="1" applyFill="1" applyBorder="1" applyAlignment="1">
      <alignment horizontal="center" vertical="center"/>
    </xf>
    <xf numFmtId="0" fontId="37" fillId="0" borderId="0" xfId="0" applyFont="1" applyFill="1" applyAlignment="1">
      <alignment horizontal="left"/>
    </xf>
    <xf numFmtId="0" fontId="19" fillId="0" borderId="64" xfId="0" applyFont="1" applyFill="1" applyBorder="1" applyAlignment="1">
      <alignment horizontal="center" vertical="center"/>
    </xf>
    <xf numFmtId="0" fontId="19" fillId="0" borderId="45" xfId="0" applyFont="1" applyFill="1" applyBorder="1" applyAlignment="1">
      <alignment horizontal="center" vertical="center"/>
    </xf>
    <xf numFmtId="0" fontId="19" fillId="0" borderId="42" xfId="0" applyFont="1" applyFill="1" applyBorder="1" applyAlignment="1">
      <alignment horizontal="center" vertical="center" textRotation="90" wrapText="1"/>
    </xf>
    <xf numFmtId="0" fontId="19" fillId="0" borderId="36" xfId="0" applyFont="1" applyFill="1" applyBorder="1" applyAlignment="1">
      <alignment horizontal="center" vertical="center" textRotation="90" wrapText="1"/>
    </xf>
    <xf numFmtId="0" fontId="19" fillId="0" borderId="57" xfId="0" applyFont="1" applyFill="1" applyBorder="1" applyAlignment="1">
      <alignment horizontal="center" vertical="center" textRotation="90" wrapText="1"/>
    </xf>
    <xf numFmtId="0" fontId="19" fillId="0" borderId="46" xfId="0" applyFont="1" applyFill="1" applyBorder="1" applyAlignment="1">
      <alignment horizontal="center" vertical="center"/>
    </xf>
    <xf numFmtId="0" fontId="44" fillId="0" borderId="18" xfId="0" applyFont="1" applyFill="1" applyBorder="1" applyAlignment="1">
      <alignment horizontal="center" vertical="center"/>
    </xf>
    <xf numFmtId="0" fontId="46" fillId="0" borderId="35" xfId="0" applyFont="1" applyFill="1" applyBorder="1" applyAlignment="1">
      <alignment horizontal="center" vertical="center"/>
    </xf>
    <xf numFmtId="0" fontId="46" fillId="0" borderId="32" xfId="0" applyFont="1" applyFill="1" applyBorder="1" applyAlignment="1">
      <alignment horizontal="center" vertical="center"/>
    </xf>
    <xf numFmtId="0" fontId="46" fillId="0" borderId="33" xfId="0" applyFont="1" applyFill="1" applyBorder="1" applyAlignment="1">
      <alignment horizontal="center" vertical="center"/>
    </xf>
    <xf numFmtId="0" fontId="44" fillId="0" borderId="16" xfId="0" applyNumberFormat="1" applyFont="1" applyFill="1" applyBorder="1" applyAlignment="1">
      <alignment horizontal="center" vertical="center"/>
    </xf>
    <xf numFmtId="0" fontId="46" fillId="0" borderId="18" xfId="0" applyFont="1" applyFill="1" applyBorder="1" applyAlignment="1">
      <alignment horizontal="center" vertical="center"/>
    </xf>
    <xf numFmtId="0" fontId="46" fillId="0" borderId="12" xfId="0" applyFont="1" applyFill="1" applyBorder="1" applyAlignment="1">
      <alignment horizontal="center" vertical="center"/>
    </xf>
    <xf numFmtId="49" fontId="46" fillId="0" borderId="73" xfId="0" applyNumberFormat="1" applyFont="1" applyFill="1" applyBorder="1" applyAlignment="1">
      <alignment horizontal="center" vertical="center" wrapText="1"/>
    </xf>
    <xf numFmtId="49" fontId="46" fillId="0" borderId="17" xfId="0" applyNumberFormat="1" applyFont="1" applyFill="1" applyBorder="1" applyAlignment="1">
      <alignment horizontal="center" vertical="center" wrapText="1"/>
    </xf>
    <xf numFmtId="49" fontId="46" fillId="0" borderId="41" xfId="0" applyNumberFormat="1" applyFont="1" applyFill="1" applyBorder="1" applyAlignment="1">
      <alignment horizontal="center" vertical="center" wrapText="1"/>
    </xf>
    <xf numFmtId="0" fontId="44" fillId="0" borderId="35" xfId="0" applyFont="1" applyFill="1" applyBorder="1" applyAlignment="1">
      <alignment horizontal="center" vertical="center" textRotation="90"/>
    </xf>
    <xf numFmtId="0" fontId="44" fillId="0" borderId="32" xfId="0" applyFont="1" applyFill="1" applyBorder="1" applyAlignment="1">
      <alignment horizontal="center" vertical="center" textRotation="90"/>
    </xf>
    <xf numFmtId="0" fontId="44" fillId="0" borderId="18" xfId="0" applyFont="1" applyFill="1" applyBorder="1" applyAlignment="1">
      <alignment horizontal="center" vertical="center" textRotation="90"/>
    </xf>
    <xf numFmtId="0" fontId="44" fillId="0" borderId="12" xfId="0" applyFont="1" applyFill="1" applyBorder="1" applyAlignment="1">
      <alignment horizontal="center" vertical="center" textRotation="90"/>
    </xf>
    <xf numFmtId="0" fontId="44" fillId="0" borderId="24" xfId="0" applyFont="1" applyFill="1" applyBorder="1" applyAlignment="1">
      <alignment horizontal="center" vertical="center" textRotation="90"/>
    </xf>
    <xf numFmtId="0" fontId="44" fillId="0" borderId="25" xfId="0" applyFont="1" applyFill="1" applyBorder="1" applyAlignment="1">
      <alignment horizontal="center" vertical="center" textRotation="90"/>
    </xf>
    <xf numFmtId="0" fontId="44" fillId="0" borderId="33" xfId="0" applyFont="1" applyFill="1" applyBorder="1" applyAlignment="1">
      <alignment horizontal="center" vertical="center" textRotation="90"/>
    </xf>
    <xf numFmtId="0" fontId="44" fillId="0" borderId="19" xfId="0" applyFont="1" applyFill="1" applyBorder="1" applyAlignment="1">
      <alignment horizontal="center" vertical="center" textRotation="90"/>
    </xf>
    <xf numFmtId="0" fontId="44" fillId="0" borderId="21" xfId="0" applyFont="1" applyFill="1" applyBorder="1" applyAlignment="1">
      <alignment horizontal="center" vertical="center" textRotation="90"/>
    </xf>
    <xf numFmtId="0" fontId="44" fillId="0" borderId="35" xfId="0" applyFont="1" applyFill="1" applyBorder="1" applyAlignment="1">
      <alignment horizontal="center" vertical="center" textRotation="90" wrapText="1"/>
    </xf>
    <xf numFmtId="0" fontId="44" fillId="0" borderId="18" xfId="0" applyFont="1" applyFill="1" applyBorder="1" applyAlignment="1">
      <alignment horizontal="center" vertical="center" textRotation="90" wrapText="1"/>
    </xf>
    <xf numFmtId="0" fontId="44" fillId="0" borderId="29" xfId="0" applyFont="1" applyFill="1" applyBorder="1" applyAlignment="1">
      <alignment horizontal="center" vertical="center" textRotation="90" wrapText="1"/>
    </xf>
    <xf numFmtId="0" fontId="44" fillId="0" borderId="13" xfId="0" applyFont="1" applyFill="1" applyBorder="1" applyAlignment="1">
      <alignment horizontal="center" vertical="center" textRotation="90"/>
    </xf>
    <xf numFmtId="0" fontId="44" fillId="0" borderId="20" xfId="0" applyFont="1" applyFill="1" applyBorder="1" applyAlignment="1">
      <alignment horizontal="center" vertical="center" textRotation="90"/>
    </xf>
    <xf numFmtId="0" fontId="48" fillId="0" borderId="47" xfId="0" applyFont="1" applyFill="1" applyBorder="1" applyAlignment="1">
      <alignment horizontal="left" vertical="center"/>
    </xf>
    <xf numFmtId="49" fontId="46" fillId="0" borderId="23" xfId="0" applyNumberFormat="1" applyFont="1" applyFill="1" applyBorder="1" applyAlignment="1">
      <alignment horizontal="center" vertical="center" wrapText="1"/>
    </xf>
    <xf numFmtId="49" fontId="44" fillId="0" borderId="17" xfId="0" applyNumberFormat="1" applyFont="1" applyFill="1" applyBorder="1" applyAlignment="1">
      <alignment horizontal="left" vertical="center" wrapText="1"/>
    </xf>
    <xf numFmtId="49" fontId="46" fillId="0" borderId="17" xfId="0" applyNumberFormat="1" applyFont="1" applyFill="1" applyBorder="1" applyAlignment="1">
      <alignment horizontal="left" vertical="center" wrapText="1"/>
    </xf>
    <xf numFmtId="0" fontId="19" fillId="0" borderId="28" xfId="0" applyFont="1" applyFill="1" applyBorder="1" applyAlignment="1">
      <alignment horizontal="center" vertical="center" wrapText="1"/>
    </xf>
    <xf numFmtId="0" fontId="19" fillId="0" borderId="62" xfId="0" applyFont="1" applyFill="1" applyBorder="1" applyAlignment="1">
      <alignment horizontal="center" vertical="center" wrapText="1"/>
    </xf>
    <xf numFmtId="0" fontId="19" fillId="0" borderId="37" xfId="0" applyFont="1" applyFill="1" applyBorder="1" applyAlignment="1">
      <alignment horizontal="center" vertical="center" wrapText="1"/>
    </xf>
    <xf numFmtId="0" fontId="19" fillId="0" borderId="68" xfId="0" applyFont="1" applyFill="1" applyBorder="1" applyAlignment="1">
      <alignment horizontal="center" vertical="center" wrapText="1"/>
    </xf>
    <xf numFmtId="0" fontId="21" fillId="0" borderId="64" xfId="0" applyFont="1" applyFill="1" applyBorder="1" applyAlignment="1">
      <alignment horizontal="center" vertical="center"/>
    </xf>
    <xf numFmtId="0" fontId="21" fillId="0" borderId="45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28" xfId="0" applyFont="1" applyFill="1" applyBorder="1" applyAlignment="1">
      <alignment vertical="center"/>
    </xf>
    <xf numFmtId="0" fontId="21" fillId="0" borderId="63" xfId="0" applyFont="1" applyFill="1" applyBorder="1" applyAlignment="1">
      <alignment vertical="center"/>
    </xf>
    <xf numFmtId="0" fontId="21" fillId="0" borderId="27" xfId="0" applyFont="1" applyFill="1" applyBorder="1" applyAlignment="1">
      <alignment vertical="center"/>
    </xf>
    <xf numFmtId="1" fontId="40" fillId="0" borderId="3" xfId="0" applyNumberFormat="1" applyFont="1" applyFill="1" applyBorder="1" applyAlignment="1">
      <alignment horizontal="center" vertical="center"/>
    </xf>
    <xf numFmtId="1" fontId="40" fillId="0" borderId="2" xfId="0" applyNumberFormat="1" applyFont="1" applyFill="1" applyBorder="1" applyAlignment="1">
      <alignment horizontal="center" vertical="center"/>
    </xf>
    <xf numFmtId="49" fontId="40" fillId="0" borderId="6" xfId="0" applyNumberFormat="1" applyFont="1" applyFill="1" applyBorder="1" applyAlignment="1">
      <alignment horizontal="left" vertical="center" wrapText="1"/>
    </xf>
    <xf numFmtId="49" fontId="40" fillId="0" borderId="61" xfId="0" applyNumberFormat="1" applyFont="1" applyFill="1" applyBorder="1" applyAlignment="1">
      <alignment horizontal="left" vertical="center" wrapText="1"/>
    </xf>
    <xf numFmtId="49" fontId="40" fillId="0" borderId="60" xfId="0" applyNumberFormat="1" applyFont="1" applyFill="1" applyBorder="1" applyAlignment="1">
      <alignment horizontal="left" vertical="center" wrapText="1"/>
    </xf>
    <xf numFmtId="1" fontId="40" fillId="0" borderId="18" xfId="0" applyNumberFormat="1" applyFont="1" applyFill="1" applyBorder="1" applyAlignment="1">
      <alignment horizontal="center" vertical="center"/>
    </xf>
    <xf numFmtId="1" fontId="40" fillId="0" borderId="12" xfId="0" applyNumberFormat="1" applyFont="1" applyFill="1" applyBorder="1" applyAlignment="1">
      <alignment horizontal="center" vertical="center"/>
    </xf>
    <xf numFmtId="1" fontId="40" fillId="0" borderId="24" xfId="0" applyNumberFormat="1" applyFont="1" applyFill="1" applyBorder="1" applyAlignment="1">
      <alignment horizontal="center" vertical="center"/>
    </xf>
    <xf numFmtId="1" fontId="40" fillId="0" borderId="25" xfId="0" applyNumberFormat="1" applyFont="1" applyFill="1" applyBorder="1" applyAlignment="1">
      <alignment horizontal="center" vertical="center"/>
    </xf>
    <xf numFmtId="1" fontId="40" fillId="0" borderId="32" xfId="0" applyNumberFormat="1" applyFont="1" applyFill="1" applyBorder="1" applyAlignment="1">
      <alignment horizontal="center" vertical="center"/>
    </xf>
    <xf numFmtId="1" fontId="40" fillId="0" borderId="33" xfId="0" applyNumberFormat="1" applyFont="1" applyFill="1" applyBorder="1" applyAlignment="1">
      <alignment horizontal="center" vertical="center"/>
    </xf>
    <xf numFmtId="1" fontId="40" fillId="0" borderId="4" xfId="0" applyNumberFormat="1" applyFont="1" applyFill="1" applyBorder="1" applyAlignment="1">
      <alignment horizontal="center" vertical="center"/>
    </xf>
    <xf numFmtId="1" fontId="21" fillId="0" borderId="38" xfId="0" applyNumberFormat="1" applyFont="1" applyFill="1" applyBorder="1" applyAlignment="1">
      <alignment horizontal="center" vertical="center"/>
    </xf>
    <xf numFmtId="1" fontId="21" fillId="0" borderId="45" xfId="0" applyNumberFormat="1" applyFont="1" applyFill="1" applyBorder="1" applyAlignment="1">
      <alignment horizontal="center" vertical="center"/>
    </xf>
    <xf numFmtId="1" fontId="21" fillId="0" borderId="1" xfId="0" applyNumberFormat="1" applyFont="1" applyFill="1" applyBorder="1" applyAlignment="1">
      <alignment horizontal="center" vertical="center"/>
    </xf>
    <xf numFmtId="0" fontId="19" fillId="0" borderId="47" xfId="0" applyFont="1" applyFill="1" applyBorder="1" applyAlignment="1">
      <alignment horizontal="left" vertical="top" wrapText="1"/>
    </xf>
    <xf numFmtId="0" fontId="40" fillId="0" borderId="44" xfId="0" applyFont="1" applyFill="1" applyBorder="1" applyAlignment="1">
      <alignment horizontal="center" vertical="center"/>
    </xf>
    <xf numFmtId="0" fontId="40" fillId="0" borderId="47" xfId="0" applyFont="1" applyFill="1" applyBorder="1" applyAlignment="1">
      <alignment horizontal="center" vertical="center"/>
    </xf>
    <xf numFmtId="0" fontId="40" fillId="0" borderId="48" xfId="0" applyFont="1" applyFill="1" applyBorder="1" applyAlignment="1">
      <alignment horizontal="center" vertical="center"/>
    </xf>
    <xf numFmtId="0" fontId="40" fillId="0" borderId="55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/>
    </xf>
    <xf numFmtId="0" fontId="40" fillId="0" borderId="56" xfId="0" applyFont="1" applyFill="1" applyBorder="1" applyAlignment="1">
      <alignment horizontal="center" vertical="center"/>
    </xf>
    <xf numFmtId="0" fontId="40" fillId="0" borderId="52" xfId="0" applyFont="1" applyFill="1" applyBorder="1" applyAlignment="1">
      <alignment horizontal="center" vertical="center"/>
    </xf>
    <xf numFmtId="0" fontId="40" fillId="0" borderId="58" xfId="0" applyFont="1" applyFill="1" applyBorder="1" applyAlignment="1">
      <alignment horizontal="center" vertical="center"/>
    </xf>
    <xf numFmtId="0" fontId="40" fillId="0" borderId="59" xfId="0" applyFont="1" applyFill="1" applyBorder="1" applyAlignment="1">
      <alignment horizontal="center" vertical="center"/>
    </xf>
    <xf numFmtId="1" fontId="40" fillId="0" borderId="31" xfId="0" applyNumberFormat="1" applyFont="1" applyFill="1" applyBorder="1" applyAlignment="1">
      <alignment horizontal="center" vertical="center"/>
    </xf>
    <xf numFmtId="1" fontId="40" fillId="0" borderId="39" xfId="0" applyNumberFormat="1" applyFont="1" applyFill="1" applyBorder="1" applyAlignment="1">
      <alignment horizontal="center" vertical="center"/>
    </xf>
    <xf numFmtId="1" fontId="40" fillId="0" borderId="49" xfId="0" applyNumberFormat="1" applyFont="1" applyFill="1" applyBorder="1" applyAlignment="1">
      <alignment horizontal="center" vertical="center"/>
    </xf>
    <xf numFmtId="0" fontId="21" fillId="0" borderId="28" xfId="0" applyFont="1" applyFill="1" applyBorder="1" applyAlignment="1">
      <alignment horizontal="left" vertical="center"/>
    </xf>
    <xf numFmtId="0" fontId="21" fillId="0" borderId="62" xfId="0" applyFont="1" applyFill="1" applyBorder="1" applyAlignment="1">
      <alignment horizontal="left" vertical="center"/>
    </xf>
    <xf numFmtId="0" fontId="21" fillId="0" borderId="6" xfId="0" applyFont="1" applyFill="1" applyBorder="1" applyAlignment="1">
      <alignment vertical="center"/>
    </xf>
    <xf numFmtId="0" fontId="21" fillId="0" borderId="61" xfId="0" applyFont="1" applyFill="1" applyBorder="1" applyAlignment="1">
      <alignment vertical="center"/>
    </xf>
    <xf numFmtId="0" fontId="21" fillId="0" borderId="7" xfId="0" applyFont="1" applyFill="1" applyBorder="1" applyAlignment="1">
      <alignment vertical="center"/>
    </xf>
    <xf numFmtId="1" fontId="21" fillId="0" borderId="46" xfId="0" applyNumberFormat="1" applyFont="1" applyFill="1" applyBorder="1" applyAlignment="1">
      <alignment horizontal="center" vertical="center"/>
    </xf>
    <xf numFmtId="0" fontId="21" fillId="0" borderId="37" xfId="0" applyFont="1" applyFill="1" applyBorder="1" applyAlignment="1">
      <alignment vertical="center"/>
    </xf>
    <xf numFmtId="0" fontId="21" fillId="0" borderId="67" xfId="0" applyFont="1" applyFill="1" applyBorder="1" applyAlignment="1">
      <alignment vertical="center"/>
    </xf>
    <xf numFmtId="0" fontId="21" fillId="0" borderId="10" xfId="0" applyFont="1" applyFill="1" applyBorder="1" applyAlignment="1">
      <alignment vertical="center"/>
    </xf>
    <xf numFmtId="49" fontId="40" fillId="0" borderId="64" xfId="0" applyNumberFormat="1" applyFont="1" applyFill="1" applyBorder="1" applyAlignment="1">
      <alignment horizontal="left" vertical="center" wrapText="1"/>
    </xf>
    <xf numFmtId="49" fontId="40" fillId="0" borderId="45" xfId="0" applyNumberFormat="1" applyFont="1" applyFill="1" applyBorder="1" applyAlignment="1">
      <alignment horizontal="left" vertical="center" wrapText="1"/>
    </xf>
    <xf numFmtId="49" fontId="40" fillId="0" borderId="46" xfId="0" applyNumberFormat="1" applyFont="1" applyFill="1" applyBorder="1" applyAlignment="1">
      <alignment horizontal="left" vertical="center" wrapText="1"/>
    </xf>
    <xf numFmtId="49" fontId="40" fillId="0" borderId="31" xfId="0" applyNumberFormat="1" applyFont="1" applyFill="1" applyBorder="1" applyAlignment="1">
      <alignment horizontal="left" vertical="center" wrapText="1"/>
    </xf>
    <xf numFmtId="49" fontId="40" fillId="0" borderId="39" xfId="0" applyNumberFormat="1" applyFont="1" applyFill="1" applyBorder="1" applyAlignment="1">
      <alignment horizontal="left" vertical="center" wrapText="1"/>
    </xf>
    <xf numFmtId="49" fontId="40" fillId="0" borderId="49" xfId="0" applyNumberFormat="1" applyFont="1" applyFill="1" applyBorder="1" applyAlignment="1">
      <alignment horizontal="left" vertical="center" wrapText="1"/>
    </xf>
    <xf numFmtId="0" fontId="40" fillId="0" borderId="42" xfId="0" applyFont="1" applyFill="1" applyBorder="1" applyAlignment="1">
      <alignment horizontal="center" vertical="center"/>
    </xf>
    <xf numFmtId="49" fontId="40" fillId="0" borderId="28" xfId="0" applyNumberFormat="1" applyFont="1" applyFill="1" applyBorder="1" applyAlignment="1">
      <alignment horizontal="left" vertical="center" wrapText="1"/>
    </xf>
    <xf numFmtId="49" fontId="40" fillId="0" borderId="63" xfId="0" applyNumberFormat="1" applyFont="1" applyFill="1" applyBorder="1" applyAlignment="1">
      <alignment horizontal="left" vertical="center" wrapText="1"/>
    </xf>
    <xf numFmtId="49" fontId="40" fillId="0" borderId="62" xfId="0" applyNumberFormat="1" applyFont="1" applyFill="1" applyBorder="1" applyAlignment="1">
      <alignment horizontal="left" vertical="center" wrapText="1"/>
    </xf>
    <xf numFmtId="0" fontId="21" fillId="0" borderId="31" xfId="0" applyFont="1" applyFill="1" applyBorder="1" applyAlignment="1">
      <alignment horizontal="left" vertical="center"/>
    </xf>
    <xf numFmtId="0" fontId="21" fillId="0" borderId="49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horizontal="left" vertical="center"/>
    </xf>
    <xf numFmtId="0" fontId="44" fillId="0" borderId="53" xfId="0" applyFont="1" applyFill="1" applyBorder="1" applyAlignment="1">
      <alignment horizontal="center" vertical="center"/>
    </xf>
    <xf numFmtId="0" fontId="44" fillId="0" borderId="51" xfId="0" applyFont="1" applyFill="1" applyBorder="1" applyAlignment="1">
      <alignment horizontal="center" vertical="center"/>
    </xf>
    <xf numFmtId="0" fontId="44" fillId="0" borderId="15" xfId="0" applyFont="1" applyFill="1" applyBorder="1" applyAlignment="1">
      <alignment horizontal="center" vertical="center"/>
    </xf>
    <xf numFmtId="0" fontId="44" fillId="0" borderId="9" xfId="0" applyFont="1" applyFill="1" applyBorder="1" applyAlignment="1">
      <alignment horizontal="center" vertical="center"/>
    </xf>
    <xf numFmtId="0" fontId="44" fillId="0" borderId="17" xfId="0" applyFont="1" applyFill="1" applyBorder="1" applyAlignment="1">
      <alignment horizontal="left" vertical="center"/>
    </xf>
    <xf numFmtId="49" fontId="46" fillId="0" borderId="73" xfId="0" applyNumberFormat="1" applyFont="1" applyFill="1" applyBorder="1" applyAlignment="1">
      <alignment horizontal="left" vertical="center" wrapText="1"/>
    </xf>
    <xf numFmtId="1" fontId="21" fillId="0" borderId="64" xfId="0" applyNumberFormat="1" applyFont="1" applyFill="1" applyBorder="1" applyAlignment="1">
      <alignment horizontal="center" vertical="center"/>
    </xf>
    <xf numFmtId="1" fontId="40" fillId="0" borderId="35" xfId="0" applyNumberFormat="1" applyFont="1" applyFill="1" applyBorder="1" applyAlignment="1">
      <alignment horizontal="center" vertical="center" wrapText="1"/>
    </xf>
    <xf numFmtId="1" fontId="40" fillId="0" borderId="32" xfId="0" applyNumberFormat="1" applyFont="1" applyFill="1" applyBorder="1" applyAlignment="1">
      <alignment horizontal="center" vertical="center" wrapText="1"/>
    </xf>
    <xf numFmtId="0" fontId="46" fillId="0" borderId="17" xfId="0" applyNumberFormat="1" applyFont="1" applyFill="1" applyBorder="1" applyAlignment="1">
      <alignment horizontal="center" vertical="center"/>
    </xf>
    <xf numFmtId="0" fontId="46" fillId="0" borderId="35" xfId="0" applyNumberFormat="1" applyFont="1" applyFill="1" applyBorder="1" applyAlignment="1">
      <alignment horizontal="center" vertical="center" textRotation="90"/>
    </xf>
    <xf numFmtId="0" fontId="46" fillId="0" borderId="33" xfId="0" applyNumberFormat="1" applyFont="1" applyFill="1" applyBorder="1" applyAlignment="1">
      <alignment horizontal="center" vertical="center" textRotation="90"/>
    </xf>
    <xf numFmtId="0" fontId="46" fillId="0" borderId="18" xfId="0" applyNumberFormat="1" applyFont="1" applyFill="1" applyBorder="1" applyAlignment="1">
      <alignment horizontal="center" vertical="center" textRotation="90"/>
    </xf>
    <xf numFmtId="0" fontId="46" fillId="0" borderId="19" xfId="0" applyNumberFormat="1" applyFont="1" applyFill="1" applyBorder="1" applyAlignment="1">
      <alignment horizontal="center" vertical="center" textRotation="90"/>
    </xf>
    <xf numFmtId="0" fontId="46" fillId="0" borderId="24" xfId="0" applyNumberFormat="1" applyFont="1" applyFill="1" applyBorder="1" applyAlignment="1">
      <alignment horizontal="center" vertical="center" textRotation="90"/>
    </xf>
    <xf numFmtId="0" fontId="46" fillId="0" borderId="21" xfId="0" applyNumberFormat="1" applyFont="1" applyFill="1" applyBorder="1" applyAlignment="1">
      <alignment horizontal="center" vertical="center" textRotation="90"/>
    </xf>
    <xf numFmtId="0" fontId="46" fillId="0" borderId="14" xfId="0" applyFont="1" applyFill="1" applyBorder="1" applyAlignment="1">
      <alignment horizontal="left" vertical="center" wrapText="1"/>
    </xf>
    <xf numFmtId="0" fontId="46" fillId="0" borderId="17" xfId="0" applyFont="1" applyFill="1" applyBorder="1" applyAlignment="1">
      <alignment horizontal="left" vertical="center" wrapText="1"/>
    </xf>
    <xf numFmtId="0" fontId="46" fillId="0" borderId="24" xfId="0" applyFont="1" applyFill="1" applyBorder="1" applyAlignment="1">
      <alignment horizontal="center" vertical="center" textRotation="90"/>
    </xf>
    <xf numFmtId="0" fontId="46" fillId="0" borderId="21" xfId="0" applyFont="1" applyFill="1" applyBorder="1" applyAlignment="1">
      <alignment horizontal="center" vertical="center" textRotation="90"/>
    </xf>
    <xf numFmtId="0" fontId="44" fillId="0" borderId="22" xfId="0" applyFont="1" applyFill="1" applyBorder="1" applyAlignment="1">
      <alignment horizontal="center" vertical="center"/>
    </xf>
    <xf numFmtId="0" fontId="44" fillId="0" borderId="64" xfId="0" applyNumberFormat="1" applyFont="1" applyFill="1" applyBorder="1" applyAlignment="1">
      <alignment horizontal="center" vertical="center"/>
    </xf>
    <xf numFmtId="0" fontId="44" fillId="0" borderId="45" xfId="0" applyNumberFormat="1" applyFont="1" applyFill="1" applyBorder="1" applyAlignment="1">
      <alignment horizontal="center" vertical="center"/>
    </xf>
    <xf numFmtId="0" fontId="44" fillId="0" borderId="46" xfId="0" applyNumberFormat="1" applyFont="1" applyFill="1" applyBorder="1" applyAlignment="1">
      <alignment horizontal="center" vertical="center"/>
    </xf>
    <xf numFmtId="1" fontId="40" fillId="0" borderId="11" xfId="0" applyNumberFormat="1" applyFont="1" applyFill="1" applyBorder="1" applyAlignment="1">
      <alignment horizontal="center" vertical="center"/>
    </xf>
    <xf numFmtId="1" fontId="40" fillId="0" borderId="67" xfId="0" applyNumberFormat="1" applyFont="1" applyFill="1" applyBorder="1" applyAlignment="1">
      <alignment horizontal="center" vertical="center"/>
    </xf>
    <xf numFmtId="1" fontId="40" fillId="0" borderId="10" xfId="0" applyNumberFormat="1" applyFont="1" applyFill="1" applyBorder="1" applyAlignment="1">
      <alignment horizontal="center" vertical="center"/>
    </xf>
    <xf numFmtId="1" fontId="40" fillId="0" borderId="8" xfId="0" applyNumberFormat="1" applyFont="1" applyFill="1" applyBorder="1" applyAlignment="1">
      <alignment horizontal="center" vertical="center"/>
    </xf>
    <xf numFmtId="1" fontId="40" fillId="0" borderId="61" xfId="0" applyNumberFormat="1" applyFont="1" applyFill="1" applyBorder="1" applyAlignment="1">
      <alignment horizontal="center" vertical="center"/>
    </xf>
    <xf numFmtId="1" fontId="40" fillId="0" borderId="7" xfId="0" applyNumberFormat="1" applyFont="1" applyFill="1" applyBorder="1" applyAlignment="1">
      <alignment horizontal="center" vertical="center"/>
    </xf>
    <xf numFmtId="1" fontId="40" fillId="0" borderId="60" xfId="0" applyNumberFormat="1" applyFont="1" applyFill="1" applyBorder="1" applyAlignment="1">
      <alignment horizontal="center" vertical="center"/>
    </xf>
    <xf numFmtId="1" fontId="40" fillId="0" borderId="68" xfId="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60" xfId="0" applyFont="1" applyFill="1" applyBorder="1" applyAlignment="1">
      <alignment horizontal="left" vertical="center"/>
    </xf>
    <xf numFmtId="0" fontId="46" fillId="0" borderId="0" xfId="0" applyFont="1" applyFill="1" applyAlignment="1">
      <alignment vertical="center"/>
    </xf>
    <xf numFmtId="0" fontId="42" fillId="0" borderId="0" xfId="0" applyFont="1" applyFill="1" applyAlignment="1">
      <alignment horizontal="left"/>
    </xf>
    <xf numFmtId="0" fontId="19" fillId="0" borderId="19" xfId="0" applyFont="1" applyFill="1" applyBorder="1" applyAlignment="1">
      <alignment horizontal="center" textRotation="90"/>
    </xf>
    <xf numFmtId="0" fontId="19" fillId="0" borderId="21" xfId="0" applyFont="1" applyFill="1" applyBorder="1" applyAlignment="1">
      <alignment horizontal="center" textRotation="90"/>
    </xf>
    <xf numFmtId="0" fontId="19" fillId="0" borderId="12" xfId="0" applyNumberFormat="1" applyFont="1" applyFill="1" applyBorder="1" applyAlignment="1">
      <alignment horizontal="center" vertical="center" textRotation="90"/>
    </xf>
    <xf numFmtId="0" fontId="19" fillId="0" borderId="25" xfId="0" applyNumberFormat="1" applyFont="1" applyFill="1" applyBorder="1" applyAlignment="1">
      <alignment horizontal="center" vertical="center" textRotation="90"/>
    </xf>
    <xf numFmtId="49" fontId="45" fillId="0" borderId="0" xfId="0" applyNumberFormat="1" applyFont="1" applyFill="1" applyAlignment="1">
      <alignment horizontal="left"/>
    </xf>
    <xf numFmtId="0" fontId="45" fillId="0" borderId="0" xfId="0" applyFont="1" applyFill="1" applyAlignment="1">
      <alignment horizontal="left" vertical="center"/>
    </xf>
    <xf numFmtId="0" fontId="31" fillId="0" borderId="0" xfId="0" applyFont="1" applyFill="1" applyAlignment="1">
      <alignment horizontal="left" vertical="top" wrapText="1"/>
    </xf>
    <xf numFmtId="0" fontId="45" fillId="0" borderId="0" xfId="0" applyFont="1" applyFill="1" applyAlignment="1">
      <alignment horizontal="left"/>
    </xf>
    <xf numFmtId="0" fontId="45" fillId="0" borderId="0" xfId="0" applyFont="1" applyFill="1" applyAlignment="1">
      <alignment horizontal="left" wrapText="1"/>
    </xf>
    <xf numFmtId="0" fontId="45" fillId="0" borderId="0" xfId="0" applyFont="1" applyFill="1" applyAlignment="1">
      <alignment horizontal="left" vertical="center" wrapText="1"/>
    </xf>
    <xf numFmtId="49" fontId="46" fillId="0" borderId="40" xfId="0" applyNumberFormat="1" applyFont="1" applyFill="1" applyBorder="1" applyAlignment="1">
      <alignment horizontal="center" vertical="center" textRotation="90"/>
    </xf>
    <xf numFmtId="49" fontId="46" fillId="0" borderId="69" xfId="0" applyNumberFormat="1" applyFont="1" applyFill="1" applyBorder="1" applyAlignment="1">
      <alignment horizontal="center" vertical="center" textRotation="90"/>
    </xf>
    <xf numFmtId="49" fontId="46" fillId="0" borderId="22" xfId="0" applyNumberFormat="1" applyFont="1" applyFill="1" applyBorder="1" applyAlignment="1">
      <alignment horizontal="center" vertical="center" textRotation="90"/>
    </xf>
    <xf numFmtId="0" fontId="19" fillId="0" borderId="19" xfId="0" applyFont="1" applyFill="1" applyBorder="1" applyAlignment="1">
      <alignment horizontal="left" textRotation="90"/>
    </xf>
    <xf numFmtId="0" fontId="19" fillId="0" borderId="21" xfId="0" applyFont="1" applyFill="1" applyBorder="1" applyAlignment="1">
      <alignment horizontal="left" textRotation="90"/>
    </xf>
    <xf numFmtId="0" fontId="36" fillId="0" borderId="3" xfId="0" applyFont="1" applyFill="1" applyBorder="1" applyAlignment="1">
      <alignment horizontal="center" vertical="center" wrapText="1"/>
    </xf>
    <xf numFmtId="0" fontId="36" fillId="0" borderId="4" xfId="0" applyFont="1" applyFill="1" applyBorder="1" applyAlignment="1">
      <alignment horizontal="center" vertical="center" wrapText="1"/>
    </xf>
    <xf numFmtId="2" fontId="19" fillId="0" borderId="0" xfId="0" applyNumberFormat="1" applyFont="1" applyFill="1" applyBorder="1" applyAlignment="1">
      <alignment horizontal="left" vertical="top" wrapText="1"/>
    </xf>
    <xf numFmtId="2" fontId="0" fillId="0" borderId="0" xfId="0" applyNumberFormat="1" applyFont="1" applyFill="1" applyBorder="1" applyAlignment="1">
      <alignment horizontal="left" vertical="top" wrapText="1"/>
    </xf>
    <xf numFmtId="0" fontId="44" fillId="0" borderId="32" xfId="0" applyNumberFormat="1" applyFont="1" applyFill="1" applyBorder="1" applyAlignment="1">
      <alignment horizontal="center" vertical="center" textRotation="90"/>
    </xf>
    <xf numFmtId="0" fontId="44" fillId="0" borderId="33" xfId="0" applyNumberFormat="1" applyFont="1" applyFill="1" applyBorder="1" applyAlignment="1">
      <alignment horizontal="center" vertical="center" textRotation="90"/>
    </xf>
    <xf numFmtId="0" fontId="44" fillId="0" borderId="12" xfId="0" applyNumberFormat="1" applyFont="1" applyFill="1" applyBorder="1" applyAlignment="1">
      <alignment horizontal="center" vertical="center" textRotation="90"/>
    </xf>
    <xf numFmtId="0" fontId="44" fillId="0" borderId="19" xfId="0" applyNumberFormat="1" applyFont="1" applyFill="1" applyBorder="1" applyAlignment="1">
      <alignment horizontal="center" vertical="center" textRotation="90"/>
    </xf>
    <xf numFmtId="0" fontId="44" fillId="0" borderId="25" xfId="0" applyNumberFormat="1" applyFont="1" applyFill="1" applyBorder="1" applyAlignment="1">
      <alignment horizontal="center" vertical="center" textRotation="90"/>
    </xf>
    <xf numFmtId="0" fontId="44" fillId="0" borderId="21" xfId="0" applyNumberFormat="1" applyFont="1" applyFill="1" applyBorder="1" applyAlignment="1">
      <alignment horizontal="center" vertical="center" textRotation="90"/>
    </xf>
    <xf numFmtId="0" fontId="44" fillId="0" borderId="35" xfId="0" applyNumberFormat="1" applyFont="1" applyFill="1" applyBorder="1" applyAlignment="1">
      <alignment horizontal="center" vertical="center" textRotation="90" wrapText="1"/>
    </xf>
    <xf numFmtId="0" fontId="44" fillId="0" borderId="32" xfId="0" applyNumberFormat="1" applyFont="1" applyFill="1" applyBorder="1" applyAlignment="1">
      <alignment horizontal="center" vertical="center" textRotation="90" wrapText="1"/>
    </xf>
    <xf numFmtId="0" fontId="44" fillId="0" borderId="18" xfId="0" applyNumberFormat="1" applyFont="1" applyFill="1" applyBorder="1" applyAlignment="1">
      <alignment horizontal="center" vertical="center" textRotation="90" wrapText="1"/>
    </xf>
    <xf numFmtId="0" fontId="44" fillId="0" borderId="12" xfId="0" applyNumberFormat="1" applyFont="1" applyFill="1" applyBorder="1" applyAlignment="1">
      <alignment horizontal="center" vertical="center" textRotation="90" wrapText="1"/>
    </xf>
    <xf numFmtId="0" fontId="44" fillId="0" borderId="24" xfId="0" applyNumberFormat="1" applyFont="1" applyFill="1" applyBorder="1" applyAlignment="1">
      <alignment horizontal="center" vertical="center" textRotation="90" wrapText="1"/>
    </xf>
    <xf numFmtId="0" fontId="44" fillId="0" borderId="25" xfId="0" applyNumberFormat="1" applyFont="1" applyFill="1" applyBorder="1" applyAlignment="1">
      <alignment horizontal="center" vertical="center" textRotation="90" wrapText="1"/>
    </xf>
    <xf numFmtId="0" fontId="44" fillId="0" borderId="5" xfId="0" applyNumberFormat="1" applyFont="1" applyFill="1" applyBorder="1" applyAlignment="1">
      <alignment horizontal="center" vertical="center"/>
    </xf>
    <xf numFmtId="0" fontId="44" fillId="0" borderId="33" xfId="0" applyNumberFormat="1" applyFont="1" applyFill="1" applyBorder="1" applyAlignment="1">
      <alignment horizontal="center" vertical="center" textRotation="90" wrapText="1"/>
    </xf>
    <xf numFmtId="0" fontId="44" fillId="0" borderId="19" xfId="0" applyNumberFormat="1" applyFont="1" applyFill="1" applyBorder="1" applyAlignment="1">
      <alignment horizontal="center" vertical="center" textRotation="90" wrapText="1"/>
    </xf>
    <xf numFmtId="0" fontId="44" fillId="0" borderId="21" xfId="0" applyNumberFormat="1" applyFont="1" applyFill="1" applyBorder="1" applyAlignment="1">
      <alignment horizontal="center" vertical="center" textRotation="90" wrapText="1"/>
    </xf>
    <xf numFmtId="0" fontId="46" fillId="0" borderId="31" xfId="0" applyFont="1" applyFill="1" applyBorder="1" applyAlignment="1">
      <alignment horizontal="center" vertical="center" wrapText="1"/>
    </xf>
    <xf numFmtId="0" fontId="46" fillId="0" borderId="39" xfId="0" applyFont="1" applyFill="1" applyBorder="1" applyAlignment="1">
      <alignment horizontal="center" vertical="center" wrapText="1"/>
    </xf>
    <xf numFmtId="0" fontId="46" fillId="0" borderId="49" xfId="0" applyFont="1" applyFill="1" applyBorder="1" applyAlignment="1">
      <alignment horizontal="center" vertical="center" wrapText="1"/>
    </xf>
    <xf numFmtId="0" fontId="46" fillId="0" borderId="6" xfId="0" applyFont="1" applyFill="1" applyBorder="1" applyAlignment="1">
      <alignment horizontal="center" vertical="center" wrapText="1"/>
    </xf>
    <xf numFmtId="0" fontId="46" fillId="0" borderId="61" xfId="0" applyFont="1" applyFill="1" applyBorder="1" applyAlignment="1">
      <alignment horizontal="center" vertical="center" wrapText="1"/>
    </xf>
    <xf numFmtId="0" fontId="46" fillId="0" borderId="60" xfId="0" applyFont="1" applyFill="1" applyBorder="1" applyAlignment="1">
      <alignment horizontal="center" vertical="center" wrapText="1"/>
    </xf>
    <xf numFmtId="0" fontId="46" fillId="0" borderId="28" xfId="0" applyFont="1" applyFill="1" applyBorder="1" applyAlignment="1">
      <alignment horizontal="center" vertical="center" wrapText="1"/>
    </xf>
    <xf numFmtId="0" fontId="46" fillId="0" borderId="63" xfId="0" applyFont="1" applyFill="1" applyBorder="1" applyAlignment="1">
      <alignment horizontal="center" vertical="center" wrapText="1"/>
    </xf>
    <xf numFmtId="0" fontId="46" fillId="0" borderId="62" xfId="0" applyFont="1" applyFill="1" applyBorder="1" applyAlignment="1">
      <alignment horizontal="center" vertical="center" wrapText="1"/>
    </xf>
    <xf numFmtId="0" fontId="44" fillId="0" borderId="24" xfId="0" applyFont="1" applyFill="1" applyBorder="1" applyAlignment="1">
      <alignment horizontal="center" vertical="center" textRotation="90" wrapText="1"/>
    </xf>
    <xf numFmtId="0" fontId="44" fillId="0" borderId="25" xfId="0" applyFont="1" applyFill="1" applyBorder="1" applyAlignment="1">
      <alignment horizontal="center" vertical="center" textRotation="90" wrapText="1"/>
    </xf>
    <xf numFmtId="0" fontId="44" fillId="0" borderId="5" xfId="0" applyFont="1" applyFill="1" applyBorder="1" applyAlignment="1">
      <alignment horizontal="center" vertical="center"/>
    </xf>
    <xf numFmtId="0" fontId="44" fillId="0" borderId="35" xfId="0" applyNumberFormat="1" applyFont="1" applyFill="1" applyBorder="1" applyAlignment="1">
      <alignment horizontal="center" vertical="center" textRotation="90"/>
    </xf>
    <xf numFmtId="0" fontId="44" fillId="0" borderId="18" xfId="0" applyNumberFormat="1" applyFont="1" applyFill="1" applyBorder="1" applyAlignment="1">
      <alignment horizontal="center" vertical="center" textRotation="90"/>
    </xf>
    <xf numFmtId="0" fontId="44" fillId="0" borderId="24" xfId="0" applyNumberFormat="1" applyFont="1" applyFill="1" applyBorder="1" applyAlignment="1">
      <alignment horizontal="center" vertical="center" textRotation="90"/>
    </xf>
    <xf numFmtId="49" fontId="46" fillId="0" borderId="14" xfId="0" applyNumberFormat="1" applyFont="1" applyFill="1" applyBorder="1" applyAlignment="1">
      <alignment horizontal="left" vertical="center" wrapText="1"/>
    </xf>
    <xf numFmtId="49" fontId="44" fillId="0" borderId="28" xfId="0" applyNumberFormat="1" applyFont="1" applyFill="1" applyBorder="1" applyAlignment="1">
      <alignment horizontal="left" vertical="center" wrapText="1"/>
    </xf>
    <xf numFmtId="49" fontId="44" fillId="0" borderId="63" xfId="0" applyNumberFormat="1" applyFont="1" applyFill="1" applyBorder="1" applyAlignment="1">
      <alignment horizontal="left" vertical="center" wrapText="1"/>
    </xf>
    <xf numFmtId="49" fontId="44" fillId="0" borderId="62" xfId="0" applyNumberFormat="1" applyFont="1" applyFill="1" applyBorder="1" applyAlignment="1">
      <alignment horizontal="left" vertical="center" wrapText="1"/>
    </xf>
    <xf numFmtId="0" fontId="44" fillId="0" borderId="25" xfId="0" applyFont="1" applyFill="1" applyBorder="1" applyAlignment="1">
      <alignment horizontal="center" vertical="center"/>
    </xf>
    <xf numFmtId="0" fontId="44" fillId="0" borderId="26" xfId="0" applyFont="1" applyFill="1" applyBorder="1" applyAlignment="1">
      <alignment horizontal="center" vertical="center"/>
    </xf>
    <xf numFmtId="0" fontId="44" fillId="0" borderId="24" xfId="0" applyFont="1" applyFill="1" applyBorder="1" applyAlignment="1">
      <alignment horizontal="center" vertical="center"/>
    </xf>
    <xf numFmtId="0" fontId="44" fillId="0" borderId="21" xfId="0" applyFont="1" applyFill="1" applyBorder="1" applyAlignment="1">
      <alignment horizontal="center" vertical="center"/>
    </xf>
    <xf numFmtId="0" fontId="44" fillId="0" borderId="35" xfId="0" applyFont="1" applyFill="1" applyBorder="1" applyAlignment="1">
      <alignment horizontal="center" vertical="center"/>
    </xf>
    <xf numFmtId="0" fontId="44" fillId="0" borderId="32" xfId="0" applyFont="1" applyFill="1" applyBorder="1" applyAlignment="1">
      <alignment horizontal="center" vertical="center"/>
    </xf>
    <xf numFmtId="0" fontId="44" fillId="0" borderId="16" xfId="0" applyFont="1" applyFill="1" applyBorder="1" applyAlignment="1">
      <alignment horizontal="center" vertical="center"/>
    </xf>
    <xf numFmtId="0" fontId="44" fillId="0" borderId="29" xfId="0" applyFont="1" applyFill="1" applyBorder="1" applyAlignment="1">
      <alignment horizontal="center" vertical="center" textRotation="90"/>
    </xf>
    <xf numFmtId="0" fontId="44" fillId="0" borderId="2" xfId="0" applyFont="1" applyFill="1" applyBorder="1" applyAlignment="1">
      <alignment horizontal="center" vertical="center" textRotation="90"/>
    </xf>
    <xf numFmtId="0" fontId="44" fillId="0" borderId="4" xfId="0" applyFont="1" applyFill="1" applyBorder="1" applyAlignment="1">
      <alignment horizontal="center" vertical="center" textRotation="90"/>
    </xf>
    <xf numFmtId="49" fontId="46" fillId="0" borderId="5" xfId="0" applyNumberFormat="1" applyFont="1" applyFill="1" applyBorder="1" applyAlignment="1">
      <alignment horizontal="left" vertical="center" wrapText="1"/>
    </xf>
    <xf numFmtId="0" fontId="47" fillId="0" borderId="42" xfId="0" applyFont="1" applyFill="1" applyBorder="1" applyAlignment="1">
      <alignment horizontal="center" vertical="center" wrapText="1"/>
    </xf>
    <xf numFmtId="0" fontId="47" fillId="0" borderId="47" xfId="0" applyFont="1" applyFill="1" applyBorder="1" applyAlignment="1">
      <alignment horizontal="center" vertical="center" wrapText="1"/>
    </xf>
    <xf numFmtId="0" fontId="47" fillId="0" borderId="48" xfId="0" applyFont="1" applyFill="1" applyBorder="1" applyAlignment="1">
      <alignment horizontal="center" vertical="center" wrapText="1"/>
    </xf>
    <xf numFmtId="0" fontId="47" fillId="0" borderId="36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 wrapText="1"/>
    </xf>
    <xf numFmtId="0" fontId="47" fillId="0" borderId="56" xfId="0" applyFont="1" applyFill="1" applyBorder="1" applyAlignment="1">
      <alignment horizontal="center" vertical="center" wrapText="1"/>
    </xf>
    <xf numFmtId="0" fontId="47" fillId="0" borderId="57" xfId="0" applyFont="1" applyFill="1" applyBorder="1" applyAlignment="1">
      <alignment horizontal="center" vertical="center" wrapText="1"/>
    </xf>
    <xf numFmtId="0" fontId="47" fillId="0" borderId="58" xfId="0" applyFont="1" applyFill="1" applyBorder="1" applyAlignment="1">
      <alignment horizontal="center" vertical="center" wrapText="1"/>
    </xf>
    <xf numFmtId="0" fontId="47" fillId="0" borderId="59" xfId="0" applyFont="1" applyFill="1" applyBorder="1" applyAlignment="1">
      <alignment horizontal="center" vertical="center" wrapText="1"/>
    </xf>
    <xf numFmtId="0" fontId="46" fillId="0" borderId="64" xfId="0" applyFont="1" applyFill="1" applyBorder="1" applyAlignment="1">
      <alignment horizontal="center" vertical="center"/>
    </xf>
    <xf numFmtId="1" fontId="44" fillId="0" borderId="10" xfId="0" applyNumberFormat="1" applyFont="1" applyFill="1" applyBorder="1" applyAlignment="1">
      <alignment horizontal="center" vertical="center"/>
    </xf>
    <xf numFmtId="0" fontId="44" fillId="0" borderId="11" xfId="0" applyFont="1" applyFill="1" applyBorder="1" applyAlignment="1">
      <alignment horizontal="center" vertical="center"/>
    </xf>
    <xf numFmtId="49" fontId="44" fillId="0" borderId="6" xfId="0" applyNumberFormat="1" applyFont="1" applyFill="1" applyBorder="1" applyAlignment="1">
      <alignment horizontal="left" vertical="center" wrapText="1"/>
    </xf>
    <xf numFmtId="49" fontId="44" fillId="0" borderId="61" xfId="0" applyNumberFormat="1" applyFont="1" applyFill="1" applyBorder="1" applyAlignment="1">
      <alignment horizontal="left" vertical="center" wrapText="1"/>
    </xf>
    <xf numFmtId="49" fontId="44" fillId="0" borderId="60" xfId="0" applyNumberFormat="1" applyFont="1" applyFill="1" applyBorder="1" applyAlignment="1">
      <alignment horizontal="left" vertical="center" wrapText="1"/>
    </xf>
    <xf numFmtId="0" fontId="44" fillId="0" borderId="21" xfId="0" applyFont="1" applyFill="1" applyBorder="1" applyAlignment="1">
      <alignment horizontal="center" vertical="center" textRotation="90" wrapText="1"/>
    </xf>
    <xf numFmtId="0" fontId="46" fillId="0" borderId="64" xfId="0" applyNumberFormat="1" applyFont="1" applyFill="1" applyBorder="1" applyAlignment="1">
      <alignment horizontal="center" vertical="center"/>
    </xf>
    <xf numFmtId="0" fontId="46" fillId="0" borderId="45" xfId="0" applyNumberFormat="1" applyFont="1" applyFill="1" applyBorder="1" applyAlignment="1">
      <alignment horizontal="center" vertical="center"/>
    </xf>
    <xf numFmtId="0" fontId="46" fillId="0" borderId="46" xfId="0" applyNumberFormat="1" applyFont="1" applyFill="1" applyBorder="1" applyAlignment="1">
      <alignment horizontal="center" vertical="center"/>
    </xf>
    <xf numFmtId="0" fontId="19" fillId="0" borderId="19" xfId="0" applyNumberFormat="1" applyFont="1" applyFill="1" applyBorder="1" applyAlignment="1">
      <alignment horizontal="center" vertical="center" textRotation="90"/>
    </xf>
    <xf numFmtId="0" fontId="19" fillId="0" borderId="21" xfId="0" applyNumberFormat="1" applyFont="1" applyFill="1" applyBorder="1" applyAlignment="1">
      <alignment horizontal="center" vertical="center" textRotation="90"/>
    </xf>
    <xf numFmtId="0" fontId="46" fillId="0" borderId="34" xfId="0" applyFont="1" applyFill="1" applyBorder="1" applyAlignment="1">
      <alignment horizontal="center" vertical="center" wrapText="1"/>
    </xf>
    <xf numFmtId="0" fontId="46" fillId="0" borderId="65" xfId="0" applyFont="1" applyFill="1" applyBorder="1" applyAlignment="1">
      <alignment horizontal="center" vertical="center" wrapText="1"/>
    </xf>
    <xf numFmtId="0" fontId="46" fillId="0" borderId="66" xfId="0" applyFont="1" applyFill="1" applyBorder="1" applyAlignment="1">
      <alignment horizontal="center" vertical="center" wrapText="1"/>
    </xf>
    <xf numFmtId="0" fontId="46" fillId="0" borderId="15" xfId="0" applyFont="1" applyFill="1" applyBorder="1" applyAlignment="1">
      <alignment horizontal="center" vertical="center"/>
    </xf>
    <xf numFmtId="0" fontId="46" fillId="0" borderId="9" xfId="0" applyFont="1" applyFill="1" applyBorder="1" applyAlignment="1">
      <alignment horizontal="center" vertical="center"/>
    </xf>
    <xf numFmtId="0" fontId="46" fillId="0" borderId="16" xfId="0" applyFont="1" applyFill="1" applyBorder="1" applyAlignment="1">
      <alignment horizontal="center" vertical="center"/>
    </xf>
    <xf numFmtId="49" fontId="46" fillId="0" borderId="6" xfId="0" applyNumberFormat="1" applyFont="1" applyFill="1" applyBorder="1" applyAlignment="1">
      <alignment horizontal="left" vertical="center" wrapText="1"/>
    </xf>
    <xf numFmtId="49" fontId="46" fillId="0" borderId="61" xfId="0" applyNumberFormat="1" applyFont="1" applyFill="1" applyBorder="1" applyAlignment="1">
      <alignment horizontal="left" vertical="center" wrapText="1"/>
    </xf>
    <xf numFmtId="49" fontId="46" fillId="0" borderId="60" xfId="0" applyNumberFormat="1" applyFont="1" applyFill="1" applyBorder="1" applyAlignment="1">
      <alignment horizontal="left" vertical="center" wrapText="1"/>
    </xf>
    <xf numFmtId="0" fontId="44" fillId="0" borderId="32" xfId="0" applyNumberFormat="1" applyFont="1" applyFill="1" applyBorder="1" applyAlignment="1">
      <alignment horizontal="center" vertical="center"/>
    </xf>
    <xf numFmtId="0" fontId="44" fillId="0" borderId="33" xfId="0" applyNumberFormat="1" applyFont="1" applyFill="1" applyBorder="1" applyAlignment="1">
      <alignment horizontal="center" vertical="center"/>
    </xf>
    <xf numFmtId="0" fontId="46" fillId="0" borderId="19" xfId="0" applyFont="1" applyFill="1" applyBorder="1" applyAlignment="1">
      <alignment horizontal="center" vertical="center"/>
    </xf>
    <xf numFmtId="49" fontId="44" fillId="0" borderId="23" xfId="0" applyNumberFormat="1" applyFont="1" applyFill="1" applyBorder="1" applyAlignment="1">
      <alignment horizontal="left" vertical="center" wrapText="1"/>
    </xf>
    <xf numFmtId="0" fontId="44" fillId="0" borderId="24" xfId="0" applyFont="1" applyFill="1" applyBorder="1" applyAlignment="1">
      <alignment horizontal="center" vertical="center" wrapText="1"/>
    </xf>
    <xf numFmtId="0" fontId="44" fillId="0" borderId="21" xfId="0" applyFont="1" applyFill="1" applyBorder="1" applyAlignment="1">
      <alignment horizontal="center" vertical="center" wrapText="1"/>
    </xf>
    <xf numFmtId="1" fontId="46" fillId="0" borderId="18" xfId="0" applyNumberFormat="1" applyFont="1" applyFill="1" applyBorder="1" applyAlignment="1">
      <alignment horizontal="center" vertical="center"/>
    </xf>
    <xf numFmtId="1" fontId="46" fillId="0" borderId="12" xfId="0" applyNumberFormat="1" applyFont="1" applyFill="1" applyBorder="1" applyAlignment="1">
      <alignment horizontal="center" vertical="center"/>
    </xf>
    <xf numFmtId="0" fontId="46" fillId="0" borderId="8" xfId="0" applyFont="1" applyFill="1" applyBorder="1" applyAlignment="1">
      <alignment horizontal="center" vertical="center"/>
    </xf>
    <xf numFmtId="0" fontId="46" fillId="0" borderId="60" xfId="0" applyFont="1" applyFill="1" applyBorder="1" applyAlignment="1">
      <alignment horizontal="center" vertical="center"/>
    </xf>
    <xf numFmtId="0" fontId="46" fillId="0" borderId="6" xfId="0" applyFont="1" applyFill="1" applyBorder="1" applyAlignment="1">
      <alignment horizontal="center" vertical="center"/>
    </xf>
    <xf numFmtId="0" fontId="46" fillId="0" borderId="7" xfId="0" applyFont="1" applyFill="1" applyBorder="1" applyAlignment="1">
      <alignment horizontal="center" vertical="center"/>
    </xf>
    <xf numFmtId="0" fontId="44" fillId="0" borderId="14" xfId="0" applyFont="1" applyFill="1" applyBorder="1" applyAlignment="1">
      <alignment horizontal="center" vertical="center"/>
    </xf>
    <xf numFmtId="0" fontId="46" fillId="0" borderId="31" xfId="0" applyFont="1" applyFill="1" applyBorder="1" applyAlignment="1">
      <alignment horizontal="center" vertical="center" textRotation="90"/>
    </xf>
    <xf numFmtId="0" fontId="46" fillId="0" borderId="49" xfId="0" applyFont="1" applyFill="1" applyBorder="1" applyAlignment="1">
      <alignment horizontal="center" vertical="center" textRotation="90"/>
    </xf>
    <xf numFmtId="0" fontId="46" fillId="0" borderId="6" xfId="0" applyFont="1" applyFill="1" applyBorder="1" applyAlignment="1">
      <alignment horizontal="center" vertical="center" textRotation="90"/>
    </xf>
    <xf numFmtId="0" fontId="46" fillId="0" borderId="60" xfId="0" applyFont="1" applyFill="1" applyBorder="1" applyAlignment="1">
      <alignment horizontal="center" vertical="center" textRotation="90"/>
    </xf>
    <xf numFmtId="0" fontId="46" fillId="0" borderId="34" xfId="0" applyFont="1" applyFill="1" applyBorder="1" applyAlignment="1">
      <alignment horizontal="center" vertical="center" textRotation="90"/>
    </xf>
    <xf numFmtId="0" fontId="46" fillId="0" borderId="66" xfId="0" applyFont="1" applyFill="1" applyBorder="1" applyAlignment="1">
      <alignment horizontal="center" vertical="center" textRotation="90"/>
    </xf>
    <xf numFmtId="49" fontId="44" fillId="0" borderId="14" xfId="0" applyNumberFormat="1" applyFont="1" applyFill="1" applyBorder="1" applyAlignment="1">
      <alignment horizontal="left" vertical="center" wrapText="1"/>
    </xf>
    <xf numFmtId="49" fontId="44" fillId="0" borderId="41" xfId="0" applyNumberFormat="1" applyFont="1" applyFill="1" applyBorder="1" applyAlignment="1">
      <alignment horizontal="left" vertical="center" wrapText="1"/>
    </xf>
    <xf numFmtId="0" fontId="44" fillId="0" borderId="69" xfId="0" applyFont="1" applyFill="1" applyBorder="1" applyAlignment="1">
      <alignment horizontal="center" vertical="center"/>
    </xf>
    <xf numFmtId="49" fontId="44" fillId="0" borderId="22" xfId="0" applyNumberFormat="1" applyFont="1" applyFill="1" applyBorder="1" applyAlignment="1">
      <alignment horizontal="left" vertical="center" wrapText="1"/>
    </xf>
    <xf numFmtId="0" fontId="44" fillId="0" borderId="54" xfId="0" applyFont="1" applyFill="1" applyBorder="1" applyAlignment="1">
      <alignment horizontal="center" vertical="center"/>
    </xf>
    <xf numFmtId="1" fontId="44" fillId="0" borderId="59" xfId="0" applyNumberFormat="1" applyFont="1" applyFill="1" applyBorder="1" applyAlignment="1">
      <alignment horizontal="center" vertical="center"/>
    </xf>
    <xf numFmtId="0" fontId="44" fillId="0" borderId="10" xfId="0" applyFont="1" applyFill="1" applyBorder="1" applyAlignment="1">
      <alignment horizontal="center" vertical="center"/>
    </xf>
    <xf numFmtId="1" fontId="40" fillId="0" borderId="35" xfId="0" applyNumberFormat="1" applyFont="1" applyFill="1" applyBorder="1" applyAlignment="1">
      <alignment horizontal="center" vertical="center"/>
    </xf>
    <xf numFmtId="1" fontId="40" fillId="0" borderId="19" xfId="0" applyNumberFormat="1" applyFont="1" applyFill="1" applyBorder="1" applyAlignment="1">
      <alignment horizontal="center" vertical="center"/>
    </xf>
    <xf numFmtId="1" fontId="40" fillId="0" borderId="21" xfId="0" applyNumberFormat="1" applyFont="1" applyFill="1" applyBorder="1" applyAlignment="1">
      <alignment horizontal="center" vertical="center"/>
    </xf>
    <xf numFmtId="1" fontId="40" fillId="0" borderId="6" xfId="0" applyNumberFormat="1" applyFont="1" applyFill="1" applyBorder="1" applyAlignment="1">
      <alignment horizontal="center" vertical="center" wrapText="1"/>
    </xf>
    <xf numFmtId="0" fontId="0" fillId="0" borderId="61" xfId="0" applyFont="1" applyFill="1" applyBorder="1" applyAlignment="1">
      <alignment horizontal="center" vertical="center" wrapText="1"/>
    </xf>
    <xf numFmtId="0" fontId="0" fillId="0" borderId="60" xfId="0" applyFont="1" applyFill="1" applyBorder="1" applyAlignment="1">
      <alignment horizontal="center" vertical="center" wrapText="1"/>
    </xf>
    <xf numFmtId="1" fontId="40" fillId="0" borderId="28" xfId="0" applyNumberFormat="1" applyFont="1" applyFill="1" applyBorder="1" applyAlignment="1">
      <alignment horizontal="center" vertical="center"/>
    </xf>
    <xf numFmtId="1" fontId="40" fillId="0" borderId="63" xfId="0" applyNumberFormat="1" applyFont="1" applyFill="1" applyBorder="1" applyAlignment="1">
      <alignment horizontal="center" vertical="center"/>
    </xf>
    <xf numFmtId="1" fontId="40" fillId="0" borderId="62" xfId="0" applyNumberFormat="1" applyFont="1" applyFill="1" applyBorder="1" applyAlignment="1">
      <alignment horizontal="center" vertical="center"/>
    </xf>
    <xf numFmtId="1" fontId="40" fillId="0" borderId="6" xfId="0" applyNumberFormat="1" applyFont="1" applyFill="1" applyBorder="1" applyAlignment="1">
      <alignment horizontal="center" vertical="center"/>
    </xf>
    <xf numFmtId="49" fontId="21" fillId="0" borderId="14" xfId="0" applyNumberFormat="1" applyFont="1" applyFill="1" applyBorder="1" applyAlignment="1">
      <alignment horizontal="center" vertical="center"/>
    </xf>
    <xf numFmtId="0" fontId="40" fillId="0" borderId="12" xfId="0" applyFont="1" applyFill="1" applyBorder="1" applyAlignment="1">
      <alignment horizontal="center" vertical="center"/>
    </xf>
    <xf numFmtId="0" fontId="40" fillId="0" borderId="19" xfId="0" applyFont="1" applyFill="1" applyBorder="1" applyAlignment="1">
      <alignment horizontal="center" vertical="center"/>
    </xf>
    <xf numFmtId="0" fontId="40" fillId="0" borderId="25" xfId="0" applyFont="1" applyFill="1" applyBorder="1" applyAlignment="1">
      <alignment horizontal="center" vertical="center"/>
    </xf>
    <xf numFmtId="0" fontId="40" fillId="0" borderId="21" xfId="0" applyFont="1" applyFill="1" applyBorder="1" applyAlignment="1">
      <alignment horizontal="center" vertical="center"/>
    </xf>
    <xf numFmtId="0" fontId="44" fillId="0" borderId="36" xfId="0" applyNumberFormat="1" applyFont="1" applyFill="1" applyBorder="1" applyAlignment="1">
      <alignment horizontal="center" vertical="center"/>
    </xf>
    <xf numFmtId="0" fontId="44" fillId="0" borderId="56" xfId="0" applyNumberFormat="1" applyFont="1" applyFill="1" applyBorder="1" applyAlignment="1">
      <alignment horizontal="center" vertical="center"/>
    </xf>
    <xf numFmtId="49" fontId="21" fillId="0" borderId="17" xfId="0" applyNumberFormat="1" applyFont="1" applyFill="1" applyBorder="1" applyAlignment="1">
      <alignment horizontal="center" vertical="center"/>
    </xf>
    <xf numFmtId="1" fontId="42" fillId="0" borderId="12" xfId="0" applyNumberFormat="1" applyFont="1" applyFill="1" applyBorder="1" applyAlignment="1">
      <alignment horizontal="center"/>
    </xf>
    <xf numFmtId="0" fontId="42" fillId="0" borderId="12" xfId="0" applyFont="1" applyFill="1" applyBorder="1" applyAlignment="1">
      <alignment horizontal="center"/>
    </xf>
    <xf numFmtId="0" fontId="44" fillId="0" borderId="34" xfId="0" applyFont="1" applyFill="1" applyBorder="1" applyAlignment="1">
      <alignment horizontal="center" vertical="center" wrapText="1"/>
    </xf>
    <xf numFmtId="0" fontId="44" fillId="0" borderId="66" xfId="0" applyFont="1" applyFill="1" applyBorder="1" applyAlignment="1">
      <alignment horizontal="center" vertical="center" wrapText="1"/>
    </xf>
    <xf numFmtId="0" fontId="44" fillId="0" borderId="37" xfId="0" applyFont="1" applyFill="1" applyBorder="1" applyAlignment="1">
      <alignment horizontal="center" vertical="center" wrapText="1"/>
    </xf>
    <xf numFmtId="0" fontId="44" fillId="0" borderId="68" xfId="0" applyFont="1" applyFill="1" applyBorder="1" applyAlignment="1">
      <alignment horizontal="center" vertical="center" wrapText="1"/>
    </xf>
    <xf numFmtId="1" fontId="42" fillId="0" borderId="13" xfId="0" applyNumberFormat="1" applyFont="1" applyFill="1" applyBorder="1" applyAlignment="1">
      <alignment horizontal="center"/>
    </xf>
    <xf numFmtId="0" fontId="42" fillId="0" borderId="13" xfId="0" applyFont="1" applyFill="1" applyBorder="1" applyAlignment="1">
      <alignment horizontal="center"/>
    </xf>
    <xf numFmtId="0" fontId="46" fillId="0" borderId="6" xfId="0" applyNumberFormat="1" applyFont="1" applyFill="1" applyBorder="1" applyAlignment="1">
      <alignment horizontal="center" vertical="center"/>
    </xf>
    <xf numFmtId="0" fontId="46" fillId="0" borderId="60" xfId="0" applyNumberFormat="1" applyFont="1" applyFill="1" applyBorder="1" applyAlignment="1">
      <alignment horizontal="center" vertical="center"/>
    </xf>
    <xf numFmtId="0" fontId="44" fillId="0" borderId="57" xfId="0" applyFont="1" applyFill="1" applyBorder="1" applyAlignment="1">
      <alignment horizontal="center" vertical="center" wrapText="1"/>
    </xf>
    <xf numFmtId="0" fontId="44" fillId="0" borderId="59" xfId="0" applyFont="1" applyFill="1" applyBorder="1" applyAlignment="1">
      <alignment horizontal="center" vertical="center" wrapText="1"/>
    </xf>
    <xf numFmtId="0" fontId="42" fillId="0" borderId="65" xfId="0" applyFont="1" applyFill="1" applyBorder="1" applyAlignment="1">
      <alignment horizontal="right"/>
    </xf>
    <xf numFmtId="0" fontId="42" fillId="0" borderId="75" xfId="0" applyFont="1" applyFill="1" applyBorder="1" applyAlignment="1">
      <alignment horizontal="right"/>
    </xf>
    <xf numFmtId="0" fontId="42" fillId="0" borderId="8" xfId="0" applyFont="1" applyFill="1" applyBorder="1" applyAlignment="1">
      <alignment horizontal="center"/>
    </xf>
    <xf numFmtId="0" fontId="42" fillId="0" borderId="61" xfId="0" applyFont="1" applyFill="1" applyBorder="1" applyAlignment="1">
      <alignment horizontal="center"/>
    </xf>
    <xf numFmtId="0" fontId="42" fillId="0" borderId="7" xfId="0" applyFont="1" applyFill="1" applyBorder="1" applyAlignment="1">
      <alignment horizontal="center"/>
    </xf>
    <xf numFmtId="0" fontId="46" fillId="0" borderId="73" xfId="0" applyFont="1" applyFill="1" applyBorder="1" applyAlignment="1">
      <alignment horizontal="left" vertical="center"/>
    </xf>
    <xf numFmtId="0" fontId="46" fillId="0" borderId="0" xfId="0" applyFont="1" applyFill="1" applyBorder="1" applyAlignment="1"/>
    <xf numFmtId="0" fontId="0" fillId="0" borderId="60" xfId="0" applyFill="1" applyBorder="1" applyAlignment="1">
      <alignment horizontal="center" vertical="center" wrapText="1"/>
    </xf>
    <xf numFmtId="0" fontId="44" fillId="0" borderId="34" xfId="0" applyNumberFormat="1" applyFont="1" applyFill="1" applyBorder="1" applyAlignment="1">
      <alignment horizontal="center" vertical="center" wrapText="1"/>
    </xf>
    <xf numFmtId="0" fontId="50" fillId="0" borderId="18" xfId="0" applyNumberFormat="1" applyFont="1" applyFill="1" applyBorder="1" applyAlignment="1">
      <alignment horizontal="center" vertical="center" wrapText="1"/>
    </xf>
    <xf numFmtId="0" fontId="50" fillId="0" borderId="19" xfId="0" applyNumberFormat="1" applyFont="1" applyFill="1" applyBorder="1" applyAlignment="1">
      <alignment horizontal="center" vertical="center"/>
    </xf>
    <xf numFmtId="0" fontId="50" fillId="0" borderId="6" xfId="0" applyNumberFormat="1" applyFont="1" applyFill="1" applyBorder="1" applyAlignment="1">
      <alignment horizontal="center" vertical="center"/>
    </xf>
    <xf numFmtId="0" fontId="50" fillId="0" borderId="7" xfId="0" applyNumberFormat="1" applyFont="1" applyFill="1" applyBorder="1" applyAlignment="1">
      <alignment horizontal="center" vertical="center"/>
    </xf>
    <xf numFmtId="0" fontId="50" fillId="0" borderId="19" xfId="0" applyNumberFormat="1" applyFont="1" applyFill="1" applyBorder="1" applyAlignment="1">
      <alignment horizontal="center" vertical="center"/>
    </xf>
    <xf numFmtId="1" fontId="59" fillId="0" borderId="31" xfId="0" applyNumberFormat="1" applyFont="1" applyFill="1" applyBorder="1" applyAlignment="1">
      <alignment horizontal="center" vertical="center"/>
    </xf>
    <xf numFmtId="1" fontId="59" fillId="0" borderId="39" xfId="0" applyNumberFormat="1" applyFont="1" applyFill="1" applyBorder="1" applyAlignment="1">
      <alignment horizontal="center" vertical="center"/>
    </xf>
    <xf numFmtId="1" fontId="59" fillId="0" borderId="49" xfId="0" applyNumberFormat="1" applyFont="1" applyFill="1" applyBorder="1" applyAlignment="1">
      <alignment horizontal="center" vertical="center"/>
    </xf>
    <xf numFmtId="1" fontId="60" fillId="0" borderId="3" xfId="0" applyNumberFormat="1" applyFont="1" applyFill="1" applyBorder="1" applyAlignment="1">
      <alignment horizontal="center" vertical="center"/>
    </xf>
    <xf numFmtId="0" fontId="60" fillId="0" borderId="2" xfId="0" applyNumberFormat="1" applyFont="1" applyFill="1" applyBorder="1" applyAlignment="1">
      <alignment horizontal="center" vertical="center"/>
    </xf>
    <xf numFmtId="1" fontId="60" fillId="0" borderId="2" xfId="0" applyNumberFormat="1" applyFont="1" applyFill="1" applyBorder="1" applyAlignment="1">
      <alignment horizontal="center" vertical="center"/>
    </xf>
    <xf numFmtId="1" fontId="60" fillId="0" borderId="4" xfId="0" applyNumberFormat="1" applyFont="1" applyFill="1" applyBorder="1" applyAlignment="1">
      <alignment horizontal="center" vertical="center"/>
    </xf>
  </cellXfs>
  <cellStyles count="3">
    <cellStyle name="мой стиль" xfId="1"/>
    <cellStyle name="Обычный" xfId="0" builtinId="0"/>
    <cellStyle name="Процент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43543</xdr:colOff>
      <xdr:row>35</xdr:row>
      <xdr:rowOff>478971</xdr:rowOff>
    </xdr:from>
    <xdr:ext cx="666750" cy="360804"/>
    <xdr:sp macro="" textlink="">
      <xdr:nvSpPr>
        <xdr:cNvPr id="5" name="TextBox 4"/>
        <xdr:cNvSpPr txBox="1"/>
      </xdr:nvSpPr>
      <xdr:spPr>
        <a:xfrm>
          <a:off x="8330293" y="20462421"/>
          <a:ext cx="666750" cy="3608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lang="ru-RU" sz="2400" b="0" i="0">
              <a:latin typeface="Cambria Math" panose="02040503050406030204" pitchFamily="18" charset="0"/>
              <a:cs typeface="+mn-cs"/>
            </a:rPr>
            <a:t>1</a:t>
          </a:r>
          <a:endParaRPr lang="ru-RU" sz="2400" b="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20</xdr:col>
      <xdr:colOff>95250</xdr:colOff>
      <xdr:row>37</xdr:row>
      <xdr:rowOff>95250</xdr:rowOff>
    </xdr:from>
    <xdr:ext cx="666750" cy="360804"/>
    <xdr:sp macro="" textlink="">
      <xdr:nvSpPr>
        <xdr:cNvPr id="6" name="TextBox 5"/>
        <xdr:cNvSpPr txBox="1"/>
      </xdr:nvSpPr>
      <xdr:spPr>
        <a:xfrm>
          <a:off x="7905750" y="21502688"/>
          <a:ext cx="666750" cy="3608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endParaRPr lang="ru-RU" sz="2400" b="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21</xdr:col>
      <xdr:colOff>62753</xdr:colOff>
      <xdr:row>59</xdr:row>
      <xdr:rowOff>448235</xdr:rowOff>
    </xdr:from>
    <xdr:ext cx="666750" cy="422492"/>
    <xdr:sp macro="" textlink="">
      <xdr:nvSpPr>
        <xdr:cNvPr id="7" name="TextBox 6"/>
        <xdr:cNvSpPr txBox="1"/>
      </xdr:nvSpPr>
      <xdr:spPr>
        <a:xfrm>
          <a:off x="8349503" y="34490585"/>
          <a:ext cx="666750" cy="4224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lang="ru-RU" sz="2400" b="0" i="0">
              <a:latin typeface="Cambria Math" panose="02040503050406030204" pitchFamily="18" charset="0"/>
            </a:rPr>
            <a:t>1</a:t>
          </a:r>
          <a:endParaRPr lang="ru-RU" sz="2400" b="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6</xdr:col>
      <xdr:colOff>342900</xdr:colOff>
      <xdr:row>110</xdr:row>
      <xdr:rowOff>438150</xdr:rowOff>
    </xdr:from>
    <xdr:ext cx="666750" cy="368242"/>
    <mc:AlternateContent xmlns:mc="http://schemas.openxmlformats.org/markup-compatibility/2006">
      <mc:Choice xmlns:a14="http://schemas.microsoft.com/office/drawing/2010/main" xmlns="" Requires="a14">
        <xdr:sp macro="" textlink="">
          <xdr:nvSpPr>
            <xdr:cNvPr id="8" name="TextBox 7"/>
            <xdr:cNvSpPr txBox="1"/>
          </xdr:nvSpPr>
          <xdr:spPr>
            <a:xfrm>
              <a:off x="2571750" y="67513200"/>
              <a:ext cx="666750" cy="3682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ru-RU" sz="2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ru-RU" sz="2400" b="0" i="1">
                            <a:latin typeface="Cambria Math" panose="02040503050406030204" pitchFamily="18" charset="0"/>
                          </a:rPr>
                          <m:t> </m:t>
                        </m:r>
                      </m:e>
                      <m:sup>
                        <m:r>
                          <a:rPr lang="ru-RU" sz="24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ru-RU" sz="2400" b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Choice>
      <mc:Fallback>
        <xdr:sp macro="" textlink="">
          <xdr:nvSpPr>
            <xdr:cNvPr id="8" name="TextBox 7"/>
            <xdr:cNvSpPr txBox="1"/>
          </xdr:nvSpPr>
          <xdr:spPr>
            <a:xfrm>
              <a:off x="2571750" y="67513200"/>
              <a:ext cx="666750" cy="3682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ru-RU" sz="2400" b="0" i="0">
                  <a:latin typeface="Cambria Math" panose="02040503050406030204" pitchFamily="18" charset="0"/>
                </a:rPr>
                <a:t> ^2</a:t>
              </a:r>
              <a:endParaRPr lang="ru-RU" sz="2400" b="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DY272"/>
  <sheetViews>
    <sheetView showGridLines="0" tabSelected="1" view="pageBreakPreview" topLeftCell="A175" zoomScale="50" zoomScaleNormal="30" zoomScaleSheetLayoutView="50" zoomScalePageLayoutView="10" workbookViewId="0">
      <selection activeCell="Y183" sqref="Y183:AI183"/>
    </sheetView>
  </sheetViews>
  <sheetFormatPr defaultColWidth="8.85546875" defaultRowHeight="19.899999999999999" customHeight="1"/>
  <cols>
    <col min="1" max="1" width="8.85546875" style="45"/>
    <col min="2" max="2" width="10.5703125" style="240" customWidth="1"/>
    <col min="3" max="9" width="5.5703125" style="239" customWidth="1"/>
    <col min="10" max="10" width="6.5703125" style="239" customWidth="1"/>
    <col min="11" max="12" width="5.5703125" style="239" customWidth="1"/>
    <col min="13" max="13" width="7.42578125" style="239" customWidth="1"/>
    <col min="14" max="17" width="5.5703125" style="239" customWidth="1"/>
    <col min="18" max="20" width="6" style="239" customWidth="1"/>
    <col min="21" max="21" width="7.28515625" style="239" customWidth="1"/>
    <col min="22" max="23" width="6" style="239" customWidth="1"/>
    <col min="24" max="24" width="8.140625" style="239" customWidth="1"/>
    <col min="25" max="25" width="5.85546875" style="239" customWidth="1"/>
    <col min="26" max="26" width="6.5703125" style="239" customWidth="1"/>
    <col min="27" max="28" width="5.85546875" style="239" customWidth="1"/>
    <col min="29" max="29" width="7.140625" style="239" customWidth="1"/>
    <col min="30" max="30" width="6.5703125" style="239" customWidth="1"/>
    <col min="31" max="31" width="5.85546875" style="239" customWidth="1"/>
    <col min="32" max="32" width="6.140625" style="239" customWidth="1"/>
    <col min="33" max="34" width="6.28515625" style="239" customWidth="1"/>
    <col min="35" max="35" width="7.85546875" style="239" customWidth="1"/>
    <col min="36" max="36" width="8.7109375" style="239" customWidth="1"/>
    <col min="37" max="37" width="10.140625" style="239" customWidth="1"/>
    <col min="38" max="38" width="9.5703125" style="239" customWidth="1"/>
    <col min="39" max="39" width="7.85546875" style="239" customWidth="1"/>
    <col min="40" max="40" width="8.85546875" style="239" customWidth="1"/>
    <col min="41" max="41" width="7.28515625" style="239" customWidth="1"/>
    <col min="42" max="42" width="8.85546875" style="239" customWidth="1"/>
    <col min="43" max="45" width="8.140625" style="239" customWidth="1"/>
    <col min="46" max="46" width="8.5703125" style="239" customWidth="1"/>
    <col min="47" max="47" width="8.28515625" style="239" customWidth="1"/>
    <col min="48" max="48" width="8.85546875" style="239" customWidth="1"/>
    <col min="49" max="49" width="8.5703125" style="239" customWidth="1"/>
    <col min="50" max="50" width="9.28515625" style="239" customWidth="1"/>
    <col min="51" max="51" width="6.7109375" style="239" customWidth="1"/>
    <col min="52" max="52" width="8.140625" style="239" customWidth="1"/>
    <col min="53" max="53" width="8.5703125" style="239" customWidth="1"/>
    <col min="54" max="54" width="10.42578125" style="239" customWidth="1"/>
    <col min="55" max="55" width="6.7109375" style="239" customWidth="1"/>
    <col min="56" max="56" width="8.85546875" style="239" customWidth="1"/>
    <col min="57" max="57" width="8.5703125" style="239" customWidth="1"/>
    <col min="58" max="58" width="8.140625" style="239" customWidth="1"/>
    <col min="59" max="59" width="7.42578125" style="239" customWidth="1"/>
    <col min="60" max="60" width="9.28515625" style="239" customWidth="1"/>
    <col min="61" max="61" width="8.5703125" style="239" customWidth="1"/>
    <col min="62" max="62" width="9.5703125" style="239" customWidth="1"/>
    <col min="63" max="63" width="7.42578125" style="239" customWidth="1"/>
    <col min="64" max="64" width="9.5703125" style="239" customWidth="1"/>
    <col min="65" max="65" width="9.28515625" style="239" customWidth="1"/>
    <col min="66" max="66" width="8.85546875" style="239" customWidth="1"/>
    <col min="67" max="67" width="7.42578125" style="239" customWidth="1"/>
    <col min="68" max="68" width="7.140625" style="236" customWidth="1"/>
    <col min="69" max="69" width="20.140625" style="236" customWidth="1"/>
    <col min="70" max="70" width="10.7109375" style="236" customWidth="1"/>
    <col min="71" max="71" width="11.7109375" style="124" bestFit="1" customWidth="1"/>
    <col min="72" max="73" width="8.85546875" style="124"/>
    <col min="74" max="74" width="10.28515625" style="207" customWidth="1"/>
    <col min="75" max="75" width="8.85546875" style="124"/>
    <col min="76" max="76" width="8.85546875" style="45"/>
    <col min="77" max="77" width="11.7109375" style="45" bestFit="1" customWidth="1"/>
    <col min="78" max="106" width="8.85546875" style="45"/>
    <col min="107" max="107" width="8.85546875" style="45" customWidth="1"/>
    <col min="108" max="16384" width="8.85546875" style="45"/>
  </cols>
  <sheetData>
    <row r="1" spans="2:92" ht="51" customHeight="1"/>
    <row r="2" spans="2:92" s="10" customFormat="1" ht="45" customHeight="1">
      <c r="B2" s="2" t="s">
        <v>29</v>
      </c>
      <c r="C2" s="3"/>
      <c r="D2" s="3"/>
      <c r="E2" s="3"/>
      <c r="F2" s="3"/>
      <c r="G2" s="3"/>
      <c r="H2" s="4"/>
      <c r="I2" s="4"/>
      <c r="J2" s="4"/>
      <c r="K2" s="5"/>
      <c r="L2" s="5"/>
      <c r="M2" s="5"/>
      <c r="N2" s="4"/>
      <c r="O2" s="4"/>
      <c r="P2" s="4"/>
      <c r="Q2" s="4"/>
      <c r="R2" s="6"/>
      <c r="S2" s="6"/>
      <c r="T2" s="6"/>
      <c r="U2" s="6"/>
      <c r="V2" s="6"/>
      <c r="W2" s="495" t="s">
        <v>207</v>
      </c>
      <c r="X2" s="495"/>
      <c r="Y2" s="495"/>
      <c r="Z2" s="495"/>
      <c r="AA2" s="495"/>
      <c r="AB2" s="495"/>
      <c r="AC2" s="495"/>
      <c r="AD2" s="495"/>
      <c r="AE2" s="495"/>
      <c r="AF2" s="495"/>
      <c r="AG2" s="495"/>
      <c r="AH2" s="495"/>
      <c r="AI2" s="495"/>
      <c r="AJ2" s="495"/>
      <c r="AK2" s="495"/>
      <c r="AL2" s="495"/>
      <c r="AM2" s="495"/>
      <c r="AN2" s="495"/>
      <c r="AO2" s="495"/>
      <c r="AP2" s="495"/>
      <c r="AQ2" s="495"/>
      <c r="AR2" s="495"/>
      <c r="AS2" s="495"/>
      <c r="AT2" s="495"/>
      <c r="AU2" s="495"/>
      <c r="AV2" s="495"/>
      <c r="AW2" s="495"/>
      <c r="AX2" s="495"/>
      <c r="AY2" s="495"/>
      <c r="AZ2" s="495"/>
      <c r="BA2" s="495"/>
      <c r="BB2" s="495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7"/>
      <c r="BQ2" s="7"/>
      <c r="BR2" s="7"/>
      <c r="BS2" s="8"/>
      <c r="BT2" s="8"/>
      <c r="BU2" s="8"/>
      <c r="BV2" s="9"/>
      <c r="BW2" s="8"/>
    </row>
    <row r="3" spans="2:92" s="10" customFormat="1" ht="48" customHeigh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4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742"/>
      <c r="BG3" s="742"/>
      <c r="BH3" s="742"/>
      <c r="BI3" s="742"/>
      <c r="BJ3" s="742"/>
      <c r="BK3" s="742"/>
      <c r="BL3" s="742"/>
      <c r="BM3" s="742"/>
      <c r="BN3" s="742"/>
      <c r="BO3" s="742"/>
      <c r="BP3" s="742"/>
      <c r="BQ3" s="742"/>
      <c r="BR3" s="314"/>
      <c r="BS3" s="8"/>
      <c r="BT3" s="8"/>
      <c r="BU3" s="8"/>
      <c r="BV3" s="299"/>
      <c r="BW3" s="8"/>
    </row>
    <row r="4" spans="2:92" s="10" customFormat="1" ht="45" customHeight="1">
      <c r="B4" s="608" t="s">
        <v>287</v>
      </c>
      <c r="C4" s="608"/>
      <c r="D4" s="608"/>
      <c r="E4" s="608"/>
      <c r="F4" s="608"/>
      <c r="G4" s="608"/>
      <c r="H4" s="608"/>
      <c r="I4" s="608"/>
      <c r="J4" s="608"/>
      <c r="K4" s="608"/>
      <c r="L4" s="608"/>
      <c r="M4" s="608"/>
      <c r="N4" s="608"/>
      <c r="O4" s="608"/>
      <c r="P4" s="608"/>
      <c r="Q4" s="608"/>
      <c r="R4" s="6"/>
      <c r="S4" s="6"/>
      <c r="T4" s="6"/>
      <c r="U4" s="6"/>
      <c r="V4" s="6"/>
      <c r="W4" s="496" t="s">
        <v>208</v>
      </c>
      <c r="X4" s="496"/>
      <c r="Y4" s="496"/>
      <c r="Z4" s="496"/>
      <c r="AA4" s="496"/>
      <c r="AB4" s="496"/>
      <c r="AC4" s="496"/>
      <c r="AD4" s="496"/>
      <c r="AE4" s="496"/>
      <c r="AF4" s="496"/>
      <c r="AG4" s="496"/>
      <c r="AH4" s="496"/>
      <c r="AI4" s="496"/>
      <c r="AJ4" s="496"/>
      <c r="AK4" s="496"/>
      <c r="AL4" s="496"/>
      <c r="AM4" s="496"/>
      <c r="AN4" s="496"/>
      <c r="AO4" s="496"/>
      <c r="AP4" s="496"/>
      <c r="AQ4" s="496"/>
      <c r="AR4" s="496"/>
      <c r="AS4" s="496"/>
      <c r="AT4" s="496"/>
      <c r="AU4" s="496"/>
      <c r="AV4" s="496"/>
      <c r="AW4" s="496"/>
      <c r="AX4" s="496"/>
      <c r="AY4" s="496"/>
      <c r="AZ4" s="6"/>
      <c r="BA4" s="6"/>
      <c r="BB4" s="6"/>
      <c r="BC4" s="6"/>
      <c r="BD4" s="6"/>
      <c r="BE4" s="6"/>
      <c r="BS4" s="11"/>
      <c r="BT4" s="11"/>
      <c r="BU4" s="11"/>
      <c r="BV4" s="12"/>
      <c r="BW4" s="11"/>
      <c r="BX4" s="13"/>
      <c r="BY4" s="13"/>
      <c r="BZ4" s="13"/>
      <c r="CA4" s="13"/>
      <c r="CB4" s="13"/>
      <c r="CC4" s="13"/>
      <c r="CD4" s="13"/>
      <c r="CE4" s="13"/>
    </row>
    <row r="5" spans="2:92" s="10" customFormat="1" ht="51" customHeight="1">
      <c r="B5" s="747" t="s">
        <v>211</v>
      </c>
      <c r="C5" s="747"/>
      <c r="D5" s="747"/>
      <c r="E5" s="747"/>
      <c r="F5" s="747"/>
      <c r="G5" s="747"/>
      <c r="H5" s="747"/>
      <c r="I5" s="747"/>
      <c r="J5" s="747"/>
      <c r="K5" s="747"/>
      <c r="L5" s="747"/>
      <c r="M5" s="747"/>
      <c r="N5" s="747"/>
      <c r="O5" s="747"/>
      <c r="P5" s="747"/>
      <c r="Q5" s="747"/>
      <c r="R5" s="6"/>
      <c r="S5" s="6"/>
      <c r="T5" s="6"/>
      <c r="U5" s="6"/>
      <c r="V5" s="6"/>
      <c r="W5" s="6"/>
      <c r="X5" s="6"/>
      <c r="Y5" s="6"/>
      <c r="Z5" s="6"/>
      <c r="AA5" s="6"/>
      <c r="AB5" s="14"/>
      <c r="AC5" s="14"/>
      <c r="AD5" s="15"/>
      <c r="AE5" s="14"/>
      <c r="AF5" s="14"/>
      <c r="AG5" s="14"/>
      <c r="AH5" s="16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7"/>
      <c r="BF5" s="750" t="s">
        <v>329</v>
      </c>
      <c r="BG5" s="750"/>
      <c r="BH5" s="750"/>
      <c r="BI5" s="750"/>
      <c r="BJ5" s="750"/>
      <c r="BK5" s="750"/>
      <c r="BL5" s="750"/>
      <c r="BM5" s="750"/>
      <c r="BN5" s="750"/>
      <c r="BO5" s="750"/>
      <c r="BP5" s="750"/>
      <c r="BQ5" s="750"/>
      <c r="BR5" s="315"/>
      <c r="BS5" s="8"/>
      <c r="BT5" s="8"/>
      <c r="BU5" s="18"/>
      <c r="BV5" s="9"/>
      <c r="BW5" s="18"/>
      <c r="BX5" s="19"/>
      <c r="BZ5" s="19"/>
      <c r="CA5" s="19"/>
    </row>
    <row r="6" spans="2:92" s="26" customFormat="1" ht="52.5" customHeight="1">
      <c r="B6" s="748" t="s">
        <v>397</v>
      </c>
      <c r="C6" s="748"/>
      <c r="D6" s="748"/>
      <c r="E6" s="748"/>
      <c r="F6" s="748"/>
      <c r="G6" s="748"/>
      <c r="H6" s="748"/>
      <c r="I6" s="748"/>
      <c r="J6" s="748"/>
      <c r="K6" s="748"/>
      <c r="L6" s="748"/>
      <c r="M6" s="748"/>
      <c r="N6" s="748"/>
      <c r="O6" s="748"/>
      <c r="P6" s="748"/>
      <c r="Q6" s="748"/>
      <c r="R6" s="6"/>
      <c r="S6" s="20"/>
      <c r="T6" s="291" t="s">
        <v>326</v>
      </c>
      <c r="U6" s="21"/>
      <c r="V6" s="21"/>
      <c r="W6" s="21"/>
      <c r="X6" s="21"/>
      <c r="Y6" s="21"/>
      <c r="Z6" s="21"/>
      <c r="AA6" s="291" t="s">
        <v>209</v>
      </c>
      <c r="AB6" s="22"/>
      <c r="AC6" s="22"/>
      <c r="AD6" s="22"/>
      <c r="AE6" s="22"/>
      <c r="AF6" s="21"/>
      <c r="AG6" s="291" t="s">
        <v>202</v>
      </c>
      <c r="AH6" s="22"/>
      <c r="AI6" s="21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3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3"/>
      <c r="BF6" s="751" t="s">
        <v>328</v>
      </c>
      <c r="BG6" s="751"/>
      <c r="BH6" s="751"/>
      <c r="BI6" s="751"/>
      <c r="BJ6" s="751"/>
      <c r="BK6" s="751"/>
      <c r="BL6" s="751"/>
      <c r="BM6" s="751"/>
      <c r="BN6" s="751"/>
      <c r="BO6" s="751"/>
      <c r="BP6" s="751"/>
      <c r="BQ6" s="751"/>
      <c r="BR6" s="316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</row>
    <row r="7" spans="2:92" s="26" customFormat="1" ht="75" customHeight="1">
      <c r="B7" s="749" t="s">
        <v>429</v>
      </c>
      <c r="C7" s="749"/>
      <c r="D7" s="749"/>
      <c r="E7" s="749"/>
      <c r="F7" s="749"/>
      <c r="G7" s="749"/>
      <c r="H7" s="749"/>
      <c r="I7" s="749"/>
      <c r="J7" s="749"/>
      <c r="K7" s="749"/>
      <c r="L7" s="749"/>
      <c r="M7" s="749"/>
      <c r="N7" s="749"/>
      <c r="O7" s="749"/>
      <c r="P7" s="749"/>
      <c r="Q7" s="749"/>
      <c r="R7" s="6"/>
      <c r="S7" s="20"/>
      <c r="T7" s="291" t="s">
        <v>327</v>
      </c>
      <c r="U7" s="21"/>
      <c r="V7" s="21"/>
      <c r="W7" s="21"/>
      <c r="X7" s="21"/>
      <c r="Y7" s="21"/>
      <c r="Z7" s="21"/>
      <c r="AA7" s="741" t="s">
        <v>203</v>
      </c>
      <c r="AB7" s="741"/>
      <c r="AC7" s="741"/>
      <c r="AD7" s="741"/>
      <c r="AE7" s="741"/>
      <c r="AF7" s="741"/>
      <c r="AG7" s="741"/>
      <c r="AH7" s="741"/>
      <c r="AI7" s="741"/>
      <c r="AJ7" s="741"/>
      <c r="AK7" s="741"/>
      <c r="AL7" s="741"/>
      <c r="AM7" s="741"/>
      <c r="AN7" s="741"/>
      <c r="AO7" s="741"/>
      <c r="AP7" s="741"/>
      <c r="AQ7" s="741"/>
      <c r="AR7" s="741"/>
      <c r="AS7" s="741"/>
      <c r="AT7" s="741"/>
      <c r="AU7" s="6"/>
      <c r="AV7" s="6"/>
      <c r="AW7" s="6"/>
      <c r="AX7" s="6"/>
      <c r="AY7" s="6"/>
      <c r="AZ7" s="6"/>
      <c r="BA7" s="6"/>
      <c r="BB7" s="6"/>
      <c r="BC7" s="6"/>
      <c r="BD7" s="6"/>
      <c r="BE7" s="27"/>
      <c r="BF7" s="752" t="s">
        <v>212</v>
      </c>
      <c r="BG7" s="752"/>
      <c r="BH7" s="752"/>
      <c r="BI7" s="752"/>
      <c r="BJ7" s="752"/>
      <c r="BK7" s="752"/>
      <c r="BL7" s="752"/>
      <c r="BM7" s="752"/>
      <c r="BN7" s="752"/>
      <c r="BO7" s="752"/>
      <c r="BP7" s="752"/>
      <c r="BQ7" s="752"/>
      <c r="BR7" s="317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</row>
    <row r="8" spans="2:92" s="33" customFormat="1" ht="40.5" customHeight="1">
      <c r="B8" s="28" t="s">
        <v>182</v>
      </c>
      <c r="C8" s="29"/>
      <c r="D8" s="29"/>
      <c r="E8" s="29"/>
      <c r="F8" s="29"/>
      <c r="G8" s="29"/>
      <c r="H8" s="29"/>
      <c r="I8" s="29"/>
      <c r="J8" s="29"/>
      <c r="K8" s="900"/>
      <c r="L8" s="900"/>
      <c r="M8" s="29"/>
      <c r="N8" s="29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1"/>
      <c r="AB8" s="21"/>
      <c r="AC8" s="21"/>
      <c r="AD8" s="30"/>
      <c r="AE8" s="21"/>
      <c r="AF8" s="21"/>
      <c r="AG8" s="21"/>
      <c r="AH8" s="21"/>
      <c r="AI8" s="27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7"/>
      <c r="BJ8" s="27"/>
      <c r="BK8" s="21"/>
      <c r="BL8" s="21"/>
      <c r="BM8" s="21"/>
      <c r="BN8" s="21"/>
      <c r="BO8" s="21"/>
      <c r="BP8" s="31"/>
      <c r="BQ8" s="31"/>
      <c r="BR8" s="31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</row>
    <row r="9" spans="2:92" s="10" customFormat="1" ht="40.5" customHeight="1">
      <c r="B9" s="34"/>
      <c r="C9" s="6"/>
      <c r="D9" s="6"/>
      <c r="E9" s="35"/>
      <c r="F9" s="3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4"/>
      <c r="AD9" s="4"/>
      <c r="AE9" s="4"/>
      <c r="AF9" s="612"/>
      <c r="AG9" s="612"/>
      <c r="AH9" s="612"/>
      <c r="AI9" s="612"/>
      <c r="AJ9" s="612"/>
      <c r="AK9" s="612"/>
      <c r="AL9" s="612"/>
      <c r="AM9" s="612"/>
      <c r="AN9" s="612"/>
      <c r="AO9" s="612"/>
      <c r="AP9" s="612"/>
      <c r="AQ9" s="612"/>
      <c r="AR9" s="612"/>
      <c r="AS9" s="612"/>
      <c r="AT9" s="612"/>
      <c r="AU9" s="612"/>
      <c r="AV9" s="612"/>
      <c r="AW9" s="612"/>
      <c r="AX9" s="612"/>
      <c r="AY9" s="612"/>
      <c r="AZ9" s="612"/>
      <c r="BA9" s="612"/>
      <c r="BB9" s="612"/>
      <c r="BC9" s="612"/>
      <c r="BD9" s="612"/>
      <c r="BE9" s="612"/>
      <c r="BF9" s="20"/>
      <c r="BG9" s="20"/>
      <c r="BH9" s="20"/>
      <c r="BI9" s="20"/>
      <c r="BJ9" s="6"/>
      <c r="BK9" s="20"/>
      <c r="BL9" s="20"/>
      <c r="BM9" s="20"/>
      <c r="BN9" s="20"/>
      <c r="BO9" s="20"/>
      <c r="BP9" s="7"/>
      <c r="BQ9" s="7"/>
      <c r="BR9" s="7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</row>
    <row r="10" spans="2:92" s="37" customFormat="1" ht="53.25" customHeight="1" thickBot="1">
      <c r="B10" s="346" t="s">
        <v>119</v>
      </c>
      <c r="C10" s="346"/>
      <c r="D10" s="346"/>
      <c r="E10" s="346"/>
      <c r="F10" s="346"/>
      <c r="G10" s="346"/>
      <c r="H10" s="346"/>
      <c r="I10" s="346"/>
      <c r="J10" s="346"/>
      <c r="K10" s="346"/>
      <c r="L10" s="346"/>
      <c r="M10" s="346"/>
      <c r="N10" s="346"/>
      <c r="O10" s="346"/>
      <c r="P10" s="346"/>
      <c r="Q10" s="346"/>
      <c r="R10" s="346"/>
      <c r="S10" s="346"/>
      <c r="T10" s="346"/>
      <c r="U10" s="34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45" t="s">
        <v>21</v>
      </c>
      <c r="BD10" s="345"/>
      <c r="BE10" s="345"/>
      <c r="BF10" s="345"/>
      <c r="BG10" s="345"/>
      <c r="BH10" s="345"/>
      <c r="BI10" s="345"/>
      <c r="BJ10" s="345"/>
      <c r="BK10" s="345"/>
      <c r="BL10" s="345"/>
      <c r="BM10" s="345"/>
      <c r="BN10" s="345"/>
      <c r="BO10" s="345"/>
      <c r="BP10" s="345"/>
      <c r="BQ10" s="345"/>
      <c r="BR10" s="323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</row>
    <row r="11" spans="2:92" s="42" customFormat="1" ht="43.5" customHeight="1" thickBot="1">
      <c r="B11" s="753" t="s">
        <v>213</v>
      </c>
      <c r="C11" s="613" t="s">
        <v>8</v>
      </c>
      <c r="D11" s="614"/>
      <c r="E11" s="614"/>
      <c r="F11" s="618"/>
      <c r="G11" s="38"/>
      <c r="H11" s="613" t="s">
        <v>9</v>
      </c>
      <c r="I11" s="614"/>
      <c r="J11" s="614"/>
      <c r="K11" s="38"/>
      <c r="L11" s="613" t="s">
        <v>10</v>
      </c>
      <c r="M11" s="614"/>
      <c r="N11" s="614"/>
      <c r="O11" s="618"/>
      <c r="P11" s="613" t="s">
        <v>11</v>
      </c>
      <c r="Q11" s="614"/>
      <c r="R11" s="614"/>
      <c r="S11" s="614"/>
      <c r="T11" s="39"/>
      <c r="U11" s="613" t="s">
        <v>12</v>
      </c>
      <c r="V11" s="614"/>
      <c r="W11" s="614"/>
      <c r="X11" s="38"/>
      <c r="Y11" s="613" t="s">
        <v>13</v>
      </c>
      <c r="Z11" s="614"/>
      <c r="AA11" s="614"/>
      <c r="AB11" s="38"/>
      <c r="AC11" s="613" t="s">
        <v>14</v>
      </c>
      <c r="AD11" s="614"/>
      <c r="AE11" s="614"/>
      <c r="AF11" s="614"/>
      <c r="AG11" s="38"/>
      <c r="AH11" s="613" t="s">
        <v>44</v>
      </c>
      <c r="AI11" s="614"/>
      <c r="AJ11" s="614"/>
      <c r="AK11" s="38"/>
      <c r="AL11" s="613" t="s">
        <v>45</v>
      </c>
      <c r="AM11" s="614"/>
      <c r="AN11" s="614"/>
      <c r="AO11" s="618"/>
      <c r="AP11" s="613" t="s">
        <v>46</v>
      </c>
      <c r="AQ11" s="614"/>
      <c r="AR11" s="614"/>
      <c r="AS11" s="614"/>
      <c r="AT11" s="40"/>
      <c r="AU11" s="613" t="s">
        <v>15</v>
      </c>
      <c r="AV11" s="614"/>
      <c r="AW11" s="618"/>
      <c r="AX11" s="40"/>
      <c r="AY11" s="613" t="s">
        <v>16</v>
      </c>
      <c r="AZ11" s="614"/>
      <c r="BA11" s="614"/>
      <c r="BB11" s="618"/>
      <c r="BC11" s="615" t="s">
        <v>42</v>
      </c>
      <c r="BD11" s="593"/>
      <c r="BE11" s="592" t="s">
        <v>22</v>
      </c>
      <c r="BF11" s="593"/>
      <c r="BG11" s="592" t="s">
        <v>288</v>
      </c>
      <c r="BH11" s="593"/>
      <c r="BI11" s="592" t="s">
        <v>289</v>
      </c>
      <c r="BJ11" s="593"/>
      <c r="BK11" s="592" t="s">
        <v>43</v>
      </c>
      <c r="BL11" s="599"/>
      <c r="BM11" s="592" t="s">
        <v>41</v>
      </c>
      <c r="BN11" s="599"/>
      <c r="BO11" s="592" t="s">
        <v>47</v>
      </c>
      <c r="BP11" s="593"/>
      <c r="BQ11" s="585" t="s">
        <v>17</v>
      </c>
      <c r="BR11" s="324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</row>
    <row r="12" spans="2:92" ht="43.5" customHeight="1">
      <c r="B12" s="754"/>
      <c r="C12" s="43"/>
      <c r="D12" s="43"/>
      <c r="E12" s="43"/>
      <c r="F12" s="43"/>
      <c r="G12" s="44"/>
      <c r="H12" s="43"/>
      <c r="I12" s="43"/>
      <c r="J12" s="43"/>
      <c r="K12" s="44"/>
      <c r="L12" s="43"/>
      <c r="M12" s="43"/>
      <c r="N12" s="43"/>
      <c r="O12" s="44"/>
      <c r="P12" s="43"/>
      <c r="Q12" s="43"/>
      <c r="R12" s="43"/>
      <c r="S12" s="43"/>
      <c r="T12" s="44"/>
      <c r="U12" s="43"/>
      <c r="V12" s="43"/>
      <c r="W12" s="43"/>
      <c r="X12" s="44"/>
      <c r="Y12" s="43"/>
      <c r="Z12" s="43"/>
      <c r="AA12" s="43"/>
      <c r="AB12" s="44"/>
      <c r="AC12" s="43"/>
      <c r="AD12" s="43"/>
      <c r="AE12" s="43"/>
      <c r="AF12" s="43"/>
      <c r="AG12" s="44"/>
      <c r="AH12" s="43"/>
      <c r="AI12" s="43"/>
      <c r="AJ12" s="43"/>
      <c r="AK12" s="44"/>
      <c r="AL12" s="43"/>
      <c r="AM12" s="43"/>
      <c r="AN12" s="43"/>
      <c r="AO12" s="44"/>
      <c r="AP12" s="43"/>
      <c r="AQ12" s="43"/>
      <c r="AR12" s="43"/>
      <c r="AS12" s="43"/>
      <c r="AT12" s="44"/>
      <c r="AU12" s="43"/>
      <c r="AV12" s="43"/>
      <c r="AW12" s="43"/>
      <c r="AX12" s="44"/>
      <c r="AY12" s="43"/>
      <c r="AZ12" s="43"/>
      <c r="BA12" s="43"/>
      <c r="BB12" s="43"/>
      <c r="BC12" s="616"/>
      <c r="BD12" s="595"/>
      <c r="BE12" s="594"/>
      <c r="BF12" s="595"/>
      <c r="BG12" s="594"/>
      <c r="BH12" s="595"/>
      <c r="BI12" s="594"/>
      <c r="BJ12" s="595"/>
      <c r="BK12" s="594"/>
      <c r="BL12" s="600"/>
      <c r="BM12" s="594"/>
      <c r="BN12" s="600"/>
      <c r="BO12" s="594"/>
      <c r="BP12" s="595"/>
      <c r="BQ12" s="586"/>
      <c r="BR12" s="324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</row>
    <row r="13" spans="2:92" s="50" customFormat="1" ht="43.5" customHeight="1">
      <c r="B13" s="754"/>
      <c r="C13" s="46">
        <v>1</v>
      </c>
      <c r="D13" s="47">
        <v>8</v>
      </c>
      <c r="E13" s="47">
        <v>15</v>
      </c>
      <c r="F13" s="47">
        <v>22</v>
      </c>
      <c r="G13" s="48" t="s">
        <v>185</v>
      </c>
      <c r="H13" s="46">
        <v>6</v>
      </c>
      <c r="I13" s="46">
        <v>13</v>
      </c>
      <c r="J13" s="46">
        <v>20</v>
      </c>
      <c r="K13" s="48" t="s">
        <v>186</v>
      </c>
      <c r="L13" s="46">
        <v>3</v>
      </c>
      <c r="M13" s="46">
        <v>10</v>
      </c>
      <c r="N13" s="47">
        <v>17</v>
      </c>
      <c r="O13" s="47">
        <v>24</v>
      </c>
      <c r="P13" s="46">
        <v>1</v>
      </c>
      <c r="Q13" s="46">
        <v>8</v>
      </c>
      <c r="R13" s="47">
        <v>15</v>
      </c>
      <c r="S13" s="47">
        <v>22</v>
      </c>
      <c r="T13" s="48" t="s">
        <v>187</v>
      </c>
      <c r="U13" s="46">
        <v>5</v>
      </c>
      <c r="V13" s="47">
        <v>12</v>
      </c>
      <c r="W13" s="46">
        <v>19</v>
      </c>
      <c r="X13" s="48" t="s">
        <v>188</v>
      </c>
      <c r="Y13" s="46">
        <v>2</v>
      </c>
      <c r="Z13" s="46">
        <v>9</v>
      </c>
      <c r="AA13" s="47">
        <v>16</v>
      </c>
      <c r="AB13" s="48" t="s">
        <v>189</v>
      </c>
      <c r="AC13" s="46">
        <v>2</v>
      </c>
      <c r="AD13" s="46">
        <v>9</v>
      </c>
      <c r="AE13" s="46">
        <v>16</v>
      </c>
      <c r="AF13" s="47">
        <v>23</v>
      </c>
      <c r="AG13" s="48" t="s">
        <v>190</v>
      </c>
      <c r="AH13" s="46">
        <v>6</v>
      </c>
      <c r="AI13" s="46">
        <v>13</v>
      </c>
      <c r="AJ13" s="46">
        <v>20</v>
      </c>
      <c r="AK13" s="48" t="s">
        <v>191</v>
      </c>
      <c r="AL13" s="46">
        <v>4</v>
      </c>
      <c r="AM13" s="47">
        <v>11</v>
      </c>
      <c r="AN13" s="46">
        <v>18</v>
      </c>
      <c r="AO13" s="47">
        <v>25</v>
      </c>
      <c r="AP13" s="46">
        <v>1</v>
      </c>
      <c r="AQ13" s="46">
        <v>8</v>
      </c>
      <c r="AR13" s="47">
        <v>15</v>
      </c>
      <c r="AS13" s="46">
        <v>22</v>
      </c>
      <c r="AT13" s="48" t="s">
        <v>192</v>
      </c>
      <c r="AU13" s="46">
        <v>6</v>
      </c>
      <c r="AV13" s="46">
        <v>13</v>
      </c>
      <c r="AW13" s="46">
        <v>20</v>
      </c>
      <c r="AX13" s="48" t="s">
        <v>193</v>
      </c>
      <c r="AY13" s="46">
        <v>3</v>
      </c>
      <c r="AZ13" s="47">
        <v>10</v>
      </c>
      <c r="BA13" s="47">
        <v>17</v>
      </c>
      <c r="BB13" s="47">
        <v>24</v>
      </c>
      <c r="BC13" s="616"/>
      <c r="BD13" s="595"/>
      <c r="BE13" s="594"/>
      <c r="BF13" s="595"/>
      <c r="BG13" s="594"/>
      <c r="BH13" s="595"/>
      <c r="BI13" s="594"/>
      <c r="BJ13" s="595"/>
      <c r="BK13" s="594"/>
      <c r="BL13" s="600"/>
      <c r="BM13" s="594"/>
      <c r="BN13" s="600"/>
      <c r="BO13" s="594"/>
      <c r="BP13" s="595"/>
      <c r="BQ13" s="586"/>
      <c r="BR13" s="324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</row>
    <row r="14" spans="2:92" s="50" customFormat="1" ht="43.5" customHeight="1">
      <c r="B14" s="754"/>
      <c r="C14" s="47">
        <v>7</v>
      </c>
      <c r="D14" s="47">
        <v>14</v>
      </c>
      <c r="E14" s="47">
        <v>21</v>
      </c>
      <c r="F14" s="47">
        <v>28</v>
      </c>
      <c r="G14" s="48" t="s">
        <v>194</v>
      </c>
      <c r="H14" s="46">
        <v>12</v>
      </c>
      <c r="I14" s="46">
        <v>19</v>
      </c>
      <c r="J14" s="46">
        <v>26</v>
      </c>
      <c r="K14" s="48" t="s">
        <v>195</v>
      </c>
      <c r="L14" s="46">
        <v>9</v>
      </c>
      <c r="M14" s="47">
        <v>16</v>
      </c>
      <c r="N14" s="47">
        <v>23</v>
      </c>
      <c r="O14" s="47">
        <v>30</v>
      </c>
      <c r="P14" s="46">
        <v>7</v>
      </c>
      <c r="Q14" s="47">
        <v>14</v>
      </c>
      <c r="R14" s="47">
        <v>21</v>
      </c>
      <c r="S14" s="47">
        <v>28</v>
      </c>
      <c r="T14" s="48" t="s">
        <v>196</v>
      </c>
      <c r="U14" s="47">
        <v>11</v>
      </c>
      <c r="V14" s="46">
        <v>18</v>
      </c>
      <c r="W14" s="46">
        <v>25</v>
      </c>
      <c r="X14" s="48" t="s">
        <v>197</v>
      </c>
      <c r="Y14" s="46">
        <v>8</v>
      </c>
      <c r="Z14" s="46">
        <v>15</v>
      </c>
      <c r="AA14" s="47">
        <v>22</v>
      </c>
      <c r="AB14" s="48" t="s">
        <v>197</v>
      </c>
      <c r="AC14" s="46">
        <v>8</v>
      </c>
      <c r="AD14" s="47">
        <v>15</v>
      </c>
      <c r="AE14" s="46">
        <v>22</v>
      </c>
      <c r="AF14" s="47">
        <v>29</v>
      </c>
      <c r="AG14" s="48" t="s">
        <v>198</v>
      </c>
      <c r="AH14" s="46">
        <v>12</v>
      </c>
      <c r="AI14" s="46">
        <v>19</v>
      </c>
      <c r="AJ14" s="46">
        <v>26</v>
      </c>
      <c r="AK14" s="48" t="s">
        <v>199</v>
      </c>
      <c r="AL14" s="46">
        <v>10</v>
      </c>
      <c r="AM14" s="47">
        <v>17</v>
      </c>
      <c r="AN14" s="46">
        <v>24</v>
      </c>
      <c r="AO14" s="47">
        <v>31</v>
      </c>
      <c r="AP14" s="46">
        <v>7</v>
      </c>
      <c r="AQ14" s="47">
        <v>14</v>
      </c>
      <c r="AR14" s="47">
        <v>21</v>
      </c>
      <c r="AS14" s="46">
        <v>28</v>
      </c>
      <c r="AT14" s="48" t="s">
        <v>200</v>
      </c>
      <c r="AU14" s="46">
        <v>12</v>
      </c>
      <c r="AV14" s="46">
        <v>19</v>
      </c>
      <c r="AW14" s="46">
        <v>26</v>
      </c>
      <c r="AX14" s="48" t="s">
        <v>201</v>
      </c>
      <c r="AY14" s="46">
        <v>9</v>
      </c>
      <c r="AZ14" s="47">
        <v>16</v>
      </c>
      <c r="BA14" s="47">
        <v>23</v>
      </c>
      <c r="BB14" s="46">
        <v>31</v>
      </c>
      <c r="BC14" s="616"/>
      <c r="BD14" s="595"/>
      <c r="BE14" s="594"/>
      <c r="BF14" s="595"/>
      <c r="BG14" s="594"/>
      <c r="BH14" s="595"/>
      <c r="BI14" s="594"/>
      <c r="BJ14" s="595"/>
      <c r="BK14" s="594"/>
      <c r="BL14" s="600"/>
      <c r="BM14" s="594"/>
      <c r="BN14" s="600"/>
      <c r="BO14" s="594"/>
      <c r="BP14" s="595"/>
      <c r="BQ14" s="586"/>
      <c r="BR14" s="324"/>
      <c r="BS14" s="49"/>
      <c r="BT14" s="49"/>
      <c r="BU14" s="49"/>
      <c r="BV14" s="51"/>
      <c r="BW14" s="49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</row>
    <row r="15" spans="2:92" s="52" customFormat="1" ht="43.5" customHeight="1" thickBot="1">
      <c r="B15" s="755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617"/>
      <c r="BD15" s="597"/>
      <c r="BE15" s="596"/>
      <c r="BF15" s="597"/>
      <c r="BG15" s="596"/>
      <c r="BH15" s="597"/>
      <c r="BI15" s="596"/>
      <c r="BJ15" s="597"/>
      <c r="BK15" s="596"/>
      <c r="BL15" s="601"/>
      <c r="BM15" s="596"/>
      <c r="BN15" s="601"/>
      <c r="BO15" s="596"/>
      <c r="BP15" s="597"/>
      <c r="BQ15" s="587"/>
      <c r="BR15" s="324"/>
      <c r="BS15" s="49"/>
      <c r="BT15" s="49"/>
      <c r="BU15" s="49"/>
      <c r="BV15" s="51"/>
      <c r="BW15" s="49"/>
    </row>
    <row r="16" spans="2:92" s="67" customFormat="1" ht="54" customHeight="1" thickBot="1">
      <c r="B16" s="54" t="s">
        <v>59</v>
      </c>
      <c r="C16" s="55"/>
      <c r="D16" s="56"/>
      <c r="E16" s="56"/>
      <c r="F16" s="56"/>
      <c r="G16" s="57"/>
      <c r="H16" s="55"/>
      <c r="I16" s="56"/>
      <c r="J16" s="56"/>
      <c r="K16" s="58"/>
      <c r="L16" s="55"/>
      <c r="M16" s="59">
        <v>17</v>
      </c>
      <c r="N16" s="56"/>
      <c r="O16" s="57"/>
      <c r="P16" s="55"/>
      <c r="Q16" s="56"/>
      <c r="R16" s="56"/>
      <c r="S16" s="56"/>
      <c r="T16" s="60" t="s">
        <v>23</v>
      </c>
      <c r="U16" s="60" t="s">
        <v>23</v>
      </c>
      <c r="V16" s="60" t="s">
        <v>23</v>
      </c>
      <c r="W16" s="60" t="s">
        <v>23</v>
      </c>
      <c r="X16" s="60" t="s">
        <v>0</v>
      </c>
      <c r="Y16" s="60" t="s">
        <v>0</v>
      </c>
      <c r="Z16" s="56"/>
      <c r="AA16" s="56"/>
      <c r="AB16" s="61"/>
      <c r="AC16" s="62">
        <v>17</v>
      </c>
      <c r="AD16" s="56"/>
      <c r="AE16" s="59"/>
      <c r="AF16" s="56"/>
      <c r="AG16" s="57"/>
      <c r="AH16" s="55"/>
      <c r="AI16" s="56"/>
      <c r="AJ16" s="56"/>
      <c r="AK16" s="61"/>
      <c r="AL16" s="55"/>
      <c r="AM16" s="56"/>
      <c r="AN16" s="63"/>
      <c r="AO16" s="63"/>
      <c r="AP16" s="64"/>
      <c r="AQ16" s="60" t="s">
        <v>23</v>
      </c>
      <c r="AR16" s="60" t="s">
        <v>23</v>
      </c>
      <c r="AS16" s="60" t="s">
        <v>23</v>
      </c>
      <c r="AT16" s="60" t="s">
        <v>23</v>
      </c>
      <c r="AU16" s="60" t="s">
        <v>1</v>
      </c>
      <c r="AV16" s="60" t="s">
        <v>1</v>
      </c>
      <c r="AW16" s="60" t="s">
        <v>0</v>
      </c>
      <c r="AX16" s="60" t="s">
        <v>0</v>
      </c>
      <c r="AY16" s="60" t="s">
        <v>0</v>
      </c>
      <c r="AZ16" s="60" t="s">
        <v>0</v>
      </c>
      <c r="BA16" s="60" t="s">
        <v>0</v>
      </c>
      <c r="BB16" s="60" t="s">
        <v>0</v>
      </c>
      <c r="BC16" s="588">
        <f>SUM(C16:BB16)</f>
        <v>34</v>
      </c>
      <c r="BD16" s="589"/>
      <c r="BE16" s="591">
        <f>IF(COUNTIF(C16:BB16,$I$23)=0," ",COUNTIF(C16:BB16,$I$23))</f>
        <v>8</v>
      </c>
      <c r="BF16" s="591"/>
      <c r="BG16" s="591">
        <f>IF(COUNTIF(C16:BB16,$U$21)=0," ",COUNTIF(C16:BB16,$U$21))</f>
        <v>2</v>
      </c>
      <c r="BH16" s="591"/>
      <c r="BI16" s="591" t="str">
        <f>IF(COUNTIF(C16:BB16,$U$23)=0," ",COUNTIF(C16:BB16,$U$23))</f>
        <v xml:space="preserve"> </v>
      </c>
      <c r="BJ16" s="591"/>
      <c r="BK16" s="591" t="str">
        <f>IF(COUNTIF(C16:BB16,$AG$21)=0," ",COUNTIF(C16:BB16,$AG$21))</f>
        <v xml:space="preserve"> </v>
      </c>
      <c r="BL16" s="591"/>
      <c r="BM16" s="591" t="str">
        <f>IF(COUNTIF(C16:BB16,$AG$23)=0," ",COUNTIF(C16:BB16,$AG$23))</f>
        <v xml:space="preserve"> </v>
      </c>
      <c r="BN16" s="591"/>
      <c r="BO16" s="589">
        <f>52-COUNT(C16:BB16)-COUNTIF(C16:BB16,$I$23)-COUNTIF(C16:BB16,$U$21)-COUNTIF(C16:BB16,$U$23)-COUNTIF(C16:BB16,$AG$21)-COUNTIF(C16:BB16,$AG$23)-COUNTIF(C16:BB16,$AS$21)</f>
        <v>8</v>
      </c>
      <c r="BP16" s="591"/>
      <c r="BQ16" s="254">
        <f>SUM(BC16:BP16)</f>
        <v>52</v>
      </c>
      <c r="BR16" s="325"/>
      <c r="BS16" s="65"/>
      <c r="BT16" s="65"/>
      <c r="BU16" s="65"/>
      <c r="BV16" s="66"/>
      <c r="BW16" s="65"/>
    </row>
    <row r="17" spans="2:98" s="67" customFormat="1" ht="52.5" customHeight="1" thickBot="1">
      <c r="B17" s="68" t="s">
        <v>60</v>
      </c>
      <c r="C17" s="69"/>
      <c r="D17" s="70"/>
      <c r="E17" s="70"/>
      <c r="F17" s="70"/>
      <c r="G17" s="71"/>
      <c r="H17" s="72"/>
      <c r="I17" s="70"/>
      <c r="J17" s="70"/>
      <c r="K17" s="73"/>
      <c r="L17" s="69"/>
      <c r="M17" s="74">
        <v>17</v>
      </c>
      <c r="N17" s="70"/>
      <c r="O17" s="71"/>
      <c r="P17" s="72"/>
      <c r="Q17" s="70"/>
      <c r="R17" s="70"/>
      <c r="S17" s="75"/>
      <c r="T17" s="76" t="s">
        <v>23</v>
      </c>
      <c r="U17" s="76" t="s">
        <v>23</v>
      </c>
      <c r="V17" s="76" t="s">
        <v>23</v>
      </c>
      <c r="W17" s="76" t="s">
        <v>23</v>
      </c>
      <c r="X17" s="76" t="s">
        <v>0</v>
      </c>
      <c r="Y17" s="76" t="s">
        <v>0</v>
      </c>
      <c r="Z17" s="70"/>
      <c r="AA17" s="70"/>
      <c r="AB17" s="77"/>
      <c r="AC17" s="78">
        <v>17</v>
      </c>
      <c r="AD17" s="70"/>
      <c r="AE17" s="74"/>
      <c r="AF17" s="70"/>
      <c r="AG17" s="71"/>
      <c r="AH17" s="286"/>
      <c r="AI17" s="70"/>
      <c r="AJ17" s="70"/>
      <c r="AK17" s="77"/>
      <c r="AL17" s="69"/>
      <c r="AM17" s="70"/>
      <c r="AN17" s="70"/>
      <c r="AO17" s="70"/>
      <c r="AP17" s="79"/>
      <c r="AQ17" s="76" t="s">
        <v>23</v>
      </c>
      <c r="AR17" s="76" t="s">
        <v>23</v>
      </c>
      <c r="AS17" s="76" t="s">
        <v>23</v>
      </c>
      <c r="AT17" s="76" t="s">
        <v>23</v>
      </c>
      <c r="AU17" s="76" t="s">
        <v>2</v>
      </c>
      <c r="AV17" s="76" t="s">
        <v>2</v>
      </c>
      <c r="AW17" s="76" t="s">
        <v>2</v>
      </c>
      <c r="AX17" s="76" t="s">
        <v>2</v>
      </c>
      <c r="AY17" s="76" t="s">
        <v>0</v>
      </c>
      <c r="AZ17" s="76" t="s">
        <v>0</v>
      </c>
      <c r="BA17" s="76" t="s">
        <v>0</v>
      </c>
      <c r="BB17" s="76" t="s">
        <v>0</v>
      </c>
      <c r="BC17" s="590">
        <f>SUM(C17:BB17)</f>
        <v>34</v>
      </c>
      <c r="BD17" s="568"/>
      <c r="BE17" s="567">
        <f>IF(COUNTIF(C17:BB17,$I$23)=0," ",COUNTIF(C17:BB17,$I$23))</f>
        <v>8</v>
      </c>
      <c r="BF17" s="567"/>
      <c r="BG17" s="567" t="str">
        <f>IF(COUNTIF(C17:BB17,$U$21)=0," ",COUNTIF(C17:BB17,$U$21))</f>
        <v xml:space="preserve"> </v>
      </c>
      <c r="BH17" s="567"/>
      <c r="BI17" s="567">
        <f>IF(COUNTIF(C17:BB17,$U$23)=0," ",COUNTIF(C17:BB17,$U$23))</f>
        <v>4</v>
      </c>
      <c r="BJ17" s="567"/>
      <c r="BK17" s="567" t="str">
        <f>IF(COUNTIF(C17:BB17,$AG$21)=0," ",COUNTIF(C17:BB17,$AG$21))</f>
        <v xml:space="preserve"> </v>
      </c>
      <c r="BL17" s="567"/>
      <c r="BM17" s="567" t="str">
        <f>IF(COUNTIF(C17:BB17,$AG$23)=0," ",COUNTIF(C17:BB17,$AG$23))</f>
        <v xml:space="preserve"> </v>
      </c>
      <c r="BN17" s="567"/>
      <c r="BO17" s="568">
        <f>52-COUNT(C17:BB17)-COUNTIF(C17:BB17,$I$23)-COUNTIF(C17:BB17,$U$21)-COUNTIF(C17:BB17,$U$23)-COUNTIF(C17:BB17,$AG$21)-COUNTIF(C17:BB17,$AG$23)-COUNTIF(C17:BB17,$AS$21)</f>
        <v>6</v>
      </c>
      <c r="BP17" s="567"/>
      <c r="BQ17" s="255">
        <f>SUM(BC17:BP17)</f>
        <v>52</v>
      </c>
      <c r="BR17" s="114"/>
      <c r="BS17" s="65"/>
      <c r="BT17" s="65"/>
      <c r="BU17" s="65"/>
      <c r="BV17" s="66"/>
      <c r="BW17" s="65"/>
    </row>
    <row r="18" spans="2:98" s="67" customFormat="1" ht="43.5" customHeight="1" thickBot="1">
      <c r="B18" s="68" t="s">
        <v>61</v>
      </c>
      <c r="C18" s="80"/>
      <c r="D18" s="74"/>
      <c r="E18" s="74"/>
      <c r="F18" s="70"/>
      <c r="G18" s="71"/>
      <c r="H18" s="72"/>
      <c r="I18" s="70"/>
      <c r="J18" s="70"/>
      <c r="K18" s="73"/>
      <c r="L18" s="69"/>
      <c r="M18" s="74">
        <v>17</v>
      </c>
      <c r="N18" s="70"/>
      <c r="O18" s="71"/>
      <c r="P18" s="72"/>
      <c r="Q18" s="70"/>
      <c r="R18" s="71"/>
      <c r="S18" s="81"/>
      <c r="T18" s="76" t="s">
        <v>23</v>
      </c>
      <c r="U18" s="76" t="s">
        <v>23</v>
      </c>
      <c r="V18" s="76" t="s">
        <v>23</v>
      </c>
      <c r="W18" s="76" t="s">
        <v>23</v>
      </c>
      <c r="X18" s="76" t="s">
        <v>0</v>
      </c>
      <c r="Y18" s="76" t="s">
        <v>0</v>
      </c>
      <c r="Z18" s="69"/>
      <c r="AA18" s="70"/>
      <c r="AB18" s="77"/>
      <c r="AC18" s="78">
        <v>17</v>
      </c>
      <c r="AD18" s="70"/>
      <c r="AE18" s="74"/>
      <c r="AF18" s="70"/>
      <c r="AG18" s="71"/>
      <c r="AH18" s="286"/>
      <c r="AI18" s="70"/>
      <c r="AJ18" s="70"/>
      <c r="AK18" s="77"/>
      <c r="AL18" s="69"/>
      <c r="AM18" s="70"/>
      <c r="AN18" s="82"/>
      <c r="AO18" s="82"/>
      <c r="AP18" s="83"/>
      <c r="AQ18" s="76" t="s">
        <v>23</v>
      </c>
      <c r="AR18" s="76" t="s">
        <v>23</v>
      </c>
      <c r="AS18" s="76" t="s">
        <v>23</v>
      </c>
      <c r="AT18" s="76" t="s">
        <v>23</v>
      </c>
      <c r="AU18" s="76" t="s">
        <v>2</v>
      </c>
      <c r="AV18" s="76" t="s">
        <v>2</v>
      </c>
      <c r="AW18" s="76" t="s">
        <v>2</v>
      </c>
      <c r="AX18" s="76" t="s">
        <v>2</v>
      </c>
      <c r="AY18" s="76" t="s">
        <v>0</v>
      </c>
      <c r="AZ18" s="76" t="s">
        <v>0</v>
      </c>
      <c r="BA18" s="76" t="s">
        <v>0</v>
      </c>
      <c r="BB18" s="76" t="s">
        <v>0</v>
      </c>
      <c r="BC18" s="590">
        <f>SUM(C18:BB18)</f>
        <v>34</v>
      </c>
      <c r="BD18" s="568"/>
      <c r="BE18" s="567">
        <f>IF(COUNTIF(C18:BB18,$I$23)=0," ",COUNTIF(C18:BB18,$I$23))</f>
        <v>8</v>
      </c>
      <c r="BF18" s="567"/>
      <c r="BG18" s="567" t="str">
        <f>IF(COUNTIF(C18:BB18,$U$21)=0," ",COUNTIF(C18:BB18,$U$21))</f>
        <v xml:space="preserve"> </v>
      </c>
      <c r="BH18" s="567"/>
      <c r="BI18" s="567">
        <f>IF(COUNTIF(C18:BB18,$U$23)=0," ",COUNTIF(C18:BB18,$U$23))</f>
        <v>4</v>
      </c>
      <c r="BJ18" s="567"/>
      <c r="BK18" s="567" t="str">
        <f>IF(COUNTIF(C18:BB18,$AG$21)=0," ",COUNTIF(C18:BB18,$AG$21))</f>
        <v xml:space="preserve"> </v>
      </c>
      <c r="BL18" s="567"/>
      <c r="BM18" s="567" t="str">
        <f>IF(COUNTIF(C18:BB18,$AG$23)=0," ",COUNTIF(C18:BB18,$AG$23))</f>
        <v xml:space="preserve"> </v>
      </c>
      <c r="BN18" s="567"/>
      <c r="BO18" s="568">
        <f>52-COUNT(C18:BB18)-COUNTIF(C18:BB18,$I$23)-COUNTIF(C18:BB18,$U$21)-COUNTIF(C18:BB18,$U$23)-COUNTIF(C18:BB18,$AG$21)-COUNTIF(C18:BB18,$AG$23)-COUNTIF(C18:BB18,$AS$21)</f>
        <v>6</v>
      </c>
      <c r="BP18" s="567"/>
      <c r="BQ18" s="255">
        <f>SUM(BC18:BP18)</f>
        <v>52</v>
      </c>
      <c r="BR18" s="114"/>
      <c r="BS18" s="65"/>
      <c r="BT18" s="65"/>
      <c r="BU18" s="65"/>
      <c r="BV18" s="66"/>
      <c r="BW18" s="65"/>
    </row>
    <row r="19" spans="2:98" s="67" customFormat="1" ht="58.5" customHeight="1" thickBot="1">
      <c r="B19" s="84" t="s">
        <v>62</v>
      </c>
      <c r="C19" s="85"/>
      <c r="D19" s="86"/>
      <c r="E19" s="86"/>
      <c r="F19" s="86"/>
      <c r="G19" s="87"/>
      <c r="H19" s="88"/>
      <c r="I19" s="82"/>
      <c r="J19" s="82"/>
      <c r="K19" s="89"/>
      <c r="L19" s="90"/>
      <c r="M19" s="86">
        <v>17</v>
      </c>
      <c r="N19" s="82"/>
      <c r="O19" s="87"/>
      <c r="P19" s="88"/>
      <c r="Q19" s="82"/>
      <c r="R19" s="87"/>
      <c r="S19" s="83"/>
      <c r="T19" s="76" t="s">
        <v>23</v>
      </c>
      <c r="U19" s="76" t="s">
        <v>23</v>
      </c>
      <c r="V19" s="76" t="s">
        <v>23</v>
      </c>
      <c r="W19" s="76" t="s">
        <v>23</v>
      </c>
      <c r="X19" s="76" t="s">
        <v>0</v>
      </c>
      <c r="Y19" s="76" t="s">
        <v>0</v>
      </c>
      <c r="Z19" s="86"/>
      <c r="AA19" s="82"/>
      <c r="AB19" s="91"/>
      <c r="AC19" s="86">
        <v>6</v>
      </c>
      <c r="AD19" s="86"/>
      <c r="AE19" s="92"/>
      <c r="AF19" s="76" t="s">
        <v>23</v>
      </c>
      <c r="AG19" s="76" t="s">
        <v>2</v>
      </c>
      <c r="AH19" s="76" t="s">
        <v>2</v>
      </c>
      <c r="AI19" s="76" t="s">
        <v>2</v>
      </c>
      <c r="AJ19" s="76" t="s">
        <v>2</v>
      </c>
      <c r="AK19" s="76" t="s">
        <v>70</v>
      </c>
      <c r="AL19" s="76" t="s">
        <v>70</v>
      </c>
      <c r="AM19" s="76" t="s">
        <v>70</v>
      </c>
      <c r="AN19" s="76" t="s">
        <v>70</v>
      </c>
      <c r="AO19" s="76" t="s">
        <v>70</v>
      </c>
      <c r="AP19" s="76" t="s">
        <v>70</v>
      </c>
      <c r="AQ19" s="76" t="s">
        <v>70</v>
      </c>
      <c r="AR19" s="76" t="s">
        <v>70</v>
      </c>
      <c r="AS19" s="76" t="s">
        <v>24</v>
      </c>
      <c r="AT19" s="93"/>
      <c r="AU19" s="94"/>
      <c r="AV19" s="95"/>
      <c r="AW19" s="95"/>
      <c r="AX19" s="91"/>
      <c r="AY19" s="94"/>
      <c r="AZ19" s="95"/>
      <c r="BA19" s="95"/>
      <c r="BB19" s="91"/>
      <c r="BC19" s="590">
        <f>SUM(C19:BB19)</f>
        <v>23</v>
      </c>
      <c r="BD19" s="568"/>
      <c r="BE19" s="567">
        <f>IF(COUNTIF(C19:BB19,$I$23)=0," ",COUNTIF(C19:BB19,$I$23))</f>
        <v>5</v>
      </c>
      <c r="BF19" s="567"/>
      <c r="BG19" s="567" t="str">
        <f>IF(COUNTIF(C19:BB19,$U$21)=0," ",COUNTIF(C19:BB19,$U$21))</f>
        <v xml:space="preserve"> </v>
      </c>
      <c r="BH19" s="567"/>
      <c r="BI19" s="567">
        <f>IF(COUNTIF(C19:BB19,$U$23)=0," ",COUNTIF(C19:BB19,$U$23))</f>
        <v>4</v>
      </c>
      <c r="BJ19" s="567"/>
      <c r="BK19" s="567">
        <f>IF(COUNTIF(C19:BB19,$AG$21)=0," ",COUNTIF(C19:BB19,$AG$21))</f>
        <v>8</v>
      </c>
      <c r="BL19" s="567"/>
      <c r="BM19" s="567">
        <f>IF(COUNTIF(C19:BB19,$AG$23)=0," ",COUNTIF(C19:BB19,$AG$23))</f>
        <v>1</v>
      </c>
      <c r="BN19" s="567"/>
      <c r="BO19" s="568">
        <f>52-COUNT(C19:BB19)-COUNTIF(C19:BB19,$I$23)-COUNTIF(C19:BB19,$U$21)-COUNTIF(C19:BB19,$U$23)-COUNTIF(C19:BB19,$AG$21)-COUNTIF(C19:BB19,$AG$23)-COUNTIF(C19:BB19,$AS$21)</f>
        <v>2</v>
      </c>
      <c r="BP19" s="567"/>
      <c r="BQ19" s="255">
        <f>SUM(BC19:BP19)</f>
        <v>43</v>
      </c>
      <c r="BR19" s="114"/>
      <c r="BS19" s="65"/>
      <c r="BT19" s="65"/>
      <c r="BU19" s="65"/>
      <c r="BV19" s="66"/>
      <c r="BW19" s="96"/>
    </row>
    <row r="20" spans="2:98" s="100" customFormat="1" ht="54.75" customHeight="1" thickBot="1">
      <c r="B20" s="97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35"/>
      <c r="BC20" s="566">
        <f>SUM(BC16:BD19)</f>
        <v>125</v>
      </c>
      <c r="BD20" s="565"/>
      <c r="BE20" s="565">
        <f>SUM(BE16:BF19)</f>
        <v>29</v>
      </c>
      <c r="BF20" s="565"/>
      <c r="BG20" s="565">
        <f>SUM(BG16:BH19)</f>
        <v>2</v>
      </c>
      <c r="BH20" s="565"/>
      <c r="BI20" s="565">
        <f>SUM(BI16:BJ19)</f>
        <v>12</v>
      </c>
      <c r="BJ20" s="565"/>
      <c r="BK20" s="565">
        <f>SUM(BK16:BL19)</f>
        <v>8</v>
      </c>
      <c r="BL20" s="565"/>
      <c r="BM20" s="565">
        <f>SUM(BM16:BN19)</f>
        <v>1</v>
      </c>
      <c r="BN20" s="565"/>
      <c r="BO20" s="565">
        <f>SUM(BO16:BP19)</f>
        <v>22</v>
      </c>
      <c r="BP20" s="565"/>
      <c r="BQ20" s="256">
        <f>IF(SUM(BQ16:BQ19)=SUM(BC20:BP20),SUM(BC20:BP20),"ХРЕНЬ")</f>
        <v>199</v>
      </c>
      <c r="BR20" s="114"/>
      <c r="BS20" s="98"/>
      <c r="BT20" s="98"/>
      <c r="BU20" s="98"/>
      <c r="BV20" s="51"/>
      <c r="BW20" s="99"/>
    </row>
    <row r="21" spans="2:98" s="112" customFormat="1" ht="48" customHeight="1" thickBot="1">
      <c r="B21" s="34"/>
      <c r="C21" s="6" t="s">
        <v>3</v>
      </c>
      <c r="D21" s="6"/>
      <c r="E21" s="6"/>
      <c r="F21" s="6"/>
      <c r="G21" s="6"/>
      <c r="H21" s="6"/>
      <c r="I21" s="101"/>
      <c r="J21" s="102" t="s">
        <v>18</v>
      </c>
      <c r="K21" s="103"/>
      <c r="L21" s="103"/>
      <c r="M21" s="103"/>
      <c r="N21" s="103"/>
      <c r="O21" s="103"/>
      <c r="P21" s="103"/>
      <c r="Q21" s="103"/>
      <c r="R21" s="103"/>
      <c r="S21" s="6"/>
      <c r="T21" s="6"/>
      <c r="U21" s="104" t="s">
        <v>1</v>
      </c>
      <c r="V21" s="6" t="s">
        <v>4</v>
      </c>
      <c r="W21" s="6"/>
      <c r="X21" s="6"/>
      <c r="Y21" s="6"/>
      <c r="Z21" s="6"/>
      <c r="AA21" s="6"/>
      <c r="AB21" s="6"/>
      <c r="AC21" s="6"/>
      <c r="AD21" s="6"/>
      <c r="AE21" s="6"/>
      <c r="AF21" s="6"/>
      <c r="AG21" s="104" t="s">
        <v>70</v>
      </c>
      <c r="AH21" s="18" t="s">
        <v>19</v>
      </c>
      <c r="AI21" s="18"/>
      <c r="AJ21" s="18"/>
      <c r="AK21" s="20"/>
      <c r="AL21" s="20"/>
      <c r="AM21" s="20"/>
      <c r="AN21" s="20"/>
      <c r="AO21" s="20"/>
      <c r="AP21" s="20"/>
      <c r="AQ21" s="20"/>
      <c r="AR21" s="20"/>
      <c r="AS21" s="76" t="s">
        <v>0</v>
      </c>
      <c r="AT21" s="6" t="s">
        <v>5</v>
      </c>
      <c r="AU21" s="6"/>
      <c r="AV21" s="6"/>
      <c r="AW21" s="105"/>
      <c r="AX21" s="106"/>
      <c r="AY21" s="6"/>
      <c r="AZ21" s="6"/>
      <c r="BA21" s="6"/>
      <c r="BB21" s="6"/>
      <c r="BC21" s="6"/>
      <c r="BD21" s="6"/>
      <c r="BE21" s="106"/>
      <c r="BF21" s="106"/>
      <c r="BG21" s="106"/>
      <c r="BH21" s="598"/>
      <c r="BI21" s="598"/>
      <c r="BJ21" s="598"/>
      <c r="BK21" s="598"/>
      <c r="BL21" s="598"/>
      <c r="BM21" s="598"/>
      <c r="BN21" s="598"/>
      <c r="BO21" s="598"/>
      <c r="BP21" s="598"/>
      <c r="BQ21" s="598"/>
      <c r="BR21" s="313"/>
      <c r="BS21" s="108"/>
      <c r="BT21" s="109"/>
      <c r="BU21" s="110"/>
      <c r="BV21" s="111"/>
      <c r="BW21" s="41"/>
    </row>
    <row r="22" spans="2:98" s="41" customFormat="1" ht="47.25" customHeight="1" thickBot="1">
      <c r="B22" s="97"/>
      <c r="C22" s="35"/>
      <c r="D22" s="35"/>
      <c r="E22" s="35"/>
      <c r="F22" s="35"/>
      <c r="G22" s="35"/>
      <c r="H22" s="35"/>
      <c r="I22" s="113"/>
      <c r="J22" s="102"/>
      <c r="K22" s="102"/>
      <c r="L22" s="102"/>
      <c r="M22" s="102"/>
      <c r="N22" s="102"/>
      <c r="O22" s="102"/>
      <c r="P22" s="102"/>
      <c r="Q22" s="102"/>
      <c r="R22" s="102"/>
      <c r="S22" s="35"/>
      <c r="T22" s="35"/>
      <c r="U22" s="114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114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14"/>
      <c r="AT22" s="35"/>
      <c r="AU22" s="35"/>
      <c r="AV22" s="35"/>
      <c r="AW22" s="105"/>
      <c r="AX22" s="106"/>
      <c r="AY22" s="35"/>
      <c r="AZ22" s="35"/>
      <c r="BA22" s="35"/>
      <c r="BB22" s="35"/>
      <c r="BC22" s="35"/>
      <c r="BD22" s="35"/>
      <c r="BE22" s="106"/>
      <c r="BF22" s="106"/>
      <c r="BG22" s="106"/>
      <c r="BH22" s="287"/>
      <c r="BI22" s="287"/>
      <c r="BJ22" s="287"/>
      <c r="BK22" s="287"/>
      <c r="BL22" s="287"/>
      <c r="BM22" s="287"/>
      <c r="BN22" s="287"/>
      <c r="BO22" s="287"/>
      <c r="BP22" s="299"/>
      <c r="BQ22" s="299"/>
      <c r="BR22" s="307"/>
      <c r="BS22" s="107"/>
      <c r="BT22" s="109"/>
      <c r="BU22" s="110"/>
      <c r="BV22" s="115"/>
      <c r="BY22" s="107"/>
    </row>
    <row r="23" spans="2:98" s="112" customFormat="1" ht="43.5" customHeight="1" thickBot="1">
      <c r="B23" s="34"/>
      <c r="C23" s="6"/>
      <c r="D23" s="6"/>
      <c r="E23" s="6"/>
      <c r="F23" s="6"/>
      <c r="G23" s="6"/>
      <c r="H23" s="6"/>
      <c r="I23" s="104" t="s">
        <v>23</v>
      </c>
      <c r="J23" s="102" t="s">
        <v>20</v>
      </c>
      <c r="K23" s="103"/>
      <c r="L23" s="103"/>
      <c r="M23" s="103"/>
      <c r="N23" s="103"/>
      <c r="O23" s="103"/>
      <c r="P23" s="103"/>
      <c r="Q23" s="6"/>
      <c r="R23" s="6"/>
      <c r="S23" s="6"/>
      <c r="T23" s="6"/>
      <c r="U23" s="104" t="s">
        <v>2</v>
      </c>
      <c r="V23" s="18" t="s">
        <v>128</v>
      </c>
      <c r="W23" s="20"/>
      <c r="X23" s="6"/>
      <c r="Y23" s="6"/>
      <c r="Z23" s="20"/>
      <c r="AA23" s="20"/>
      <c r="AB23" s="20"/>
      <c r="AC23" s="20"/>
      <c r="AD23" s="6"/>
      <c r="AE23" s="6"/>
      <c r="AF23" s="6"/>
      <c r="AG23" s="104" t="s">
        <v>24</v>
      </c>
      <c r="AH23" s="18" t="s">
        <v>129</v>
      </c>
      <c r="AI23" s="6"/>
      <c r="AJ23" s="6"/>
      <c r="AK23" s="35"/>
      <c r="AL23" s="35"/>
      <c r="AM23" s="35"/>
      <c r="AN23" s="6"/>
      <c r="AO23" s="105"/>
      <c r="AP23" s="6"/>
      <c r="AQ23" s="116"/>
      <c r="AR23" s="6"/>
      <c r="BH23" s="6"/>
      <c r="BI23" s="6"/>
      <c r="BJ23" s="6"/>
      <c r="BK23" s="6"/>
      <c r="BL23" s="6"/>
      <c r="BM23" s="6"/>
      <c r="BN23" s="6"/>
      <c r="BO23" s="6"/>
      <c r="BP23" s="7"/>
      <c r="BQ23" s="7"/>
      <c r="BR23" s="7"/>
      <c r="BS23" s="117"/>
      <c r="BT23" s="117"/>
      <c r="BU23" s="117"/>
      <c r="BV23" s="115"/>
      <c r="BW23" s="117"/>
      <c r="BX23" s="42"/>
      <c r="BY23" s="118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</row>
    <row r="24" spans="2:98" s="112" customFormat="1" ht="43.5" customHeight="1">
      <c r="B24" s="34"/>
      <c r="C24" s="6"/>
      <c r="D24" s="6"/>
      <c r="E24" s="6"/>
      <c r="F24" s="6"/>
      <c r="G24" s="6"/>
      <c r="H24" s="6"/>
      <c r="I24" s="114"/>
      <c r="J24" s="102"/>
      <c r="K24" s="103"/>
      <c r="L24" s="103"/>
      <c r="M24" s="103"/>
      <c r="N24" s="103"/>
      <c r="O24" s="103"/>
      <c r="P24" s="103"/>
      <c r="Q24" s="6"/>
      <c r="R24" s="6"/>
      <c r="S24" s="6"/>
      <c r="T24" s="6"/>
      <c r="U24" s="114"/>
      <c r="V24" s="18"/>
      <c r="W24" s="20"/>
      <c r="X24" s="6"/>
      <c r="Y24" s="6"/>
      <c r="Z24" s="20"/>
      <c r="AA24" s="20"/>
      <c r="AB24" s="20"/>
      <c r="AC24" s="20"/>
      <c r="AD24" s="6"/>
      <c r="AE24" s="6"/>
      <c r="AF24" s="6"/>
      <c r="AG24" s="114"/>
      <c r="AH24" s="18"/>
      <c r="AI24" s="6"/>
      <c r="AJ24" s="6"/>
      <c r="AK24" s="35"/>
      <c r="AL24" s="35"/>
      <c r="AM24" s="35"/>
      <c r="AN24" s="6"/>
      <c r="AO24" s="105"/>
      <c r="AP24" s="6"/>
      <c r="AQ24" s="116"/>
      <c r="AR24" s="6"/>
      <c r="BH24" s="6"/>
      <c r="BI24" s="6"/>
      <c r="BJ24" s="6"/>
      <c r="BK24" s="6"/>
      <c r="BL24" s="6"/>
      <c r="BM24" s="6"/>
      <c r="BN24" s="6"/>
      <c r="BO24" s="6"/>
      <c r="BP24" s="7"/>
      <c r="BQ24" s="7"/>
      <c r="BR24" s="7"/>
      <c r="BS24" s="117"/>
      <c r="BT24" s="117"/>
      <c r="BU24" s="117"/>
      <c r="BV24" s="115"/>
      <c r="BW24" s="117"/>
      <c r="BX24" s="42"/>
      <c r="BY24" s="118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</row>
    <row r="25" spans="2:98" s="120" customFormat="1" ht="66" customHeight="1" thickBot="1">
      <c r="B25" s="581" t="s">
        <v>290</v>
      </c>
      <c r="C25" s="581"/>
      <c r="D25" s="581"/>
      <c r="E25" s="581"/>
      <c r="F25" s="581"/>
      <c r="G25" s="581"/>
      <c r="H25" s="581"/>
      <c r="I25" s="581"/>
      <c r="J25" s="581"/>
      <c r="K25" s="581"/>
      <c r="L25" s="581"/>
      <c r="M25" s="581"/>
      <c r="N25" s="581"/>
      <c r="O25" s="581"/>
      <c r="P25" s="581"/>
      <c r="Q25" s="581"/>
      <c r="R25" s="581"/>
      <c r="S25" s="581"/>
      <c r="T25" s="581"/>
      <c r="U25" s="581"/>
      <c r="V25" s="581"/>
      <c r="W25" s="581"/>
      <c r="X25" s="581"/>
      <c r="Y25" s="581"/>
      <c r="Z25" s="581"/>
      <c r="AA25" s="581"/>
      <c r="AB25" s="581"/>
      <c r="AC25" s="581"/>
      <c r="AD25" s="581"/>
      <c r="AE25" s="581"/>
      <c r="AF25" s="581"/>
      <c r="AG25" s="581"/>
      <c r="AH25" s="581"/>
      <c r="AI25" s="581"/>
      <c r="AJ25" s="581"/>
      <c r="AK25" s="581"/>
      <c r="AL25" s="581"/>
      <c r="AM25" s="581"/>
      <c r="AN25" s="581"/>
      <c r="AO25" s="581"/>
      <c r="AP25" s="581"/>
      <c r="AQ25" s="581"/>
      <c r="AR25" s="581"/>
      <c r="AS25" s="581"/>
      <c r="AT25" s="581"/>
      <c r="AU25" s="581"/>
      <c r="AV25" s="581"/>
      <c r="AW25" s="581"/>
      <c r="AX25" s="581"/>
      <c r="AY25" s="581"/>
      <c r="AZ25" s="581"/>
      <c r="BA25" s="581"/>
      <c r="BB25" s="581"/>
      <c r="BC25" s="581"/>
      <c r="BD25" s="581"/>
      <c r="BE25" s="581"/>
      <c r="BF25" s="581"/>
      <c r="BG25" s="581"/>
      <c r="BH25" s="581"/>
      <c r="BI25" s="581"/>
      <c r="BJ25" s="581"/>
      <c r="BK25" s="581"/>
      <c r="BL25" s="581"/>
      <c r="BM25" s="581"/>
      <c r="BN25" s="581"/>
      <c r="BO25" s="581"/>
      <c r="BP25" s="581"/>
      <c r="BQ25" s="581"/>
      <c r="BR25" s="326"/>
      <c r="BS25" s="121"/>
      <c r="BT25" s="121"/>
      <c r="BU25" s="121"/>
      <c r="BV25" s="122"/>
      <c r="BW25" s="121"/>
    </row>
    <row r="26" spans="2:98" ht="43.5" customHeight="1" thickBot="1">
      <c r="B26" s="582" t="s">
        <v>75</v>
      </c>
      <c r="C26" s="808" t="s">
        <v>315</v>
      </c>
      <c r="D26" s="809"/>
      <c r="E26" s="809"/>
      <c r="F26" s="809"/>
      <c r="G26" s="809"/>
      <c r="H26" s="809"/>
      <c r="I26" s="809"/>
      <c r="J26" s="809"/>
      <c r="K26" s="809"/>
      <c r="L26" s="809"/>
      <c r="M26" s="809"/>
      <c r="N26" s="809"/>
      <c r="O26" s="809"/>
      <c r="P26" s="809"/>
      <c r="Q26" s="809"/>
      <c r="R26" s="810"/>
      <c r="S26" s="629" t="s">
        <v>215</v>
      </c>
      <c r="T26" s="630"/>
      <c r="U26" s="630" t="s">
        <v>216</v>
      </c>
      <c r="V26" s="635"/>
      <c r="W26" s="817" t="s">
        <v>214</v>
      </c>
      <c r="X26" s="550"/>
      <c r="Y26" s="550"/>
      <c r="Z26" s="550"/>
      <c r="AA26" s="550"/>
      <c r="AB26" s="550"/>
      <c r="AC26" s="550"/>
      <c r="AD26" s="550"/>
      <c r="AE26" s="550"/>
      <c r="AF26" s="550"/>
      <c r="AG26" s="550"/>
      <c r="AH26" s="550"/>
      <c r="AI26" s="551"/>
      <c r="AJ26" s="550" t="s">
        <v>6</v>
      </c>
      <c r="AK26" s="550"/>
      <c r="AL26" s="550"/>
      <c r="AM26" s="550"/>
      <c r="AN26" s="550"/>
      <c r="AO26" s="550"/>
      <c r="AP26" s="550"/>
      <c r="AQ26" s="550"/>
      <c r="AR26" s="550"/>
      <c r="AS26" s="550"/>
      <c r="AT26" s="550"/>
      <c r="AU26" s="550"/>
      <c r="AV26" s="550"/>
      <c r="AW26" s="550"/>
      <c r="AX26" s="550"/>
      <c r="AY26" s="550"/>
      <c r="AZ26" s="550"/>
      <c r="BA26" s="550"/>
      <c r="BB26" s="550"/>
      <c r="BC26" s="550"/>
      <c r="BD26" s="550"/>
      <c r="BE26" s="550"/>
      <c r="BF26" s="550"/>
      <c r="BG26" s="550"/>
      <c r="BH26" s="550"/>
      <c r="BI26" s="550"/>
      <c r="BJ26" s="550"/>
      <c r="BK26" s="550"/>
      <c r="BL26" s="550"/>
      <c r="BM26" s="550"/>
      <c r="BN26" s="550"/>
      <c r="BO26" s="551"/>
      <c r="BP26" s="569" t="s">
        <v>131</v>
      </c>
      <c r="BQ26" s="570"/>
      <c r="BR26" s="327"/>
      <c r="BS26" s="123"/>
      <c r="BT26" s="123"/>
      <c r="BV26" s="123"/>
      <c r="BY26" s="125"/>
    </row>
    <row r="27" spans="2:98" ht="43.5" customHeight="1" thickBot="1">
      <c r="B27" s="583"/>
      <c r="C27" s="811"/>
      <c r="D27" s="812"/>
      <c r="E27" s="812"/>
      <c r="F27" s="812"/>
      <c r="G27" s="812"/>
      <c r="H27" s="812"/>
      <c r="I27" s="812"/>
      <c r="J27" s="812"/>
      <c r="K27" s="812"/>
      <c r="L27" s="812"/>
      <c r="M27" s="812"/>
      <c r="N27" s="812"/>
      <c r="O27" s="812"/>
      <c r="P27" s="812"/>
      <c r="Q27" s="812"/>
      <c r="R27" s="813"/>
      <c r="S27" s="631"/>
      <c r="T27" s="632"/>
      <c r="U27" s="632"/>
      <c r="V27" s="636"/>
      <c r="W27" s="557" t="s">
        <v>17</v>
      </c>
      <c r="X27" s="558"/>
      <c r="Y27" s="558"/>
      <c r="Z27" s="805" t="s">
        <v>217</v>
      </c>
      <c r="AA27" s="806"/>
      <c r="AB27" s="789" t="s">
        <v>7</v>
      </c>
      <c r="AC27" s="789"/>
      <c r="AD27" s="789"/>
      <c r="AE27" s="789"/>
      <c r="AF27" s="789"/>
      <c r="AG27" s="789"/>
      <c r="AH27" s="789"/>
      <c r="AI27" s="789"/>
      <c r="AJ27" s="541" t="s">
        <v>25</v>
      </c>
      <c r="AK27" s="542"/>
      <c r="AL27" s="542"/>
      <c r="AM27" s="542"/>
      <c r="AN27" s="542"/>
      <c r="AO27" s="542"/>
      <c r="AP27" s="542"/>
      <c r="AQ27" s="543"/>
      <c r="AR27" s="541" t="s">
        <v>26</v>
      </c>
      <c r="AS27" s="542"/>
      <c r="AT27" s="542"/>
      <c r="AU27" s="542"/>
      <c r="AV27" s="542"/>
      <c r="AW27" s="542"/>
      <c r="AX27" s="542"/>
      <c r="AY27" s="543"/>
      <c r="AZ27" s="541" t="s">
        <v>27</v>
      </c>
      <c r="BA27" s="542"/>
      <c r="BB27" s="542"/>
      <c r="BC27" s="542"/>
      <c r="BD27" s="542"/>
      <c r="BE27" s="542"/>
      <c r="BF27" s="542"/>
      <c r="BG27" s="543"/>
      <c r="BH27" s="541" t="s">
        <v>28</v>
      </c>
      <c r="BI27" s="542"/>
      <c r="BJ27" s="542"/>
      <c r="BK27" s="542"/>
      <c r="BL27" s="542"/>
      <c r="BM27" s="542"/>
      <c r="BN27" s="542"/>
      <c r="BO27" s="543"/>
      <c r="BP27" s="571"/>
      <c r="BQ27" s="572"/>
      <c r="BR27" s="327"/>
      <c r="BS27" s="123"/>
      <c r="BT27" s="123"/>
      <c r="BV27" s="123"/>
      <c r="BY27" s="125"/>
    </row>
    <row r="28" spans="2:98" ht="43.5" customHeight="1" thickBot="1">
      <c r="B28" s="583"/>
      <c r="C28" s="811"/>
      <c r="D28" s="812"/>
      <c r="E28" s="812"/>
      <c r="F28" s="812"/>
      <c r="G28" s="812"/>
      <c r="H28" s="812"/>
      <c r="I28" s="812"/>
      <c r="J28" s="812"/>
      <c r="K28" s="812"/>
      <c r="L28" s="812"/>
      <c r="M28" s="812"/>
      <c r="N28" s="812"/>
      <c r="O28" s="812"/>
      <c r="P28" s="812"/>
      <c r="Q28" s="812"/>
      <c r="R28" s="813"/>
      <c r="S28" s="631"/>
      <c r="T28" s="632"/>
      <c r="U28" s="632"/>
      <c r="V28" s="636"/>
      <c r="W28" s="559"/>
      <c r="X28" s="560"/>
      <c r="Y28" s="560"/>
      <c r="Z28" s="805"/>
      <c r="AA28" s="806"/>
      <c r="AB28" s="638" t="s">
        <v>30</v>
      </c>
      <c r="AC28" s="544"/>
      <c r="AD28" s="544" t="s">
        <v>74</v>
      </c>
      <c r="AE28" s="544"/>
      <c r="AF28" s="544" t="s">
        <v>218</v>
      </c>
      <c r="AG28" s="544"/>
      <c r="AH28" s="544" t="s">
        <v>219</v>
      </c>
      <c r="AI28" s="547"/>
      <c r="AJ28" s="575" t="s">
        <v>227</v>
      </c>
      <c r="AK28" s="576"/>
      <c r="AL28" s="576"/>
      <c r="AM28" s="577"/>
      <c r="AN28" s="575" t="s">
        <v>228</v>
      </c>
      <c r="AO28" s="576"/>
      <c r="AP28" s="576"/>
      <c r="AQ28" s="577"/>
      <c r="AR28" s="575" t="s">
        <v>220</v>
      </c>
      <c r="AS28" s="576"/>
      <c r="AT28" s="576"/>
      <c r="AU28" s="577"/>
      <c r="AV28" s="575" t="s">
        <v>221</v>
      </c>
      <c r="AW28" s="576"/>
      <c r="AX28" s="576"/>
      <c r="AY28" s="577"/>
      <c r="AZ28" s="575" t="s">
        <v>222</v>
      </c>
      <c r="BA28" s="576"/>
      <c r="BB28" s="576"/>
      <c r="BC28" s="577"/>
      <c r="BD28" s="575" t="s">
        <v>223</v>
      </c>
      <c r="BE28" s="576"/>
      <c r="BF28" s="576"/>
      <c r="BG28" s="577"/>
      <c r="BH28" s="575" t="s">
        <v>229</v>
      </c>
      <c r="BI28" s="576"/>
      <c r="BJ28" s="576"/>
      <c r="BK28" s="577"/>
      <c r="BL28" s="575" t="s">
        <v>224</v>
      </c>
      <c r="BM28" s="576"/>
      <c r="BN28" s="576"/>
      <c r="BO28" s="577"/>
      <c r="BP28" s="571"/>
      <c r="BQ28" s="572"/>
      <c r="BR28" s="327"/>
      <c r="BS28" s="123"/>
      <c r="BT28" s="123"/>
      <c r="BV28" s="123"/>
      <c r="BY28" s="125"/>
    </row>
    <row r="29" spans="2:98" ht="31.5" customHeight="1" thickBot="1">
      <c r="B29" s="583"/>
      <c r="C29" s="811"/>
      <c r="D29" s="812"/>
      <c r="E29" s="812"/>
      <c r="F29" s="812"/>
      <c r="G29" s="812"/>
      <c r="H29" s="812"/>
      <c r="I29" s="812"/>
      <c r="J29" s="812"/>
      <c r="K29" s="812"/>
      <c r="L29" s="812"/>
      <c r="M29" s="812"/>
      <c r="N29" s="812"/>
      <c r="O29" s="812"/>
      <c r="P29" s="812"/>
      <c r="Q29" s="812"/>
      <c r="R29" s="813"/>
      <c r="S29" s="631"/>
      <c r="T29" s="632"/>
      <c r="U29" s="632"/>
      <c r="V29" s="636"/>
      <c r="W29" s="559"/>
      <c r="X29" s="560"/>
      <c r="Y29" s="560"/>
      <c r="Z29" s="805"/>
      <c r="AA29" s="806"/>
      <c r="AB29" s="639"/>
      <c r="AC29" s="545"/>
      <c r="AD29" s="545"/>
      <c r="AE29" s="545"/>
      <c r="AF29" s="545"/>
      <c r="AG29" s="545"/>
      <c r="AH29" s="545"/>
      <c r="AI29" s="548"/>
      <c r="AJ29" s="578"/>
      <c r="AK29" s="579"/>
      <c r="AL29" s="579"/>
      <c r="AM29" s="580"/>
      <c r="AN29" s="578"/>
      <c r="AO29" s="579"/>
      <c r="AP29" s="579"/>
      <c r="AQ29" s="580"/>
      <c r="AR29" s="578"/>
      <c r="AS29" s="579"/>
      <c r="AT29" s="579"/>
      <c r="AU29" s="580"/>
      <c r="AV29" s="578"/>
      <c r="AW29" s="579"/>
      <c r="AX29" s="579"/>
      <c r="AY29" s="580"/>
      <c r="AZ29" s="578"/>
      <c r="BA29" s="579"/>
      <c r="BB29" s="579"/>
      <c r="BC29" s="580"/>
      <c r="BD29" s="578"/>
      <c r="BE29" s="579"/>
      <c r="BF29" s="579"/>
      <c r="BG29" s="580"/>
      <c r="BH29" s="578"/>
      <c r="BI29" s="579"/>
      <c r="BJ29" s="579"/>
      <c r="BK29" s="580"/>
      <c r="BL29" s="578"/>
      <c r="BM29" s="579"/>
      <c r="BN29" s="579"/>
      <c r="BO29" s="580"/>
      <c r="BP29" s="571"/>
      <c r="BQ29" s="572"/>
      <c r="BR29" s="327"/>
      <c r="BS29" s="123"/>
      <c r="BT29" s="123"/>
      <c r="BV29" s="123"/>
      <c r="BY29" s="125"/>
    </row>
    <row r="30" spans="2:98" ht="41.25" customHeight="1" thickBot="1">
      <c r="B30" s="583"/>
      <c r="C30" s="811"/>
      <c r="D30" s="812"/>
      <c r="E30" s="812"/>
      <c r="F30" s="812"/>
      <c r="G30" s="812"/>
      <c r="H30" s="812"/>
      <c r="I30" s="812"/>
      <c r="J30" s="812"/>
      <c r="K30" s="812"/>
      <c r="L30" s="812"/>
      <c r="M30" s="812"/>
      <c r="N30" s="812"/>
      <c r="O30" s="812"/>
      <c r="P30" s="812"/>
      <c r="Q30" s="812"/>
      <c r="R30" s="813"/>
      <c r="S30" s="631"/>
      <c r="T30" s="632"/>
      <c r="U30" s="632"/>
      <c r="V30" s="636"/>
      <c r="W30" s="559"/>
      <c r="X30" s="560"/>
      <c r="Y30" s="560"/>
      <c r="Z30" s="805"/>
      <c r="AA30" s="806"/>
      <c r="AB30" s="639"/>
      <c r="AC30" s="545"/>
      <c r="AD30" s="545"/>
      <c r="AE30" s="545"/>
      <c r="AF30" s="545"/>
      <c r="AG30" s="545"/>
      <c r="AH30" s="545"/>
      <c r="AI30" s="548"/>
      <c r="AJ30" s="504" t="s">
        <v>205</v>
      </c>
      <c r="AK30" s="505"/>
      <c r="AL30" s="508" t="s">
        <v>206</v>
      </c>
      <c r="AM30" s="510" t="s">
        <v>204</v>
      </c>
      <c r="AN30" s="504" t="s">
        <v>205</v>
      </c>
      <c r="AO30" s="505"/>
      <c r="AP30" s="508" t="s">
        <v>206</v>
      </c>
      <c r="AQ30" s="510" t="s">
        <v>204</v>
      </c>
      <c r="AR30" s="504" t="s">
        <v>205</v>
      </c>
      <c r="AS30" s="505"/>
      <c r="AT30" s="508" t="s">
        <v>206</v>
      </c>
      <c r="AU30" s="510" t="s">
        <v>204</v>
      </c>
      <c r="AV30" s="504" t="s">
        <v>205</v>
      </c>
      <c r="AW30" s="505"/>
      <c r="AX30" s="508" t="s">
        <v>206</v>
      </c>
      <c r="AY30" s="510" t="s">
        <v>204</v>
      </c>
      <c r="AZ30" s="504" t="s">
        <v>205</v>
      </c>
      <c r="BA30" s="505"/>
      <c r="BB30" s="508" t="s">
        <v>206</v>
      </c>
      <c r="BC30" s="510" t="s">
        <v>204</v>
      </c>
      <c r="BD30" s="504" t="s">
        <v>205</v>
      </c>
      <c r="BE30" s="505"/>
      <c r="BF30" s="508" t="s">
        <v>206</v>
      </c>
      <c r="BG30" s="510" t="s">
        <v>204</v>
      </c>
      <c r="BH30" s="504" t="s">
        <v>205</v>
      </c>
      <c r="BI30" s="505"/>
      <c r="BJ30" s="508" t="s">
        <v>206</v>
      </c>
      <c r="BK30" s="510" t="s">
        <v>204</v>
      </c>
      <c r="BL30" s="504" t="s">
        <v>205</v>
      </c>
      <c r="BM30" s="505"/>
      <c r="BN30" s="508" t="s">
        <v>206</v>
      </c>
      <c r="BO30" s="510" t="s">
        <v>204</v>
      </c>
      <c r="BP30" s="571"/>
      <c r="BQ30" s="572"/>
      <c r="BR30" s="327"/>
      <c r="BS30" s="123"/>
      <c r="BT30" s="123"/>
      <c r="BV30" s="123"/>
      <c r="BY30" s="125"/>
    </row>
    <row r="31" spans="2:98" ht="21.75" customHeight="1" thickBot="1">
      <c r="B31" s="583"/>
      <c r="C31" s="811"/>
      <c r="D31" s="812"/>
      <c r="E31" s="812"/>
      <c r="F31" s="812"/>
      <c r="G31" s="812"/>
      <c r="H31" s="812"/>
      <c r="I31" s="812"/>
      <c r="J31" s="812"/>
      <c r="K31" s="812"/>
      <c r="L31" s="812"/>
      <c r="M31" s="812"/>
      <c r="N31" s="812"/>
      <c r="O31" s="812"/>
      <c r="P31" s="812"/>
      <c r="Q31" s="812"/>
      <c r="R31" s="813"/>
      <c r="S31" s="631"/>
      <c r="T31" s="632"/>
      <c r="U31" s="632"/>
      <c r="V31" s="636"/>
      <c r="W31" s="559"/>
      <c r="X31" s="560"/>
      <c r="Y31" s="560"/>
      <c r="Z31" s="805"/>
      <c r="AA31" s="806"/>
      <c r="AB31" s="639"/>
      <c r="AC31" s="545"/>
      <c r="AD31" s="545"/>
      <c r="AE31" s="545"/>
      <c r="AF31" s="545"/>
      <c r="AG31" s="545"/>
      <c r="AH31" s="545"/>
      <c r="AI31" s="548"/>
      <c r="AJ31" s="504"/>
      <c r="AK31" s="505"/>
      <c r="AL31" s="508"/>
      <c r="AM31" s="510"/>
      <c r="AN31" s="504"/>
      <c r="AO31" s="505"/>
      <c r="AP31" s="508"/>
      <c r="AQ31" s="510"/>
      <c r="AR31" s="504"/>
      <c r="AS31" s="505"/>
      <c r="AT31" s="508"/>
      <c r="AU31" s="510"/>
      <c r="AV31" s="504"/>
      <c r="AW31" s="505"/>
      <c r="AX31" s="508"/>
      <c r="AY31" s="510"/>
      <c r="AZ31" s="504"/>
      <c r="BA31" s="505"/>
      <c r="BB31" s="508"/>
      <c r="BC31" s="510"/>
      <c r="BD31" s="504"/>
      <c r="BE31" s="505"/>
      <c r="BF31" s="508"/>
      <c r="BG31" s="510"/>
      <c r="BH31" s="504"/>
      <c r="BI31" s="505"/>
      <c r="BJ31" s="508"/>
      <c r="BK31" s="510"/>
      <c r="BL31" s="504"/>
      <c r="BM31" s="505"/>
      <c r="BN31" s="508"/>
      <c r="BO31" s="510"/>
      <c r="BP31" s="571"/>
      <c r="BQ31" s="572"/>
      <c r="BR31" s="327"/>
      <c r="BS31" s="123"/>
      <c r="BT31" s="123"/>
      <c r="BV31" s="123"/>
      <c r="BY31" s="125"/>
    </row>
    <row r="32" spans="2:98" ht="43.5" customHeight="1" thickBot="1">
      <c r="B32" s="583"/>
      <c r="C32" s="811"/>
      <c r="D32" s="812"/>
      <c r="E32" s="812"/>
      <c r="F32" s="812"/>
      <c r="G32" s="812"/>
      <c r="H32" s="812"/>
      <c r="I32" s="812"/>
      <c r="J32" s="812"/>
      <c r="K32" s="812"/>
      <c r="L32" s="812"/>
      <c r="M32" s="812"/>
      <c r="N32" s="812"/>
      <c r="O32" s="812"/>
      <c r="P32" s="812"/>
      <c r="Q32" s="812"/>
      <c r="R32" s="813"/>
      <c r="S32" s="631"/>
      <c r="T32" s="632"/>
      <c r="U32" s="632"/>
      <c r="V32" s="636"/>
      <c r="W32" s="559"/>
      <c r="X32" s="560"/>
      <c r="Y32" s="560"/>
      <c r="Z32" s="805"/>
      <c r="AA32" s="806"/>
      <c r="AB32" s="639"/>
      <c r="AC32" s="545"/>
      <c r="AD32" s="545"/>
      <c r="AE32" s="545"/>
      <c r="AF32" s="545"/>
      <c r="AG32" s="545"/>
      <c r="AH32" s="545"/>
      <c r="AI32" s="548"/>
      <c r="AJ32" s="504"/>
      <c r="AK32" s="505"/>
      <c r="AL32" s="508"/>
      <c r="AM32" s="510"/>
      <c r="AN32" s="504"/>
      <c r="AO32" s="505"/>
      <c r="AP32" s="508"/>
      <c r="AQ32" s="510"/>
      <c r="AR32" s="504"/>
      <c r="AS32" s="505"/>
      <c r="AT32" s="508"/>
      <c r="AU32" s="510"/>
      <c r="AV32" s="504"/>
      <c r="AW32" s="505"/>
      <c r="AX32" s="508"/>
      <c r="AY32" s="510"/>
      <c r="AZ32" s="504"/>
      <c r="BA32" s="505"/>
      <c r="BB32" s="508"/>
      <c r="BC32" s="510"/>
      <c r="BD32" s="504"/>
      <c r="BE32" s="505"/>
      <c r="BF32" s="508"/>
      <c r="BG32" s="510"/>
      <c r="BH32" s="504"/>
      <c r="BI32" s="505"/>
      <c r="BJ32" s="508"/>
      <c r="BK32" s="510"/>
      <c r="BL32" s="504"/>
      <c r="BM32" s="505"/>
      <c r="BN32" s="508"/>
      <c r="BO32" s="510"/>
      <c r="BP32" s="571"/>
      <c r="BQ32" s="572"/>
      <c r="BR32" s="327"/>
      <c r="BS32" s="123"/>
      <c r="BT32" s="123"/>
      <c r="BV32" s="123"/>
      <c r="BY32" s="125"/>
    </row>
    <row r="33" spans="2:82" ht="74.25" customHeight="1" thickBot="1">
      <c r="B33" s="583"/>
      <c r="C33" s="814"/>
      <c r="D33" s="815"/>
      <c r="E33" s="815"/>
      <c r="F33" s="815"/>
      <c r="G33" s="815"/>
      <c r="H33" s="815"/>
      <c r="I33" s="815"/>
      <c r="J33" s="815"/>
      <c r="K33" s="815"/>
      <c r="L33" s="815"/>
      <c r="M33" s="815"/>
      <c r="N33" s="815"/>
      <c r="O33" s="815"/>
      <c r="P33" s="815"/>
      <c r="Q33" s="815"/>
      <c r="R33" s="816"/>
      <c r="S33" s="804"/>
      <c r="T33" s="641"/>
      <c r="U33" s="641"/>
      <c r="V33" s="642"/>
      <c r="W33" s="561"/>
      <c r="X33" s="562"/>
      <c r="Y33" s="562"/>
      <c r="Z33" s="805"/>
      <c r="AA33" s="806"/>
      <c r="AB33" s="640"/>
      <c r="AC33" s="546"/>
      <c r="AD33" s="546"/>
      <c r="AE33" s="546"/>
      <c r="AF33" s="546"/>
      <c r="AG33" s="546"/>
      <c r="AH33" s="546"/>
      <c r="AI33" s="549"/>
      <c r="AJ33" s="506"/>
      <c r="AK33" s="507"/>
      <c r="AL33" s="509"/>
      <c r="AM33" s="511"/>
      <c r="AN33" s="506"/>
      <c r="AO33" s="507"/>
      <c r="AP33" s="509"/>
      <c r="AQ33" s="511"/>
      <c r="AR33" s="506"/>
      <c r="AS33" s="507"/>
      <c r="AT33" s="509"/>
      <c r="AU33" s="511"/>
      <c r="AV33" s="506"/>
      <c r="AW33" s="507"/>
      <c r="AX33" s="509"/>
      <c r="AY33" s="511"/>
      <c r="AZ33" s="506"/>
      <c r="BA33" s="507"/>
      <c r="BB33" s="509"/>
      <c r="BC33" s="511"/>
      <c r="BD33" s="506"/>
      <c r="BE33" s="507"/>
      <c r="BF33" s="509"/>
      <c r="BG33" s="511"/>
      <c r="BH33" s="506"/>
      <c r="BI33" s="507"/>
      <c r="BJ33" s="509"/>
      <c r="BK33" s="511"/>
      <c r="BL33" s="506"/>
      <c r="BM33" s="507"/>
      <c r="BN33" s="509"/>
      <c r="BO33" s="511"/>
      <c r="BP33" s="573"/>
      <c r="BQ33" s="574"/>
      <c r="BR33" s="327"/>
      <c r="BS33" s="123"/>
      <c r="BT33" s="123"/>
      <c r="BV33" s="123"/>
      <c r="BY33" s="125"/>
    </row>
    <row r="34" spans="2:82" s="130" customFormat="1" ht="99.95" customHeight="1" thickBot="1">
      <c r="B34" s="260" t="s">
        <v>50</v>
      </c>
      <c r="C34" s="807" t="s">
        <v>71</v>
      </c>
      <c r="D34" s="807"/>
      <c r="E34" s="807"/>
      <c r="F34" s="807"/>
      <c r="G34" s="807"/>
      <c r="H34" s="807"/>
      <c r="I34" s="807"/>
      <c r="J34" s="807"/>
      <c r="K34" s="807"/>
      <c r="L34" s="807"/>
      <c r="M34" s="807"/>
      <c r="N34" s="807"/>
      <c r="O34" s="807"/>
      <c r="P34" s="807"/>
      <c r="Q34" s="807"/>
      <c r="R34" s="807"/>
      <c r="S34" s="554"/>
      <c r="T34" s="555"/>
      <c r="U34" s="555"/>
      <c r="V34" s="556"/>
      <c r="W34" s="482">
        <f>SUM(W35:Y38,W49:Y80)</f>
        <v>4010</v>
      </c>
      <c r="X34" s="483"/>
      <c r="Y34" s="483"/>
      <c r="Z34" s="555">
        <f>SUM(Z35:AA38,Z49:AA80,)</f>
        <v>2070</v>
      </c>
      <c r="AA34" s="556"/>
      <c r="AB34" s="563">
        <f>SUM(AB35:AC38,AB49:AC80)</f>
        <v>931</v>
      </c>
      <c r="AC34" s="564"/>
      <c r="AD34" s="555">
        <f>SUM(AD35:AE38,AD49:AE80)</f>
        <v>433</v>
      </c>
      <c r="AE34" s="564"/>
      <c r="AF34" s="555">
        <f>SUM(AF35:AG38,AF49:AG80)</f>
        <v>652</v>
      </c>
      <c r="AG34" s="564"/>
      <c r="AH34" s="555">
        <f>SUM(AH35:AI38,AH49:AI80)</f>
        <v>54</v>
      </c>
      <c r="AI34" s="564"/>
      <c r="AJ34" s="482">
        <f>IF(SUM(AJ35:AK38,AJ49:AK80)&gt;0,SUM(AJ35:AK38,AJ49:AK80)," ")</f>
        <v>1018</v>
      </c>
      <c r="AK34" s="483"/>
      <c r="AL34" s="280">
        <f>IF(SUM(AL35:AL38,AL49:AL80)&gt;0, SUM(AL35:AL38,AL49:AL80), " ")</f>
        <v>536</v>
      </c>
      <c r="AM34" s="126">
        <f>IF(SUM(AM35:AM38,AM49:AM80)&gt;0,SUM(AM35:AM38,AM49:AM80)," ")</f>
        <v>27</v>
      </c>
      <c r="AN34" s="482">
        <f>SUM(AN35:AO38,AN49:AO80)</f>
        <v>984</v>
      </c>
      <c r="AO34" s="483"/>
      <c r="AP34" s="280">
        <f>IF(SUM(AP35:AP38,AP49:AP80)&gt;0, SUM(AP35:AP38,AP49:AP80), " ")</f>
        <v>484</v>
      </c>
      <c r="AQ34" s="126">
        <f>IF(SUM(AQ35:AQ38,AQ49:AQ80)&gt;0,SUM(AQ35:AQ38,AQ49:AQ80)," ")</f>
        <v>28</v>
      </c>
      <c r="AR34" s="482">
        <f>IF(SUM(AR35:AS38,AR49:AS80)&gt;0,SUM(AR35:AS38,AR49:AS80)," ")</f>
        <v>740</v>
      </c>
      <c r="AS34" s="483"/>
      <c r="AT34" s="280">
        <f>IF(SUM(AT35:AT38,AT49:AT80)&gt;0, SUM(AT35:AT38,AT49:AT80), " ")</f>
        <v>422</v>
      </c>
      <c r="AU34" s="126">
        <f>IF(SUM(AU35:AU38,AU49:AU80)&gt;0,SUM(AU35:AU38,AU49:AU80)," ")</f>
        <v>20</v>
      </c>
      <c r="AV34" s="482">
        <f>IF(SUM(AV35:AW38,AV49:AW80)&gt;0,SUM(AV35:AW38,AV49:AW80)," ")</f>
        <v>578</v>
      </c>
      <c r="AW34" s="483"/>
      <c r="AX34" s="280">
        <f>IF(SUM(AX35:AX38,AX49:AX80)&gt;0, SUM(AX35:AX38,AX49:AX80), " ")</f>
        <v>274</v>
      </c>
      <c r="AY34" s="126">
        <f>IF(SUM(AY35:AY38,AY49:AY80)&gt;0,SUM(AY35:AY38,AY49:AY80)," ")</f>
        <v>15</v>
      </c>
      <c r="AZ34" s="482">
        <f>IF(SUM(AZ35:BA38,AZ49:BA80)&gt;0,SUM(AZ35:BA38,AZ49:BA80)," ")</f>
        <v>130</v>
      </c>
      <c r="BA34" s="483"/>
      <c r="BB34" s="280">
        <f>IF(SUM(BB35:BB38,BB49:BB80)&gt;0, SUM(BB35:BB38,BB49:BB80), " ")</f>
        <v>68</v>
      </c>
      <c r="BC34" s="126">
        <f>IF(SUM(BC35:BC38,BC49:BC80)&gt;0,SUM(BC35:BC38,BC49:BC80)," ")</f>
        <v>3</v>
      </c>
      <c r="BD34" s="482">
        <f>IF(SUM(BD35:BE38,BD49:BE80)&gt;0,SUM(BD35:BE38,BD49:BE80)," ")</f>
        <v>260</v>
      </c>
      <c r="BE34" s="483"/>
      <c r="BF34" s="280">
        <f>IF(SUM(BF35:BF38,BF49:BF80)&gt;0, SUM(BF35:BF38,BF49:BF80), " ")</f>
        <v>136</v>
      </c>
      <c r="BG34" s="126">
        <f>IF(SUM(BG35:BG38,BG49:BG80)&gt;0,SUM(BG35:BG38,BG49:BG80)," ")</f>
        <v>6</v>
      </c>
      <c r="BH34" s="482">
        <f>IF(SUM(BH35:BI38,BH49:BI80)&gt;0,SUM(BH35:BI38,BH49:BI80)," ")</f>
        <v>300</v>
      </c>
      <c r="BI34" s="483"/>
      <c r="BJ34" s="280">
        <f>IF(SUM(BJ35:BJ38,BJ49:BJ80)&gt;0, SUM(BJ35:BJ38,BJ49:BJ80), " ")</f>
        <v>150</v>
      </c>
      <c r="BK34" s="126">
        <f>IF(SUM(BK35:BK38,BK49:BK80)&gt;0,SUM(BK35:BK38,BK49:BK80)," ")</f>
        <v>9</v>
      </c>
      <c r="BL34" s="482" t="str">
        <f>IF(SUM(BL35:BM38,BL49:BM80)&gt;0,SUM(BL35:BM38,BL49:BM80)," ")</f>
        <v xml:space="preserve"> </v>
      </c>
      <c r="BM34" s="483"/>
      <c r="BN34" s="280" t="str">
        <f>IF(SUM(BN35:BN38,BN49:BN80)&gt;0, SUM(BN35:BN38,BN49:BN80), " ")</f>
        <v xml:space="preserve"> </v>
      </c>
      <c r="BO34" s="126" t="str">
        <f>IF(SUM(BO35:BO38,BO49:BO80)&gt;0,SUM(BO35:BO38,BO49:BO80)," ")</f>
        <v xml:space="preserve"> </v>
      </c>
      <c r="BP34" s="605"/>
      <c r="BQ34" s="605"/>
      <c r="BR34" s="328"/>
      <c r="BS34" s="127"/>
      <c r="BT34" s="127"/>
      <c r="BU34" s="128"/>
      <c r="BV34" s="122"/>
      <c r="BW34" s="129"/>
      <c r="BY34" s="127"/>
    </row>
    <row r="35" spans="2:82" s="137" customFormat="1" ht="60" customHeight="1" thickBot="1">
      <c r="B35" s="131" t="s">
        <v>31</v>
      </c>
      <c r="C35" s="712" t="s">
        <v>312</v>
      </c>
      <c r="D35" s="712"/>
      <c r="E35" s="712"/>
      <c r="F35" s="712"/>
      <c r="G35" s="712"/>
      <c r="H35" s="712"/>
      <c r="I35" s="712"/>
      <c r="J35" s="712"/>
      <c r="K35" s="712"/>
      <c r="L35" s="712"/>
      <c r="M35" s="712"/>
      <c r="N35" s="712"/>
      <c r="O35" s="712"/>
      <c r="P35" s="712"/>
      <c r="Q35" s="712"/>
      <c r="R35" s="712"/>
      <c r="S35" s="801" t="str">
        <f>IF(IF(AL35&gt;0,1,0)+IF(AP35&gt;0,1,0)+IF(AT35&gt;0,1,0)+IF(AX35&gt;0,1,0)+IF(BB35&gt;0,1,0)+IF(BF35&gt;0,1,0)+IF(BJ35&gt;0,1,0)+IF(BN35&gt;0,1,0)&gt;0,IF(AL35&gt;0,1,0)+IF(AP35&gt;0,2,0)+IF(AT35&gt;0,3,0)+IF(AX35&gt;0,4,0)+IF(BB35&gt;0,5,0)+IF(BF35&gt;0,6,0)+IF(BJ35&gt;0,7,0)+IF(BN35&gt;0,8,0)," ")</f>
        <v xml:space="preserve"> </v>
      </c>
      <c r="T35" s="802"/>
      <c r="U35" s="710"/>
      <c r="V35" s="803"/>
      <c r="W35" s="818"/>
      <c r="X35" s="498"/>
      <c r="Y35" s="498"/>
      <c r="Z35" s="710"/>
      <c r="AA35" s="819"/>
      <c r="AB35" s="709"/>
      <c r="AC35" s="710"/>
      <c r="AD35" s="710"/>
      <c r="AE35" s="710"/>
      <c r="AF35" s="710"/>
      <c r="AG35" s="710"/>
      <c r="AH35" s="710"/>
      <c r="AI35" s="803"/>
      <c r="AJ35" s="497"/>
      <c r="AK35" s="498"/>
      <c r="AL35" s="276"/>
      <c r="AM35" s="132"/>
      <c r="AN35" s="497"/>
      <c r="AO35" s="498"/>
      <c r="AP35" s="276"/>
      <c r="AQ35" s="132"/>
      <c r="AR35" s="497"/>
      <c r="AS35" s="498"/>
      <c r="AT35" s="276"/>
      <c r="AU35" s="132"/>
      <c r="AV35" s="497"/>
      <c r="AW35" s="498"/>
      <c r="AX35" s="276"/>
      <c r="AY35" s="132"/>
      <c r="AZ35" s="497"/>
      <c r="BA35" s="498"/>
      <c r="BB35" s="276"/>
      <c r="BC35" s="132"/>
      <c r="BD35" s="497"/>
      <c r="BE35" s="498"/>
      <c r="BF35" s="276"/>
      <c r="BG35" s="132"/>
      <c r="BH35" s="497"/>
      <c r="BI35" s="498"/>
      <c r="BJ35" s="276"/>
      <c r="BK35" s="132"/>
      <c r="BL35" s="497"/>
      <c r="BM35" s="498"/>
      <c r="BN35" s="276"/>
      <c r="BO35" s="132"/>
      <c r="BP35" s="606"/>
      <c r="BQ35" s="606"/>
      <c r="BR35" s="328"/>
      <c r="BS35" s="133"/>
      <c r="BT35" s="133"/>
      <c r="BU35" s="134"/>
      <c r="BV35" s="135"/>
      <c r="BW35" s="136"/>
      <c r="BY35" s="127"/>
    </row>
    <row r="36" spans="2:82" s="137" customFormat="1" ht="39.950000000000003" customHeight="1" thickBot="1">
      <c r="B36" s="296" t="s">
        <v>32</v>
      </c>
      <c r="C36" s="645" t="s">
        <v>384</v>
      </c>
      <c r="D36" s="645"/>
      <c r="E36" s="645"/>
      <c r="F36" s="645"/>
      <c r="G36" s="645"/>
      <c r="H36" s="645"/>
      <c r="I36" s="645"/>
      <c r="J36" s="645"/>
      <c r="K36" s="645"/>
      <c r="L36" s="645"/>
      <c r="M36" s="645"/>
      <c r="N36" s="645"/>
      <c r="O36" s="645"/>
      <c r="P36" s="645"/>
      <c r="Q36" s="645"/>
      <c r="R36" s="645"/>
      <c r="S36" s="801">
        <v>2</v>
      </c>
      <c r="T36" s="802"/>
      <c r="U36" s="552"/>
      <c r="V36" s="553"/>
      <c r="W36" s="476">
        <f>IF(SUM(AJ36,AN36,AR36,AV36,AZ36,BD36,BH36,BL36)&gt;0,SUM(AJ36,AN36,AR36,AV36,AZ36,BD36,BH36,BL36)," ")</f>
        <v>108</v>
      </c>
      <c r="X36" s="474"/>
      <c r="Y36" s="474"/>
      <c r="Z36" s="552">
        <f>SUM(AB36:AI36)</f>
        <v>54</v>
      </c>
      <c r="AA36" s="471"/>
      <c r="AB36" s="619">
        <v>36</v>
      </c>
      <c r="AC36" s="552"/>
      <c r="AD36" s="552"/>
      <c r="AE36" s="552"/>
      <c r="AF36" s="552"/>
      <c r="AG36" s="552"/>
      <c r="AH36" s="552">
        <v>18</v>
      </c>
      <c r="AI36" s="553"/>
      <c r="AJ36" s="473"/>
      <c r="AK36" s="474"/>
      <c r="AL36" s="277"/>
      <c r="AM36" s="1"/>
      <c r="AN36" s="473">
        <v>108</v>
      </c>
      <c r="AO36" s="474"/>
      <c r="AP36" s="277">
        <v>54</v>
      </c>
      <c r="AQ36" s="1">
        <v>3</v>
      </c>
      <c r="AR36" s="473"/>
      <c r="AS36" s="474"/>
      <c r="AT36" s="277"/>
      <c r="AU36" s="1"/>
      <c r="AV36" s="473"/>
      <c r="AW36" s="474"/>
      <c r="AX36" s="277"/>
      <c r="AY36" s="1"/>
      <c r="AZ36" s="473"/>
      <c r="BA36" s="474"/>
      <c r="BB36" s="277"/>
      <c r="BC36" s="1"/>
      <c r="BD36" s="473"/>
      <c r="BE36" s="474"/>
      <c r="BF36" s="277"/>
      <c r="BG36" s="1"/>
      <c r="BH36" s="473"/>
      <c r="BI36" s="474"/>
      <c r="BJ36" s="277"/>
      <c r="BK36" s="1"/>
      <c r="BL36" s="473"/>
      <c r="BM36" s="474"/>
      <c r="BN36" s="277"/>
      <c r="BO36" s="1"/>
      <c r="BP36" s="584" t="s">
        <v>350</v>
      </c>
      <c r="BQ36" s="584"/>
      <c r="BR36" s="329"/>
      <c r="BS36" s="139"/>
      <c r="BT36" s="139"/>
      <c r="BU36" s="134"/>
      <c r="BV36" s="140"/>
      <c r="BW36" s="136"/>
      <c r="BY36" s="141"/>
    </row>
    <row r="37" spans="2:82" s="137" customFormat="1" ht="39.950000000000003" customHeight="1">
      <c r="B37" s="296" t="s">
        <v>72</v>
      </c>
      <c r="C37" s="820" t="s">
        <v>292</v>
      </c>
      <c r="D37" s="821"/>
      <c r="E37" s="821"/>
      <c r="F37" s="821"/>
      <c r="G37" s="821"/>
      <c r="H37" s="821"/>
      <c r="I37" s="821"/>
      <c r="J37" s="821"/>
      <c r="K37" s="821"/>
      <c r="L37" s="821"/>
      <c r="M37" s="821"/>
      <c r="N37" s="821"/>
      <c r="O37" s="821"/>
      <c r="P37" s="821"/>
      <c r="Q37" s="821"/>
      <c r="R37" s="822"/>
      <c r="S37" s="619"/>
      <c r="T37" s="552"/>
      <c r="U37" s="552">
        <v>1</v>
      </c>
      <c r="V37" s="553"/>
      <c r="W37" s="476">
        <f>IF(SUM(AJ37,AN37,AR37,AV37,AZ37,BD37,BH37,BL37)&gt;0,SUM(AJ37,AN37,AR37,AV37,AZ37,BD37,BH37,BL37)," ")</f>
        <v>108</v>
      </c>
      <c r="X37" s="474"/>
      <c r="Y37" s="474"/>
      <c r="Z37" s="552">
        <f>SUM(AB37:AI37)</f>
        <v>54</v>
      </c>
      <c r="AA37" s="471"/>
      <c r="AB37" s="619">
        <v>36</v>
      </c>
      <c r="AC37" s="552"/>
      <c r="AD37" s="552"/>
      <c r="AE37" s="552"/>
      <c r="AF37" s="552"/>
      <c r="AG37" s="552"/>
      <c r="AH37" s="552">
        <v>18</v>
      </c>
      <c r="AI37" s="553"/>
      <c r="AJ37" s="473">
        <v>108</v>
      </c>
      <c r="AK37" s="474"/>
      <c r="AL37" s="277">
        <v>54</v>
      </c>
      <c r="AM37" s="1">
        <v>3</v>
      </c>
      <c r="AN37" s="473"/>
      <c r="AO37" s="474"/>
      <c r="AP37" s="277"/>
      <c r="AQ37" s="1"/>
      <c r="AR37" s="473"/>
      <c r="AS37" s="474"/>
      <c r="AT37" s="277"/>
      <c r="AU37" s="1"/>
      <c r="AV37" s="473"/>
      <c r="AW37" s="474"/>
      <c r="AX37" s="277"/>
      <c r="AY37" s="1"/>
      <c r="AZ37" s="473"/>
      <c r="BA37" s="474"/>
      <c r="BB37" s="277"/>
      <c r="BC37" s="1"/>
      <c r="BD37" s="473"/>
      <c r="BE37" s="474"/>
      <c r="BF37" s="277"/>
      <c r="BG37" s="1"/>
      <c r="BH37" s="473"/>
      <c r="BI37" s="474"/>
      <c r="BJ37" s="277"/>
      <c r="BK37" s="1"/>
      <c r="BL37" s="473"/>
      <c r="BM37" s="474"/>
      <c r="BN37" s="277"/>
      <c r="BO37" s="1"/>
      <c r="BP37" s="607" t="s">
        <v>172</v>
      </c>
      <c r="BQ37" s="607"/>
      <c r="BR37" s="329"/>
      <c r="BS37" s="133"/>
      <c r="BT37" s="133"/>
      <c r="BU37" s="134"/>
      <c r="BV37" s="135"/>
      <c r="BW37" s="136"/>
      <c r="BY37" s="141"/>
    </row>
    <row r="38" spans="2:82" s="137" customFormat="1" ht="39.950000000000003" customHeight="1" thickBot="1">
      <c r="B38" s="142" t="s">
        <v>73</v>
      </c>
      <c r="C38" s="794" t="s">
        <v>225</v>
      </c>
      <c r="D38" s="795"/>
      <c r="E38" s="795"/>
      <c r="F38" s="795"/>
      <c r="G38" s="795"/>
      <c r="H38" s="795"/>
      <c r="I38" s="795"/>
      <c r="J38" s="795"/>
      <c r="K38" s="795"/>
      <c r="L38" s="795"/>
      <c r="M38" s="795"/>
      <c r="N38" s="795"/>
      <c r="O38" s="795"/>
      <c r="P38" s="795"/>
      <c r="Q38" s="795"/>
      <c r="R38" s="796"/>
      <c r="S38" s="799">
        <v>4</v>
      </c>
      <c r="T38" s="797"/>
      <c r="U38" s="797"/>
      <c r="V38" s="800"/>
      <c r="W38" s="491">
        <f>IF(SUM(AJ38,AN38,AR38,AV38,AZ38,BD38,BH38,BL38)&gt;0,SUM(AJ38,AN38,AR38,AV38,AZ38,BD38,BH38,BL38)," ")</f>
        <v>108</v>
      </c>
      <c r="X38" s="492"/>
      <c r="Y38" s="492"/>
      <c r="Z38" s="797">
        <f>SUM(AB38:AI38)</f>
        <v>54</v>
      </c>
      <c r="AA38" s="798"/>
      <c r="AB38" s="799">
        <v>36</v>
      </c>
      <c r="AC38" s="797"/>
      <c r="AD38" s="797"/>
      <c r="AE38" s="797"/>
      <c r="AF38" s="797"/>
      <c r="AG38" s="797"/>
      <c r="AH38" s="797">
        <v>18</v>
      </c>
      <c r="AI38" s="800"/>
      <c r="AJ38" s="491"/>
      <c r="AK38" s="492"/>
      <c r="AL38" s="282"/>
      <c r="AM38" s="143"/>
      <c r="AN38" s="491"/>
      <c r="AO38" s="492"/>
      <c r="AP38" s="282"/>
      <c r="AQ38" s="143"/>
      <c r="AR38" s="491"/>
      <c r="AS38" s="492"/>
      <c r="AT38" s="282"/>
      <c r="AU38" s="143"/>
      <c r="AV38" s="491">
        <v>108</v>
      </c>
      <c r="AW38" s="492"/>
      <c r="AX38" s="282">
        <v>54</v>
      </c>
      <c r="AY38" s="143">
        <v>3</v>
      </c>
      <c r="AZ38" s="491"/>
      <c r="BA38" s="492"/>
      <c r="BB38" s="282"/>
      <c r="BC38" s="143"/>
      <c r="BD38" s="491"/>
      <c r="BE38" s="492"/>
      <c r="BF38" s="282"/>
      <c r="BG38" s="143"/>
      <c r="BH38" s="491"/>
      <c r="BI38" s="492"/>
      <c r="BJ38" s="282"/>
      <c r="BK38" s="143"/>
      <c r="BL38" s="491"/>
      <c r="BM38" s="492"/>
      <c r="BN38" s="282"/>
      <c r="BO38" s="143"/>
      <c r="BP38" s="584" t="s">
        <v>351</v>
      </c>
      <c r="BQ38" s="584"/>
      <c r="BR38" s="329"/>
      <c r="BS38" s="133"/>
      <c r="BT38" s="133"/>
      <c r="BU38" s="134"/>
      <c r="BV38" s="135"/>
      <c r="BW38" s="136"/>
      <c r="BY38" s="141"/>
      <c r="BZ38" s="136"/>
      <c r="CA38" s="136"/>
      <c r="CB38" s="136"/>
      <c r="CC38" s="136"/>
      <c r="CD38" s="136"/>
    </row>
    <row r="39" spans="2:82" s="137" customFormat="1" ht="93.75" customHeight="1">
      <c r="B39" s="447"/>
      <c r="C39" s="447"/>
      <c r="D39" s="447"/>
      <c r="E39" s="447"/>
      <c r="F39" s="447"/>
      <c r="G39" s="447"/>
      <c r="H39" s="447"/>
      <c r="I39" s="447"/>
      <c r="J39" s="447"/>
      <c r="K39" s="447"/>
      <c r="L39" s="447"/>
      <c r="M39" s="447"/>
      <c r="N39" s="447"/>
      <c r="O39" s="447"/>
      <c r="P39" s="447"/>
      <c r="Q39" s="447"/>
      <c r="R39" s="447"/>
      <c r="S39" s="447"/>
      <c r="T39" s="447"/>
      <c r="U39" s="447"/>
      <c r="V39" s="319"/>
      <c r="W39" s="319"/>
      <c r="X39" s="319"/>
      <c r="Y39" s="319"/>
      <c r="Z39" s="319"/>
      <c r="AA39" s="319"/>
      <c r="AB39" s="319"/>
      <c r="AC39" s="319"/>
      <c r="AD39" s="319"/>
      <c r="AE39" s="319"/>
      <c r="AF39" s="319"/>
      <c r="AG39" s="319"/>
      <c r="AH39" s="319"/>
      <c r="AI39" s="319"/>
      <c r="AJ39" s="319"/>
      <c r="AK39" s="319"/>
      <c r="AL39" s="319"/>
      <c r="AM39" s="319"/>
      <c r="AN39" s="319"/>
      <c r="AO39" s="319"/>
      <c r="AP39" s="319"/>
      <c r="AQ39" s="319"/>
      <c r="AR39" s="319"/>
      <c r="AS39" s="319"/>
      <c r="AT39" s="319"/>
      <c r="AU39" s="319"/>
      <c r="AV39" s="319"/>
      <c r="AW39" s="319"/>
      <c r="AX39" s="319"/>
      <c r="AY39" s="319"/>
      <c r="AZ39" s="319"/>
      <c r="BA39" s="319"/>
      <c r="BB39" s="319"/>
      <c r="BC39" s="319"/>
      <c r="BD39" s="319"/>
      <c r="BE39" s="319"/>
      <c r="BF39" s="319"/>
      <c r="BG39" s="319"/>
      <c r="BH39" s="462"/>
      <c r="BI39" s="462"/>
      <c r="BJ39" s="462"/>
      <c r="BK39" s="462"/>
      <c r="BL39" s="462"/>
      <c r="BM39" s="462"/>
      <c r="BN39" s="462"/>
      <c r="BO39" s="462"/>
      <c r="BP39" s="462"/>
      <c r="BQ39" s="462"/>
      <c r="BR39" s="146"/>
      <c r="BS39" s="133"/>
      <c r="BT39" s="133"/>
      <c r="BU39" s="134"/>
      <c r="BV39" s="135"/>
      <c r="BW39" s="136"/>
      <c r="BY39" s="141"/>
      <c r="BZ39" s="136"/>
      <c r="CA39" s="136"/>
      <c r="CB39" s="136"/>
      <c r="CC39" s="136"/>
      <c r="CD39" s="136"/>
    </row>
    <row r="40" spans="2:82" s="137" customFormat="1" ht="69.75" customHeight="1" thickBot="1">
      <c r="B40" s="25"/>
      <c r="C40" s="300" t="s">
        <v>346</v>
      </c>
      <c r="D40" s="301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25"/>
      <c r="T40" s="25"/>
      <c r="U40" s="25"/>
      <c r="V40" s="25"/>
      <c r="W40" s="25"/>
      <c r="X40" s="25"/>
      <c r="Y40" s="25"/>
      <c r="Z40" s="25"/>
      <c r="AA40" s="25"/>
      <c r="AB40" s="16"/>
      <c r="AC40" s="144"/>
      <c r="AD40" s="144"/>
      <c r="AE40" s="144"/>
      <c r="AF40" s="144"/>
      <c r="AG40" s="6"/>
      <c r="AH40" s="145"/>
      <c r="AI40" s="144"/>
      <c r="AJ40" s="6"/>
      <c r="AK40" s="144"/>
      <c r="AL40" s="144"/>
      <c r="AM40" s="144"/>
      <c r="AN40" s="144"/>
      <c r="AO40" s="144"/>
      <c r="AP40" s="144"/>
      <c r="AQ40" s="144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146"/>
      <c r="BI40" s="146"/>
      <c r="BJ40" s="146"/>
      <c r="BK40" s="146"/>
      <c r="BL40" s="146"/>
      <c r="BM40" s="146"/>
      <c r="BN40" s="146"/>
      <c r="BO40" s="146"/>
      <c r="BP40" s="300"/>
      <c r="BQ40" s="300"/>
      <c r="BR40" s="146"/>
      <c r="BS40" s="133"/>
      <c r="BT40" s="133"/>
      <c r="BU40" s="134"/>
      <c r="BV40" s="135"/>
      <c r="BW40" s="136"/>
      <c r="BY40" s="141"/>
      <c r="BZ40" s="136"/>
      <c r="CA40" s="136"/>
      <c r="CB40" s="136"/>
      <c r="CC40" s="136"/>
      <c r="CD40" s="136"/>
    </row>
    <row r="41" spans="2:82" s="137" customFormat="1" ht="24.75" customHeight="1" thickBot="1">
      <c r="B41" s="626" t="s">
        <v>75</v>
      </c>
      <c r="C41" s="778" t="s">
        <v>69</v>
      </c>
      <c r="D41" s="779"/>
      <c r="E41" s="779"/>
      <c r="F41" s="779"/>
      <c r="G41" s="779"/>
      <c r="H41" s="779"/>
      <c r="I41" s="779"/>
      <c r="J41" s="779"/>
      <c r="K41" s="779"/>
      <c r="L41" s="779"/>
      <c r="M41" s="779"/>
      <c r="N41" s="779"/>
      <c r="O41" s="779"/>
      <c r="P41" s="779"/>
      <c r="Q41" s="779"/>
      <c r="R41" s="780"/>
      <c r="S41" s="629" t="s">
        <v>215</v>
      </c>
      <c r="T41" s="630"/>
      <c r="U41" s="630" t="s">
        <v>216</v>
      </c>
      <c r="V41" s="635"/>
      <c r="W41" s="817" t="s">
        <v>214</v>
      </c>
      <c r="X41" s="550"/>
      <c r="Y41" s="550"/>
      <c r="Z41" s="550"/>
      <c r="AA41" s="550"/>
      <c r="AB41" s="550"/>
      <c r="AC41" s="550"/>
      <c r="AD41" s="550"/>
      <c r="AE41" s="550"/>
      <c r="AF41" s="550"/>
      <c r="AG41" s="550"/>
      <c r="AH41" s="550"/>
      <c r="AI41" s="550"/>
      <c r="AJ41" s="817" t="s">
        <v>6</v>
      </c>
      <c r="AK41" s="550"/>
      <c r="AL41" s="550"/>
      <c r="AM41" s="550"/>
      <c r="AN41" s="550"/>
      <c r="AO41" s="550"/>
      <c r="AP41" s="550"/>
      <c r="AQ41" s="550"/>
      <c r="AR41" s="550"/>
      <c r="AS41" s="550"/>
      <c r="AT41" s="550"/>
      <c r="AU41" s="550"/>
      <c r="AV41" s="550"/>
      <c r="AW41" s="550"/>
      <c r="AX41" s="550"/>
      <c r="AY41" s="550"/>
      <c r="AZ41" s="550"/>
      <c r="BA41" s="550"/>
      <c r="BB41" s="550"/>
      <c r="BC41" s="550"/>
      <c r="BD41" s="550"/>
      <c r="BE41" s="550"/>
      <c r="BF41" s="550"/>
      <c r="BG41" s="550"/>
      <c r="BH41" s="550"/>
      <c r="BI41" s="550"/>
      <c r="BJ41" s="550"/>
      <c r="BK41" s="550"/>
      <c r="BL41" s="550"/>
      <c r="BM41" s="550"/>
      <c r="BN41" s="550"/>
      <c r="BO41" s="551"/>
      <c r="BP41" s="569" t="s">
        <v>131</v>
      </c>
      <c r="BQ41" s="570"/>
      <c r="BR41" s="327"/>
      <c r="BS41" s="133"/>
      <c r="BT41" s="133"/>
      <c r="BU41" s="134"/>
      <c r="BV41" s="135"/>
      <c r="BW41" s="136"/>
      <c r="BY41" s="141"/>
      <c r="BZ41" s="136"/>
      <c r="CA41" s="127"/>
      <c r="CB41" s="127"/>
      <c r="CC41" s="127"/>
      <c r="CD41" s="136"/>
    </row>
    <row r="42" spans="2:82" s="137" customFormat="1" ht="33.75" customHeight="1" thickBot="1">
      <c r="B42" s="627"/>
      <c r="C42" s="781"/>
      <c r="D42" s="782"/>
      <c r="E42" s="782"/>
      <c r="F42" s="782"/>
      <c r="G42" s="782"/>
      <c r="H42" s="782"/>
      <c r="I42" s="782"/>
      <c r="J42" s="782"/>
      <c r="K42" s="782"/>
      <c r="L42" s="782"/>
      <c r="M42" s="782"/>
      <c r="N42" s="782"/>
      <c r="O42" s="782"/>
      <c r="P42" s="782"/>
      <c r="Q42" s="782"/>
      <c r="R42" s="783"/>
      <c r="S42" s="631"/>
      <c r="T42" s="632"/>
      <c r="U42" s="632"/>
      <c r="V42" s="636"/>
      <c r="W42" s="638" t="s">
        <v>17</v>
      </c>
      <c r="X42" s="544"/>
      <c r="Y42" s="544"/>
      <c r="Z42" s="630" t="s">
        <v>217</v>
      </c>
      <c r="AA42" s="635"/>
      <c r="AB42" s="789" t="s">
        <v>7</v>
      </c>
      <c r="AC42" s="789"/>
      <c r="AD42" s="789"/>
      <c r="AE42" s="789"/>
      <c r="AF42" s="789"/>
      <c r="AG42" s="789"/>
      <c r="AH42" s="789"/>
      <c r="AI42" s="789"/>
      <c r="AJ42" s="541" t="s">
        <v>25</v>
      </c>
      <c r="AK42" s="542"/>
      <c r="AL42" s="542"/>
      <c r="AM42" s="542"/>
      <c r="AN42" s="542"/>
      <c r="AO42" s="542"/>
      <c r="AP42" s="542"/>
      <c r="AQ42" s="543"/>
      <c r="AR42" s="541" t="s">
        <v>26</v>
      </c>
      <c r="AS42" s="542"/>
      <c r="AT42" s="542"/>
      <c r="AU42" s="542"/>
      <c r="AV42" s="542"/>
      <c r="AW42" s="542"/>
      <c r="AX42" s="542"/>
      <c r="AY42" s="543"/>
      <c r="AZ42" s="541" t="s">
        <v>27</v>
      </c>
      <c r="BA42" s="542"/>
      <c r="BB42" s="542"/>
      <c r="BC42" s="542"/>
      <c r="BD42" s="542"/>
      <c r="BE42" s="542"/>
      <c r="BF42" s="542"/>
      <c r="BG42" s="543"/>
      <c r="BH42" s="541" t="s">
        <v>28</v>
      </c>
      <c r="BI42" s="542"/>
      <c r="BJ42" s="542"/>
      <c r="BK42" s="542"/>
      <c r="BL42" s="542"/>
      <c r="BM42" s="542"/>
      <c r="BN42" s="542"/>
      <c r="BO42" s="543"/>
      <c r="BP42" s="571"/>
      <c r="BQ42" s="572"/>
      <c r="BR42" s="327"/>
      <c r="BS42" s="133"/>
      <c r="BT42" s="133"/>
      <c r="BU42" s="134"/>
      <c r="BV42" s="135"/>
      <c r="BW42" s="136"/>
      <c r="BY42" s="141"/>
      <c r="BZ42" s="136"/>
      <c r="CA42" s="127"/>
      <c r="CB42" s="127"/>
      <c r="CC42" s="127"/>
      <c r="CD42" s="136"/>
    </row>
    <row r="43" spans="2:82" s="137" customFormat="1" ht="30" customHeight="1">
      <c r="B43" s="627"/>
      <c r="C43" s="781"/>
      <c r="D43" s="782"/>
      <c r="E43" s="782"/>
      <c r="F43" s="782"/>
      <c r="G43" s="782"/>
      <c r="H43" s="782"/>
      <c r="I43" s="782"/>
      <c r="J43" s="782"/>
      <c r="K43" s="782"/>
      <c r="L43" s="782"/>
      <c r="M43" s="782"/>
      <c r="N43" s="782"/>
      <c r="O43" s="782"/>
      <c r="P43" s="782"/>
      <c r="Q43" s="782"/>
      <c r="R43" s="783"/>
      <c r="S43" s="631"/>
      <c r="T43" s="632"/>
      <c r="U43" s="632"/>
      <c r="V43" s="636"/>
      <c r="W43" s="639"/>
      <c r="X43" s="545"/>
      <c r="Y43" s="545"/>
      <c r="Z43" s="632"/>
      <c r="AA43" s="636"/>
      <c r="AB43" s="638" t="s">
        <v>30</v>
      </c>
      <c r="AC43" s="544"/>
      <c r="AD43" s="544" t="s">
        <v>74</v>
      </c>
      <c r="AE43" s="544"/>
      <c r="AF43" s="544" t="s">
        <v>218</v>
      </c>
      <c r="AG43" s="544"/>
      <c r="AH43" s="544" t="s">
        <v>219</v>
      </c>
      <c r="AI43" s="547"/>
      <c r="AJ43" s="575" t="s">
        <v>230</v>
      </c>
      <c r="AK43" s="576"/>
      <c r="AL43" s="576"/>
      <c r="AM43" s="577"/>
      <c r="AN43" s="575" t="s">
        <v>228</v>
      </c>
      <c r="AO43" s="576"/>
      <c r="AP43" s="576"/>
      <c r="AQ43" s="577"/>
      <c r="AR43" s="575" t="s">
        <v>220</v>
      </c>
      <c r="AS43" s="576"/>
      <c r="AT43" s="576"/>
      <c r="AU43" s="577"/>
      <c r="AV43" s="575" t="s">
        <v>221</v>
      </c>
      <c r="AW43" s="576"/>
      <c r="AX43" s="576"/>
      <c r="AY43" s="577"/>
      <c r="AZ43" s="575" t="s">
        <v>222</v>
      </c>
      <c r="BA43" s="576"/>
      <c r="BB43" s="576"/>
      <c r="BC43" s="577"/>
      <c r="BD43" s="575" t="s">
        <v>223</v>
      </c>
      <c r="BE43" s="576"/>
      <c r="BF43" s="576"/>
      <c r="BG43" s="577"/>
      <c r="BH43" s="575" t="s">
        <v>229</v>
      </c>
      <c r="BI43" s="576"/>
      <c r="BJ43" s="576"/>
      <c r="BK43" s="577"/>
      <c r="BL43" s="575" t="s">
        <v>224</v>
      </c>
      <c r="BM43" s="576"/>
      <c r="BN43" s="576"/>
      <c r="BO43" s="577"/>
      <c r="BP43" s="571"/>
      <c r="BQ43" s="572"/>
      <c r="BR43" s="327"/>
      <c r="BS43" s="133"/>
      <c r="BT43" s="133"/>
      <c r="BU43" s="134"/>
      <c r="BV43" s="135"/>
      <c r="BW43" s="136"/>
      <c r="BY43" s="141"/>
      <c r="BZ43" s="136"/>
      <c r="CA43" s="147"/>
      <c r="CB43" s="147"/>
      <c r="CC43" s="147"/>
      <c r="CD43" s="136"/>
    </row>
    <row r="44" spans="2:82" s="137" customFormat="1" ht="35.25" customHeight="1">
      <c r="B44" s="627"/>
      <c r="C44" s="781"/>
      <c r="D44" s="782"/>
      <c r="E44" s="782"/>
      <c r="F44" s="782"/>
      <c r="G44" s="782"/>
      <c r="H44" s="782"/>
      <c r="I44" s="782"/>
      <c r="J44" s="782"/>
      <c r="K44" s="782"/>
      <c r="L44" s="782"/>
      <c r="M44" s="782"/>
      <c r="N44" s="782"/>
      <c r="O44" s="782"/>
      <c r="P44" s="782"/>
      <c r="Q44" s="782"/>
      <c r="R44" s="783"/>
      <c r="S44" s="631"/>
      <c r="T44" s="632"/>
      <c r="U44" s="632"/>
      <c r="V44" s="636"/>
      <c r="W44" s="639"/>
      <c r="X44" s="545"/>
      <c r="Y44" s="545"/>
      <c r="Z44" s="632"/>
      <c r="AA44" s="636"/>
      <c r="AB44" s="639"/>
      <c r="AC44" s="545"/>
      <c r="AD44" s="545"/>
      <c r="AE44" s="545"/>
      <c r="AF44" s="545"/>
      <c r="AG44" s="545"/>
      <c r="AH44" s="545"/>
      <c r="AI44" s="548"/>
      <c r="AJ44" s="578"/>
      <c r="AK44" s="579"/>
      <c r="AL44" s="579"/>
      <c r="AM44" s="580"/>
      <c r="AN44" s="578"/>
      <c r="AO44" s="579"/>
      <c r="AP44" s="579"/>
      <c r="AQ44" s="580"/>
      <c r="AR44" s="578"/>
      <c r="AS44" s="579"/>
      <c r="AT44" s="579"/>
      <c r="AU44" s="580"/>
      <c r="AV44" s="578"/>
      <c r="AW44" s="579"/>
      <c r="AX44" s="579"/>
      <c r="AY44" s="580"/>
      <c r="AZ44" s="578"/>
      <c r="BA44" s="579"/>
      <c r="BB44" s="579"/>
      <c r="BC44" s="580"/>
      <c r="BD44" s="578"/>
      <c r="BE44" s="579"/>
      <c r="BF44" s="579"/>
      <c r="BG44" s="580"/>
      <c r="BH44" s="578"/>
      <c r="BI44" s="579"/>
      <c r="BJ44" s="579"/>
      <c r="BK44" s="580"/>
      <c r="BL44" s="578"/>
      <c r="BM44" s="579"/>
      <c r="BN44" s="579"/>
      <c r="BO44" s="580"/>
      <c r="BP44" s="571"/>
      <c r="BQ44" s="572"/>
      <c r="BR44" s="327"/>
      <c r="BS44" s="133"/>
      <c r="BT44" s="133"/>
      <c r="BU44" s="134"/>
      <c r="BV44" s="135"/>
      <c r="BW44" s="136"/>
      <c r="BY44" s="141"/>
      <c r="BZ44" s="136"/>
      <c r="CA44" s="147"/>
      <c r="CB44" s="147"/>
      <c r="CC44" s="147"/>
      <c r="CD44" s="136"/>
    </row>
    <row r="45" spans="2:82" s="137" customFormat="1" ht="85.5" customHeight="1">
      <c r="B45" s="627"/>
      <c r="C45" s="781"/>
      <c r="D45" s="782"/>
      <c r="E45" s="782"/>
      <c r="F45" s="782"/>
      <c r="G45" s="782"/>
      <c r="H45" s="782"/>
      <c r="I45" s="782"/>
      <c r="J45" s="782"/>
      <c r="K45" s="782"/>
      <c r="L45" s="782"/>
      <c r="M45" s="782"/>
      <c r="N45" s="782"/>
      <c r="O45" s="782"/>
      <c r="P45" s="782"/>
      <c r="Q45" s="782"/>
      <c r="R45" s="783"/>
      <c r="S45" s="631"/>
      <c r="T45" s="632"/>
      <c r="U45" s="632"/>
      <c r="V45" s="636"/>
      <c r="W45" s="639"/>
      <c r="X45" s="545"/>
      <c r="Y45" s="545"/>
      <c r="Z45" s="632"/>
      <c r="AA45" s="636"/>
      <c r="AB45" s="639"/>
      <c r="AC45" s="545"/>
      <c r="AD45" s="545"/>
      <c r="AE45" s="545"/>
      <c r="AF45" s="545"/>
      <c r="AG45" s="545"/>
      <c r="AH45" s="545"/>
      <c r="AI45" s="548"/>
      <c r="AJ45" s="504" t="s">
        <v>205</v>
      </c>
      <c r="AK45" s="505"/>
      <c r="AL45" s="508" t="s">
        <v>206</v>
      </c>
      <c r="AM45" s="756" t="s">
        <v>204</v>
      </c>
      <c r="AN45" s="504" t="s">
        <v>205</v>
      </c>
      <c r="AO45" s="505"/>
      <c r="AP45" s="508" t="s">
        <v>206</v>
      </c>
      <c r="AQ45" s="743" t="s">
        <v>204</v>
      </c>
      <c r="AR45" s="504" t="s">
        <v>205</v>
      </c>
      <c r="AS45" s="505"/>
      <c r="AT45" s="508" t="s">
        <v>206</v>
      </c>
      <c r="AU45" s="743" t="s">
        <v>204</v>
      </c>
      <c r="AV45" s="504" t="s">
        <v>205</v>
      </c>
      <c r="AW45" s="505"/>
      <c r="AX45" s="508" t="s">
        <v>206</v>
      </c>
      <c r="AY45" s="743" t="s">
        <v>204</v>
      </c>
      <c r="AZ45" s="504" t="s">
        <v>205</v>
      </c>
      <c r="BA45" s="505"/>
      <c r="BB45" s="508" t="s">
        <v>206</v>
      </c>
      <c r="BC45" s="743" t="s">
        <v>204</v>
      </c>
      <c r="BD45" s="504" t="s">
        <v>205</v>
      </c>
      <c r="BE45" s="505"/>
      <c r="BF45" s="508" t="s">
        <v>206</v>
      </c>
      <c r="BG45" s="743" t="s">
        <v>204</v>
      </c>
      <c r="BH45" s="504" t="s">
        <v>205</v>
      </c>
      <c r="BI45" s="505"/>
      <c r="BJ45" s="508" t="s">
        <v>206</v>
      </c>
      <c r="BK45" s="743" t="s">
        <v>204</v>
      </c>
      <c r="BL45" s="504" t="s">
        <v>205</v>
      </c>
      <c r="BM45" s="505"/>
      <c r="BN45" s="508" t="s">
        <v>206</v>
      </c>
      <c r="BO45" s="743" t="s">
        <v>204</v>
      </c>
      <c r="BP45" s="571"/>
      <c r="BQ45" s="572"/>
      <c r="BR45" s="327"/>
      <c r="BS45" s="133"/>
      <c r="BT45" s="133"/>
      <c r="BU45" s="134"/>
      <c r="BV45" s="135"/>
      <c r="BW45" s="136"/>
      <c r="BY45" s="141"/>
      <c r="BZ45" s="136"/>
      <c r="CA45" s="147"/>
      <c r="CB45" s="147"/>
      <c r="CC45" s="147"/>
      <c r="CD45" s="136"/>
    </row>
    <row r="46" spans="2:82" s="137" customFormat="1" ht="2.25" customHeight="1">
      <c r="B46" s="627"/>
      <c r="C46" s="781"/>
      <c r="D46" s="782"/>
      <c r="E46" s="782"/>
      <c r="F46" s="782"/>
      <c r="G46" s="782"/>
      <c r="H46" s="782"/>
      <c r="I46" s="782"/>
      <c r="J46" s="782"/>
      <c r="K46" s="782"/>
      <c r="L46" s="782"/>
      <c r="M46" s="782"/>
      <c r="N46" s="782"/>
      <c r="O46" s="782"/>
      <c r="P46" s="782"/>
      <c r="Q46" s="782"/>
      <c r="R46" s="783"/>
      <c r="S46" s="631"/>
      <c r="T46" s="632"/>
      <c r="U46" s="632"/>
      <c r="V46" s="636"/>
      <c r="W46" s="639"/>
      <c r="X46" s="545"/>
      <c r="Y46" s="545"/>
      <c r="Z46" s="632"/>
      <c r="AA46" s="636"/>
      <c r="AB46" s="639"/>
      <c r="AC46" s="545"/>
      <c r="AD46" s="545"/>
      <c r="AE46" s="545"/>
      <c r="AF46" s="545"/>
      <c r="AG46" s="545"/>
      <c r="AH46" s="545"/>
      <c r="AI46" s="548"/>
      <c r="AJ46" s="504"/>
      <c r="AK46" s="505"/>
      <c r="AL46" s="508"/>
      <c r="AM46" s="756"/>
      <c r="AN46" s="504"/>
      <c r="AO46" s="505"/>
      <c r="AP46" s="508"/>
      <c r="AQ46" s="743"/>
      <c r="AR46" s="504"/>
      <c r="AS46" s="505"/>
      <c r="AT46" s="508"/>
      <c r="AU46" s="743"/>
      <c r="AV46" s="504"/>
      <c r="AW46" s="505"/>
      <c r="AX46" s="508"/>
      <c r="AY46" s="743"/>
      <c r="AZ46" s="504"/>
      <c r="BA46" s="505"/>
      <c r="BB46" s="508"/>
      <c r="BC46" s="743"/>
      <c r="BD46" s="504"/>
      <c r="BE46" s="505"/>
      <c r="BF46" s="508"/>
      <c r="BG46" s="743"/>
      <c r="BH46" s="504"/>
      <c r="BI46" s="505"/>
      <c r="BJ46" s="508"/>
      <c r="BK46" s="743"/>
      <c r="BL46" s="504"/>
      <c r="BM46" s="505"/>
      <c r="BN46" s="508"/>
      <c r="BO46" s="743"/>
      <c r="BP46" s="571"/>
      <c r="BQ46" s="572"/>
      <c r="BR46" s="327"/>
      <c r="BS46" s="133"/>
      <c r="BT46" s="133"/>
      <c r="BU46" s="134"/>
      <c r="BV46" s="135"/>
      <c r="BW46" s="136"/>
      <c r="BY46" s="141"/>
      <c r="BZ46" s="136"/>
      <c r="CA46" s="147"/>
      <c r="CB46" s="147"/>
      <c r="CC46" s="147"/>
      <c r="CD46" s="136"/>
    </row>
    <row r="47" spans="2:82" s="137" customFormat="1" ht="22.5" hidden="1" customHeight="1">
      <c r="B47" s="627"/>
      <c r="C47" s="781"/>
      <c r="D47" s="782"/>
      <c r="E47" s="782"/>
      <c r="F47" s="782"/>
      <c r="G47" s="782"/>
      <c r="H47" s="782"/>
      <c r="I47" s="782"/>
      <c r="J47" s="782"/>
      <c r="K47" s="782"/>
      <c r="L47" s="782"/>
      <c r="M47" s="782"/>
      <c r="N47" s="782"/>
      <c r="O47" s="782"/>
      <c r="P47" s="782"/>
      <c r="Q47" s="782"/>
      <c r="R47" s="783"/>
      <c r="S47" s="631"/>
      <c r="T47" s="632"/>
      <c r="U47" s="632"/>
      <c r="V47" s="636"/>
      <c r="W47" s="639"/>
      <c r="X47" s="545"/>
      <c r="Y47" s="545"/>
      <c r="Z47" s="632"/>
      <c r="AA47" s="636"/>
      <c r="AB47" s="639"/>
      <c r="AC47" s="545"/>
      <c r="AD47" s="545"/>
      <c r="AE47" s="545"/>
      <c r="AF47" s="545"/>
      <c r="AG47" s="545"/>
      <c r="AH47" s="545"/>
      <c r="AI47" s="548"/>
      <c r="AJ47" s="504"/>
      <c r="AK47" s="505"/>
      <c r="AL47" s="508"/>
      <c r="AM47" s="756"/>
      <c r="AN47" s="504"/>
      <c r="AO47" s="505"/>
      <c r="AP47" s="508"/>
      <c r="AQ47" s="743"/>
      <c r="AR47" s="504"/>
      <c r="AS47" s="505"/>
      <c r="AT47" s="508"/>
      <c r="AU47" s="743"/>
      <c r="AV47" s="504"/>
      <c r="AW47" s="505"/>
      <c r="AX47" s="508"/>
      <c r="AY47" s="743"/>
      <c r="AZ47" s="504"/>
      <c r="BA47" s="505"/>
      <c r="BB47" s="508"/>
      <c r="BC47" s="743"/>
      <c r="BD47" s="504"/>
      <c r="BE47" s="505"/>
      <c r="BF47" s="508"/>
      <c r="BG47" s="743"/>
      <c r="BH47" s="504"/>
      <c r="BI47" s="505"/>
      <c r="BJ47" s="508"/>
      <c r="BK47" s="743"/>
      <c r="BL47" s="504"/>
      <c r="BM47" s="505"/>
      <c r="BN47" s="508"/>
      <c r="BO47" s="743"/>
      <c r="BP47" s="571"/>
      <c r="BQ47" s="572"/>
      <c r="BR47" s="327"/>
      <c r="BS47" s="139"/>
      <c r="BT47" s="139"/>
      <c r="BU47" s="134"/>
      <c r="BV47" s="140"/>
      <c r="BW47" s="136"/>
      <c r="BY47" s="141"/>
      <c r="BZ47" s="136"/>
      <c r="CA47" s="127"/>
      <c r="CB47" s="127"/>
      <c r="CC47" s="127"/>
      <c r="CD47" s="136"/>
    </row>
    <row r="48" spans="2:82" s="137" customFormat="1" ht="71.25" customHeight="1" thickBot="1">
      <c r="B48" s="644"/>
      <c r="C48" s="784"/>
      <c r="D48" s="785"/>
      <c r="E48" s="785"/>
      <c r="F48" s="785"/>
      <c r="G48" s="785"/>
      <c r="H48" s="785"/>
      <c r="I48" s="785"/>
      <c r="J48" s="785"/>
      <c r="K48" s="785"/>
      <c r="L48" s="785"/>
      <c r="M48" s="785"/>
      <c r="N48" s="785"/>
      <c r="O48" s="785"/>
      <c r="P48" s="785"/>
      <c r="Q48" s="785"/>
      <c r="R48" s="786"/>
      <c r="S48" s="633"/>
      <c r="T48" s="634"/>
      <c r="U48" s="634"/>
      <c r="V48" s="637"/>
      <c r="W48" s="787"/>
      <c r="X48" s="788"/>
      <c r="Y48" s="788"/>
      <c r="Z48" s="634"/>
      <c r="AA48" s="637"/>
      <c r="AB48" s="787"/>
      <c r="AC48" s="788"/>
      <c r="AD48" s="788"/>
      <c r="AE48" s="788"/>
      <c r="AF48" s="788"/>
      <c r="AG48" s="788"/>
      <c r="AH48" s="788"/>
      <c r="AI48" s="823"/>
      <c r="AJ48" s="506"/>
      <c r="AK48" s="507"/>
      <c r="AL48" s="509"/>
      <c r="AM48" s="757"/>
      <c r="AN48" s="506"/>
      <c r="AO48" s="507"/>
      <c r="AP48" s="509"/>
      <c r="AQ48" s="744"/>
      <c r="AR48" s="506"/>
      <c r="AS48" s="507"/>
      <c r="AT48" s="509"/>
      <c r="AU48" s="744"/>
      <c r="AV48" s="506"/>
      <c r="AW48" s="507"/>
      <c r="AX48" s="509"/>
      <c r="AY48" s="744"/>
      <c r="AZ48" s="506"/>
      <c r="BA48" s="507"/>
      <c r="BB48" s="509"/>
      <c r="BC48" s="744"/>
      <c r="BD48" s="506"/>
      <c r="BE48" s="507"/>
      <c r="BF48" s="509"/>
      <c r="BG48" s="744"/>
      <c r="BH48" s="506"/>
      <c r="BI48" s="507"/>
      <c r="BJ48" s="509"/>
      <c r="BK48" s="744"/>
      <c r="BL48" s="506"/>
      <c r="BM48" s="507"/>
      <c r="BN48" s="509"/>
      <c r="BO48" s="744"/>
      <c r="BP48" s="725"/>
      <c r="BQ48" s="726"/>
      <c r="BR48" s="327"/>
      <c r="BS48" s="133"/>
      <c r="BT48" s="133"/>
      <c r="BU48" s="134"/>
      <c r="BV48" s="135"/>
      <c r="BW48" s="136"/>
      <c r="BY48" s="141"/>
      <c r="BZ48" s="136"/>
      <c r="CA48" s="127"/>
      <c r="CB48" s="127"/>
      <c r="CC48" s="127"/>
      <c r="CD48" s="136"/>
    </row>
    <row r="49" spans="2:83" s="137" customFormat="1" ht="39.950000000000003" customHeight="1">
      <c r="B49" s="148" t="s">
        <v>226</v>
      </c>
      <c r="C49" s="793" t="s">
        <v>383</v>
      </c>
      <c r="D49" s="793"/>
      <c r="E49" s="793"/>
      <c r="F49" s="793"/>
      <c r="G49" s="793"/>
      <c r="H49" s="793"/>
      <c r="I49" s="793"/>
      <c r="J49" s="793"/>
      <c r="K49" s="793"/>
      <c r="L49" s="793"/>
      <c r="M49" s="793"/>
      <c r="N49" s="793"/>
      <c r="O49" s="793"/>
      <c r="P49" s="793"/>
      <c r="Q49" s="793"/>
      <c r="R49" s="793"/>
      <c r="S49" s="519"/>
      <c r="T49" s="520"/>
      <c r="U49" s="520"/>
      <c r="V49" s="623"/>
      <c r="W49" s="519"/>
      <c r="X49" s="520"/>
      <c r="Y49" s="520"/>
      <c r="Z49" s="520"/>
      <c r="AA49" s="623"/>
      <c r="AB49" s="519"/>
      <c r="AC49" s="520"/>
      <c r="AD49" s="520"/>
      <c r="AE49" s="520"/>
      <c r="AF49" s="520"/>
      <c r="AG49" s="520"/>
      <c r="AH49" s="520"/>
      <c r="AI49" s="623"/>
      <c r="AJ49" s="519"/>
      <c r="AK49" s="520"/>
      <c r="AL49" s="272"/>
      <c r="AM49" s="288"/>
      <c r="AN49" s="519"/>
      <c r="AO49" s="520"/>
      <c r="AP49" s="272"/>
      <c r="AQ49" s="288"/>
      <c r="AR49" s="519"/>
      <c r="AS49" s="520"/>
      <c r="AT49" s="272"/>
      <c r="AU49" s="288"/>
      <c r="AV49" s="519"/>
      <c r="AW49" s="520"/>
      <c r="AX49" s="272"/>
      <c r="AY49" s="288"/>
      <c r="AZ49" s="519"/>
      <c r="BA49" s="520"/>
      <c r="BB49" s="272"/>
      <c r="BC49" s="288"/>
      <c r="BD49" s="519"/>
      <c r="BE49" s="520"/>
      <c r="BF49" s="272"/>
      <c r="BG49" s="288"/>
      <c r="BH49" s="519"/>
      <c r="BI49" s="520"/>
      <c r="BJ49" s="272"/>
      <c r="BK49" s="288"/>
      <c r="BL49" s="519"/>
      <c r="BM49" s="520"/>
      <c r="BN49" s="272"/>
      <c r="BO49" s="288"/>
      <c r="BP49" s="524"/>
      <c r="BQ49" s="524"/>
      <c r="BR49" s="330"/>
      <c r="BS49" s="133"/>
      <c r="BT49" s="133"/>
      <c r="BU49" s="134"/>
      <c r="BV49" s="135"/>
      <c r="BW49" s="136"/>
      <c r="BY49" s="141"/>
      <c r="BZ49" s="136"/>
      <c r="CA49" s="127"/>
      <c r="CB49" s="127"/>
      <c r="CC49" s="127"/>
      <c r="CD49" s="136"/>
    </row>
    <row r="50" spans="2:83" s="137" customFormat="1" ht="39.950000000000003" customHeight="1">
      <c r="B50" s="296" t="s">
        <v>33</v>
      </c>
      <c r="C50" s="645" t="s">
        <v>51</v>
      </c>
      <c r="D50" s="645"/>
      <c r="E50" s="645"/>
      <c r="F50" s="645"/>
      <c r="G50" s="645"/>
      <c r="H50" s="645"/>
      <c r="I50" s="645"/>
      <c r="J50" s="645"/>
      <c r="K50" s="645"/>
      <c r="L50" s="645"/>
      <c r="M50" s="645"/>
      <c r="N50" s="645"/>
      <c r="O50" s="645"/>
      <c r="P50" s="645"/>
      <c r="Q50" s="645"/>
      <c r="R50" s="645"/>
      <c r="S50" s="463">
        <v>1.2</v>
      </c>
      <c r="T50" s="464"/>
      <c r="U50" s="464"/>
      <c r="V50" s="477"/>
      <c r="W50" s="463">
        <f>IF(SUM(AJ50,AN50,AR50,AV50,AZ50,BD50,BH50,BL50)&gt;0,SUM(AJ50,AN50,AR50,AV50,AZ50,BD50,BH50,BL50)," ")</f>
        <v>390</v>
      </c>
      <c r="X50" s="464"/>
      <c r="Y50" s="464"/>
      <c r="Z50" s="464">
        <f>IF(SUM(AB50:AI50)&gt;0,IF(SUM(AB50:AI50)=SUM(AL50,AP50,AT50,AX50,BB50,BF50,BJ50,BN50,),SUM(AB50:AI50),"ХРЕНЬ")," ")</f>
        <v>204</v>
      </c>
      <c r="AA50" s="477"/>
      <c r="AB50" s="463">
        <v>104</v>
      </c>
      <c r="AC50" s="464"/>
      <c r="AD50" s="464">
        <v>48</v>
      </c>
      <c r="AE50" s="464"/>
      <c r="AF50" s="464">
        <v>52</v>
      </c>
      <c r="AG50" s="464"/>
      <c r="AH50" s="464"/>
      <c r="AI50" s="477"/>
      <c r="AJ50" s="463">
        <v>190</v>
      </c>
      <c r="AK50" s="464"/>
      <c r="AL50" s="270">
        <v>102</v>
      </c>
      <c r="AM50" s="271">
        <v>5</v>
      </c>
      <c r="AN50" s="463">
        <v>200</v>
      </c>
      <c r="AO50" s="464"/>
      <c r="AP50" s="270">
        <v>102</v>
      </c>
      <c r="AQ50" s="271">
        <v>5</v>
      </c>
      <c r="AR50" s="463"/>
      <c r="AS50" s="464"/>
      <c r="AT50" s="270"/>
      <c r="AU50" s="271"/>
      <c r="AV50" s="463"/>
      <c r="AW50" s="464"/>
      <c r="AX50" s="270"/>
      <c r="AY50" s="271"/>
      <c r="AZ50" s="463"/>
      <c r="BA50" s="464"/>
      <c r="BB50" s="270"/>
      <c r="BC50" s="271"/>
      <c r="BD50" s="463"/>
      <c r="BE50" s="464"/>
      <c r="BF50" s="270"/>
      <c r="BG50" s="271"/>
      <c r="BH50" s="463"/>
      <c r="BI50" s="464"/>
      <c r="BJ50" s="270"/>
      <c r="BK50" s="271"/>
      <c r="BL50" s="463"/>
      <c r="BM50" s="464"/>
      <c r="BN50" s="270"/>
      <c r="BO50" s="271"/>
      <c r="BP50" s="525" t="s">
        <v>135</v>
      </c>
      <c r="BQ50" s="525"/>
      <c r="BR50" s="330"/>
      <c r="BS50" s="133"/>
      <c r="BT50" s="133"/>
      <c r="BU50" s="134"/>
      <c r="BV50" s="135"/>
      <c r="BW50" s="136"/>
      <c r="BY50" s="141"/>
      <c r="BZ50" s="136"/>
      <c r="CA50" s="147"/>
      <c r="CB50" s="147"/>
      <c r="CC50" s="147"/>
      <c r="CD50" s="136"/>
    </row>
    <row r="51" spans="2:83" s="137" customFormat="1" ht="39.950000000000003" customHeight="1">
      <c r="B51" s="296" t="s">
        <v>34</v>
      </c>
      <c r="C51" s="645" t="s">
        <v>77</v>
      </c>
      <c r="D51" s="645"/>
      <c r="E51" s="645"/>
      <c r="F51" s="645"/>
      <c r="G51" s="645"/>
      <c r="H51" s="645"/>
      <c r="I51" s="645"/>
      <c r="J51" s="645"/>
      <c r="K51" s="645"/>
      <c r="L51" s="645"/>
      <c r="M51" s="645"/>
      <c r="N51" s="645"/>
      <c r="O51" s="645"/>
      <c r="P51" s="645"/>
      <c r="Q51" s="645"/>
      <c r="R51" s="645"/>
      <c r="S51" s="463">
        <v>1.2</v>
      </c>
      <c r="T51" s="464"/>
      <c r="U51" s="464"/>
      <c r="V51" s="477"/>
      <c r="W51" s="463">
        <f>IF(SUM(AJ51,AN51,AR51,AV51,AZ51,BD51,BH51,BL51)&gt;0,SUM(AJ51,AN51,AR51,AV51,AZ51,BD51,BH51,BL51)," ")</f>
        <v>296</v>
      </c>
      <c r="X51" s="464"/>
      <c r="Y51" s="464"/>
      <c r="Z51" s="464">
        <f t="shared" ref="Z51:Z80" si="0">IF(SUM(AB51:AI51)&gt;0,IF(SUM(AB51:AI51)=SUM(AL51,AP51,AT51,AX51,BB51,BF51,BJ51,BN51,),SUM(AB51:AI51),"ХРЕНЬ")," ")</f>
        <v>170</v>
      </c>
      <c r="AA51" s="477"/>
      <c r="AB51" s="463">
        <v>84</v>
      </c>
      <c r="AC51" s="464"/>
      <c r="AD51" s="464"/>
      <c r="AE51" s="464"/>
      <c r="AF51" s="464">
        <v>86</v>
      </c>
      <c r="AG51" s="464"/>
      <c r="AH51" s="464"/>
      <c r="AI51" s="477"/>
      <c r="AJ51" s="463">
        <v>130</v>
      </c>
      <c r="AK51" s="464"/>
      <c r="AL51" s="270">
        <v>68</v>
      </c>
      <c r="AM51" s="271">
        <v>3</v>
      </c>
      <c r="AN51" s="465">
        <v>166</v>
      </c>
      <c r="AO51" s="466"/>
      <c r="AP51" s="270">
        <v>102</v>
      </c>
      <c r="AQ51" s="271">
        <v>5</v>
      </c>
      <c r="AR51" s="465"/>
      <c r="AS51" s="466"/>
      <c r="AT51" s="270"/>
      <c r="AU51" s="271"/>
      <c r="AV51" s="463"/>
      <c r="AW51" s="464"/>
      <c r="AX51" s="270"/>
      <c r="AY51" s="271"/>
      <c r="AZ51" s="463"/>
      <c r="BA51" s="464"/>
      <c r="BB51" s="270"/>
      <c r="BC51" s="271"/>
      <c r="BD51" s="463"/>
      <c r="BE51" s="464"/>
      <c r="BF51" s="270"/>
      <c r="BG51" s="271"/>
      <c r="BH51" s="463"/>
      <c r="BI51" s="464"/>
      <c r="BJ51" s="270"/>
      <c r="BK51" s="271"/>
      <c r="BL51" s="463"/>
      <c r="BM51" s="464"/>
      <c r="BN51" s="270"/>
      <c r="BO51" s="271"/>
      <c r="BP51" s="525" t="s">
        <v>136</v>
      </c>
      <c r="BQ51" s="525"/>
      <c r="BR51" s="330"/>
      <c r="BS51" s="133"/>
      <c r="BT51" s="133"/>
      <c r="BU51" s="134"/>
      <c r="BV51" s="135"/>
      <c r="BW51" s="136"/>
      <c r="BY51" s="141"/>
      <c r="BZ51" s="136"/>
      <c r="CA51" s="127"/>
      <c r="CB51" s="127"/>
      <c r="CC51" s="127"/>
      <c r="CD51" s="136"/>
    </row>
    <row r="52" spans="2:83" s="137" customFormat="1" ht="39.950000000000003" customHeight="1">
      <c r="B52" s="296" t="s">
        <v>78</v>
      </c>
      <c r="C52" s="645" t="s">
        <v>79</v>
      </c>
      <c r="D52" s="645"/>
      <c r="E52" s="645"/>
      <c r="F52" s="645"/>
      <c r="G52" s="645"/>
      <c r="H52" s="645"/>
      <c r="I52" s="645"/>
      <c r="J52" s="645"/>
      <c r="K52" s="645"/>
      <c r="L52" s="645"/>
      <c r="M52" s="645"/>
      <c r="N52" s="645"/>
      <c r="O52" s="645"/>
      <c r="P52" s="645"/>
      <c r="Q52" s="645"/>
      <c r="R52" s="645"/>
      <c r="S52" s="463">
        <v>3.4</v>
      </c>
      <c r="T52" s="464"/>
      <c r="U52" s="464"/>
      <c r="V52" s="477"/>
      <c r="W52" s="463">
        <f>IF(SUM(AJ52,AN52,AR52,AV52,AZ52,BD52,BH52,BL52)&gt;0,SUM(AJ52,AN52,AR52,AV52,AZ52,BD52,BH52,BL52)," ")</f>
        <v>260</v>
      </c>
      <c r="X52" s="464"/>
      <c r="Y52" s="464"/>
      <c r="Z52" s="464">
        <f t="shared" si="0"/>
        <v>136</v>
      </c>
      <c r="AA52" s="477"/>
      <c r="AB52" s="463">
        <v>68</v>
      </c>
      <c r="AC52" s="464"/>
      <c r="AD52" s="464"/>
      <c r="AE52" s="464"/>
      <c r="AF52" s="464">
        <v>68</v>
      </c>
      <c r="AG52" s="464"/>
      <c r="AH52" s="464"/>
      <c r="AI52" s="477"/>
      <c r="AJ52" s="463"/>
      <c r="AK52" s="464"/>
      <c r="AL52" s="270"/>
      <c r="AM52" s="271"/>
      <c r="AN52" s="463"/>
      <c r="AO52" s="464"/>
      <c r="AP52" s="270"/>
      <c r="AQ52" s="271"/>
      <c r="AR52" s="463">
        <v>130</v>
      </c>
      <c r="AS52" s="464"/>
      <c r="AT52" s="270">
        <v>68</v>
      </c>
      <c r="AU52" s="271">
        <v>3</v>
      </c>
      <c r="AV52" s="463">
        <v>130</v>
      </c>
      <c r="AW52" s="464"/>
      <c r="AX52" s="270">
        <v>68</v>
      </c>
      <c r="AY52" s="271">
        <v>3</v>
      </c>
      <c r="AZ52" s="463"/>
      <c r="BA52" s="464"/>
      <c r="BB52" s="270"/>
      <c r="BC52" s="271"/>
      <c r="BD52" s="463"/>
      <c r="BE52" s="464"/>
      <c r="BF52" s="270"/>
      <c r="BG52" s="271"/>
      <c r="BH52" s="463"/>
      <c r="BI52" s="464"/>
      <c r="BJ52" s="270"/>
      <c r="BK52" s="271"/>
      <c r="BL52" s="463"/>
      <c r="BM52" s="464"/>
      <c r="BN52" s="270"/>
      <c r="BO52" s="271"/>
      <c r="BP52" s="525" t="s">
        <v>137</v>
      </c>
      <c r="BQ52" s="525"/>
      <c r="BR52" s="330"/>
      <c r="BS52" s="133"/>
      <c r="BT52" s="133"/>
      <c r="BU52" s="134"/>
      <c r="BV52" s="135"/>
      <c r="BW52" s="136"/>
      <c r="BY52" s="141"/>
      <c r="BZ52" s="136"/>
      <c r="CA52" s="149"/>
      <c r="CB52" s="149"/>
      <c r="CC52" s="149"/>
      <c r="CD52" s="136"/>
    </row>
    <row r="53" spans="2:83" s="137" customFormat="1" ht="39.950000000000003" customHeight="1">
      <c r="B53" s="150" t="s">
        <v>35</v>
      </c>
      <c r="C53" s="646" t="s">
        <v>313</v>
      </c>
      <c r="D53" s="646"/>
      <c r="E53" s="646"/>
      <c r="F53" s="646"/>
      <c r="G53" s="646"/>
      <c r="H53" s="646"/>
      <c r="I53" s="646"/>
      <c r="J53" s="646"/>
      <c r="K53" s="646"/>
      <c r="L53" s="646"/>
      <c r="M53" s="646"/>
      <c r="N53" s="646"/>
      <c r="O53" s="646"/>
      <c r="P53" s="646"/>
      <c r="Q53" s="646"/>
      <c r="R53" s="646"/>
      <c r="S53" s="463"/>
      <c r="T53" s="464"/>
      <c r="U53" s="464"/>
      <c r="V53" s="477"/>
      <c r="W53" s="463"/>
      <c r="X53" s="464"/>
      <c r="Y53" s="464"/>
      <c r="Z53" s="464" t="str">
        <f t="shared" si="0"/>
        <v xml:space="preserve"> </v>
      </c>
      <c r="AA53" s="477"/>
      <c r="AB53" s="463"/>
      <c r="AC53" s="464"/>
      <c r="AD53" s="464"/>
      <c r="AE53" s="464"/>
      <c r="AF53" s="464"/>
      <c r="AG53" s="464"/>
      <c r="AH53" s="464"/>
      <c r="AI53" s="477"/>
      <c r="AJ53" s="463"/>
      <c r="AK53" s="464"/>
      <c r="AL53" s="270"/>
      <c r="AM53" s="271"/>
      <c r="AN53" s="463"/>
      <c r="AO53" s="464"/>
      <c r="AP53" s="270"/>
      <c r="AQ53" s="271"/>
      <c r="AR53" s="463"/>
      <c r="AS53" s="464"/>
      <c r="AT53" s="270"/>
      <c r="AU53" s="271"/>
      <c r="AV53" s="463"/>
      <c r="AW53" s="464"/>
      <c r="AX53" s="270"/>
      <c r="AY53" s="271"/>
      <c r="AZ53" s="463"/>
      <c r="BA53" s="464"/>
      <c r="BB53" s="270"/>
      <c r="BC53" s="271"/>
      <c r="BD53" s="463"/>
      <c r="BE53" s="464"/>
      <c r="BF53" s="270"/>
      <c r="BG53" s="271"/>
      <c r="BH53" s="463"/>
      <c r="BI53" s="464"/>
      <c r="BJ53" s="270"/>
      <c r="BK53" s="271"/>
      <c r="BL53" s="463"/>
      <c r="BM53" s="464"/>
      <c r="BN53" s="270"/>
      <c r="BO53" s="271"/>
      <c r="BP53" s="525"/>
      <c r="BQ53" s="525"/>
      <c r="BR53" s="330"/>
      <c r="BS53" s="127"/>
      <c r="BT53" s="127"/>
      <c r="BU53" s="134"/>
      <c r="BV53" s="122"/>
      <c r="BW53" s="136"/>
      <c r="BY53" s="141"/>
      <c r="BZ53" s="136"/>
      <c r="CA53" s="149"/>
      <c r="CB53" s="149"/>
      <c r="CC53" s="149"/>
      <c r="CD53" s="136"/>
    </row>
    <row r="54" spans="2:83" s="137" customFormat="1" ht="39.950000000000003" customHeight="1">
      <c r="B54" s="296" t="s">
        <v>36</v>
      </c>
      <c r="C54" s="645" t="s">
        <v>53</v>
      </c>
      <c r="D54" s="645"/>
      <c r="E54" s="645"/>
      <c r="F54" s="645"/>
      <c r="G54" s="645"/>
      <c r="H54" s="645"/>
      <c r="I54" s="645"/>
      <c r="J54" s="645"/>
      <c r="K54" s="645"/>
      <c r="L54" s="645"/>
      <c r="M54" s="645"/>
      <c r="N54" s="645"/>
      <c r="O54" s="645"/>
      <c r="P54" s="645"/>
      <c r="Q54" s="645"/>
      <c r="R54" s="645"/>
      <c r="S54" s="463">
        <v>2</v>
      </c>
      <c r="T54" s="464"/>
      <c r="U54" s="464">
        <v>1</v>
      </c>
      <c r="V54" s="477"/>
      <c r="W54" s="463">
        <f t="shared" ref="W54:W79" si="1">IF(SUM(AJ54,AN54,AR54,AV54,AZ54,BD54,BH54,BL54)&gt;0,SUM(AJ54,AN54,AR54,AV54,AZ54,BD54,BH54,BL54)," ")</f>
        <v>200</v>
      </c>
      <c r="X54" s="464"/>
      <c r="Y54" s="464"/>
      <c r="Z54" s="464">
        <f t="shared" si="0"/>
        <v>100</v>
      </c>
      <c r="AA54" s="477"/>
      <c r="AB54" s="463"/>
      <c r="AC54" s="464"/>
      <c r="AD54" s="464"/>
      <c r="AE54" s="464"/>
      <c r="AF54" s="464">
        <v>100</v>
      </c>
      <c r="AG54" s="464"/>
      <c r="AH54" s="464"/>
      <c r="AI54" s="477"/>
      <c r="AJ54" s="463">
        <v>100</v>
      </c>
      <c r="AK54" s="464"/>
      <c r="AL54" s="270">
        <v>50</v>
      </c>
      <c r="AM54" s="271">
        <v>3</v>
      </c>
      <c r="AN54" s="463">
        <v>100</v>
      </c>
      <c r="AO54" s="464"/>
      <c r="AP54" s="270">
        <v>50</v>
      </c>
      <c r="AQ54" s="271">
        <v>3</v>
      </c>
      <c r="AR54" s="463"/>
      <c r="AS54" s="464"/>
      <c r="AT54" s="270"/>
      <c r="AU54" s="271"/>
      <c r="AV54" s="463"/>
      <c r="AW54" s="464"/>
      <c r="AX54" s="270"/>
      <c r="AY54" s="271"/>
      <c r="AZ54" s="463"/>
      <c r="BA54" s="464"/>
      <c r="BB54" s="270"/>
      <c r="BC54" s="271"/>
      <c r="BD54" s="463"/>
      <c r="BE54" s="464"/>
      <c r="BF54" s="270"/>
      <c r="BG54" s="271"/>
      <c r="BH54" s="463"/>
      <c r="BI54" s="464"/>
      <c r="BJ54" s="270"/>
      <c r="BK54" s="271"/>
      <c r="BL54" s="463"/>
      <c r="BM54" s="464"/>
      <c r="BN54" s="270"/>
      <c r="BO54" s="271"/>
      <c r="BP54" s="525" t="s">
        <v>133</v>
      </c>
      <c r="BQ54" s="525"/>
      <c r="BR54" s="330"/>
      <c r="BS54" s="127"/>
      <c r="BT54" s="127"/>
      <c r="BU54" s="134"/>
      <c r="BV54" s="122"/>
      <c r="BW54" s="136"/>
      <c r="BY54" s="141"/>
      <c r="BZ54" s="136"/>
      <c r="CA54" s="147"/>
      <c r="CB54" s="147"/>
      <c r="CC54" s="147"/>
      <c r="CD54" s="136"/>
    </row>
    <row r="55" spans="2:83" s="137" customFormat="1" ht="39.75" customHeight="1">
      <c r="B55" s="296" t="s">
        <v>37</v>
      </c>
      <c r="C55" s="645" t="s">
        <v>398</v>
      </c>
      <c r="D55" s="645"/>
      <c r="E55" s="645"/>
      <c r="F55" s="645"/>
      <c r="G55" s="645"/>
      <c r="H55" s="645"/>
      <c r="I55" s="645"/>
      <c r="J55" s="645"/>
      <c r="K55" s="645"/>
      <c r="L55" s="645"/>
      <c r="M55" s="645"/>
      <c r="N55" s="645"/>
      <c r="O55" s="645"/>
      <c r="P55" s="645"/>
      <c r="Q55" s="645"/>
      <c r="R55" s="645"/>
      <c r="S55" s="463"/>
      <c r="T55" s="464"/>
      <c r="U55" s="464">
        <v>3</v>
      </c>
      <c r="V55" s="477"/>
      <c r="W55" s="463">
        <f>IF(SUM(AJ55,AN55,AR55,AV55,AZ55,BD55,BH55,BL55)&gt;0,SUM(AJ55,AN55,AR55,AV55,AZ55,BD55,BH55,BL55)," ")</f>
        <v>90</v>
      </c>
      <c r="X55" s="464"/>
      <c r="Y55" s="464"/>
      <c r="Z55" s="464">
        <f t="shared" si="0"/>
        <v>34</v>
      </c>
      <c r="AA55" s="477"/>
      <c r="AB55" s="463"/>
      <c r="AC55" s="464"/>
      <c r="AD55" s="464"/>
      <c r="AE55" s="464"/>
      <c r="AF55" s="464">
        <v>34</v>
      </c>
      <c r="AG55" s="464"/>
      <c r="AH55" s="464"/>
      <c r="AI55" s="477"/>
      <c r="AJ55" s="463"/>
      <c r="AK55" s="464"/>
      <c r="AL55" s="270"/>
      <c r="AM55" s="271"/>
      <c r="AN55" s="463"/>
      <c r="AO55" s="464"/>
      <c r="AP55" s="270"/>
      <c r="AQ55" s="271"/>
      <c r="AR55" s="463">
        <v>90</v>
      </c>
      <c r="AS55" s="464"/>
      <c r="AT55" s="270">
        <v>34</v>
      </c>
      <c r="AU55" s="271">
        <v>3</v>
      </c>
      <c r="AV55" s="463"/>
      <c r="AW55" s="464"/>
      <c r="AX55" s="270"/>
      <c r="AY55" s="271"/>
      <c r="AZ55" s="463"/>
      <c r="BA55" s="464"/>
      <c r="BB55" s="270"/>
      <c r="BC55" s="271"/>
      <c r="BD55" s="465"/>
      <c r="BE55" s="466"/>
      <c r="BF55" s="270"/>
      <c r="BG55" s="271"/>
      <c r="BH55" s="463"/>
      <c r="BI55" s="464"/>
      <c r="BJ55" s="270"/>
      <c r="BK55" s="271"/>
      <c r="BL55" s="463"/>
      <c r="BM55" s="464"/>
      <c r="BN55" s="270"/>
      <c r="BO55" s="271"/>
      <c r="BP55" s="525" t="s">
        <v>176</v>
      </c>
      <c r="BQ55" s="525"/>
      <c r="BR55" s="330"/>
      <c r="BS55" s="127"/>
      <c r="BT55" s="127"/>
      <c r="BU55" s="134"/>
      <c r="BV55" s="122"/>
      <c r="BW55" s="136"/>
      <c r="BY55" s="141"/>
      <c r="BZ55" s="136"/>
      <c r="CA55" s="127"/>
      <c r="CB55" s="127"/>
      <c r="CC55" s="127"/>
      <c r="CD55" s="136"/>
    </row>
    <row r="56" spans="2:83" s="137" customFormat="1" ht="39.950000000000003" customHeight="1">
      <c r="B56" s="150" t="s">
        <v>38</v>
      </c>
      <c r="C56" s="646" t="s">
        <v>314</v>
      </c>
      <c r="D56" s="646"/>
      <c r="E56" s="646"/>
      <c r="F56" s="646"/>
      <c r="G56" s="646"/>
      <c r="H56" s="646"/>
      <c r="I56" s="646"/>
      <c r="J56" s="646"/>
      <c r="K56" s="646"/>
      <c r="L56" s="646"/>
      <c r="M56" s="646"/>
      <c r="N56" s="646"/>
      <c r="O56" s="646"/>
      <c r="P56" s="646"/>
      <c r="Q56" s="646"/>
      <c r="R56" s="646"/>
      <c r="S56" s="463"/>
      <c r="T56" s="464"/>
      <c r="U56" s="464"/>
      <c r="V56" s="477"/>
      <c r="W56" s="463"/>
      <c r="X56" s="464"/>
      <c r="Y56" s="464"/>
      <c r="Z56" s="464" t="str">
        <f t="shared" si="0"/>
        <v xml:space="preserve"> </v>
      </c>
      <c r="AA56" s="477"/>
      <c r="AB56" s="463"/>
      <c r="AC56" s="464"/>
      <c r="AD56" s="464"/>
      <c r="AE56" s="464"/>
      <c r="AF56" s="464"/>
      <c r="AG56" s="464"/>
      <c r="AH56" s="464"/>
      <c r="AI56" s="477"/>
      <c r="AJ56" s="463"/>
      <c r="AK56" s="464"/>
      <c r="AL56" s="270"/>
      <c r="AM56" s="271"/>
      <c r="AN56" s="463"/>
      <c r="AO56" s="464"/>
      <c r="AP56" s="270"/>
      <c r="AQ56" s="271"/>
      <c r="AR56" s="463"/>
      <c r="AS56" s="464"/>
      <c r="AT56" s="270"/>
      <c r="AU56" s="271"/>
      <c r="AV56" s="463"/>
      <c r="AW56" s="464"/>
      <c r="AX56" s="270"/>
      <c r="AY56" s="271"/>
      <c r="AZ56" s="463"/>
      <c r="BA56" s="464"/>
      <c r="BB56" s="270"/>
      <c r="BC56" s="271"/>
      <c r="BD56" s="463"/>
      <c r="BE56" s="464"/>
      <c r="BF56" s="270"/>
      <c r="BG56" s="271"/>
      <c r="BH56" s="463"/>
      <c r="BI56" s="464"/>
      <c r="BJ56" s="270"/>
      <c r="BK56" s="271"/>
      <c r="BL56" s="463"/>
      <c r="BM56" s="464"/>
      <c r="BN56" s="270"/>
      <c r="BO56" s="271"/>
      <c r="BP56" s="525"/>
      <c r="BQ56" s="525"/>
      <c r="BR56" s="330"/>
      <c r="BS56" s="127"/>
      <c r="BT56" s="127"/>
      <c r="BU56" s="134"/>
      <c r="BV56" s="122"/>
      <c r="BW56" s="136"/>
      <c r="BY56" s="141"/>
      <c r="BZ56" s="136"/>
      <c r="CA56" s="127"/>
      <c r="CB56" s="127"/>
      <c r="CC56" s="127"/>
      <c r="CD56" s="136"/>
    </row>
    <row r="57" spans="2:83" s="137" customFormat="1" ht="69.75" customHeight="1">
      <c r="B57" s="296" t="s">
        <v>39</v>
      </c>
      <c r="C57" s="645" t="s">
        <v>52</v>
      </c>
      <c r="D57" s="645"/>
      <c r="E57" s="645"/>
      <c r="F57" s="645"/>
      <c r="G57" s="645"/>
      <c r="H57" s="645"/>
      <c r="I57" s="645"/>
      <c r="J57" s="645"/>
      <c r="K57" s="645"/>
      <c r="L57" s="645"/>
      <c r="M57" s="645"/>
      <c r="N57" s="645"/>
      <c r="O57" s="645"/>
      <c r="P57" s="645"/>
      <c r="Q57" s="645"/>
      <c r="R57" s="645"/>
      <c r="S57" s="463"/>
      <c r="T57" s="464"/>
      <c r="U57" s="464">
        <v>7</v>
      </c>
      <c r="V57" s="477"/>
      <c r="W57" s="463">
        <f t="shared" si="1"/>
        <v>100</v>
      </c>
      <c r="X57" s="464"/>
      <c r="Y57" s="464"/>
      <c r="Z57" s="464">
        <f t="shared" si="0"/>
        <v>50</v>
      </c>
      <c r="AA57" s="477"/>
      <c r="AB57" s="463">
        <v>34</v>
      </c>
      <c r="AC57" s="464"/>
      <c r="AD57" s="464">
        <v>16</v>
      </c>
      <c r="AE57" s="464"/>
      <c r="AF57" s="464"/>
      <c r="AG57" s="464"/>
      <c r="AH57" s="464"/>
      <c r="AI57" s="477"/>
      <c r="AJ57" s="463"/>
      <c r="AK57" s="464"/>
      <c r="AL57" s="270"/>
      <c r="AM57" s="271"/>
      <c r="AN57" s="463"/>
      <c r="AO57" s="464"/>
      <c r="AP57" s="270"/>
      <c r="AQ57" s="271"/>
      <c r="AR57" s="463"/>
      <c r="AS57" s="464"/>
      <c r="AT57" s="270"/>
      <c r="AU57" s="271"/>
      <c r="AV57" s="463"/>
      <c r="AW57" s="464"/>
      <c r="AX57" s="270"/>
      <c r="AY57" s="271"/>
      <c r="AZ57" s="463"/>
      <c r="BA57" s="464"/>
      <c r="BB57" s="270"/>
      <c r="BC57" s="271"/>
      <c r="BD57" s="463"/>
      <c r="BE57" s="464"/>
      <c r="BF57" s="270"/>
      <c r="BG57" s="271"/>
      <c r="BH57" s="463">
        <v>100</v>
      </c>
      <c r="BI57" s="464"/>
      <c r="BJ57" s="270">
        <v>50</v>
      </c>
      <c r="BK57" s="271">
        <v>3</v>
      </c>
      <c r="BL57" s="463"/>
      <c r="BM57" s="464"/>
      <c r="BN57" s="270"/>
      <c r="BO57" s="271"/>
      <c r="BP57" s="523" t="s">
        <v>352</v>
      </c>
      <c r="BQ57" s="523"/>
      <c r="BR57" s="331"/>
      <c r="BS57" s="127"/>
      <c r="BT57" s="127"/>
      <c r="BU57" s="134"/>
      <c r="BV57" s="122"/>
      <c r="BW57" s="136"/>
      <c r="BY57" s="141"/>
      <c r="BZ57" s="136"/>
      <c r="CA57" s="147"/>
      <c r="CB57" s="147"/>
      <c r="CC57" s="147"/>
      <c r="CD57" s="136"/>
    </row>
    <row r="58" spans="2:83" s="137" customFormat="1" ht="99" customHeight="1">
      <c r="B58" s="296" t="s">
        <v>40</v>
      </c>
      <c r="C58" s="645" t="s">
        <v>399</v>
      </c>
      <c r="D58" s="645"/>
      <c r="E58" s="645"/>
      <c r="F58" s="645"/>
      <c r="G58" s="645"/>
      <c r="H58" s="645"/>
      <c r="I58" s="645"/>
      <c r="J58" s="645"/>
      <c r="K58" s="645"/>
      <c r="L58" s="645"/>
      <c r="M58" s="645"/>
      <c r="N58" s="645"/>
      <c r="O58" s="645"/>
      <c r="P58" s="645"/>
      <c r="Q58" s="645"/>
      <c r="R58" s="645"/>
      <c r="S58" s="463"/>
      <c r="T58" s="464"/>
      <c r="U58" s="464">
        <v>7</v>
      </c>
      <c r="V58" s="477"/>
      <c r="W58" s="463">
        <f t="shared" si="1"/>
        <v>100</v>
      </c>
      <c r="X58" s="464"/>
      <c r="Y58" s="464"/>
      <c r="Z58" s="464">
        <f t="shared" si="0"/>
        <v>50</v>
      </c>
      <c r="AA58" s="477"/>
      <c r="AB58" s="463">
        <v>34</v>
      </c>
      <c r="AC58" s="464"/>
      <c r="AD58" s="464">
        <v>16</v>
      </c>
      <c r="AE58" s="464"/>
      <c r="AF58" s="464"/>
      <c r="AG58" s="464"/>
      <c r="AH58" s="464"/>
      <c r="AI58" s="477"/>
      <c r="AJ58" s="463"/>
      <c r="AK58" s="464"/>
      <c r="AL58" s="270"/>
      <c r="AM58" s="271"/>
      <c r="AN58" s="463"/>
      <c r="AO58" s="464"/>
      <c r="AP58" s="270"/>
      <c r="AQ58" s="271"/>
      <c r="AR58" s="463"/>
      <c r="AS58" s="464"/>
      <c r="AT58" s="270"/>
      <c r="AU58" s="271"/>
      <c r="AV58" s="463"/>
      <c r="AW58" s="464"/>
      <c r="AX58" s="270"/>
      <c r="AY58" s="271"/>
      <c r="AZ58" s="463"/>
      <c r="BA58" s="464"/>
      <c r="BB58" s="270"/>
      <c r="BC58" s="271"/>
      <c r="BD58" s="463"/>
      <c r="BE58" s="464"/>
      <c r="BF58" s="270"/>
      <c r="BG58" s="271"/>
      <c r="BH58" s="463">
        <v>100</v>
      </c>
      <c r="BI58" s="464"/>
      <c r="BJ58" s="270">
        <v>50</v>
      </c>
      <c r="BK58" s="271">
        <v>3</v>
      </c>
      <c r="BL58" s="463"/>
      <c r="BM58" s="464"/>
      <c r="BN58" s="270"/>
      <c r="BO58" s="271"/>
      <c r="BP58" s="525" t="s">
        <v>141</v>
      </c>
      <c r="BQ58" s="525"/>
      <c r="BR58" s="330"/>
      <c r="BS58" s="127"/>
      <c r="BT58" s="127"/>
      <c r="BU58" s="134"/>
      <c r="BV58" s="122"/>
      <c r="BW58" s="136"/>
      <c r="BY58" s="141"/>
      <c r="BZ58" s="136"/>
      <c r="CA58" s="149"/>
      <c r="CB58" s="149"/>
      <c r="CC58" s="149"/>
      <c r="CD58" s="136"/>
    </row>
    <row r="59" spans="2:83" s="137" customFormat="1" ht="39.950000000000003" customHeight="1">
      <c r="B59" s="296" t="s">
        <v>76</v>
      </c>
      <c r="C59" s="645" t="s">
        <v>54</v>
      </c>
      <c r="D59" s="645"/>
      <c r="E59" s="645"/>
      <c r="F59" s="645"/>
      <c r="G59" s="645"/>
      <c r="H59" s="645"/>
      <c r="I59" s="645"/>
      <c r="J59" s="645"/>
      <c r="K59" s="645"/>
      <c r="L59" s="645"/>
      <c r="M59" s="645"/>
      <c r="N59" s="645"/>
      <c r="O59" s="645"/>
      <c r="P59" s="645"/>
      <c r="Q59" s="645"/>
      <c r="R59" s="645"/>
      <c r="S59" s="463">
        <v>7</v>
      </c>
      <c r="T59" s="464"/>
      <c r="U59" s="464"/>
      <c r="V59" s="477"/>
      <c r="W59" s="463">
        <f t="shared" si="1"/>
        <v>100</v>
      </c>
      <c r="X59" s="464"/>
      <c r="Y59" s="464"/>
      <c r="Z59" s="464">
        <f t="shared" si="0"/>
        <v>50</v>
      </c>
      <c r="AA59" s="477"/>
      <c r="AB59" s="463">
        <v>34</v>
      </c>
      <c r="AC59" s="464"/>
      <c r="AD59" s="464"/>
      <c r="AE59" s="464"/>
      <c r="AF59" s="464">
        <v>16</v>
      </c>
      <c r="AG59" s="464"/>
      <c r="AH59" s="464"/>
      <c r="AI59" s="477"/>
      <c r="AJ59" s="463"/>
      <c r="AK59" s="464"/>
      <c r="AL59" s="270"/>
      <c r="AM59" s="271"/>
      <c r="AN59" s="463"/>
      <c r="AO59" s="464"/>
      <c r="AP59" s="270"/>
      <c r="AQ59" s="271"/>
      <c r="AR59" s="463"/>
      <c r="AS59" s="464"/>
      <c r="AT59" s="270"/>
      <c r="AU59" s="271"/>
      <c r="AV59" s="463"/>
      <c r="AW59" s="464"/>
      <c r="AX59" s="270"/>
      <c r="AY59" s="271"/>
      <c r="AZ59" s="463"/>
      <c r="BA59" s="464"/>
      <c r="BB59" s="270"/>
      <c r="BC59" s="271"/>
      <c r="BD59" s="463"/>
      <c r="BE59" s="464"/>
      <c r="BF59" s="270"/>
      <c r="BG59" s="271"/>
      <c r="BH59" s="463">
        <v>100</v>
      </c>
      <c r="BI59" s="464"/>
      <c r="BJ59" s="270">
        <v>50</v>
      </c>
      <c r="BK59" s="271">
        <v>3</v>
      </c>
      <c r="BL59" s="463"/>
      <c r="BM59" s="464"/>
      <c r="BN59" s="270"/>
      <c r="BO59" s="271"/>
      <c r="BP59" s="525" t="s">
        <v>142</v>
      </c>
      <c r="BQ59" s="525"/>
      <c r="BR59" s="330"/>
      <c r="BS59" s="127"/>
      <c r="BT59" s="127"/>
      <c r="BU59" s="134"/>
      <c r="BV59" s="122"/>
      <c r="BW59" s="136"/>
      <c r="BY59" s="141"/>
      <c r="BZ59" s="136"/>
      <c r="CA59" s="149"/>
      <c r="CB59" s="149"/>
      <c r="CC59" s="149"/>
      <c r="CD59" s="136"/>
    </row>
    <row r="60" spans="2:83" s="137" customFormat="1" ht="39.950000000000003" customHeight="1">
      <c r="B60" s="150" t="s">
        <v>80</v>
      </c>
      <c r="C60" s="646" t="s">
        <v>400</v>
      </c>
      <c r="D60" s="646"/>
      <c r="E60" s="646"/>
      <c r="F60" s="646"/>
      <c r="G60" s="646"/>
      <c r="H60" s="646"/>
      <c r="I60" s="646"/>
      <c r="J60" s="646"/>
      <c r="K60" s="646"/>
      <c r="L60" s="646"/>
      <c r="M60" s="646"/>
      <c r="N60" s="646"/>
      <c r="O60" s="646"/>
      <c r="P60" s="646"/>
      <c r="Q60" s="646"/>
      <c r="R60" s="646"/>
      <c r="S60" s="463"/>
      <c r="T60" s="464"/>
      <c r="U60" s="464"/>
      <c r="V60" s="477"/>
      <c r="W60" s="463"/>
      <c r="X60" s="464"/>
      <c r="Y60" s="464"/>
      <c r="Z60" s="464" t="str">
        <f t="shared" si="0"/>
        <v xml:space="preserve"> </v>
      </c>
      <c r="AA60" s="477"/>
      <c r="AB60" s="463"/>
      <c r="AC60" s="464"/>
      <c r="AD60" s="464"/>
      <c r="AE60" s="464"/>
      <c r="AF60" s="464"/>
      <c r="AG60" s="464"/>
      <c r="AH60" s="464"/>
      <c r="AI60" s="477"/>
      <c r="AJ60" s="463"/>
      <c r="AK60" s="464"/>
      <c r="AL60" s="270"/>
      <c r="AM60" s="271"/>
      <c r="AN60" s="463"/>
      <c r="AO60" s="464"/>
      <c r="AP60" s="270"/>
      <c r="AQ60" s="271"/>
      <c r="AR60" s="463"/>
      <c r="AS60" s="464"/>
      <c r="AT60" s="270"/>
      <c r="AU60" s="271"/>
      <c r="AV60" s="463"/>
      <c r="AW60" s="464"/>
      <c r="AX60" s="270"/>
      <c r="AY60" s="271"/>
      <c r="AZ60" s="463"/>
      <c r="BA60" s="464"/>
      <c r="BB60" s="270"/>
      <c r="BC60" s="271"/>
      <c r="BD60" s="463"/>
      <c r="BE60" s="464"/>
      <c r="BF60" s="270"/>
      <c r="BG60" s="271"/>
      <c r="BH60" s="463"/>
      <c r="BI60" s="464"/>
      <c r="BJ60" s="270"/>
      <c r="BK60" s="271"/>
      <c r="BL60" s="463"/>
      <c r="BM60" s="464"/>
      <c r="BN60" s="270"/>
      <c r="BO60" s="271"/>
      <c r="BP60" s="525"/>
      <c r="BQ60" s="525"/>
      <c r="BR60" s="330"/>
      <c r="BS60" s="127"/>
      <c r="BT60" s="127"/>
      <c r="BU60" s="134"/>
      <c r="BV60" s="122"/>
      <c r="BW60" s="136"/>
      <c r="BY60" s="141"/>
      <c r="BZ60" s="136"/>
      <c r="CA60" s="151"/>
      <c r="CB60" s="151"/>
      <c r="CC60" s="151"/>
      <c r="CD60" s="136"/>
    </row>
    <row r="61" spans="2:83" s="137" customFormat="1" ht="39.950000000000003" customHeight="1">
      <c r="B61" s="296" t="s">
        <v>81</v>
      </c>
      <c r="C61" s="645" t="s">
        <v>58</v>
      </c>
      <c r="D61" s="645"/>
      <c r="E61" s="645"/>
      <c r="F61" s="645"/>
      <c r="G61" s="645"/>
      <c r="H61" s="645"/>
      <c r="I61" s="645"/>
      <c r="J61" s="645"/>
      <c r="K61" s="645"/>
      <c r="L61" s="645"/>
      <c r="M61" s="645"/>
      <c r="N61" s="645"/>
      <c r="O61" s="645"/>
      <c r="P61" s="645"/>
      <c r="Q61" s="645"/>
      <c r="R61" s="645"/>
      <c r="S61" s="463">
        <v>1</v>
      </c>
      <c r="T61" s="464"/>
      <c r="U61" s="464">
        <v>2</v>
      </c>
      <c r="V61" s="477"/>
      <c r="W61" s="463">
        <f t="shared" si="1"/>
        <v>200</v>
      </c>
      <c r="X61" s="464"/>
      <c r="Y61" s="464"/>
      <c r="Z61" s="464">
        <f t="shared" si="0"/>
        <v>100</v>
      </c>
      <c r="AA61" s="477"/>
      <c r="AB61" s="463">
        <v>34</v>
      </c>
      <c r="AC61" s="464"/>
      <c r="AD61" s="464"/>
      <c r="AE61" s="464"/>
      <c r="AF61" s="464">
        <v>66</v>
      </c>
      <c r="AG61" s="464"/>
      <c r="AH61" s="464"/>
      <c r="AI61" s="477"/>
      <c r="AJ61" s="463">
        <v>100</v>
      </c>
      <c r="AK61" s="464"/>
      <c r="AL61" s="270">
        <v>50</v>
      </c>
      <c r="AM61" s="271">
        <v>3</v>
      </c>
      <c r="AN61" s="463">
        <v>100</v>
      </c>
      <c r="AO61" s="464"/>
      <c r="AP61" s="270">
        <v>50</v>
      </c>
      <c r="AQ61" s="271">
        <v>3</v>
      </c>
      <c r="AR61" s="463"/>
      <c r="AS61" s="464"/>
      <c r="AT61" s="270"/>
      <c r="AU61" s="271"/>
      <c r="AV61" s="463"/>
      <c r="AW61" s="464"/>
      <c r="AX61" s="270"/>
      <c r="AY61" s="271"/>
      <c r="AZ61" s="463"/>
      <c r="BA61" s="464"/>
      <c r="BB61" s="270"/>
      <c r="BC61" s="271"/>
      <c r="BD61" s="463"/>
      <c r="BE61" s="464"/>
      <c r="BF61" s="270"/>
      <c r="BG61" s="271"/>
      <c r="BH61" s="463"/>
      <c r="BI61" s="464"/>
      <c r="BJ61" s="270"/>
      <c r="BK61" s="271"/>
      <c r="BL61" s="463"/>
      <c r="BM61" s="464"/>
      <c r="BN61" s="270"/>
      <c r="BO61" s="271"/>
      <c r="BP61" s="525" t="s">
        <v>143</v>
      </c>
      <c r="BQ61" s="525"/>
      <c r="BR61" s="330"/>
      <c r="BS61" s="127"/>
      <c r="BT61" s="127"/>
      <c r="BU61" s="134"/>
      <c r="BV61" s="122"/>
      <c r="BW61" s="136"/>
      <c r="BY61" s="141"/>
      <c r="BZ61" s="136"/>
      <c r="CA61" s="151"/>
      <c r="CB61" s="151"/>
      <c r="CC61" s="151"/>
      <c r="CD61" s="136"/>
    </row>
    <row r="62" spans="2:83" s="137" customFormat="1" ht="63.75" customHeight="1">
      <c r="B62" s="460" t="s">
        <v>82</v>
      </c>
      <c r="C62" s="645" t="s">
        <v>56</v>
      </c>
      <c r="D62" s="645"/>
      <c r="E62" s="645"/>
      <c r="F62" s="645"/>
      <c r="G62" s="645"/>
      <c r="H62" s="645"/>
      <c r="I62" s="645"/>
      <c r="J62" s="645"/>
      <c r="K62" s="645"/>
      <c r="L62" s="645"/>
      <c r="M62" s="645"/>
      <c r="N62" s="645"/>
      <c r="O62" s="645"/>
      <c r="P62" s="645"/>
      <c r="Q62" s="645"/>
      <c r="R62" s="645"/>
      <c r="S62" s="463"/>
      <c r="T62" s="464"/>
      <c r="U62" s="464">
        <v>2</v>
      </c>
      <c r="V62" s="477"/>
      <c r="W62" s="463">
        <f t="shared" si="1"/>
        <v>100</v>
      </c>
      <c r="X62" s="464"/>
      <c r="Y62" s="464"/>
      <c r="Z62" s="464">
        <f t="shared" si="0"/>
        <v>42</v>
      </c>
      <c r="AA62" s="477"/>
      <c r="AB62" s="463">
        <v>18</v>
      </c>
      <c r="AC62" s="464"/>
      <c r="AD62" s="464">
        <v>16</v>
      </c>
      <c r="AE62" s="464"/>
      <c r="AF62" s="464">
        <v>8</v>
      </c>
      <c r="AG62" s="464"/>
      <c r="AH62" s="464"/>
      <c r="AI62" s="477"/>
      <c r="AJ62" s="463"/>
      <c r="AK62" s="464"/>
      <c r="AL62" s="270"/>
      <c r="AM62" s="271"/>
      <c r="AN62" s="463">
        <v>100</v>
      </c>
      <c r="AO62" s="464"/>
      <c r="AP62" s="270">
        <v>42</v>
      </c>
      <c r="AQ62" s="271">
        <v>3</v>
      </c>
      <c r="AR62" s="463"/>
      <c r="AS62" s="464"/>
      <c r="AT62" s="270"/>
      <c r="AU62" s="271"/>
      <c r="AV62" s="463"/>
      <c r="AW62" s="464"/>
      <c r="AX62" s="270"/>
      <c r="AY62" s="271"/>
      <c r="AZ62" s="463"/>
      <c r="BA62" s="464"/>
      <c r="BB62" s="270"/>
      <c r="BC62" s="271"/>
      <c r="BD62" s="463"/>
      <c r="BE62" s="464"/>
      <c r="BF62" s="270"/>
      <c r="BG62" s="271"/>
      <c r="BH62" s="463"/>
      <c r="BI62" s="464"/>
      <c r="BJ62" s="270"/>
      <c r="BK62" s="271"/>
      <c r="BL62" s="463"/>
      <c r="BM62" s="464"/>
      <c r="BN62" s="270"/>
      <c r="BO62" s="271"/>
      <c r="BP62" s="533" t="s">
        <v>144</v>
      </c>
      <c r="BQ62" s="534"/>
      <c r="BR62" s="330"/>
      <c r="BS62" s="127"/>
      <c r="BT62" s="127"/>
      <c r="BU62" s="134"/>
      <c r="BV62" s="122"/>
      <c r="BW62" s="136"/>
      <c r="BY62" s="141"/>
      <c r="BZ62" s="136"/>
      <c r="CA62" s="147"/>
      <c r="CB62" s="147"/>
      <c r="CC62" s="147"/>
      <c r="CD62" s="136"/>
    </row>
    <row r="63" spans="2:83" s="137" customFormat="1" ht="95.25" customHeight="1">
      <c r="B63" s="874"/>
      <c r="C63" s="645" t="s">
        <v>66</v>
      </c>
      <c r="D63" s="645"/>
      <c r="E63" s="645"/>
      <c r="F63" s="645"/>
      <c r="G63" s="645"/>
      <c r="H63" s="645"/>
      <c r="I63" s="645"/>
      <c r="J63" s="645"/>
      <c r="K63" s="645"/>
      <c r="L63" s="645"/>
      <c r="M63" s="645"/>
      <c r="N63" s="645"/>
      <c r="O63" s="645"/>
      <c r="P63" s="645"/>
      <c r="Q63" s="645"/>
      <c r="R63" s="645"/>
      <c r="S63" s="463"/>
      <c r="T63" s="464"/>
      <c r="U63" s="464"/>
      <c r="V63" s="477"/>
      <c r="W63" s="463">
        <f t="shared" si="1"/>
        <v>40</v>
      </c>
      <c r="X63" s="464"/>
      <c r="Y63" s="464"/>
      <c r="Z63" s="464" t="str">
        <f t="shared" si="0"/>
        <v xml:space="preserve"> </v>
      </c>
      <c r="AA63" s="477"/>
      <c r="AB63" s="463"/>
      <c r="AC63" s="464"/>
      <c r="AD63" s="464"/>
      <c r="AE63" s="464"/>
      <c r="AF63" s="464"/>
      <c r="AG63" s="464"/>
      <c r="AH63" s="464"/>
      <c r="AI63" s="477"/>
      <c r="AJ63" s="463"/>
      <c r="AK63" s="464"/>
      <c r="AL63" s="270"/>
      <c r="AM63" s="271"/>
      <c r="AN63" s="463">
        <v>40</v>
      </c>
      <c r="AO63" s="464"/>
      <c r="AP63" s="270"/>
      <c r="AQ63" s="271">
        <v>1</v>
      </c>
      <c r="AR63" s="463"/>
      <c r="AS63" s="464"/>
      <c r="AT63" s="270"/>
      <c r="AU63" s="271"/>
      <c r="AV63" s="463"/>
      <c r="AW63" s="464"/>
      <c r="AX63" s="270"/>
      <c r="AY63" s="271"/>
      <c r="AZ63" s="463"/>
      <c r="BA63" s="464"/>
      <c r="BB63" s="270"/>
      <c r="BC63" s="271"/>
      <c r="BD63" s="463"/>
      <c r="BE63" s="464"/>
      <c r="BF63" s="270"/>
      <c r="BG63" s="271"/>
      <c r="BH63" s="463"/>
      <c r="BI63" s="464"/>
      <c r="BJ63" s="270"/>
      <c r="BK63" s="271"/>
      <c r="BL63" s="463"/>
      <c r="BM63" s="464"/>
      <c r="BN63" s="270"/>
      <c r="BO63" s="271"/>
      <c r="BP63" s="537"/>
      <c r="BQ63" s="538"/>
      <c r="BR63" s="330"/>
      <c r="BS63" s="152"/>
      <c r="BT63" s="152"/>
      <c r="BU63" s="134"/>
      <c r="BV63" s="153"/>
      <c r="BW63" s="136"/>
      <c r="BY63" s="141"/>
      <c r="BZ63" s="136"/>
      <c r="CA63" s="154"/>
      <c r="CB63" s="154"/>
      <c r="CC63" s="154"/>
      <c r="CD63" s="154"/>
      <c r="CE63" s="136"/>
    </row>
    <row r="64" spans="2:83" s="155" customFormat="1" ht="39.950000000000003" customHeight="1">
      <c r="B64" s="150" t="s">
        <v>83</v>
      </c>
      <c r="C64" s="646" t="s">
        <v>401</v>
      </c>
      <c r="D64" s="646"/>
      <c r="E64" s="646"/>
      <c r="F64" s="646"/>
      <c r="G64" s="646"/>
      <c r="H64" s="646"/>
      <c r="I64" s="646"/>
      <c r="J64" s="646"/>
      <c r="K64" s="646"/>
      <c r="L64" s="646"/>
      <c r="M64" s="646"/>
      <c r="N64" s="646"/>
      <c r="O64" s="646"/>
      <c r="P64" s="646"/>
      <c r="Q64" s="646"/>
      <c r="R64" s="646"/>
      <c r="S64" s="463"/>
      <c r="T64" s="464"/>
      <c r="U64" s="464"/>
      <c r="V64" s="477"/>
      <c r="W64" s="463"/>
      <c r="X64" s="464"/>
      <c r="Y64" s="464"/>
      <c r="Z64" s="464" t="str">
        <f t="shared" si="0"/>
        <v xml:space="preserve"> </v>
      </c>
      <c r="AA64" s="477"/>
      <c r="AB64" s="463"/>
      <c r="AC64" s="464"/>
      <c r="AD64" s="464"/>
      <c r="AE64" s="464"/>
      <c r="AF64" s="464"/>
      <c r="AG64" s="464"/>
      <c r="AH64" s="464"/>
      <c r="AI64" s="477"/>
      <c r="AJ64" s="463"/>
      <c r="AK64" s="464"/>
      <c r="AL64" s="270"/>
      <c r="AM64" s="271"/>
      <c r="AN64" s="463"/>
      <c r="AO64" s="464"/>
      <c r="AP64" s="270"/>
      <c r="AQ64" s="271"/>
      <c r="AR64" s="463"/>
      <c r="AS64" s="464"/>
      <c r="AT64" s="270"/>
      <c r="AU64" s="271"/>
      <c r="AV64" s="463"/>
      <c r="AW64" s="464"/>
      <c r="AX64" s="270"/>
      <c r="AY64" s="271"/>
      <c r="AZ64" s="463"/>
      <c r="BA64" s="464"/>
      <c r="BB64" s="270"/>
      <c r="BC64" s="271"/>
      <c r="BD64" s="463"/>
      <c r="BE64" s="464"/>
      <c r="BF64" s="270"/>
      <c r="BG64" s="271"/>
      <c r="BH64" s="463"/>
      <c r="BI64" s="464"/>
      <c r="BJ64" s="270"/>
      <c r="BK64" s="271"/>
      <c r="BL64" s="463"/>
      <c r="BM64" s="464"/>
      <c r="BN64" s="270"/>
      <c r="BO64" s="271"/>
      <c r="BP64" s="525"/>
      <c r="BQ64" s="525"/>
      <c r="BR64" s="330"/>
      <c r="BS64" s="152"/>
      <c r="BT64" s="152"/>
      <c r="BV64" s="153"/>
      <c r="BY64" s="141"/>
      <c r="CA64" s="154"/>
      <c r="CB64" s="154"/>
      <c r="CC64" s="154"/>
      <c r="CD64" s="154"/>
    </row>
    <row r="65" spans="2:83" ht="39.950000000000003" customHeight="1">
      <c r="B65" s="318" t="s">
        <v>84</v>
      </c>
      <c r="C65" s="645" t="s">
        <v>385</v>
      </c>
      <c r="D65" s="645"/>
      <c r="E65" s="645"/>
      <c r="F65" s="645"/>
      <c r="G65" s="645"/>
      <c r="H65" s="645"/>
      <c r="I65" s="645"/>
      <c r="J65" s="645"/>
      <c r="K65" s="645"/>
      <c r="L65" s="645"/>
      <c r="M65" s="645"/>
      <c r="N65" s="645"/>
      <c r="O65" s="645"/>
      <c r="P65" s="645"/>
      <c r="Q65" s="645"/>
      <c r="R65" s="645"/>
      <c r="S65" s="463">
        <v>6</v>
      </c>
      <c r="T65" s="464"/>
      <c r="U65" s="464"/>
      <c r="V65" s="477"/>
      <c r="W65" s="463">
        <f t="shared" si="1"/>
        <v>130</v>
      </c>
      <c r="X65" s="464"/>
      <c r="Y65" s="464"/>
      <c r="Z65" s="464">
        <f t="shared" si="0"/>
        <v>68</v>
      </c>
      <c r="AA65" s="477"/>
      <c r="AB65" s="463">
        <v>34</v>
      </c>
      <c r="AC65" s="464"/>
      <c r="AD65" s="464"/>
      <c r="AE65" s="464"/>
      <c r="AF65" s="464">
        <v>34</v>
      </c>
      <c r="AG65" s="464"/>
      <c r="AH65" s="464"/>
      <c r="AI65" s="477"/>
      <c r="AJ65" s="463"/>
      <c r="AK65" s="464"/>
      <c r="AL65" s="270"/>
      <c r="AM65" s="271"/>
      <c r="AN65" s="463"/>
      <c r="AO65" s="464"/>
      <c r="AP65" s="270"/>
      <c r="AQ65" s="271"/>
      <c r="AR65" s="463"/>
      <c r="AS65" s="464"/>
      <c r="AT65" s="270"/>
      <c r="AU65" s="271"/>
      <c r="AV65" s="463"/>
      <c r="AW65" s="464"/>
      <c r="AX65" s="270"/>
      <c r="AY65" s="271"/>
      <c r="AZ65" s="463"/>
      <c r="BA65" s="464"/>
      <c r="BB65" s="270"/>
      <c r="BC65" s="271"/>
      <c r="BD65" s="463">
        <v>130</v>
      </c>
      <c r="BE65" s="464"/>
      <c r="BF65" s="270">
        <v>68</v>
      </c>
      <c r="BG65" s="271">
        <v>3</v>
      </c>
      <c r="BH65" s="463"/>
      <c r="BI65" s="464"/>
      <c r="BJ65" s="270"/>
      <c r="BK65" s="271"/>
      <c r="BL65" s="463"/>
      <c r="BM65" s="464"/>
      <c r="BN65" s="270"/>
      <c r="BO65" s="271"/>
      <c r="BP65" s="525" t="s">
        <v>145</v>
      </c>
      <c r="BQ65" s="525"/>
      <c r="BR65" s="330"/>
      <c r="BS65" s="123"/>
      <c r="BT65" s="123"/>
      <c r="BV65" s="123"/>
      <c r="BY65" s="125"/>
    </row>
    <row r="66" spans="2:83" ht="39.950000000000003" customHeight="1">
      <c r="B66" s="318" t="s">
        <v>85</v>
      </c>
      <c r="C66" s="645" t="s">
        <v>55</v>
      </c>
      <c r="D66" s="645"/>
      <c r="E66" s="645"/>
      <c r="F66" s="645"/>
      <c r="G66" s="645"/>
      <c r="H66" s="645"/>
      <c r="I66" s="645"/>
      <c r="J66" s="645"/>
      <c r="K66" s="645"/>
      <c r="L66" s="645"/>
      <c r="M66" s="645"/>
      <c r="N66" s="645"/>
      <c r="O66" s="645"/>
      <c r="P66" s="645"/>
      <c r="Q66" s="645"/>
      <c r="R66" s="645"/>
      <c r="S66" s="463">
        <v>3</v>
      </c>
      <c r="T66" s="464"/>
      <c r="U66" s="464"/>
      <c r="V66" s="477"/>
      <c r="W66" s="463">
        <f>IF(SUM(AJ66,AR66,AN66,AV66,AZ66,BD66,BH66,BL66)&gt;0,SUM(AJ66,AR66,AN66,AV66,AZ66,BD66,BH66,BL66)," ")</f>
        <v>130</v>
      </c>
      <c r="X66" s="464"/>
      <c r="Y66" s="464"/>
      <c r="Z66" s="464">
        <f t="shared" si="0"/>
        <v>84</v>
      </c>
      <c r="AA66" s="477"/>
      <c r="AB66" s="463">
        <v>50</v>
      </c>
      <c r="AC66" s="464"/>
      <c r="AD66" s="464">
        <v>18</v>
      </c>
      <c r="AE66" s="464"/>
      <c r="AF66" s="464">
        <v>16</v>
      </c>
      <c r="AG66" s="464"/>
      <c r="AH66" s="464"/>
      <c r="AI66" s="477"/>
      <c r="AJ66" s="463"/>
      <c r="AK66" s="464"/>
      <c r="AL66" s="270"/>
      <c r="AM66" s="271"/>
      <c r="AN66" s="463"/>
      <c r="AO66" s="464"/>
      <c r="AP66" s="270"/>
      <c r="AQ66" s="271"/>
      <c r="AR66" s="463">
        <v>130</v>
      </c>
      <c r="AS66" s="464"/>
      <c r="AT66" s="270">
        <v>84</v>
      </c>
      <c r="AU66" s="271">
        <v>4</v>
      </c>
      <c r="AV66" s="463"/>
      <c r="AW66" s="464"/>
      <c r="AX66" s="270"/>
      <c r="AY66" s="271"/>
      <c r="AZ66" s="463"/>
      <c r="BA66" s="464"/>
      <c r="BB66" s="270"/>
      <c r="BC66" s="271"/>
      <c r="BD66" s="463"/>
      <c r="BE66" s="464"/>
      <c r="BF66" s="270"/>
      <c r="BG66" s="271"/>
      <c r="BH66" s="463"/>
      <c r="BI66" s="464"/>
      <c r="BJ66" s="270"/>
      <c r="BK66" s="271"/>
      <c r="BL66" s="463"/>
      <c r="BM66" s="464"/>
      <c r="BN66" s="270"/>
      <c r="BO66" s="271"/>
      <c r="BP66" s="525" t="s">
        <v>146</v>
      </c>
      <c r="BQ66" s="525"/>
      <c r="BR66" s="330"/>
      <c r="BS66" s="123"/>
      <c r="BT66" s="123"/>
      <c r="BV66" s="123"/>
      <c r="BY66" s="125"/>
    </row>
    <row r="67" spans="2:83" ht="39.950000000000003" customHeight="1">
      <c r="B67" s="150" t="s">
        <v>86</v>
      </c>
      <c r="C67" s="646" t="s">
        <v>440</v>
      </c>
      <c r="D67" s="646"/>
      <c r="E67" s="646"/>
      <c r="F67" s="646"/>
      <c r="G67" s="646"/>
      <c r="H67" s="646"/>
      <c r="I67" s="646"/>
      <c r="J67" s="646"/>
      <c r="K67" s="646"/>
      <c r="L67" s="646"/>
      <c r="M67" s="646"/>
      <c r="N67" s="646"/>
      <c r="O67" s="646"/>
      <c r="P67" s="646"/>
      <c r="Q67" s="646"/>
      <c r="R67" s="646"/>
      <c r="S67" s="463"/>
      <c r="T67" s="464"/>
      <c r="U67" s="464"/>
      <c r="V67" s="477"/>
      <c r="W67" s="463"/>
      <c r="X67" s="464"/>
      <c r="Y67" s="464"/>
      <c r="Z67" s="464" t="str">
        <f t="shared" si="0"/>
        <v xml:space="preserve"> </v>
      </c>
      <c r="AA67" s="477"/>
      <c r="AB67" s="463"/>
      <c r="AC67" s="464"/>
      <c r="AD67" s="464"/>
      <c r="AE67" s="464"/>
      <c r="AF67" s="464"/>
      <c r="AG67" s="464"/>
      <c r="AH67" s="464"/>
      <c r="AI67" s="477"/>
      <c r="AJ67" s="463"/>
      <c r="AK67" s="464"/>
      <c r="AL67" s="270"/>
      <c r="AM67" s="271"/>
      <c r="AN67" s="463"/>
      <c r="AO67" s="464"/>
      <c r="AP67" s="270"/>
      <c r="AQ67" s="271"/>
      <c r="AR67" s="463"/>
      <c r="AS67" s="464"/>
      <c r="AT67" s="270"/>
      <c r="AU67" s="271"/>
      <c r="AV67" s="463"/>
      <c r="AW67" s="464"/>
      <c r="AX67" s="270"/>
      <c r="AY67" s="271"/>
      <c r="AZ67" s="463"/>
      <c r="BA67" s="464"/>
      <c r="BB67" s="270"/>
      <c r="BC67" s="271"/>
      <c r="BD67" s="463"/>
      <c r="BE67" s="464"/>
      <c r="BF67" s="270"/>
      <c r="BG67" s="271"/>
      <c r="BH67" s="463"/>
      <c r="BI67" s="464"/>
      <c r="BJ67" s="270"/>
      <c r="BK67" s="271"/>
      <c r="BL67" s="463"/>
      <c r="BM67" s="464"/>
      <c r="BN67" s="270"/>
      <c r="BO67" s="271"/>
      <c r="BP67" s="525"/>
      <c r="BQ67" s="525"/>
      <c r="BR67" s="330"/>
      <c r="BS67" s="123"/>
      <c r="BT67" s="123"/>
      <c r="BV67" s="123"/>
      <c r="BY67" s="125"/>
    </row>
    <row r="68" spans="2:83" s="137" customFormat="1" ht="39.950000000000003" customHeight="1">
      <c r="B68" s="460" t="s">
        <v>87</v>
      </c>
      <c r="C68" s="645" t="s">
        <v>386</v>
      </c>
      <c r="D68" s="645"/>
      <c r="E68" s="645"/>
      <c r="F68" s="645"/>
      <c r="G68" s="645"/>
      <c r="H68" s="645"/>
      <c r="I68" s="645"/>
      <c r="J68" s="645"/>
      <c r="K68" s="645"/>
      <c r="L68" s="645"/>
      <c r="M68" s="645"/>
      <c r="N68" s="645"/>
      <c r="O68" s="645"/>
      <c r="P68" s="645"/>
      <c r="Q68" s="645"/>
      <c r="R68" s="645"/>
      <c r="S68" s="463">
        <v>3</v>
      </c>
      <c r="T68" s="464"/>
      <c r="U68" s="464">
        <v>4</v>
      </c>
      <c r="V68" s="477"/>
      <c r="W68" s="463">
        <f t="shared" si="1"/>
        <v>260</v>
      </c>
      <c r="X68" s="464"/>
      <c r="Y68" s="464"/>
      <c r="Z68" s="464">
        <f t="shared" si="0"/>
        <v>152</v>
      </c>
      <c r="AA68" s="477"/>
      <c r="AB68" s="463">
        <v>74</v>
      </c>
      <c r="AC68" s="464"/>
      <c r="AD68" s="464">
        <v>39</v>
      </c>
      <c r="AE68" s="464"/>
      <c r="AF68" s="464">
        <v>39</v>
      </c>
      <c r="AG68" s="464"/>
      <c r="AH68" s="464"/>
      <c r="AI68" s="477"/>
      <c r="AJ68" s="463"/>
      <c r="AK68" s="464"/>
      <c r="AL68" s="270"/>
      <c r="AM68" s="271"/>
      <c r="AN68" s="463"/>
      <c r="AO68" s="464"/>
      <c r="AP68" s="270"/>
      <c r="AQ68" s="271"/>
      <c r="AR68" s="463">
        <v>130</v>
      </c>
      <c r="AS68" s="464"/>
      <c r="AT68" s="270">
        <v>84</v>
      </c>
      <c r="AU68" s="271">
        <v>4</v>
      </c>
      <c r="AV68" s="465">
        <v>130</v>
      </c>
      <c r="AW68" s="466"/>
      <c r="AX68" s="270">
        <v>68</v>
      </c>
      <c r="AY68" s="271">
        <v>3</v>
      </c>
      <c r="AZ68" s="465"/>
      <c r="BA68" s="466"/>
      <c r="BB68" s="270"/>
      <c r="BC68" s="271"/>
      <c r="BD68" s="463"/>
      <c r="BE68" s="464"/>
      <c r="BF68" s="270"/>
      <c r="BG68" s="271"/>
      <c r="BH68" s="463"/>
      <c r="BI68" s="464"/>
      <c r="BJ68" s="270"/>
      <c r="BK68" s="271"/>
      <c r="BL68" s="463"/>
      <c r="BM68" s="464"/>
      <c r="BN68" s="270"/>
      <c r="BO68" s="271"/>
      <c r="BP68" s="533" t="s">
        <v>147</v>
      </c>
      <c r="BQ68" s="534"/>
      <c r="BR68" s="330"/>
      <c r="BS68" s="152"/>
      <c r="BT68" s="152"/>
      <c r="BU68" s="134"/>
      <c r="BV68" s="153"/>
      <c r="BW68" s="136"/>
      <c r="BY68" s="141"/>
      <c r="BZ68" s="136"/>
      <c r="CA68" s="156"/>
      <c r="CB68" s="156"/>
      <c r="CC68" s="156"/>
      <c r="CD68" s="156"/>
      <c r="CE68" s="136"/>
    </row>
    <row r="69" spans="2:83" s="137" customFormat="1" ht="59.25" customHeight="1">
      <c r="B69" s="874"/>
      <c r="C69" s="645" t="s">
        <v>387</v>
      </c>
      <c r="D69" s="645"/>
      <c r="E69" s="645"/>
      <c r="F69" s="645"/>
      <c r="G69" s="645"/>
      <c r="H69" s="645"/>
      <c r="I69" s="645"/>
      <c r="J69" s="645"/>
      <c r="K69" s="645"/>
      <c r="L69" s="645"/>
      <c r="M69" s="645"/>
      <c r="N69" s="645"/>
      <c r="O69" s="645"/>
      <c r="P69" s="645"/>
      <c r="Q69" s="645"/>
      <c r="R69" s="645"/>
      <c r="S69" s="463"/>
      <c r="T69" s="464"/>
      <c r="U69" s="464"/>
      <c r="V69" s="477"/>
      <c r="W69" s="463">
        <f t="shared" si="1"/>
        <v>40</v>
      </c>
      <c r="X69" s="464"/>
      <c r="Y69" s="464"/>
      <c r="Z69" s="464" t="str">
        <f t="shared" si="0"/>
        <v xml:space="preserve"> </v>
      </c>
      <c r="AA69" s="477"/>
      <c r="AB69" s="463"/>
      <c r="AC69" s="464"/>
      <c r="AD69" s="464"/>
      <c r="AE69" s="464"/>
      <c r="AF69" s="464"/>
      <c r="AG69" s="464"/>
      <c r="AH69" s="464"/>
      <c r="AI69" s="477"/>
      <c r="AJ69" s="463"/>
      <c r="AK69" s="464"/>
      <c r="AL69" s="270"/>
      <c r="AM69" s="271"/>
      <c r="AN69" s="463"/>
      <c r="AO69" s="464"/>
      <c r="AP69" s="270"/>
      <c r="AQ69" s="271"/>
      <c r="AR69" s="463"/>
      <c r="AS69" s="464"/>
      <c r="AT69" s="270"/>
      <c r="AU69" s="271"/>
      <c r="AV69" s="905">
        <v>40</v>
      </c>
      <c r="AW69" s="906"/>
      <c r="AX69" s="270"/>
      <c r="AY69" s="907">
        <v>1</v>
      </c>
      <c r="AZ69" s="465"/>
      <c r="BA69" s="466"/>
      <c r="BB69" s="270"/>
      <c r="BC69" s="271"/>
      <c r="BD69" s="463"/>
      <c r="BE69" s="464"/>
      <c r="BF69" s="270"/>
      <c r="BG69" s="271"/>
      <c r="BH69" s="463"/>
      <c r="BI69" s="464"/>
      <c r="BJ69" s="270"/>
      <c r="BK69" s="271"/>
      <c r="BL69" s="463"/>
      <c r="BM69" s="464"/>
      <c r="BN69" s="270"/>
      <c r="BO69" s="271"/>
      <c r="BP69" s="537"/>
      <c r="BQ69" s="538"/>
      <c r="BR69" s="330"/>
      <c r="BS69" s="152"/>
      <c r="BT69" s="152"/>
      <c r="BU69" s="134"/>
      <c r="BV69" s="153"/>
      <c r="BW69" s="136"/>
      <c r="BY69" s="141"/>
      <c r="BZ69" s="136"/>
      <c r="CA69" s="157"/>
      <c r="CB69" s="157"/>
      <c r="CC69" s="157"/>
      <c r="CD69" s="157"/>
      <c r="CE69" s="136"/>
    </row>
    <row r="70" spans="2:83" s="137" customFormat="1" ht="39.950000000000003" customHeight="1">
      <c r="B70" s="318" t="s">
        <v>88</v>
      </c>
      <c r="C70" s="645" t="s">
        <v>89</v>
      </c>
      <c r="D70" s="645"/>
      <c r="E70" s="645"/>
      <c r="F70" s="645"/>
      <c r="G70" s="645"/>
      <c r="H70" s="645"/>
      <c r="I70" s="645"/>
      <c r="J70" s="645"/>
      <c r="K70" s="645"/>
      <c r="L70" s="645"/>
      <c r="M70" s="645"/>
      <c r="N70" s="645"/>
      <c r="O70" s="645"/>
      <c r="P70" s="645"/>
      <c r="Q70" s="645"/>
      <c r="R70" s="645"/>
      <c r="S70" s="463">
        <v>3</v>
      </c>
      <c r="T70" s="464"/>
      <c r="U70" s="464"/>
      <c r="V70" s="477"/>
      <c r="W70" s="463">
        <f t="shared" si="1"/>
        <v>130</v>
      </c>
      <c r="X70" s="464"/>
      <c r="Y70" s="464"/>
      <c r="Z70" s="464">
        <f t="shared" si="0"/>
        <v>68</v>
      </c>
      <c r="AA70" s="477"/>
      <c r="AB70" s="463">
        <v>34</v>
      </c>
      <c r="AC70" s="464"/>
      <c r="AD70" s="464">
        <v>18</v>
      </c>
      <c r="AE70" s="464"/>
      <c r="AF70" s="464">
        <v>16</v>
      </c>
      <c r="AG70" s="464"/>
      <c r="AH70" s="464"/>
      <c r="AI70" s="477"/>
      <c r="AJ70" s="463"/>
      <c r="AK70" s="464"/>
      <c r="AL70" s="270"/>
      <c r="AM70" s="271"/>
      <c r="AN70" s="463"/>
      <c r="AO70" s="464"/>
      <c r="AP70" s="270"/>
      <c r="AQ70" s="271"/>
      <c r="AR70" s="463">
        <v>130</v>
      </c>
      <c r="AS70" s="464"/>
      <c r="AT70" s="270">
        <v>68</v>
      </c>
      <c r="AU70" s="271">
        <v>3</v>
      </c>
      <c r="AV70" s="463"/>
      <c r="AW70" s="464"/>
      <c r="AX70" s="270"/>
      <c r="AY70" s="271"/>
      <c r="AZ70" s="463"/>
      <c r="BA70" s="464"/>
      <c r="BB70" s="270"/>
      <c r="BC70" s="271"/>
      <c r="BD70" s="463"/>
      <c r="BE70" s="464"/>
      <c r="BF70" s="270"/>
      <c r="BG70" s="271"/>
      <c r="BH70" s="463"/>
      <c r="BI70" s="464"/>
      <c r="BJ70" s="270"/>
      <c r="BK70" s="271"/>
      <c r="BL70" s="463"/>
      <c r="BM70" s="464"/>
      <c r="BN70" s="270"/>
      <c r="BO70" s="271"/>
      <c r="BP70" s="525" t="s">
        <v>148</v>
      </c>
      <c r="BQ70" s="525"/>
      <c r="BR70" s="330"/>
      <c r="BS70" s="152"/>
      <c r="BT70" s="152"/>
      <c r="BU70" s="134"/>
      <c r="BV70" s="153"/>
      <c r="BW70" s="136"/>
      <c r="BY70" s="141"/>
      <c r="BZ70" s="136"/>
      <c r="CA70" s="157"/>
      <c r="CB70" s="157"/>
      <c r="CC70" s="157"/>
      <c r="CD70" s="157"/>
      <c r="CE70" s="136"/>
    </row>
    <row r="71" spans="2:83" s="137" customFormat="1" ht="39.950000000000003" customHeight="1">
      <c r="B71" s="318" t="s">
        <v>90</v>
      </c>
      <c r="C71" s="645" t="s">
        <v>57</v>
      </c>
      <c r="D71" s="645"/>
      <c r="E71" s="645"/>
      <c r="F71" s="645"/>
      <c r="G71" s="645"/>
      <c r="H71" s="645"/>
      <c r="I71" s="645"/>
      <c r="J71" s="645"/>
      <c r="K71" s="645"/>
      <c r="L71" s="645"/>
      <c r="M71" s="645"/>
      <c r="N71" s="645"/>
      <c r="O71" s="645"/>
      <c r="P71" s="645"/>
      <c r="Q71" s="645"/>
      <c r="R71" s="645"/>
      <c r="S71" s="463">
        <v>5</v>
      </c>
      <c r="T71" s="464"/>
      <c r="U71" s="464"/>
      <c r="V71" s="477"/>
      <c r="W71" s="463">
        <f t="shared" si="1"/>
        <v>130</v>
      </c>
      <c r="X71" s="464"/>
      <c r="Y71" s="464"/>
      <c r="Z71" s="464">
        <f t="shared" si="0"/>
        <v>68</v>
      </c>
      <c r="AA71" s="477"/>
      <c r="AB71" s="463">
        <v>34</v>
      </c>
      <c r="AC71" s="464"/>
      <c r="AD71" s="464"/>
      <c r="AE71" s="464"/>
      <c r="AF71" s="464">
        <v>34</v>
      </c>
      <c r="AG71" s="464"/>
      <c r="AH71" s="464"/>
      <c r="AI71" s="477"/>
      <c r="AJ71" s="463"/>
      <c r="AK71" s="464"/>
      <c r="AL71" s="270"/>
      <c r="AM71" s="271"/>
      <c r="AN71" s="463"/>
      <c r="AO71" s="464"/>
      <c r="AP71" s="270"/>
      <c r="AQ71" s="271"/>
      <c r="AR71" s="463"/>
      <c r="AS71" s="464"/>
      <c r="AT71" s="270"/>
      <c r="AU71" s="271"/>
      <c r="AV71" s="463"/>
      <c r="AW71" s="464"/>
      <c r="AX71" s="270"/>
      <c r="AY71" s="271"/>
      <c r="AZ71" s="463">
        <v>130</v>
      </c>
      <c r="BA71" s="464"/>
      <c r="BB71" s="270">
        <v>68</v>
      </c>
      <c r="BC71" s="271">
        <v>3</v>
      </c>
      <c r="BD71" s="463"/>
      <c r="BE71" s="464"/>
      <c r="BF71" s="270"/>
      <c r="BG71" s="271"/>
      <c r="BH71" s="463"/>
      <c r="BI71" s="464"/>
      <c r="BJ71" s="270"/>
      <c r="BK71" s="271"/>
      <c r="BL71" s="463"/>
      <c r="BM71" s="464"/>
      <c r="BN71" s="270"/>
      <c r="BO71" s="271"/>
      <c r="BP71" s="525" t="s">
        <v>149</v>
      </c>
      <c r="BQ71" s="525"/>
      <c r="BR71" s="330"/>
      <c r="BS71" s="127"/>
      <c r="BT71" s="127"/>
      <c r="BU71" s="134"/>
      <c r="BV71" s="122"/>
      <c r="BW71" s="136"/>
      <c r="BY71" s="141"/>
      <c r="BZ71" s="136"/>
      <c r="CA71" s="154"/>
      <c r="CB71" s="154"/>
      <c r="CC71" s="154"/>
      <c r="CD71" s="154"/>
      <c r="CE71" s="136"/>
    </row>
    <row r="72" spans="2:83" s="137" customFormat="1" ht="59.25" customHeight="1">
      <c r="B72" s="150" t="s">
        <v>91</v>
      </c>
      <c r="C72" s="646" t="s">
        <v>441</v>
      </c>
      <c r="D72" s="646"/>
      <c r="E72" s="646"/>
      <c r="F72" s="646"/>
      <c r="G72" s="646"/>
      <c r="H72" s="646"/>
      <c r="I72" s="646"/>
      <c r="J72" s="646"/>
      <c r="K72" s="646"/>
      <c r="L72" s="646"/>
      <c r="M72" s="646"/>
      <c r="N72" s="646"/>
      <c r="O72" s="646"/>
      <c r="P72" s="646"/>
      <c r="Q72" s="646"/>
      <c r="R72" s="646"/>
      <c r="S72" s="463"/>
      <c r="T72" s="464"/>
      <c r="U72" s="464"/>
      <c r="V72" s="477"/>
      <c r="W72" s="463"/>
      <c r="X72" s="464"/>
      <c r="Y72" s="464"/>
      <c r="Z72" s="464" t="str">
        <f t="shared" si="0"/>
        <v xml:space="preserve"> </v>
      </c>
      <c r="AA72" s="477"/>
      <c r="AB72" s="463"/>
      <c r="AC72" s="464"/>
      <c r="AD72" s="464"/>
      <c r="AE72" s="464"/>
      <c r="AF72" s="464"/>
      <c r="AG72" s="464"/>
      <c r="AH72" s="464"/>
      <c r="AI72" s="477"/>
      <c r="AJ72" s="463"/>
      <c r="AK72" s="464"/>
      <c r="AL72" s="270"/>
      <c r="AM72" s="271"/>
      <c r="AN72" s="463"/>
      <c r="AO72" s="464"/>
      <c r="AP72" s="270"/>
      <c r="AQ72" s="271"/>
      <c r="AR72" s="463"/>
      <c r="AS72" s="464"/>
      <c r="AT72" s="270"/>
      <c r="AU72" s="271"/>
      <c r="AV72" s="463"/>
      <c r="AW72" s="464"/>
      <c r="AX72" s="270"/>
      <c r="AY72" s="271"/>
      <c r="AZ72" s="463"/>
      <c r="BA72" s="464"/>
      <c r="BB72" s="270"/>
      <c r="BC72" s="271"/>
      <c r="BD72" s="463"/>
      <c r="BE72" s="464"/>
      <c r="BF72" s="270"/>
      <c r="BG72" s="271"/>
      <c r="BH72" s="463"/>
      <c r="BI72" s="464"/>
      <c r="BJ72" s="270"/>
      <c r="BK72" s="271"/>
      <c r="BL72" s="463"/>
      <c r="BM72" s="464"/>
      <c r="BN72" s="270"/>
      <c r="BO72" s="271"/>
      <c r="BP72" s="525"/>
      <c r="BQ72" s="525"/>
      <c r="BR72" s="330"/>
      <c r="BS72" s="152"/>
      <c r="BT72" s="152"/>
      <c r="BU72" s="134"/>
      <c r="BV72" s="153"/>
      <c r="BW72" s="136"/>
      <c r="BY72" s="141"/>
      <c r="BZ72" s="136"/>
      <c r="CA72" s="157"/>
      <c r="CB72" s="157"/>
      <c r="CC72" s="157"/>
      <c r="CD72" s="157"/>
      <c r="CE72" s="136"/>
    </row>
    <row r="73" spans="2:83" s="137" customFormat="1" ht="71.25" customHeight="1">
      <c r="B73" s="296" t="s">
        <v>92</v>
      </c>
      <c r="C73" s="645" t="s">
        <v>183</v>
      </c>
      <c r="D73" s="645"/>
      <c r="E73" s="645"/>
      <c r="F73" s="645"/>
      <c r="G73" s="645"/>
      <c r="H73" s="645"/>
      <c r="I73" s="645"/>
      <c r="J73" s="645"/>
      <c r="K73" s="645"/>
      <c r="L73" s="645"/>
      <c r="M73" s="645"/>
      <c r="N73" s="645"/>
      <c r="O73" s="645"/>
      <c r="P73" s="645"/>
      <c r="Q73" s="645"/>
      <c r="R73" s="645"/>
      <c r="S73" s="463">
        <v>1</v>
      </c>
      <c r="T73" s="464"/>
      <c r="U73" s="464"/>
      <c r="V73" s="477"/>
      <c r="W73" s="463">
        <f t="shared" si="1"/>
        <v>130</v>
      </c>
      <c r="X73" s="464"/>
      <c r="Y73" s="464"/>
      <c r="Z73" s="464">
        <f t="shared" si="0"/>
        <v>76</v>
      </c>
      <c r="AA73" s="477"/>
      <c r="AB73" s="463">
        <v>12</v>
      </c>
      <c r="AC73" s="464"/>
      <c r="AD73" s="464">
        <v>52</v>
      </c>
      <c r="AE73" s="464"/>
      <c r="AF73" s="464">
        <v>12</v>
      </c>
      <c r="AG73" s="464"/>
      <c r="AH73" s="464"/>
      <c r="AI73" s="477"/>
      <c r="AJ73" s="463">
        <v>130</v>
      </c>
      <c r="AK73" s="464"/>
      <c r="AL73" s="270">
        <v>76</v>
      </c>
      <c r="AM73" s="271">
        <v>4</v>
      </c>
      <c r="AN73" s="463"/>
      <c r="AO73" s="464"/>
      <c r="AP73" s="270"/>
      <c r="AQ73" s="271"/>
      <c r="AR73" s="463"/>
      <c r="AS73" s="464"/>
      <c r="AT73" s="270"/>
      <c r="AU73" s="271"/>
      <c r="AV73" s="463"/>
      <c r="AW73" s="464"/>
      <c r="AX73" s="270"/>
      <c r="AY73" s="271"/>
      <c r="AZ73" s="463"/>
      <c r="BA73" s="464"/>
      <c r="BB73" s="270"/>
      <c r="BC73" s="271"/>
      <c r="BD73" s="463"/>
      <c r="BE73" s="464"/>
      <c r="BF73" s="270"/>
      <c r="BG73" s="271"/>
      <c r="BH73" s="463"/>
      <c r="BI73" s="464"/>
      <c r="BJ73" s="270"/>
      <c r="BK73" s="271"/>
      <c r="BL73" s="463"/>
      <c r="BM73" s="464"/>
      <c r="BN73" s="270"/>
      <c r="BO73" s="271"/>
      <c r="BP73" s="523" t="s">
        <v>353</v>
      </c>
      <c r="BQ73" s="523"/>
      <c r="BR73" s="331"/>
      <c r="BS73" s="152"/>
      <c r="BT73" s="152"/>
      <c r="BU73" s="134"/>
      <c r="BV73" s="153"/>
      <c r="BW73" s="136"/>
      <c r="BY73" s="141"/>
      <c r="BZ73" s="136"/>
      <c r="CA73" s="154"/>
      <c r="CB73" s="154"/>
      <c r="CC73" s="154"/>
      <c r="CD73" s="154"/>
      <c r="CE73" s="136"/>
    </row>
    <row r="74" spans="2:83" s="137" customFormat="1" ht="62.25" customHeight="1">
      <c r="B74" s="296" t="s">
        <v>93</v>
      </c>
      <c r="C74" s="645" t="s">
        <v>184</v>
      </c>
      <c r="D74" s="645"/>
      <c r="E74" s="645"/>
      <c r="F74" s="645"/>
      <c r="G74" s="645"/>
      <c r="H74" s="645"/>
      <c r="I74" s="645"/>
      <c r="J74" s="645"/>
      <c r="K74" s="645"/>
      <c r="L74" s="645"/>
      <c r="M74" s="645"/>
      <c r="N74" s="645"/>
      <c r="O74" s="645"/>
      <c r="P74" s="645"/>
      <c r="Q74" s="645"/>
      <c r="R74" s="645"/>
      <c r="S74" s="463"/>
      <c r="T74" s="464"/>
      <c r="U74" s="464">
        <v>1</v>
      </c>
      <c r="V74" s="477"/>
      <c r="W74" s="463">
        <f t="shared" si="1"/>
        <v>130</v>
      </c>
      <c r="X74" s="464"/>
      <c r="Y74" s="464"/>
      <c r="Z74" s="464">
        <f t="shared" si="0"/>
        <v>68</v>
      </c>
      <c r="AA74" s="477"/>
      <c r="AB74" s="463">
        <v>16</v>
      </c>
      <c r="AC74" s="464"/>
      <c r="AD74" s="464">
        <v>52</v>
      </c>
      <c r="AE74" s="464"/>
      <c r="AF74" s="464"/>
      <c r="AG74" s="464"/>
      <c r="AH74" s="464"/>
      <c r="AI74" s="477"/>
      <c r="AJ74" s="463">
        <v>130</v>
      </c>
      <c r="AK74" s="464"/>
      <c r="AL74" s="270">
        <v>68</v>
      </c>
      <c r="AM74" s="271">
        <v>3</v>
      </c>
      <c r="AN74" s="463"/>
      <c r="AO74" s="464"/>
      <c r="AP74" s="270"/>
      <c r="AQ74" s="271"/>
      <c r="AR74" s="463"/>
      <c r="AS74" s="464"/>
      <c r="AT74" s="270"/>
      <c r="AU74" s="271"/>
      <c r="AV74" s="463"/>
      <c r="AW74" s="464"/>
      <c r="AX74" s="270"/>
      <c r="AY74" s="271"/>
      <c r="AZ74" s="463"/>
      <c r="BA74" s="464"/>
      <c r="BB74" s="270"/>
      <c r="BC74" s="271"/>
      <c r="BD74" s="463"/>
      <c r="BE74" s="464"/>
      <c r="BF74" s="284"/>
      <c r="BG74" s="289"/>
      <c r="BH74" s="463"/>
      <c r="BI74" s="464"/>
      <c r="BJ74" s="284"/>
      <c r="BK74" s="289"/>
      <c r="BL74" s="463"/>
      <c r="BM74" s="464"/>
      <c r="BN74" s="284"/>
      <c r="BO74" s="289"/>
      <c r="BP74" s="525" t="s">
        <v>151</v>
      </c>
      <c r="BQ74" s="525"/>
      <c r="BR74" s="330"/>
      <c r="BS74" s="152"/>
      <c r="BT74" s="152"/>
      <c r="BU74" s="134"/>
      <c r="BV74" s="153"/>
      <c r="BW74" s="136"/>
      <c r="BY74" s="141"/>
      <c r="BZ74" s="136"/>
      <c r="CA74" s="154"/>
      <c r="CB74" s="154"/>
      <c r="CC74" s="154"/>
      <c r="CD74" s="154"/>
      <c r="CE74" s="136"/>
    </row>
    <row r="75" spans="2:83" s="137" customFormat="1" ht="38.25" customHeight="1">
      <c r="B75" s="881" t="s">
        <v>94</v>
      </c>
      <c r="C75" s="820" t="s">
        <v>231</v>
      </c>
      <c r="D75" s="821"/>
      <c r="E75" s="821"/>
      <c r="F75" s="821"/>
      <c r="G75" s="821"/>
      <c r="H75" s="821"/>
      <c r="I75" s="821"/>
      <c r="J75" s="821"/>
      <c r="K75" s="821"/>
      <c r="L75" s="821"/>
      <c r="M75" s="821"/>
      <c r="N75" s="821"/>
      <c r="O75" s="821"/>
      <c r="P75" s="821"/>
      <c r="Q75" s="821"/>
      <c r="R75" s="822"/>
      <c r="S75" s="465"/>
      <c r="T75" s="466"/>
      <c r="U75" s="501">
        <v>1.2</v>
      </c>
      <c r="V75" s="604"/>
      <c r="W75" s="463">
        <f t="shared" si="1"/>
        <v>260</v>
      </c>
      <c r="X75" s="464"/>
      <c r="Y75" s="464"/>
      <c r="Z75" s="464">
        <f t="shared" si="0"/>
        <v>152</v>
      </c>
      <c r="AA75" s="477"/>
      <c r="AB75" s="465">
        <v>46</v>
      </c>
      <c r="AC75" s="466"/>
      <c r="AD75" s="501">
        <v>77</v>
      </c>
      <c r="AE75" s="466"/>
      <c r="AF75" s="501">
        <v>29</v>
      </c>
      <c r="AG75" s="466"/>
      <c r="AH75" s="501"/>
      <c r="AI75" s="604"/>
      <c r="AJ75" s="465">
        <v>130</v>
      </c>
      <c r="AK75" s="466"/>
      <c r="AL75" s="284">
        <v>68</v>
      </c>
      <c r="AM75" s="289">
        <v>3</v>
      </c>
      <c r="AN75" s="465">
        <v>130</v>
      </c>
      <c r="AO75" s="466"/>
      <c r="AP75" s="270">
        <v>84</v>
      </c>
      <c r="AQ75" s="289">
        <v>4</v>
      </c>
      <c r="AR75" s="465"/>
      <c r="AS75" s="466"/>
      <c r="AT75" s="284"/>
      <c r="AU75" s="289"/>
      <c r="AV75" s="465"/>
      <c r="AW75" s="466"/>
      <c r="AX75" s="284"/>
      <c r="AY75" s="289"/>
      <c r="AZ75" s="465"/>
      <c r="BA75" s="466"/>
      <c r="BB75" s="284"/>
      <c r="BC75" s="289"/>
      <c r="BD75" s="465"/>
      <c r="BE75" s="466"/>
      <c r="BF75" s="284"/>
      <c r="BG75" s="289"/>
      <c r="BH75" s="465"/>
      <c r="BI75" s="466"/>
      <c r="BJ75" s="284"/>
      <c r="BK75" s="289"/>
      <c r="BL75" s="465"/>
      <c r="BM75" s="466"/>
      <c r="BN75" s="284"/>
      <c r="BO75" s="289"/>
      <c r="BP75" s="902" t="s">
        <v>460</v>
      </c>
      <c r="BQ75" s="534"/>
      <c r="BR75" s="330"/>
      <c r="BS75" s="152"/>
      <c r="BT75" s="152"/>
      <c r="BU75" s="134"/>
      <c r="BV75" s="153"/>
      <c r="BW75" s="136"/>
      <c r="BY75" s="141"/>
      <c r="BZ75" s="136"/>
      <c r="CA75" s="154"/>
      <c r="CB75" s="154"/>
      <c r="CC75" s="154"/>
      <c r="CD75" s="154"/>
      <c r="CE75" s="136"/>
    </row>
    <row r="76" spans="2:83" s="137" customFormat="1" ht="71.25" customHeight="1">
      <c r="B76" s="881"/>
      <c r="C76" s="645" t="s">
        <v>309</v>
      </c>
      <c r="D76" s="645"/>
      <c r="E76" s="645"/>
      <c r="F76" s="645"/>
      <c r="G76" s="645"/>
      <c r="H76" s="645"/>
      <c r="I76" s="645"/>
      <c r="J76" s="645"/>
      <c r="K76" s="645"/>
      <c r="L76" s="645"/>
      <c r="M76" s="645"/>
      <c r="N76" s="645"/>
      <c r="O76" s="645"/>
      <c r="P76" s="645"/>
      <c r="Q76" s="645"/>
      <c r="R76" s="645"/>
      <c r="S76" s="521"/>
      <c r="T76" s="522"/>
      <c r="U76" s="522"/>
      <c r="V76" s="602"/>
      <c r="W76" s="463">
        <f t="shared" si="1"/>
        <v>40</v>
      </c>
      <c r="X76" s="464"/>
      <c r="Y76" s="464"/>
      <c r="Z76" s="464" t="str">
        <f t="shared" si="0"/>
        <v xml:space="preserve"> </v>
      </c>
      <c r="AA76" s="477"/>
      <c r="AB76" s="521"/>
      <c r="AC76" s="522"/>
      <c r="AD76" s="522"/>
      <c r="AE76" s="522"/>
      <c r="AF76" s="522"/>
      <c r="AG76" s="522"/>
      <c r="AH76" s="522"/>
      <c r="AI76" s="602"/>
      <c r="AJ76" s="521"/>
      <c r="AK76" s="522"/>
      <c r="AL76" s="284"/>
      <c r="AM76" s="289"/>
      <c r="AN76" s="521">
        <v>40</v>
      </c>
      <c r="AO76" s="522"/>
      <c r="AP76" s="284"/>
      <c r="AQ76" s="289">
        <v>1</v>
      </c>
      <c r="AR76" s="521"/>
      <c r="AS76" s="522"/>
      <c r="AT76" s="284"/>
      <c r="AU76" s="289"/>
      <c r="AV76" s="521"/>
      <c r="AW76" s="522"/>
      <c r="AX76" s="284"/>
      <c r="AY76" s="289"/>
      <c r="AZ76" s="521"/>
      <c r="BA76" s="522"/>
      <c r="BB76" s="284"/>
      <c r="BC76" s="289"/>
      <c r="BD76" s="521"/>
      <c r="BE76" s="522"/>
      <c r="BF76" s="284"/>
      <c r="BG76" s="289"/>
      <c r="BH76" s="521"/>
      <c r="BI76" s="522"/>
      <c r="BJ76" s="284"/>
      <c r="BK76" s="289"/>
      <c r="BL76" s="521"/>
      <c r="BM76" s="522"/>
      <c r="BN76" s="284"/>
      <c r="BO76" s="289"/>
      <c r="BP76" s="879"/>
      <c r="BQ76" s="880"/>
      <c r="BR76" s="330"/>
      <c r="BS76" s="152"/>
      <c r="BT76" s="152"/>
      <c r="BU76" s="134"/>
      <c r="BV76" s="153"/>
      <c r="BW76" s="136"/>
      <c r="BY76" s="141"/>
      <c r="BZ76" s="136"/>
      <c r="CA76" s="154"/>
      <c r="CB76" s="154"/>
      <c r="CC76" s="154"/>
      <c r="CD76" s="154"/>
      <c r="CE76" s="136"/>
    </row>
    <row r="77" spans="2:83" s="137" customFormat="1" ht="36" customHeight="1">
      <c r="B77" s="150" t="s">
        <v>232</v>
      </c>
      <c r="C77" s="835" t="s">
        <v>448</v>
      </c>
      <c r="D77" s="836"/>
      <c r="E77" s="836"/>
      <c r="F77" s="836"/>
      <c r="G77" s="836"/>
      <c r="H77" s="836"/>
      <c r="I77" s="836"/>
      <c r="J77" s="836"/>
      <c r="K77" s="836"/>
      <c r="L77" s="836"/>
      <c r="M77" s="836"/>
      <c r="N77" s="836"/>
      <c r="O77" s="836"/>
      <c r="P77" s="836"/>
      <c r="Q77" s="836"/>
      <c r="R77" s="837"/>
      <c r="S77" s="463"/>
      <c r="T77" s="464"/>
      <c r="U77" s="464"/>
      <c r="V77" s="477"/>
      <c r="W77" s="463"/>
      <c r="X77" s="464"/>
      <c r="Y77" s="464"/>
      <c r="Z77" s="464" t="str">
        <f t="shared" si="0"/>
        <v xml:space="preserve"> </v>
      </c>
      <c r="AA77" s="477"/>
      <c r="AB77" s="463"/>
      <c r="AC77" s="464"/>
      <c r="AD77" s="464"/>
      <c r="AE77" s="464"/>
      <c r="AF77" s="464"/>
      <c r="AG77" s="464"/>
      <c r="AH77" s="464"/>
      <c r="AI77" s="477"/>
      <c r="AJ77" s="463"/>
      <c r="AK77" s="464"/>
      <c r="AL77" s="270"/>
      <c r="AM77" s="271"/>
      <c r="AN77" s="463"/>
      <c r="AO77" s="464"/>
      <c r="AP77" s="270"/>
      <c r="AQ77" s="271"/>
      <c r="AR77" s="463"/>
      <c r="AS77" s="464"/>
      <c r="AT77" s="270"/>
      <c r="AU77" s="271"/>
      <c r="AV77" s="463"/>
      <c r="AW77" s="464"/>
      <c r="AX77" s="270"/>
      <c r="AY77" s="271"/>
      <c r="AZ77" s="463"/>
      <c r="BA77" s="464"/>
      <c r="BB77" s="270"/>
      <c r="BC77" s="271"/>
      <c r="BD77" s="463"/>
      <c r="BE77" s="464"/>
      <c r="BF77" s="270"/>
      <c r="BG77" s="271"/>
      <c r="BH77" s="463"/>
      <c r="BI77" s="464"/>
      <c r="BJ77" s="270"/>
      <c r="BK77" s="271"/>
      <c r="BL77" s="463"/>
      <c r="BM77" s="464"/>
      <c r="BN77" s="270"/>
      <c r="BO77" s="271"/>
      <c r="BP77" s="903" t="s">
        <v>461</v>
      </c>
      <c r="BQ77" s="904"/>
      <c r="BR77" s="330"/>
      <c r="BS77" s="152"/>
      <c r="BT77" s="152"/>
      <c r="BU77" s="134"/>
      <c r="BV77" s="153"/>
      <c r="BW77" s="136"/>
      <c r="BY77" s="141"/>
      <c r="BZ77" s="136"/>
      <c r="CA77" s="154"/>
      <c r="CB77" s="154"/>
      <c r="CC77" s="154"/>
      <c r="CD77" s="154"/>
      <c r="CE77" s="136"/>
    </row>
    <row r="78" spans="2:83" s="137" customFormat="1" ht="38.25" customHeight="1">
      <c r="B78" s="296" t="s">
        <v>95</v>
      </c>
      <c r="C78" s="820" t="s">
        <v>233</v>
      </c>
      <c r="D78" s="821"/>
      <c r="E78" s="821"/>
      <c r="F78" s="821"/>
      <c r="G78" s="821"/>
      <c r="H78" s="821"/>
      <c r="I78" s="821"/>
      <c r="J78" s="821"/>
      <c r="K78" s="821"/>
      <c r="L78" s="821"/>
      <c r="M78" s="821"/>
      <c r="N78" s="821"/>
      <c r="O78" s="821"/>
      <c r="P78" s="821"/>
      <c r="Q78" s="821"/>
      <c r="R78" s="822"/>
      <c r="S78" s="463">
        <v>6</v>
      </c>
      <c r="T78" s="464"/>
      <c r="U78" s="464"/>
      <c r="V78" s="477"/>
      <c r="W78" s="463">
        <f t="shared" si="1"/>
        <v>130</v>
      </c>
      <c r="X78" s="464"/>
      <c r="Y78" s="464"/>
      <c r="Z78" s="464">
        <f t="shared" si="0"/>
        <v>68</v>
      </c>
      <c r="AA78" s="477"/>
      <c r="AB78" s="463">
        <v>45</v>
      </c>
      <c r="AC78" s="464"/>
      <c r="AD78" s="464">
        <v>13</v>
      </c>
      <c r="AE78" s="464"/>
      <c r="AF78" s="464">
        <v>10</v>
      </c>
      <c r="AG78" s="464"/>
      <c r="AH78" s="464"/>
      <c r="AI78" s="477"/>
      <c r="AJ78" s="463"/>
      <c r="AK78" s="464"/>
      <c r="AL78" s="270"/>
      <c r="AM78" s="271"/>
      <c r="AN78" s="463"/>
      <c r="AO78" s="464"/>
      <c r="AP78" s="270"/>
      <c r="AQ78" s="271"/>
      <c r="AR78" s="465"/>
      <c r="AS78" s="466"/>
      <c r="AT78" s="270"/>
      <c r="AU78" s="271"/>
      <c r="AV78" s="463"/>
      <c r="AW78" s="464"/>
      <c r="AX78" s="270"/>
      <c r="AY78" s="271"/>
      <c r="AZ78" s="463"/>
      <c r="BA78" s="464"/>
      <c r="BB78" s="270"/>
      <c r="BC78" s="271"/>
      <c r="BD78" s="463">
        <v>130</v>
      </c>
      <c r="BE78" s="464"/>
      <c r="BF78" s="270">
        <v>68</v>
      </c>
      <c r="BG78" s="271">
        <v>3</v>
      </c>
      <c r="BH78" s="463"/>
      <c r="BI78" s="464"/>
      <c r="BJ78" s="270"/>
      <c r="BK78" s="271"/>
      <c r="BL78" s="463"/>
      <c r="BM78" s="464"/>
      <c r="BN78" s="270"/>
      <c r="BO78" s="271"/>
      <c r="BP78" s="463" t="s">
        <v>153</v>
      </c>
      <c r="BQ78" s="477"/>
      <c r="BR78" s="330"/>
      <c r="BS78" s="152"/>
      <c r="BT78" s="152"/>
      <c r="BU78" s="134"/>
      <c r="BV78" s="153"/>
      <c r="BW78" s="136"/>
      <c r="BY78" s="141"/>
      <c r="BZ78" s="136"/>
      <c r="CA78" s="154"/>
      <c r="CB78" s="154"/>
      <c r="CC78" s="154"/>
      <c r="CD78" s="154"/>
      <c r="CE78" s="136"/>
    </row>
    <row r="79" spans="2:83" s="137" customFormat="1" ht="38.25" customHeight="1">
      <c r="B79" s="460" t="s">
        <v>96</v>
      </c>
      <c r="C79" s="820" t="s">
        <v>234</v>
      </c>
      <c r="D79" s="821"/>
      <c r="E79" s="821"/>
      <c r="F79" s="821"/>
      <c r="G79" s="821"/>
      <c r="H79" s="821"/>
      <c r="I79" s="821"/>
      <c r="J79" s="821"/>
      <c r="K79" s="821"/>
      <c r="L79" s="821"/>
      <c r="M79" s="821"/>
      <c r="N79" s="821"/>
      <c r="O79" s="821"/>
      <c r="P79" s="821"/>
      <c r="Q79" s="821"/>
      <c r="R79" s="822"/>
      <c r="S79" s="465">
        <v>3</v>
      </c>
      <c r="T79" s="466"/>
      <c r="U79" s="501">
        <v>4</v>
      </c>
      <c r="V79" s="604"/>
      <c r="W79" s="463">
        <f t="shared" si="1"/>
        <v>260</v>
      </c>
      <c r="X79" s="464"/>
      <c r="Y79" s="464"/>
      <c r="Z79" s="464">
        <f t="shared" si="0"/>
        <v>168</v>
      </c>
      <c r="AA79" s="477"/>
      <c r="AB79" s="465">
        <v>68</v>
      </c>
      <c r="AC79" s="466"/>
      <c r="AD79" s="501">
        <v>68</v>
      </c>
      <c r="AE79" s="466"/>
      <c r="AF79" s="501">
        <v>32</v>
      </c>
      <c r="AG79" s="466"/>
      <c r="AH79" s="501"/>
      <c r="AI79" s="604"/>
      <c r="AJ79" s="465"/>
      <c r="AK79" s="466"/>
      <c r="AL79" s="270"/>
      <c r="AM79" s="271"/>
      <c r="AN79" s="465"/>
      <c r="AO79" s="466"/>
      <c r="AP79" s="270"/>
      <c r="AQ79" s="271"/>
      <c r="AR79" s="465">
        <v>130</v>
      </c>
      <c r="AS79" s="466"/>
      <c r="AT79" s="270">
        <v>84</v>
      </c>
      <c r="AU79" s="271">
        <v>3</v>
      </c>
      <c r="AV79" s="465">
        <v>130</v>
      </c>
      <c r="AW79" s="466"/>
      <c r="AX79" s="270">
        <v>84</v>
      </c>
      <c r="AY79" s="907">
        <v>4</v>
      </c>
      <c r="AZ79" s="465"/>
      <c r="BA79" s="466"/>
      <c r="BB79" s="270"/>
      <c r="BC79" s="271"/>
      <c r="BD79" s="465"/>
      <c r="BE79" s="466"/>
      <c r="BF79" s="270"/>
      <c r="BG79" s="271"/>
      <c r="BH79" s="465"/>
      <c r="BI79" s="466"/>
      <c r="BJ79" s="270"/>
      <c r="BK79" s="271"/>
      <c r="BL79" s="465"/>
      <c r="BM79" s="466"/>
      <c r="BN79" s="270"/>
      <c r="BO79" s="271"/>
      <c r="BP79" s="533" t="s">
        <v>154</v>
      </c>
      <c r="BQ79" s="534"/>
      <c r="BR79" s="330"/>
      <c r="BS79" s="152"/>
      <c r="BT79" s="152"/>
      <c r="BU79" s="134"/>
      <c r="BV79" s="153"/>
      <c r="BW79" s="136"/>
      <c r="BY79" s="141"/>
      <c r="BZ79" s="136"/>
      <c r="CA79" s="154"/>
      <c r="CB79" s="154"/>
      <c r="CC79" s="154"/>
      <c r="CD79" s="154"/>
      <c r="CE79" s="136"/>
    </row>
    <row r="80" spans="2:83" s="137" customFormat="1" ht="75.75" customHeight="1" thickBot="1">
      <c r="B80" s="461"/>
      <c r="C80" s="794" t="s">
        <v>402</v>
      </c>
      <c r="D80" s="795"/>
      <c r="E80" s="795"/>
      <c r="F80" s="795"/>
      <c r="G80" s="795"/>
      <c r="H80" s="795"/>
      <c r="I80" s="795"/>
      <c r="J80" s="795"/>
      <c r="K80" s="795"/>
      <c r="L80" s="795"/>
      <c r="M80" s="795"/>
      <c r="N80" s="795"/>
      <c r="O80" s="795"/>
      <c r="P80" s="795"/>
      <c r="Q80" s="795"/>
      <c r="R80" s="796"/>
      <c r="S80" s="484"/>
      <c r="T80" s="485"/>
      <c r="U80" s="485"/>
      <c r="V80" s="486"/>
      <c r="W80" s="484">
        <f>IF(SUM(AJ80,AN80,AR80,AV80,AZ80,BD80,BH80,BL80)&gt;0,SUM(AJ80,AN80,AR80,AV80,AZ80,BD80,BH80,BL80)," ")</f>
        <v>40</v>
      </c>
      <c r="X80" s="485"/>
      <c r="Y80" s="485"/>
      <c r="Z80" s="485" t="str">
        <f t="shared" si="0"/>
        <v xml:space="preserve"> </v>
      </c>
      <c r="AA80" s="486"/>
      <c r="AB80" s="484"/>
      <c r="AC80" s="485"/>
      <c r="AD80" s="485"/>
      <c r="AE80" s="485"/>
      <c r="AF80" s="485"/>
      <c r="AG80" s="485"/>
      <c r="AH80" s="485"/>
      <c r="AI80" s="486"/>
      <c r="AJ80" s="484"/>
      <c r="AK80" s="485"/>
      <c r="AL80" s="274"/>
      <c r="AM80" s="275"/>
      <c r="AN80" s="484"/>
      <c r="AO80" s="485"/>
      <c r="AP80" s="274"/>
      <c r="AQ80" s="275"/>
      <c r="AR80" s="484"/>
      <c r="AS80" s="485"/>
      <c r="AT80" s="274"/>
      <c r="AU80" s="275"/>
      <c r="AV80" s="484">
        <v>40</v>
      </c>
      <c r="AW80" s="485"/>
      <c r="AX80" s="274"/>
      <c r="AY80" s="275">
        <v>1</v>
      </c>
      <c r="AZ80" s="484"/>
      <c r="BA80" s="485"/>
      <c r="BB80" s="274"/>
      <c r="BC80" s="275"/>
      <c r="BD80" s="484"/>
      <c r="BE80" s="485"/>
      <c r="BF80" s="274"/>
      <c r="BG80" s="275"/>
      <c r="BH80" s="484"/>
      <c r="BI80" s="485"/>
      <c r="BJ80" s="274"/>
      <c r="BK80" s="275"/>
      <c r="BL80" s="484"/>
      <c r="BM80" s="485"/>
      <c r="BN80" s="274"/>
      <c r="BO80" s="275"/>
      <c r="BP80" s="535"/>
      <c r="BQ80" s="536"/>
      <c r="BR80" s="330"/>
      <c r="BS80" s="25"/>
      <c r="BT80" s="25"/>
      <c r="BU80" s="25"/>
      <c r="BV80" s="25"/>
      <c r="BW80" s="25"/>
      <c r="BY80" s="141"/>
      <c r="BZ80" s="136"/>
      <c r="CA80" s="154"/>
      <c r="CB80" s="154"/>
      <c r="CC80" s="154"/>
      <c r="CD80" s="154"/>
      <c r="CE80" s="136"/>
    </row>
    <row r="81" spans="2:83" s="137" customFormat="1" ht="41.25" customHeight="1">
      <c r="B81" s="310"/>
      <c r="C81" s="342"/>
      <c r="D81" s="342"/>
      <c r="E81" s="342"/>
      <c r="F81" s="342"/>
      <c r="G81" s="342"/>
      <c r="H81" s="342"/>
      <c r="I81" s="342"/>
      <c r="J81" s="342"/>
      <c r="K81" s="342"/>
      <c r="L81" s="342"/>
      <c r="M81" s="342"/>
      <c r="N81" s="342"/>
      <c r="O81" s="342"/>
      <c r="P81" s="342"/>
      <c r="Q81" s="342"/>
      <c r="R81" s="342"/>
      <c r="S81" s="330"/>
      <c r="T81" s="330"/>
      <c r="U81" s="330"/>
      <c r="V81" s="330"/>
      <c r="W81" s="330"/>
      <c r="X81" s="330"/>
      <c r="Y81" s="330"/>
      <c r="Z81" s="330"/>
      <c r="AA81" s="330"/>
      <c r="AB81" s="330"/>
      <c r="AC81" s="330"/>
      <c r="AD81" s="330"/>
      <c r="AE81" s="330"/>
      <c r="AF81" s="330"/>
      <c r="AG81" s="330"/>
      <c r="AH81" s="330"/>
      <c r="AI81" s="330"/>
      <c r="AJ81" s="330"/>
      <c r="AK81" s="330"/>
      <c r="AL81" s="330"/>
      <c r="AM81" s="330"/>
      <c r="AN81" s="330"/>
      <c r="AO81" s="330"/>
      <c r="AP81" s="330"/>
      <c r="AQ81" s="330"/>
      <c r="AR81" s="330"/>
      <c r="AS81" s="330"/>
      <c r="AT81" s="330"/>
      <c r="AU81" s="330"/>
      <c r="AV81" s="330"/>
      <c r="AW81" s="330"/>
      <c r="AX81" s="330"/>
      <c r="AY81" s="330"/>
      <c r="AZ81" s="330"/>
      <c r="BA81" s="330"/>
      <c r="BB81" s="330"/>
      <c r="BC81" s="330"/>
      <c r="BD81" s="330"/>
      <c r="BE81" s="330"/>
      <c r="BF81" s="330"/>
      <c r="BG81" s="330"/>
      <c r="BH81" s="330"/>
      <c r="BI81" s="330"/>
      <c r="BJ81" s="330"/>
      <c r="BK81" s="330"/>
      <c r="BL81" s="330"/>
      <c r="BM81" s="330"/>
      <c r="BN81" s="330"/>
      <c r="BO81" s="330"/>
      <c r="BP81" s="330"/>
      <c r="BQ81" s="330"/>
      <c r="BR81" s="330"/>
      <c r="BS81" s="25"/>
      <c r="BT81" s="25"/>
      <c r="BU81" s="25"/>
      <c r="BV81" s="25"/>
      <c r="BW81" s="25"/>
      <c r="BY81" s="141"/>
      <c r="BZ81" s="136"/>
      <c r="CA81" s="154"/>
      <c r="CB81" s="154"/>
      <c r="CC81" s="154"/>
      <c r="CD81" s="154"/>
      <c r="CE81" s="136"/>
    </row>
    <row r="82" spans="2:83" s="137" customFormat="1" ht="47.25" customHeight="1">
      <c r="B82" s="354" t="s">
        <v>210</v>
      </c>
      <c r="C82" s="354"/>
      <c r="D82" s="354"/>
      <c r="E82" s="354"/>
      <c r="F82" s="354"/>
      <c r="G82" s="354"/>
      <c r="H82" s="354"/>
      <c r="I82" s="354"/>
      <c r="J82" s="354"/>
      <c r="K82" s="354"/>
      <c r="L82" s="354"/>
      <c r="M82" s="354"/>
      <c r="N82" s="354"/>
      <c r="O82" s="354"/>
      <c r="P82" s="354"/>
      <c r="Q82" s="354"/>
      <c r="R82" s="354"/>
      <c r="S82" s="354"/>
      <c r="T82" s="354"/>
      <c r="U82" s="354"/>
      <c r="V82" s="354"/>
      <c r="W82" s="354"/>
      <c r="X82" s="354"/>
      <c r="Y82" s="354"/>
      <c r="Z82" s="354"/>
      <c r="AA82" s="354"/>
      <c r="AB82" s="354"/>
      <c r="AC82" s="354"/>
      <c r="AD82" s="354"/>
      <c r="AE82" s="354"/>
      <c r="AF82" s="354"/>
      <c r="AG82" s="354"/>
      <c r="AH82" s="354"/>
      <c r="AI82" s="354"/>
      <c r="AJ82" s="244"/>
      <c r="AK82" s="244"/>
      <c r="AL82" s="244"/>
      <c r="AM82" s="244"/>
      <c r="AN82" s="244"/>
      <c r="AO82" s="244"/>
      <c r="AP82" s="244"/>
      <c r="AQ82" s="244"/>
      <c r="AR82" s="244"/>
      <c r="AS82" s="244"/>
      <c r="AT82" s="244"/>
      <c r="AU82" s="244"/>
      <c r="AV82" s="354" t="s">
        <v>210</v>
      </c>
      <c r="AW82" s="354"/>
      <c r="AX82" s="354"/>
      <c r="AY82" s="354"/>
      <c r="AZ82" s="354"/>
      <c r="BA82" s="354"/>
      <c r="BB82" s="354"/>
      <c r="BC82" s="354"/>
      <c r="BD82" s="354"/>
      <c r="BE82" s="354"/>
      <c r="BF82" s="354"/>
      <c r="BG82" s="354"/>
      <c r="BH82" s="354"/>
      <c r="BI82" s="354"/>
      <c r="BJ82" s="354"/>
      <c r="BK82" s="354"/>
      <c r="BL82" s="354"/>
      <c r="BM82" s="354"/>
      <c r="BN82" s="354"/>
      <c r="BO82" s="354"/>
      <c r="BP82" s="354"/>
      <c r="BQ82" s="354"/>
      <c r="BR82" s="305"/>
      <c r="BS82" s="25"/>
      <c r="BT82" s="25"/>
      <c r="BU82" s="25"/>
      <c r="BV82" s="25"/>
      <c r="BW82" s="25"/>
      <c r="BY82" s="141"/>
      <c r="BZ82" s="136"/>
      <c r="CA82" s="154"/>
      <c r="CB82" s="154"/>
      <c r="CC82" s="154"/>
      <c r="CD82" s="154"/>
      <c r="CE82" s="136"/>
    </row>
    <row r="83" spans="2:83" s="137" customFormat="1" ht="44.25" customHeight="1">
      <c r="B83" s="406" t="s">
        <v>430</v>
      </c>
      <c r="C83" s="406"/>
      <c r="D83" s="406"/>
      <c r="E83" s="406"/>
      <c r="F83" s="406"/>
      <c r="G83" s="406"/>
      <c r="H83" s="406"/>
      <c r="I83" s="406"/>
      <c r="J83" s="406"/>
      <c r="K83" s="406"/>
      <c r="L83" s="406"/>
      <c r="M83" s="406"/>
      <c r="N83" s="406"/>
      <c r="O83" s="406"/>
      <c r="P83" s="406"/>
      <c r="Q83" s="406"/>
      <c r="R83" s="406"/>
      <c r="S83" s="406"/>
      <c r="T83" s="406"/>
      <c r="U83" s="406"/>
      <c r="V83" s="406"/>
      <c r="W83" s="406"/>
      <c r="X83" s="406"/>
      <c r="Y83" s="406"/>
      <c r="Z83" s="406"/>
      <c r="AA83" s="406"/>
      <c r="AB83" s="406"/>
      <c r="AC83" s="406"/>
      <c r="AD83" s="406"/>
      <c r="AE83" s="406"/>
      <c r="AF83" s="406"/>
      <c r="AG83" s="406"/>
      <c r="AH83" s="406"/>
      <c r="AI83" s="406"/>
      <c r="AJ83" s="244"/>
      <c r="AK83" s="244"/>
      <c r="AL83" s="244"/>
      <c r="AM83" s="244"/>
      <c r="AN83" s="244"/>
      <c r="AO83" s="244"/>
      <c r="AP83" s="244"/>
      <c r="AQ83" s="244"/>
      <c r="AR83" s="244"/>
      <c r="AS83" s="244"/>
      <c r="AT83" s="244"/>
      <c r="AU83" s="244"/>
      <c r="AV83" s="406" t="s">
        <v>427</v>
      </c>
      <c r="AW83" s="406"/>
      <c r="AX83" s="406"/>
      <c r="AY83" s="406"/>
      <c r="AZ83" s="406"/>
      <c r="BA83" s="406"/>
      <c r="BB83" s="406"/>
      <c r="BC83" s="406"/>
      <c r="BD83" s="406"/>
      <c r="BE83" s="406"/>
      <c r="BF83" s="406"/>
      <c r="BG83" s="406"/>
      <c r="BH83" s="406"/>
      <c r="BI83" s="406"/>
      <c r="BJ83" s="406"/>
      <c r="BK83" s="406"/>
      <c r="BL83" s="406"/>
      <c r="BM83" s="406"/>
      <c r="BN83" s="406"/>
      <c r="BO83" s="406"/>
      <c r="BP83" s="406"/>
      <c r="BQ83" s="406"/>
      <c r="BR83" s="308"/>
      <c r="BS83" s="25"/>
      <c r="BT83" s="25"/>
      <c r="BU83" s="25"/>
      <c r="BV83" s="25"/>
      <c r="BW83" s="25"/>
      <c r="BY83" s="141"/>
      <c r="BZ83" s="136"/>
      <c r="CA83" s="154"/>
      <c r="CB83" s="154"/>
      <c r="CC83" s="154"/>
      <c r="CD83" s="154"/>
      <c r="CE83" s="136"/>
    </row>
    <row r="84" spans="2:83" s="137" customFormat="1" ht="41.25" customHeight="1">
      <c r="B84" s="406"/>
      <c r="C84" s="406"/>
      <c r="D84" s="406"/>
      <c r="E84" s="406"/>
      <c r="F84" s="406"/>
      <c r="G84" s="406"/>
      <c r="H84" s="406"/>
      <c r="I84" s="406"/>
      <c r="J84" s="406"/>
      <c r="K84" s="406"/>
      <c r="L84" s="406"/>
      <c r="M84" s="406"/>
      <c r="N84" s="406"/>
      <c r="O84" s="406"/>
      <c r="P84" s="406"/>
      <c r="Q84" s="406"/>
      <c r="R84" s="406"/>
      <c r="S84" s="406"/>
      <c r="T84" s="406"/>
      <c r="U84" s="406"/>
      <c r="V84" s="406"/>
      <c r="W84" s="406"/>
      <c r="X84" s="406"/>
      <c r="Y84" s="406"/>
      <c r="Z84" s="406"/>
      <c r="AA84" s="406"/>
      <c r="AB84" s="406"/>
      <c r="AC84" s="406"/>
      <c r="AD84" s="406"/>
      <c r="AE84" s="406"/>
      <c r="AF84" s="406"/>
      <c r="AG84" s="406"/>
      <c r="AH84" s="406"/>
      <c r="AI84" s="406"/>
      <c r="AJ84" s="244"/>
      <c r="AK84" s="244"/>
      <c r="AL84" s="244"/>
      <c r="AM84" s="244"/>
      <c r="AN84" s="244"/>
      <c r="AO84" s="244"/>
      <c r="AP84" s="244"/>
      <c r="AQ84" s="244"/>
      <c r="AR84" s="244"/>
      <c r="AS84" s="244"/>
      <c r="AT84" s="244"/>
      <c r="AU84" s="244"/>
      <c r="AV84" s="406"/>
      <c r="AW84" s="406"/>
      <c r="AX84" s="406"/>
      <c r="AY84" s="406"/>
      <c r="AZ84" s="406"/>
      <c r="BA84" s="406"/>
      <c r="BB84" s="406"/>
      <c r="BC84" s="406"/>
      <c r="BD84" s="406"/>
      <c r="BE84" s="406"/>
      <c r="BF84" s="406"/>
      <c r="BG84" s="406"/>
      <c r="BH84" s="406"/>
      <c r="BI84" s="406"/>
      <c r="BJ84" s="406"/>
      <c r="BK84" s="406"/>
      <c r="BL84" s="406"/>
      <c r="BM84" s="406"/>
      <c r="BN84" s="406"/>
      <c r="BO84" s="406"/>
      <c r="BP84" s="406"/>
      <c r="BQ84" s="406"/>
      <c r="BR84" s="308"/>
      <c r="BS84" s="25"/>
      <c r="BT84" s="25"/>
      <c r="BU84" s="25"/>
      <c r="BV84" s="25"/>
      <c r="BW84" s="25"/>
      <c r="BY84" s="141"/>
      <c r="BZ84" s="136"/>
      <c r="CA84" s="154"/>
      <c r="CB84" s="154"/>
      <c r="CC84" s="154"/>
      <c r="CD84" s="154"/>
      <c r="CE84" s="136"/>
    </row>
    <row r="85" spans="2:83" s="137" customFormat="1" ht="41.25" customHeight="1">
      <c r="B85" s="406" t="s">
        <v>429</v>
      </c>
      <c r="C85" s="406"/>
      <c r="D85" s="406"/>
      <c r="E85" s="406"/>
      <c r="F85" s="406"/>
      <c r="G85" s="406"/>
      <c r="H85" s="406"/>
      <c r="I85" s="406"/>
      <c r="J85" s="406"/>
      <c r="K85" s="406"/>
      <c r="L85" s="406"/>
      <c r="M85" s="406"/>
      <c r="N85" s="406"/>
      <c r="O85" s="406"/>
      <c r="P85" s="407" t="s">
        <v>457</v>
      </c>
      <c r="Q85" s="407"/>
      <c r="R85" s="407"/>
      <c r="S85" s="407"/>
      <c r="T85" s="407"/>
      <c r="U85" s="407"/>
      <c r="V85" s="407"/>
      <c r="W85" s="407"/>
      <c r="X85" s="407"/>
      <c r="Y85" s="407"/>
      <c r="Z85" s="407"/>
      <c r="AA85" s="407"/>
      <c r="AB85" s="407"/>
      <c r="AC85" s="407"/>
      <c r="AD85" s="407"/>
      <c r="AE85" s="407"/>
      <c r="AF85" s="407"/>
      <c r="AG85" s="407"/>
      <c r="AH85" s="407"/>
      <c r="AI85" s="407"/>
      <c r="AJ85" s="244"/>
      <c r="AK85" s="244"/>
      <c r="AL85" s="244"/>
      <c r="AM85" s="244"/>
      <c r="AN85" s="244"/>
      <c r="AO85" s="244"/>
      <c r="AP85" s="244"/>
      <c r="AQ85" s="244"/>
      <c r="AR85" s="244"/>
      <c r="AS85" s="244"/>
      <c r="AT85" s="244"/>
      <c r="AU85" s="244"/>
      <c r="AV85" s="406" t="s">
        <v>429</v>
      </c>
      <c r="AW85" s="406"/>
      <c r="AX85" s="406"/>
      <c r="AY85" s="406"/>
      <c r="AZ85" s="406"/>
      <c r="BA85" s="406"/>
      <c r="BB85" s="406"/>
      <c r="BC85" s="406"/>
      <c r="BD85" s="406"/>
      <c r="BE85" s="406"/>
      <c r="BF85" s="406"/>
      <c r="BG85" s="406"/>
      <c r="BH85" s="406"/>
      <c r="BI85" s="406"/>
      <c r="BJ85" s="407" t="s">
        <v>428</v>
      </c>
      <c r="BK85" s="407"/>
      <c r="BL85" s="407"/>
      <c r="BM85" s="407"/>
      <c r="BN85" s="407"/>
      <c r="BO85" s="407"/>
      <c r="BP85" s="407"/>
      <c r="BQ85" s="407"/>
      <c r="BR85" s="309"/>
      <c r="BS85" s="25"/>
      <c r="BT85" s="25"/>
      <c r="BU85" s="25"/>
      <c r="BV85" s="25"/>
      <c r="BW85" s="25"/>
      <c r="BY85" s="141"/>
      <c r="BZ85" s="136"/>
      <c r="CA85" s="154"/>
      <c r="CB85" s="154"/>
      <c r="CC85" s="154"/>
      <c r="CD85" s="154"/>
      <c r="CE85" s="136"/>
    </row>
    <row r="86" spans="2:83" s="137" customFormat="1" ht="42.75" customHeight="1">
      <c r="B86" s="244"/>
      <c r="C86" s="244"/>
      <c r="D86" s="244"/>
      <c r="E86" s="244"/>
      <c r="F86" s="244"/>
      <c r="G86" s="244"/>
      <c r="H86" s="244"/>
      <c r="I86" s="244"/>
      <c r="J86" s="244"/>
      <c r="K86" s="244"/>
      <c r="L86" s="244"/>
      <c r="M86" s="244"/>
      <c r="N86" s="244"/>
      <c r="O86" s="244"/>
      <c r="P86" s="245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  <c r="AJ86" s="244"/>
      <c r="AK86" s="244"/>
      <c r="AL86" s="244"/>
      <c r="AM86" s="244"/>
      <c r="AN86" s="244"/>
      <c r="AO86" s="244"/>
      <c r="AP86" s="244"/>
      <c r="AQ86" s="244"/>
      <c r="AR86" s="244"/>
      <c r="AS86" s="244"/>
      <c r="AT86" s="244"/>
      <c r="AU86" s="244"/>
      <c r="AV86" s="244"/>
      <c r="AW86" s="244"/>
      <c r="AX86" s="244"/>
      <c r="AY86" s="244"/>
      <c r="AZ86" s="244"/>
      <c r="BA86" s="244"/>
      <c r="BB86" s="244"/>
      <c r="BC86" s="244"/>
      <c r="BD86" s="244"/>
      <c r="BE86" s="244"/>
      <c r="BF86" s="244"/>
      <c r="BG86" s="244"/>
      <c r="BH86" s="244"/>
      <c r="BI86" s="244"/>
      <c r="BJ86" s="245"/>
      <c r="BK86" s="244"/>
      <c r="BL86" s="244"/>
      <c r="BM86" s="244"/>
      <c r="BN86" s="244"/>
      <c r="BO86" s="244"/>
      <c r="BP86" s="244"/>
      <c r="BQ86" s="244"/>
      <c r="BR86" s="244"/>
      <c r="BS86" s="25"/>
      <c r="BT86" s="25"/>
      <c r="BU86" s="25"/>
      <c r="BV86" s="25"/>
      <c r="BW86" s="25"/>
      <c r="BY86" s="141"/>
      <c r="BZ86" s="136"/>
      <c r="CA86" s="154"/>
      <c r="CB86" s="154"/>
      <c r="CC86" s="154"/>
      <c r="CD86" s="154"/>
      <c r="CE86" s="136"/>
    </row>
    <row r="87" spans="2:83" s="137" customFormat="1" ht="75.75" customHeight="1" thickBot="1">
      <c r="B87" s="25"/>
      <c r="C87" s="146" t="s">
        <v>346</v>
      </c>
      <c r="D87" s="320"/>
      <c r="E87" s="320"/>
      <c r="F87" s="320"/>
      <c r="G87" s="320"/>
      <c r="H87" s="320"/>
      <c r="I87" s="320"/>
      <c r="J87" s="320"/>
      <c r="K87" s="320"/>
      <c r="L87" s="320"/>
      <c r="M87" s="320"/>
      <c r="N87" s="320"/>
      <c r="O87" s="320"/>
      <c r="P87" s="320"/>
      <c r="Q87" s="320"/>
      <c r="R87" s="320"/>
      <c r="S87" s="25"/>
      <c r="T87" s="25"/>
      <c r="U87" s="158"/>
      <c r="V87" s="158"/>
      <c r="W87" s="158"/>
      <c r="X87" s="158"/>
      <c r="Y87" s="158"/>
      <c r="Z87" s="158"/>
      <c r="AA87" s="158"/>
      <c r="AB87" s="158"/>
      <c r="AC87" s="158"/>
      <c r="AD87" s="159"/>
      <c r="AE87" s="159"/>
      <c r="AF87" s="159"/>
      <c r="AG87" s="159"/>
      <c r="AH87" s="159"/>
      <c r="AI87" s="159"/>
      <c r="AJ87" s="159"/>
      <c r="AK87" s="159"/>
      <c r="AL87" s="159"/>
      <c r="AM87" s="159"/>
      <c r="AN87" s="159"/>
      <c r="AO87" s="159"/>
      <c r="AP87" s="159"/>
      <c r="AQ87" s="159"/>
      <c r="AR87" s="159"/>
      <c r="AS87" s="159"/>
      <c r="AT87" s="159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146"/>
      <c r="BI87" s="146"/>
      <c r="BJ87" s="146"/>
      <c r="BK87" s="146"/>
      <c r="BL87" s="146"/>
      <c r="BM87" s="146"/>
      <c r="BN87" s="146"/>
      <c r="BO87" s="146"/>
      <c r="BP87" s="146"/>
      <c r="BQ87" s="146"/>
      <c r="BR87" s="146"/>
      <c r="BS87" s="25"/>
      <c r="BT87" s="25"/>
      <c r="BU87" s="25"/>
      <c r="BV87" s="25"/>
      <c r="BW87" s="25"/>
      <c r="BY87" s="141"/>
      <c r="BZ87" s="136"/>
      <c r="CA87" s="154"/>
      <c r="CB87" s="154"/>
      <c r="CC87" s="154"/>
      <c r="CD87" s="154"/>
      <c r="CE87" s="136"/>
    </row>
    <row r="88" spans="2:83" s="137" customFormat="1" ht="33.75" thickBot="1">
      <c r="B88" s="626" t="s">
        <v>75</v>
      </c>
      <c r="C88" s="778" t="s">
        <v>315</v>
      </c>
      <c r="D88" s="779"/>
      <c r="E88" s="779"/>
      <c r="F88" s="779"/>
      <c r="G88" s="779"/>
      <c r="H88" s="779"/>
      <c r="I88" s="779"/>
      <c r="J88" s="779"/>
      <c r="K88" s="779"/>
      <c r="L88" s="779"/>
      <c r="M88" s="779"/>
      <c r="N88" s="779"/>
      <c r="O88" s="779"/>
      <c r="P88" s="779"/>
      <c r="Q88" s="779"/>
      <c r="R88" s="780"/>
      <c r="S88" s="790" t="s">
        <v>215</v>
      </c>
      <c r="T88" s="762"/>
      <c r="U88" s="762" t="s">
        <v>216</v>
      </c>
      <c r="V88" s="763"/>
      <c r="W88" s="824" t="s">
        <v>214</v>
      </c>
      <c r="X88" s="825"/>
      <c r="Y88" s="825"/>
      <c r="Z88" s="825"/>
      <c r="AA88" s="825"/>
      <c r="AB88" s="825"/>
      <c r="AC88" s="825"/>
      <c r="AD88" s="825"/>
      <c r="AE88" s="825"/>
      <c r="AF88" s="825"/>
      <c r="AG88" s="825"/>
      <c r="AH88" s="825"/>
      <c r="AI88" s="826"/>
      <c r="AJ88" s="825" t="s">
        <v>6</v>
      </c>
      <c r="AK88" s="825"/>
      <c r="AL88" s="825"/>
      <c r="AM88" s="825"/>
      <c r="AN88" s="825"/>
      <c r="AO88" s="825"/>
      <c r="AP88" s="825"/>
      <c r="AQ88" s="825"/>
      <c r="AR88" s="825"/>
      <c r="AS88" s="825"/>
      <c r="AT88" s="825"/>
      <c r="AU88" s="825"/>
      <c r="AV88" s="825"/>
      <c r="AW88" s="825"/>
      <c r="AX88" s="825"/>
      <c r="AY88" s="825"/>
      <c r="AZ88" s="825"/>
      <c r="BA88" s="825"/>
      <c r="BB88" s="825"/>
      <c r="BC88" s="825"/>
      <c r="BD88" s="825"/>
      <c r="BE88" s="825"/>
      <c r="BF88" s="825"/>
      <c r="BG88" s="825"/>
      <c r="BH88" s="825"/>
      <c r="BI88" s="825"/>
      <c r="BJ88" s="825"/>
      <c r="BK88" s="825"/>
      <c r="BL88" s="825"/>
      <c r="BM88" s="825"/>
      <c r="BN88" s="825"/>
      <c r="BO88" s="826"/>
      <c r="BP88" s="717" t="s">
        <v>131</v>
      </c>
      <c r="BQ88" s="718"/>
      <c r="BR88" s="332"/>
      <c r="BS88" s="25"/>
      <c r="BT88" s="25"/>
      <c r="BU88" s="25"/>
      <c r="BV88" s="25"/>
      <c r="BW88" s="25"/>
      <c r="BY88" s="141"/>
      <c r="BZ88" s="136"/>
      <c r="CA88" s="157"/>
      <c r="CB88" s="157"/>
      <c r="CC88" s="157"/>
      <c r="CD88" s="157"/>
      <c r="CE88" s="136"/>
    </row>
    <row r="89" spans="2:83" s="137" customFormat="1" ht="33.75" thickBot="1">
      <c r="B89" s="627"/>
      <c r="C89" s="781"/>
      <c r="D89" s="782"/>
      <c r="E89" s="782"/>
      <c r="F89" s="782"/>
      <c r="G89" s="782"/>
      <c r="H89" s="782"/>
      <c r="I89" s="782"/>
      <c r="J89" s="782"/>
      <c r="K89" s="782"/>
      <c r="L89" s="782"/>
      <c r="M89" s="782"/>
      <c r="N89" s="782"/>
      <c r="O89" s="782"/>
      <c r="P89" s="782"/>
      <c r="Q89" s="782"/>
      <c r="R89" s="783"/>
      <c r="S89" s="791"/>
      <c r="T89" s="764"/>
      <c r="U89" s="764"/>
      <c r="V89" s="765"/>
      <c r="W89" s="768" t="s">
        <v>17</v>
      </c>
      <c r="X89" s="769"/>
      <c r="Y89" s="769"/>
      <c r="Z89" s="762" t="s">
        <v>217</v>
      </c>
      <c r="AA89" s="763"/>
      <c r="AB89" s="774" t="s">
        <v>7</v>
      </c>
      <c r="AC89" s="774"/>
      <c r="AD89" s="774"/>
      <c r="AE89" s="774"/>
      <c r="AF89" s="774"/>
      <c r="AG89" s="774"/>
      <c r="AH89" s="774"/>
      <c r="AI89" s="774"/>
      <c r="AJ89" s="728" t="s">
        <v>25</v>
      </c>
      <c r="AK89" s="729"/>
      <c r="AL89" s="729"/>
      <c r="AM89" s="729"/>
      <c r="AN89" s="729"/>
      <c r="AO89" s="729"/>
      <c r="AP89" s="729"/>
      <c r="AQ89" s="730"/>
      <c r="AR89" s="728" t="s">
        <v>26</v>
      </c>
      <c r="AS89" s="729"/>
      <c r="AT89" s="729"/>
      <c r="AU89" s="729"/>
      <c r="AV89" s="729"/>
      <c r="AW89" s="729"/>
      <c r="AX89" s="729"/>
      <c r="AY89" s="730"/>
      <c r="AZ89" s="728" t="s">
        <v>27</v>
      </c>
      <c r="BA89" s="729"/>
      <c r="BB89" s="729"/>
      <c r="BC89" s="729"/>
      <c r="BD89" s="729"/>
      <c r="BE89" s="729"/>
      <c r="BF89" s="729"/>
      <c r="BG89" s="730"/>
      <c r="BH89" s="728" t="s">
        <v>28</v>
      </c>
      <c r="BI89" s="729"/>
      <c r="BJ89" s="729"/>
      <c r="BK89" s="729"/>
      <c r="BL89" s="729"/>
      <c r="BM89" s="729"/>
      <c r="BN89" s="729"/>
      <c r="BO89" s="730"/>
      <c r="BP89" s="719"/>
      <c r="BQ89" s="720"/>
      <c r="BR89" s="332"/>
      <c r="BS89" s="152"/>
      <c r="BT89" s="152"/>
      <c r="BU89" s="134"/>
      <c r="BV89" s="153"/>
      <c r="BW89" s="136"/>
      <c r="BY89" s="141"/>
      <c r="BZ89" s="136"/>
      <c r="CA89" s="157"/>
      <c r="CB89" s="157"/>
      <c r="CC89" s="157"/>
      <c r="CD89" s="157"/>
      <c r="CE89" s="136"/>
    </row>
    <row r="90" spans="2:83" s="137" customFormat="1" ht="33">
      <c r="B90" s="627"/>
      <c r="C90" s="781"/>
      <c r="D90" s="782"/>
      <c r="E90" s="782"/>
      <c r="F90" s="782"/>
      <c r="G90" s="782"/>
      <c r="H90" s="782"/>
      <c r="I90" s="782"/>
      <c r="J90" s="782"/>
      <c r="K90" s="782"/>
      <c r="L90" s="782"/>
      <c r="M90" s="782"/>
      <c r="N90" s="782"/>
      <c r="O90" s="782"/>
      <c r="P90" s="782"/>
      <c r="Q90" s="782"/>
      <c r="R90" s="783"/>
      <c r="S90" s="791"/>
      <c r="T90" s="764"/>
      <c r="U90" s="764"/>
      <c r="V90" s="765"/>
      <c r="W90" s="770"/>
      <c r="X90" s="771"/>
      <c r="Y90" s="771"/>
      <c r="Z90" s="764"/>
      <c r="AA90" s="765"/>
      <c r="AB90" s="768" t="s">
        <v>30</v>
      </c>
      <c r="AC90" s="769"/>
      <c r="AD90" s="769" t="s">
        <v>74</v>
      </c>
      <c r="AE90" s="769"/>
      <c r="AF90" s="769" t="s">
        <v>218</v>
      </c>
      <c r="AG90" s="769"/>
      <c r="AH90" s="769" t="s">
        <v>219</v>
      </c>
      <c r="AI90" s="775"/>
      <c r="AJ90" s="526" t="s">
        <v>227</v>
      </c>
      <c r="AK90" s="527"/>
      <c r="AL90" s="527"/>
      <c r="AM90" s="528"/>
      <c r="AN90" s="526" t="s">
        <v>228</v>
      </c>
      <c r="AO90" s="527"/>
      <c r="AP90" s="527"/>
      <c r="AQ90" s="528"/>
      <c r="AR90" s="526" t="s">
        <v>220</v>
      </c>
      <c r="AS90" s="527"/>
      <c r="AT90" s="527"/>
      <c r="AU90" s="528"/>
      <c r="AV90" s="526" t="s">
        <v>221</v>
      </c>
      <c r="AW90" s="527"/>
      <c r="AX90" s="527"/>
      <c r="AY90" s="528"/>
      <c r="AZ90" s="526" t="s">
        <v>222</v>
      </c>
      <c r="BA90" s="527"/>
      <c r="BB90" s="527"/>
      <c r="BC90" s="528"/>
      <c r="BD90" s="526" t="s">
        <v>223</v>
      </c>
      <c r="BE90" s="527"/>
      <c r="BF90" s="527"/>
      <c r="BG90" s="528"/>
      <c r="BH90" s="526" t="s">
        <v>229</v>
      </c>
      <c r="BI90" s="527"/>
      <c r="BJ90" s="527"/>
      <c r="BK90" s="528"/>
      <c r="BL90" s="526" t="s">
        <v>224</v>
      </c>
      <c r="BM90" s="527"/>
      <c r="BN90" s="527"/>
      <c r="BO90" s="528"/>
      <c r="BP90" s="719"/>
      <c r="BQ90" s="720"/>
      <c r="BR90" s="332"/>
      <c r="BS90" s="152"/>
      <c r="BT90" s="152"/>
      <c r="BU90" s="134"/>
      <c r="BV90" s="153"/>
      <c r="BW90" s="136"/>
      <c r="BY90" s="141"/>
      <c r="BZ90" s="136"/>
      <c r="CA90" s="157"/>
      <c r="CB90" s="157"/>
      <c r="CC90" s="157"/>
      <c r="CD90" s="157"/>
      <c r="CE90" s="136"/>
    </row>
    <row r="91" spans="2:83" s="137" customFormat="1" ht="33">
      <c r="B91" s="627"/>
      <c r="C91" s="781"/>
      <c r="D91" s="782"/>
      <c r="E91" s="782"/>
      <c r="F91" s="782"/>
      <c r="G91" s="782"/>
      <c r="H91" s="782"/>
      <c r="I91" s="782"/>
      <c r="J91" s="782"/>
      <c r="K91" s="782"/>
      <c r="L91" s="782"/>
      <c r="M91" s="782"/>
      <c r="N91" s="782"/>
      <c r="O91" s="782"/>
      <c r="P91" s="782"/>
      <c r="Q91" s="782"/>
      <c r="R91" s="783"/>
      <c r="S91" s="791"/>
      <c r="T91" s="764"/>
      <c r="U91" s="764"/>
      <c r="V91" s="765"/>
      <c r="W91" s="770"/>
      <c r="X91" s="771"/>
      <c r="Y91" s="771"/>
      <c r="Z91" s="764"/>
      <c r="AA91" s="765"/>
      <c r="AB91" s="770"/>
      <c r="AC91" s="771"/>
      <c r="AD91" s="771"/>
      <c r="AE91" s="771"/>
      <c r="AF91" s="771"/>
      <c r="AG91" s="771"/>
      <c r="AH91" s="771"/>
      <c r="AI91" s="776"/>
      <c r="AJ91" s="529"/>
      <c r="AK91" s="530"/>
      <c r="AL91" s="530"/>
      <c r="AM91" s="531"/>
      <c r="AN91" s="529"/>
      <c r="AO91" s="530"/>
      <c r="AP91" s="530"/>
      <c r="AQ91" s="531"/>
      <c r="AR91" s="529"/>
      <c r="AS91" s="530"/>
      <c r="AT91" s="530"/>
      <c r="AU91" s="531"/>
      <c r="AV91" s="529"/>
      <c r="AW91" s="530"/>
      <c r="AX91" s="530"/>
      <c r="AY91" s="531"/>
      <c r="AZ91" s="529"/>
      <c r="BA91" s="530"/>
      <c r="BB91" s="530"/>
      <c r="BC91" s="531"/>
      <c r="BD91" s="529"/>
      <c r="BE91" s="530"/>
      <c r="BF91" s="530"/>
      <c r="BG91" s="531"/>
      <c r="BH91" s="529"/>
      <c r="BI91" s="530"/>
      <c r="BJ91" s="530"/>
      <c r="BK91" s="531"/>
      <c r="BL91" s="529"/>
      <c r="BM91" s="530"/>
      <c r="BN91" s="530"/>
      <c r="BO91" s="531"/>
      <c r="BP91" s="719"/>
      <c r="BQ91" s="720"/>
      <c r="BR91" s="332"/>
      <c r="BS91" s="152"/>
      <c r="BT91" s="152"/>
      <c r="BU91" s="134"/>
      <c r="BV91" s="153"/>
      <c r="BW91" s="136"/>
      <c r="BY91" s="141"/>
      <c r="BZ91" s="136"/>
      <c r="CA91" s="157"/>
      <c r="CB91" s="157"/>
      <c r="CC91" s="157"/>
      <c r="CD91" s="157"/>
      <c r="CE91" s="136"/>
    </row>
    <row r="92" spans="2:83" s="137" customFormat="1" ht="63" customHeight="1">
      <c r="B92" s="627"/>
      <c r="C92" s="781"/>
      <c r="D92" s="782"/>
      <c r="E92" s="782"/>
      <c r="F92" s="782"/>
      <c r="G92" s="782"/>
      <c r="H92" s="782"/>
      <c r="I92" s="782"/>
      <c r="J92" s="782"/>
      <c r="K92" s="782"/>
      <c r="L92" s="782"/>
      <c r="M92" s="782"/>
      <c r="N92" s="782"/>
      <c r="O92" s="782"/>
      <c r="P92" s="782"/>
      <c r="Q92" s="782"/>
      <c r="R92" s="783"/>
      <c r="S92" s="791"/>
      <c r="T92" s="764"/>
      <c r="U92" s="764"/>
      <c r="V92" s="765"/>
      <c r="W92" s="770"/>
      <c r="X92" s="771"/>
      <c r="Y92" s="771"/>
      <c r="Z92" s="764"/>
      <c r="AA92" s="765"/>
      <c r="AB92" s="770"/>
      <c r="AC92" s="771"/>
      <c r="AD92" s="771"/>
      <c r="AE92" s="771"/>
      <c r="AF92" s="771"/>
      <c r="AG92" s="771"/>
      <c r="AH92" s="771"/>
      <c r="AI92" s="776"/>
      <c r="AJ92" s="512" t="s">
        <v>205</v>
      </c>
      <c r="AK92" s="513"/>
      <c r="AL92" s="745" t="s">
        <v>206</v>
      </c>
      <c r="AM92" s="827" t="s">
        <v>204</v>
      </c>
      <c r="AN92" s="512" t="s">
        <v>205</v>
      </c>
      <c r="AO92" s="513"/>
      <c r="AP92" s="745" t="s">
        <v>206</v>
      </c>
      <c r="AQ92" s="827" t="s">
        <v>204</v>
      </c>
      <c r="AR92" s="512" t="s">
        <v>205</v>
      </c>
      <c r="AS92" s="513"/>
      <c r="AT92" s="745" t="s">
        <v>206</v>
      </c>
      <c r="AU92" s="827" t="s">
        <v>204</v>
      </c>
      <c r="AV92" s="512" t="s">
        <v>205</v>
      </c>
      <c r="AW92" s="513"/>
      <c r="AX92" s="745" t="s">
        <v>206</v>
      </c>
      <c r="AY92" s="827" t="s">
        <v>204</v>
      </c>
      <c r="AZ92" s="504" t="s">
        <v>205</v>
      </c>
      <c r="BA92" s="505"/>
      <c r="BB92" s="508" t="s">
        <v>206</v>
      </c>
      <c r="BC92" s="510" t="s">
        <v>204</v>
      </c>
      <c r="BD92" s="504" t="s">
        <v>205</v>
      </c>
      <c r="BE92" s="505"/>
      <c r="BF92" s="508" t="s">
        <v>206</v>
      </c>
      <c r="BG92" s="510" t="s">
        <v>204</v>
      </c>
      <c r="BH92" s="504" t="s">
        <v>205</v>
      </c>
      <c r="BI92" s="505"/>
      <c r="BJ92" s="508" t="s">
        <v>206</v>
      </c>
      <c r="BK92" s="510" t="s">
        <v>204</v>
      </c>
      <c r="BL92" s="504" t="s">
        <v>205</v>
      </c>
      <c r="BM92" s="505"/>
      <c r="BN92" s="508" t="s">
        <v>206</v>
      </c>
      <c r="BO92" s="510" t="s">
        <v>204</v>
      </c>
      <c r="BP92" s="719"/>
      <c r="BQ92" s="720"/>
      <c r="BR92" s="332"/>
      <c r="BS92" s="152"/>
      <c r="BT92" s="152"/>
      <c r="BU92" s="134"/>
      <c r="BV92" s="153"/>
      <c r="BW92" s="136"/>
      <c r="BY92" s="141"/>
      <c r="BZ92" s="136"/>
      <c r="CA92" s="157"/>
      <c r="CB92" s="157"/>
      <c r="CC92" s="157"/>
      <c r="CD92" s="157"/>
      <c r="CE92" s="136"/>
    </row>
    <row r="93" spans="2:83" s="137" customFormat="1" ht="51" customHeight="1">
      <c r="B93" s="627"/>
      <c r="C93" s="781"/>
      <c r="D93" s="782"/>
      <c r="E93" s="782"/>
      <c r="F93" s="782"/>
      <c r="G93" s="782"/>
      <c r="H93" s="782"/>
      <c r="I93" s="782"/>
      <c r="J93" s="782"/>
      <c r="K93" s="782"/>
      <c r="L93" s="782"/>
      <c r="M93" s="782"/>
      <c r="N93" s="782"/>
      <c r="O93" s="782"/>
      <c r="P93" s="782"/>
      <c r="Q93" s="782"/>
      <c r="R93" s="783"/>
      <c r="S93" s="791"/>
      <c r="T93" s="764"/>
      <c r="U93" s="764"/>
      <c r="V93" s="765"/>
      <c r="W93" s="770"/>
      <c r="X93" s="771"/>
      <c r="Y93" s="771"/>
      <c r="Z93" s="764"/>
      <c r="AA93" s="765"/>
      <c r="AB93" s="770"/>
      <c r="AC93" s="771"/>
      <c r="AD93" s="771"/>
      <c r="AE93" s="771"/>
      <c r="AF93" s="771"/>
      <c r="AG93" s="771"/>
      <c r="AH93" s="771"/>
      <c r="AI93" s="776"/>
      <c r="AJ93" s="512"/>
      <c r="AK93" s="513"/>
      <c r="AL93" s="745"/>
      <c r="AM93" s="827"/>
      <c r="AN93" s="512"/>
      <c r="AO93" s="513"/>
      <c r="AP93" s="745"/>
      <c r="AQ93" s="827"/>
      <c r="AR93" s="512"/>
      <c r="AS93" s="513"/>
      <c r="AT93" s="745"/>
      <c r="AU93" s="827"/>
      <c r="AV93" s="512"/>
      <c r="AW93" s="513"/>
      <c r="AX93" s="745"/>
      <c r="AY93" s="827"/>
      <c r="AZ93" s="504"/>
      <c r="BA93" s="505"/>
      <c r="BB93" s="508"/>
      <c r="BC93" s="510"/>
      <c r="BD93" s="504"/>
      <c r="BE93" s="505"/>
      <c r="BF93" s="508"/>
      <c r="BG93" s="510"/>
      <c r="BH93" s="504"/>
      <c r="BI93" s="505"/>
      <c r="BJ93" s="508"/>
      <c r="BK93" s="510"/>
      <c r="BL93" s="504"/>
      <c r="BM93" s="505"/>
      <c r="BN93" s="508"/>
      <c r="BO93" s="510"/>
      <c r="BP93" s="719"/>
      <c r="BQ93" s="720"/>
      <c r="BR93" s="332"/>
      <c r="BS93" s="152"/>
      <c r="BT93" s="152"/>
      <c r="BU93" s="134"/>
      <c r="BV93" s="153"/>
      <c r="BW93" s="136"/>
      <c r="BY93" s="141"/>
      <c r="BZ93" s="136"/>
      <c r="CA93" s="157"/>
      <c r="CB93" s="157"/>
      <c r="CC93" s="157"/>
      <c r="CD93" s="157"/>
      <c r="CE93" s="136"/>
    </row>
    <row r="94" spans="2:83" s="137" customFormat="1" ht="33">
      <c r="B94" s="627"/>
      <c r="C94" s="781"/>
      <c r="D94" s="782"/>
      <c r="E94" s="782"/>
      <c r="F94" s="782"/>
      <c r="G94" s="782"/>
      <c r="H94" s="782"/>
      <c r="I94" s="782"/>
      <c r="J94" s="782"/>
      <c r="K94" s="782"/>
      <c r="L94" s="782"/>
      <c r="M94" s="782"/>
      <c r="N94" s="782"/>
      <c r="O94" s="782"/>
      <c r="P94" s="782"/>
      <c r="Q94" s="782"/>
      <c r="R94" s="783"/>
      <c r="S94" s="791"/>
      <c r="T94" s="764"/>
      <c r="U94" s="764"/>
      <c r="V94" s="765"/>
      <c r="W94" s="770"/>
      <c r="X94" s="771"/>
      <c r="Y94" s="771"/>
      <c r="Z94" s="764"/>
      <c r="AA94" s="765"/>
      <c r="AB94" s="770"/>
      <c r="AC94" s="771"/>
      <c r="AD94" s="771"/>
      <c r="AE94" s="771"/>
      <c r="AF94" s="771"/>
      <c r="AG94" s="771"/>
      <c r="AH94" s="771"/>
      <c r="AI94" s="776"/>
      <c r="AJ94" s="512"/>
      <c r="AK94" s="513"/>
      <c r="AL94" s="745"/>
      <c r="AM94" s="827"/>
      <c r="AN94" s="512"/>
      <c r="AO94" s="513"/>
      <c r="AP94" s="745"/>
      <c r="AQ94" s="827"/>
      <c r="AR94" s="512"/>
      <c r="AS94" s="513"/>
      <c r="AT94" s="745"/>
      <c r="AU94" s="827"/>
      <c r="AV94" s="512"/>
      <c r="AW94" s="513"/>
      <c r="AX94" s="745"/>
      <c r="AY94" s="827"/>
      <c r="AZ94" s="504"/>
      <c r="BA94" s="505"/>
      <c r="BB94" s="508"/>
      <c r="BC94" s="510"/>
      <c r="BD94" s="504"/>
      <c r="BE94" s="505"/>
      <c r="BF94" s="508"/>
      <c r="BG94" s="510"/>
      <c r="BH94" s="504"/>
      <c r="BI94" s="505"/>
      <c r="BJ94" s="508"/>
      <c r="BK94" s="510"/>
      <c r="BL94" s="504"/>
      <c r="BM94" s="505"/>
      <c r="BN94" s="508"/>
      <c r="BO94" s="510"/>
      <c r="BP94" s="719"/>
      <c r="BQ94" s="720"/>
      <c r="BR94" s="332"/>
      <c r="BS94" s="152"/>
      <c r="BT94" s="152"/>
      <c r="BU94" s="134"/>
      <c r="BV94" s="153"/>
      <c r="BW94" s="136"/>
      <c r="BY94" s="141"/>
      <c r="BZ94" s="136"/>
      <c r="CA94" s="157"/>
      <c r="CB94" s="157"/>
      <c r="CC94" s="157"/>
      <c r="CD94" s="157"/>
      <c r="CE94" s="136"/>
    </row>
    <row r="95" spans="2:83" s="137" customFormat="1" ht="33.75" thickBot="1">
      <c r="B95" s="628"/>
      <c r="C95" s="784"/>
      <c r="D95" s="785"/>
      <c r="E95" s="785"/>
      <c r="F95" s="785"/>
      <c r="G95" s="785"/>
      <c r="H95" s="785"/>
      <c r="I95" s="785"/>
      <c r="J95" s="785"/>
      <c r="K95" s="785"/>
      <c r="L95" s="785"/>
      <c r="M95" s="785"/>
      <c r="N95" s="785"/>
      <c r="O95" s="785"/>
      <c r="P95" s="785"/>
      <c r="Q95" s="785"/>
      <c r="R95" s="786"/>
      <c r="S95" s="792"/>
      <c r="T95" s="766"/>
      <c r="U95" s="766"/>
      <c r="V95" s="767"/>
      <c r="W95" s="772"/>
      <c r="X95" s="773"/>
      <c r="Y95" s="773"/>
      <c r="Z95" s="766"/>
      <c r="AA95" s="767"/>
      <c r="AB95" s="772"/>
      <c r="AC95" s="773"/>
      <c r="AD95" s="773"/>
      <c r="AE95" s="773"/>
      <c r="AF95" s="773"/>
      <c r="AG95" s="773"/>
      <c r="AH95" s="773"/>
      <c r="AI95" s="777"/>
      <c r="AJ95" s="514"/>
      <c r="AK95" s="515"/>
      <c r="AL95" s="746"/>
      <c r="AM95" s="828"/>
      <c r="AN95" s="514"/>
      <c r="AO95" s="515"/>
      <c r="AP95" s="746"/>
      <c r="AQ95" s="828"/>
      <c r="AR95" s="514"/>
      <c r="AS95" s="515"/>
      <c r="AT95" s="746"/>
      <c r="AU95" s="828"/>
      <c r="AV95" s="514"/>
      <c r="AW95" s="515"/>
      <c r="AX95" s="746"/>
      <c r="AY95" s="828"/>
      <c r="AZ95" s="506"/>
      <c r="BA95" s="507"/>
      <c r="BB95" s="509"/>
      <c r="BC95" s="511"/>
      <c r="BD95" s="506"/>
      <c r="BE95" s="507"/>
      <c r="BF95" s="509"/>
      <c r="BG95" s="511"/>
      <c r="BH95" s="506"/>
      <c r="BI95" s="507"/>
      <c r="BJ95" s="509"/>
      <c r="BK95" s="511"/>
      <c r="BL95" s="506"/>
      <c r="BM95" s="507"/>
      <c r="BN95" s="509"/>
      <c r="BO95" s="511"/>
      <c r="BP95" s="721"/>
      <c r="BQ95" s="722"/>
      <c r="BR95" s="332"/>
      <c r="BS95" s="152"/>
      <c r="BT95" s="152"/>
      <c r="BU95" s="134"/>
      <c r="BV95" s="153"/>
      <c r="BW95" s="136"/>
      <c r="BY95" s="141"/>
      <c r="BZ95" s="136"/>
      <c r="CA95" s="157"/>
      <c r="CB95" s="157"/>
      <c r="CC95" s="157"/>
      <c r="CD95" s="157"/>
      <c r="CE95" s="136"/>
    </row>
    <row r="96" spans="2:83" s="137" customFormat="1" ht="66.75" customHeight="1" thickBot="1">
      <c r="B96" s="160" t="s">
        <v>49</v>
      </c>
      <c r="C96" s="807" t="s">
        <v>381</v>
      </c>
      <c r="D96" s="807"/>
      <c r="E96" s="807"/>
      <c r="F96" s="807"/>
      <c r="G96" s="807"/>
      <c r="H96" s="807"/>
      <c r="I96" s="807"/>
      <c r="J96" s="807"/>
      <c r="K96" s="807"/>
      <c r="L96" s="807"/>
      <c r="M96" s="807"/>
      <c r="N96" s="807"/>
      <c r="O96" s="807"/>
      <c r="P96" s="807"/>
      <c r="Q96" s="807"/>
      <c r="R96" s="807"/>
      <c r="S96" s="540"/>
      <c r="T96" s="516"/>
      <c r="U96" s="516"/>
      <c r="V96" s="603"/>
      <c r="W96" s="482">
        <f>SUM(W97:Y121,W132:Y135)</f>
        <v>2780</v>
      </c>
      <c r="X96" s="516"/>
      <c r="Y96" s="516"/>
      <c r="Z96" s="516">
        <f>SUM(Z97:AA121,Z132:AA135)</f>
        <v>1384</v>
      </c>
      <c r="AA96" s="603"/>
      <c r="AB96" s="540">
        <f>SUM(AB97:AC121,AB132:AC135)</f>
        <v>556</v>
      </c>
      <c r="AC96" s="516"/>
      <c r="AD96" s="516">
        <f>SUM(AD97:AE121,AD132:AE135)</f>
        <v>384</v>
      </c>
      <c r="AE96" s="516"/>
      <c r="AF96" s="516">
        <f>SUM(AF97:AG121,AF132:AG135)</f>
        <v>0</v>
      </c>
      <c r="AG96" s="516"/>
      <c r="AH96" s="516">
        <f>SUM(AH97:AI121,AH132:AI135)</f>
        <v>444</v>
      </c>
      <c r="AI96" s="603"/>
      <c r="AJ96" s="482" t="str">
        <f>IF(SUM(AJ97:AK121,AJ132:AK135)&gt;0,SUM(AJ97:AK121,AJ132:AK135)," ")</f>
        <v xml:space="preserve"> </v>
      </c>
      <c r="AK96" s="516"/>
      <c r="AL96" s="280" t="str">
        <f>IF(SUM(AL97:AL121,AL132:AL135)&gt;0, SUM(AL97:AL121,AL132:AL135), " ")</f>
        <v xml:space="preserve"> </v>
      </c>
      <c r="AM96" s="126" t="str">
        <f>IF(SUM(AM97:AM121,AM132:AM135)&gt;0,SUM(AM97:AM121,AM132:AM135)," ")</f>
        <v xml:space="preserve"> </v>
      </c>
      <c r="AN96" s="482">
        <f>IF(SUM(AN97:AO121,AN132:AO135)&gt;0,SUM(AN97:AO121,AN132:AO135)," ")</f>
        <v>72</v>
      </c>
      <c r="AO96" s="516"/>
      <c r="AP96" s="280">
        <f>IF(SUM(AP97:AP121,AP132:AP135)&gt;0, SUM(AP97:AP121,AP132:AP135), " ")</f>
        <v>36</v>
      </c>
      <c r="AQ96" s="126">
        <f>IF(SUM(AQ97:AQ121,AQ132:AQ135)&gt;0,SUM(AQ97:AQ121,AQ132:AQ135)," ")</f>
        <v>2</v>
      </c>
      <c r="AR96" s="482">
        <f>IF(SUM(AR97:AS121,AR132:AS135)&gt;0,SUM(AR97:AS121,AR132:AS135)," ")</f>
        <v>250</v>
      </c>
      <c r="AS96" s="516"/>
      <c r="AT96" s="280">
        <f>IF(SUM(AT97:AT121,AT132:AT135)&gt;0, SUM(AT97:AT121,AT132:AT135), " ")</f>
        <v>104</v>
      </c>
      <c r="AU96" s="126">
        <f>IF(SUM(AU97:AU121,AU132:AU135)&gt;0,SUM(AU97:AU121,AU132:AU135)," ")</f>
        <v>6</v>
      </c>
      <c r="AV96" s="482">
        <f>IF(SUM(AV97:AW121,AV132:AW135)&gt;0,SUM(AV97:AW121,AV132:AW135)," ")</f>
        <v>478</v>
      </c>
      <c r="AW96" s="516"/>
      <c r="AX96" s="280">
        <f>IF(SUM(AX97:AX121,AX132:AX135)&gt;0, SUM(AX97:AX121,AX132:AX135), " ")</f>
        <v>274</v>
      </c>
      <c r="AY96" s="126">
        <f>IF(SUM(AY97:AY121,AY132:AY135)&gt;0,SUM(AY97:AY121,AY132:AY135)," ")</f>
        <v>13</v>
      </c>
      <c r="AZ96" s="482">
        <f>IF(SUM(AZ97:BA121,AZ132:BA135)&gt;0,SUM(AZ97:BA121,AZ132:BA135)," ")</f>
        <v>988</v>
      </c>
      <c r="BA96" s="516"/>
      <c r="BB96" s="280">
        <f>IF(SUM(BB97:BB121,BB132:BB135)&gt;0, SUM(BB97:BB121,BB132:BB135), " ")</f>
        <v>460</v>
      </c>
      <c r="BC96" s="126">
        <f>IF(SUM(BC97:BC121,BC132:BC135)&gt;0,SUM(BC97:BC121,BC132:BC135)," ")</f>
        <v>24</v>
      </c>
      <c r="BD96" s="482">
        <f>IF(SUM(BD97:BE121,BD132:BE135)&gt;0,SUM(BD97:BE121,BD132:BE135)," ")</f>
        <v>758</v>
      </c>
      <c r="BE96" s="516"/>
      <c r="BF96" s="280">
        <f>IF(SUM(BF97:BF121,BF132:BF135)&gt;0, SUM(BF97:BF121,BF132:BF135), " ")</f>
        <v>356</v>
      </c>
      <c r="BG96" s="126">
        <f>IF(SUM(BG97:BG121,BG132:BG135)&gt;0,SUM(BG97:BG121,BG132:BG135)," ")</f>
        <v>21</v>
      </c>
      <c r="BH96" s="911">
        <v>840</v>
      </c>
      <c r="BI96" s="912"/>
      <c r="BJ96" s="913">
        <v>374</v>
      </c>
      <c r="BK96" s="914">
        <v>22</v>
      </c>
      <c r="BL96" s="911">
        <v>350</v>
      </c>
      <c r="BM96" s="912"/>
      <c r="BN96" s="913">
        <v>164</v>
      </c>
      <c r="BO96" s="914">
        <v>11</v>
      </c>
      <c r="BP96" s="532"/>
      <c r="BQ96" s="532"/>
      <c r="BR96" s="333"/>
      <c r="BS96" s="127"/>
      <c r="BT96" s="127"/>
      <c r="BU96" s="134"/>
      <c r="BV96" s="122"/>
      <c r="BW96" s="136"/>
      <c r="BY96" s="141"/>
      <c r="BZ96" s="136"/>
      <c r="CA96" s="136"/>
      <c r="CB96" s="136"/>
      <c r="CC96" s="136"/>
      <c r="CD96" s="136"/>
      <c r="CE96" s="136"/>
    </row>
    <row r="97" spans="2:77" s="137" customFormat="1" ht="39.950000000000003" customHeight="1">
      <c r="B97" s="148" t="s">
        <v>235</v>
      </c>
      <c r="C97" s="793" t="s">
        <v>449</v>
      </c>
      <c r="D97" s="793"/>
      <c r="E97" s="793"/>
      <c r="F97" s="793"/>
      <c r="G97" s="793"/>
      <c r="H97" s="793"/>
      <c r="I97" s="793"/>
      <c r="J97" s="793"/>
      <c r="K97" s="793"/>
      <c r="L97" s="793"/>
      <c r="M97" s="793"/>
      <c r="N97" s="793"/>
      <c r="O97" s="793"/>
      <c r="P97" s="793"/>
      <c r="Q97" s="793"/>
      <c r="R97" s="793"/>
      <c r="S97" s="517"/>
      <c r="T97" s="518"/>
      <c r="U97" s="518"/>
      <c r="V97" s="539"/>
      <c r="W97" s="519" t="str">
        <f>IF(SUM(AJ97,AN97,AR97,AV97,AZ97,BD97,BH97,BL97)&gt;0,SUM(AJ97,AN97,AR97,AV97,AZ97,BD97,BH97,BL97)," ")</f>
        <v xml:space="preserve"> </v>
      </c>
      <c r="X97" s="520"/>
      <c r="Y97" s="520"/>
      <c r="Z97" s="838" t="str">
        <f>IF(SUM(AB97:AI97)&gt;0,IF(SUM(AB97:AI97)=SUM(AL97,AP97,AT97,AX97,BB97,BF97,BJ97,BN97,),SUM(AB97:AI97),"ХРЕНЬ")," ")</f>
        <v xml:space="preserve"> </v>
      </c>
      <c r="AA97" s="839"/>
      <c r="AB97" s="517"/>
      <c r="AC97" s="518"/>
      <c r="AD97" s="518"/>
      <c r="AE97" s="518"/>
      <c r="AF97" s="518"/>
      <c r="AG97" s="518"/>
      <c r="AH97" s="518"/>
      <c r="AI97" s="539"/>
      <c r="AJ97" s="517"/>
      <c r="AK97" s="518"/>
      <c r="AL97" s="273"/>
      <c r="AM97" s="285"/>
      <c r="AN97" s="517"/>
      <c r="AO97" s="518"/>
      <c r="AP97" s="273"/>
      <c r="AQ97" s="285"/>
      <c r="AR97" s="517"/>
      <c r="AS97" s="518"/>
      <c r="AT97" s="273"/>
      <c r="AU97" s="285"/>
      <c r="AV97" s="517"/>
      <c r="AW97" s="518"/>
      <c r="AX97" s="273"/>
      <c r="AY97" s="285"/>
      <c r="AZ97" s="517"/>
      <c r="BA97" s="518"/>
      <c r="BB97" s="273"/>
      <c r="BC97" s="285"/>
      <c r="BD97" s="517"/>
      <c r="BE97" s="518"/>
      <c r="BF97" s="273"/>
      <c r="BG97" s="285"/>
      <c r="BH97" s="517"/>
      <c r="BI97" s="518"/>
      <c r="BJ97" s="273"/>
      <c r="BK97" s="285"/>
      <c r="BL97" s="517"/>
      <c r="BM97" s="518"/>
      <c r="BN97" s="273"/>
      <c r="BO97" s="285"/>
      <c r="BP97" s="524"/>
      <c r="BQ97" s="524"/>
      <c r="BR97" s="330"/>
      <c r="BS97" s="152"/>
      <c r="BT97" s="152"/>
      <c r="BU97" s="134"/>
      <c r="BV97" s="153"/>
      <c r="BW97" s="136"/>
      <c r="BY97" s="141"/>
    </row>
    <row r="98" spans="2:77" s="137" customFormat="1" ht="63" customHeight="1">
      <c r="B98" s="296" t="s">
        <v>97</v>
      </c>
      <c r="C98" s="645" t="s">
        <v>236</v>
      </c>
      <c r="D98" s="645"/>
      <c r="E98" s="645"/>
      <c r="F98" s="645"/>
      <c r="G98" s="645"/>
      <c r="H98" s="645"/>
      <c r="I98" s="645"/>
      <c r="J98" s="645"/>
      <c r="K98" s="645"/>
      <c r="L98" s="645"/>
      <c r="M98" s="645"/>
      <c r="N98" s="645"/>
      <c r="O98" s="645"/>
      <c r="P98" s="645"/>
      <c r="Q98" s="645"/>
      <c r="R98" s="645"/>
      <c r="S98" s="463"/>
      <c r="T98" s="464"/>
      <c r="U98" s="464" t="s">
        <v>382</v>
      </c>
      <c r="V98" s="477"/>
      <c r="W98" s="519">
        <f>IF(SUM(AJ98,AN98,AR98,AV98,AZ98,BD98,BH98,BL98)&gt;0,SUM(AJ98,AN98,AR98,AV98,AZ98,BD98,BH98,BL98)," ")</f>
        <v>72</v>
      </c>
      <c r="X98" s="520"/>
      <c r="Y98" s="520"/>
      <c r="Z98" s="464">
        <f t="shared" ref="Z98:Z121" si="2">IF(SUM(AB98:AI98)&gt;0,IF(SUM(AB98:AI98)=SUM(AL98,AP98,AT98,AX98,BB98,BF98,BJ98,BN98,),SUM(AB98:AI98),"ХРЕНЬ")," ")</f>
        <v>36</v>
      </c>
      <c r="AA98" s="477"/>
      <c r="AB98" s="463">
        <v>18</v>
      </c>
      <c r="AC98" s="464"/>
      <c r="AD98" s="464"/>
      <c r="AE98" s="464"/>
      <c r="AF98" s="464"/>
      <c r="AG98" s="464"/>
      <c r="AH98" s="464">
        <v>18</v>
      </c>
      <c r="AI98" s="477"/>
      <c r="AJ98" s="463"/>
      <c r="AK98" s="464"/>
      <c r="AL98" s="270"/>
      <c r="AM98" s="271"/>
      <c r="AN98" s="465"/>
      <c r="AO98" s="466"/>
      <c r="AP98" s="270"/>
      <c r="AQ98" s="271"/>
      <c r="AR98" s="463"/>
      <c r="AS98" s="464"/>
      <c r="AT98" s="270"/>
      <c r="AU98" s="271"/>
      <c r="AV98" s="463">
        <v>72</v>
      </c>
      <c r="AW98" s="464"/>
      <c r="AX98" s="270">
        <v>36</v>
      </c>
      <c r="AY98" s="271">
        <v>2</v>
      </c>
      <c r="AZ98" s="463"/>
      <c r="BA98" s="464"/>
      <c r="BB98" s="270"/>
      <c r="BC98" s="271"/>
      <c r="BD98" s="465"/>
      <c r="BE98" s="466"/>
      <c r="BF98" s="270"/>
      <c r="BG98" s="271"/>
      <c r="BH98" s="463"/>
      <c r="BI98" s="464"/>
      <c r="BJ98" s="270"/>
      <c r="BK98" s="271"/>
      <c r="BL98" s="463"/>
      <c r="BM98" s="464"/>
      <c r="BN98" s="270"/>
      <c r="BO98" s="271"/>
      <c r="BP98" s="523" t="s">
        <v>443</v>
      </c>
      <c r="BQ98" s="523"/>
      <c r="BR98" s="331"/>
      <c r="BS98" s="152"/>
      <c r="BT98" s="152"/>
      <c r="BU98" s="134"/>
      <c r="BV98" s="153"/>
      <c r="BW98" s="136"/>
      <c r="BY98" s="141"/>
    </row>
    <row r="99" spans="2:77" s="137" customFormat="1" ht="73.5" customHeight="1">
      <c r="B99" s="296" t="s">
        <v>98</v>
      </c>
      <c r="C99" s="645" t="s">
        <v>237</v>
      </c>
      <c r="D99" s="645"/>
      <c r="E99" s="645"/>
      <c r="F99" s="645"/>
      <c r="G99" s="645"/>
      <c r="H99" s="645"/>
      <c r="I99" s="645"/>
      <c r="J99" s="645"/>
      <c r="K99" s="645"/>
      <c r="L99" s="645"/>
      <c r="M99" s="645"/>
      <c r="N99" s="645"/>
      <c r="O99" s="645"/>
      <c r="P99" s="645"/>
      <c r="Q99" s="645"/>
      <c r="R99" s="645"/>
      <c r="S99" s="463"/>
      <c r="T99" s="464"/>
      <c r="U99" s="464" t="s">
        <v>425</v>
      </c>
      <c r="V99" s="477"/>
      <c r="W99" s="519">
        <f t="shared" ref="W99:W121" si="3">IF(SUM(AJ99,AN99,AR99,AV99,AZ99,BD99,BH99,BL99)&gt;0,SUM(AJ99,AN99,AR99,AV99,AZ99,BD99,BH99,BL99)," ")</f>
        <v>72</v>
      </c>
      <c r="X99" s="520"/>
      <c r="Y99" s="520"/>
      <c r="Z99" s="464">
        <f t="shared" si="2"/>
        <v>36</v>
      </c>
      <c r="AA99" s="477"/>
      <c r="AB99" s="463">
        <v>18</v>
      </c>
      <c r="AC99" s="464"/>
      <c r="AD99" s="464"/>
      <c r="AE99" s="464"/>
      <c r="AF99" s="464"/>
      <c r="AG99" s="464"/>
      <c r="AH99" s="464">
        <v>18</v>
      </c>
      <c r="AI99" s="477"/>
      <c r="AJ99" s="463"/>
      <c r="AK99" s="464"/>
      <c r="AL99" s="270"/>
      <c r="AM99" s="271"/>
      <c r="AN99" s="463"/>
      <c r="AO99" s="464"/>
      <c r="AP99" s="270"/>
      <c r="AQ99" s="271"/>
      <c r="AR99" s="463">
        <v>72</v>
      </c>
      <c r="AS99" s="464"/>
      <c r="AT99" s="270">
        <v>36</v>
      </c>
      <c r="AU99" s="271">
        <v>2</v>
      </c>
      <c r="AV99" s="463"/>
      <c r="AW99" s="464"/>
      <c r="AX99" s="270"/>
      <c r="AY99" s="271"/>
      <c r="AZ99" s="463"/>
      <c r="BA99" s="464"/>
      <c r="BB99" s="270"/>
      <c r="BC99" s="271"/>
      <c r="BD99" s="463"/>
      <c r="BE99" s="464"/>
      <c r="BF99" s="270"/>
      <c r="BG99" s="271"/>
      <c r="BH99" s="463"/>
      <c r="BI99" s="464"/>
      <c r="BJ99" s="270"/>
      <c r="BK99" s="271"/>
      <c r="BL99" s="463"/>
      <c r="BM99" s="464"/>
      <c r="BN99" s="270"/>
      <c r="BO99" s="271"/>
      <c r="BP99" s="525" t="s">
        <v>444</v>
      </c>
      <c r="BQ99" s="525"/>
      <c r="BR99" s="330"/>
      <c r="BS99" s="152"/>
      <c r="BT99" s="152"/>
      <c r="BU99" s="134"/>
      <c r="BV99" s="153"/>
      <c r="BW99" s="136"/>
      <c r="BY99" s="141"/>
    </row>
    <row r="100" spans="2:77" s="137" customFormat="1" ht="100.5" customHeight="1">
      <c r="B100" s="296" t="s">
        <v>242</v>
      </c>
      <c r="C100" s="645" t="s">
        <v>243</v>
      </c>
      <c r="D100" s="645"/>
      <c r="E100" s="645"/>
      <c r="F100" s="645"/>
      <c r="G100" s="645"/>
      <c r="H100" s="645"/>
      <c r="I100" s="645"/>
      <c r="J100" s="645"/>
      <c r="K100" s="645"/>
      <c r="L100" s="645"/>
      <c r="M100" s="645"/>
      <c r="N100" s="645"/>
      <c r="O100" s="645"/>
      <c r="P100" s="645"/>
      <c r="Q100" s="645"/>
      <c r="R100" s="645"/>
      <c r="S100" s="463"/>
      <c r="T100" s="464"/>
      <c r="U100" s="464" t="s">
        <v>426</v>
      </c>
      <c r="V100" s="477"/>
      <c r="W100" s="519">
        <f t="shared" si="3"/>
        <v>72</v>
      </c>
      <c r="X100" s="520"/>
      <c r="Y100" s="520"/>
      <c r="Z100" s="464">
        <f t="shared" si="2"/>
        <v>36</v>
      </c>
      <c r="AA100" s="477"/>
      <c r="AB100" s="463">
        <v>18</v>
      </c>
      <c r="AC100" s="464"/>
      <c r="AD100" s="464"/>
      <c r="AE100" s="464"/>
      <c r="AF100" s="464"/>
      <c r="AG100" s="464"/>
      <c r="AH100" s="464">
        <v>18</v>
      </c>
      <c r="AI100" s="477"/>
      <c r="AJ100" s="463"/>
      <c r="AK100" s="464"/>
      <c r="AL100" s="270"/>
      <c r="AM100" s="271"/>
      <c r="AN100" s="463">
        <v>72</v>
      </c>
      <c r="AO100" s="464"/>
      <c r="AP100" s="270">
        <v>36</v>
      </c>
      <c r="AQ100" s="271">
        <v>2</v>
      </c>
      <c r="AR100" s="463"/>
      <c r="AS100" s="464"/>
      <c r="AT100" s="270"/>
      <c r="AU100" s="271"/>
      <c r="AV100" s="463"/>
      <c r="AW100" s="464"/>
      <c r="AX100" s="270"/>
      <c r="AY100" s="271"/>
      <c r="AZ100" s="463"/>
      <c r="BA100" s="464"/>
      <c r="BB100" s="270"/>
      <c r="BC100" s="271"/>
      <c r="BD100" s="463"/>
      <c r="BE100" s="464"/>
      <c r="BF100" s="270"/>
      <c r="BG100" s="271"/>
      <c r="BH100" s="463"/>
      <c r="BI100" s="464"/>
      <c r="BJ100" s="270"/>
      <c r="BK100" s="271"/>
      <c r="BL100" s="463"/>
      <c r="BM100" s="464"/>
      <c r="BN100" s="270"/>
      <c r="BO100" s="271"/>
      <c r="BP100" s="525" t="s">
        <v>445</v>
      </c>
      <c r="BQ100" s="525"/>
      <c r="BR100" s="330"/>
      <c r="BS100" s="152"/>
      <c r="BT100" s="152"/>
      <c r="BU100" s="134"/>
      <c r="BV100" s="153"/>
      <c r="BW100" s="136"/>
      <c r="BY100" s="141"/>
    </row>
    <row r="101" spans="2:77" s="137" customFormat="1" ht="80.25" customHeight="1">
      <c r="B101" s="150" t="s">
        <v>238</v>
      </c>
      <c r="C101" s="646" t="s">
        <v>450</v>
      </c>
      <c r="D101" s="646"/>
      <c r="E101" s="646"/>
      <c r="F101" s="646"/>
      <c r="G101" s="646"/>
      <c r="H101" s="646"/>
      <c r="I101" s="646"/>
      <c r="J101" s="646"/>
      <c r="K101" s="646"/>
      <c r="L101" s="646"/>
      <c r="M101" s="646"/>
      <c r="N101" s="646"/>
      <c r="O101" s="646"/>
      <c r="P101" s="646"/>
      <c r="Q101" s="646"/>
      <c r="R101" s="646"/>
      <c r="S101" s="463"/>
      <c r="T101" s="464"/>
      <c r="U101" s="464"/>
      <c r="V101" s="477"/>
      <c r="W101" s="519" t="str">
        <f t="shared" si="3"/>
        <v xml:space="preserve"> </v>
      </c>
      <c r="X101" s="520"/>
      <c r="Y101" s="520"/>
      <c r="Z101" s="464" t="str">
        <f t="shared" si="2"/>
        <v xml:space="preserve"> </v>
      </c>
      <c r="AA101" s="477"/>
      <c r="AB101" s="463"/>
      <c r="AC101" s="464"/>
      <c r="AD101" s="464"/>
      <c r="AE101" s="464"/>
      <c r="AF101" s="464"/>
      <c r="AG101" s="464"/>
      <c r="AH101" s="464"/>
      <c r="AI101" s="477"/>
      <c r="AJ101" s="463"/>
      <c r="AK101" s="464"/>
      <c r="AL101" s="270"/>
      <c r="AM101" s="271"/>
      <c r="AN101" s="463"/>
      <c r="AO101" s="464"/>
      <c r="AP101" s="270"/>
      <c r="AQ101" s="271"/>
      <c r="AR101" s="463"/>
      <c r="AS101" s="464"/>
      <c r="AT101" s="270"/>
      <c r="AU101" s="271"/>
      <c r="AV101" s="463"/>
      <c r="AW101" s="464"/>
      <c r="AX101" s="270"/>
      <c r="AY101" s="271"/>
      <c r="AZ101" s="463"/>
      <c r="BA101" s="464"/>
      <c r="BB101" s="270"/>
      <c r="BC101" s="271"/>
      <c r="BD101" s="463"/>
      <c r="BE101" s="464"/>
      <c r="BF101" s="270"/>
      <c r="BG101" s="271"/>
      <c r="BH101" s="463"/>
      <c r="BI101" s="464"/>
      <c r="BJ101" s="270"/>
      <c r="BK101" s="271"/>
      <c r="BL101" s="463"/>
      <c r="BM101" s="464"/>
      <c r="BN101" s="270"/>
      <c r="BO101" s="271"/>
      <c r="BP101" s="716"/>
      <c r="BQ101" s="716"/>
      <c r="BR101" s="333"/>
      <c r="BS101" s="152"/>
      <c r="BT101" s="152"/>
      <c r="BU101" s="134"/>
      <c r="BV101" s="153"/>
      <c r="BW101" s="136"/>
      <c r="BY101" s="141"/>
    </row>
    <row r="102" spans="2:77" s="137" customFormat="1" ht="39.950000000000003" customHeight="1">
      <c r="B102" s="296" t="s">
        <v>99</v>
      </c>
      <c r="C102" s="645" t="s">
        <v>239</v>
      </c>
      <c r="D102" s="645"/>
      <c r="E102" s="645"/>
      <c r="F102" s="645"/>
      <c r="G102" s="645"/>
      <c r="H102" s="645"/>
      <c r="I102" s="645"/>
      <c r="J102" s="645"/>
      <c r="K102" s="645"/>
      <c r="L102" s="645"/>
      <c r="M102" s="645"/>
      <c r="N102" s="645"/>
      <c r="O102" s="645"/>
      <c r="P102" s="645"/>
      <c r="Q102" s="645"/>
      <c r="R102" s="645"/>
      <c r="S102" s="463"/>
      <c r="T102" s="464"/>
      <c r="U102" s="464">
        <v>6</v>
      </c>
      <c r="V102" s="477"/>
      <c r="W102" s="519">
        <f t="shared" si="3"/>
        <v>100</v>
      </c>
      <c r="X102" s="520"/>
      <c r="Y102" s="520"/>
      <c r="Z102" s="464">
        <f t="shared" si="2"/>
        <v>48</v>
      </c>
      <c r="AA102" s="477"/>
      <c r="AB102" s="463">
        <v>18</v>
      </c>
      <c r="AC102" s="464"/>
      <c r="AD102" s="464"/>
      <c r="AE102" s="464"/>
      <c r="AF102" s="464"/>
      <c r="AG102" s="464"/>
      <c r="AH102" s="464">
        <v>30</v>
      </c>
      <c r="AI102" s="477"/>
      <c r="AJ102" s="463"/>
      <c r="AK102" s="464"/>
      <c r="AL102" s="270"/>
      <c r="AM102" s="271"/>
      <c r="AN102" s="463"/>
      <c r="AO102" s="464"/>
      <c r="AP102" s="270"/>
      <c r="AQ102" s="271"/>
      <c r="AR102" s="463"/>
      <c r="AS102" s="464"/>
      <c r="AT102" s="270"/>
      <c r="AU102" s="271"/>
      <c r="AV102" s="465"/>
      <c r="AW102" s="466"/>
      <c r="AX102" s="270"/>
      <c r="AY102" s="271"/>
      <c r="AZ102" s="463"/>
      <c r="BA102" s="464"/>
      <c r="BB102" s="270"/>
      <c r="BC102" s="271"/>
      <c r="BD102" s="463">
        <v>100</v>
      </c>
      <c r="BE102" s="464"/>
      <c r="BF102" s="270">
        <v>48</v>
      </c>
      <c r="BG102" s="271">
        <v>3</v>
      </c>
      <c r="BH102" s="463"/>
      <c r="BI102" s="464"/>
      <c r="BJ102" s="270"/>
      <c r="BK102" s="271"/>
      <c r="BL102" s="463"/>
      <c r="BM102" s="464"/>
      <c r="BN102" s="270"/>
      <c r="BO102" s="271"/>
      <c r="BP102" s="578" t="s">
        <v>155</v>
      </c>
      <c r="BQ102" s="580"/>
      <c r="BR102" s="334"/>
      <c r="BS102" s="161"/>
      <c r="BT102" s="161"/>
      <c r="BU102" s="134"/>
      <c r="BV102" s="162"/>
      <c r="BW102" s="136"/>
      <c r="BY102" s="127"/>
    </row>
    <row r="103" spans="2:77" s="137" customFormat="1" ht="39.950000000000003" customHeight="1">
      <c r="B103" s="460" t="s">
        <v>100</v>
      </c>
      <c r="C103" s="820" t="s">
        <v>240</v>
      </c>
      <c r="D103" s="821"/>
      <c r="E103" s="821"/>
      <c r="F103" s="821"/>
      <c r="G103" s="821"/>
      <c r="H103" s="821"/>
      <c r="I103" s="821"/>
      <c r="J103" s="821"/>
      <c r="K103" s="821"/>
      <c r="L103" s="821"/>
      <c r="M103" s="821"/>
      <c r="N103" s="821"/>
      <c r="O103" s="821"/>
      <c r="P103" s="821"/>
      <c r="Q103" s="821"/>
      <c r="R103" s="822"/>
      <c r="S103" s="465"/>
      <c r="T103" s="466"/>
      <c r="U103" s="501">
        <v>3</v>
      </c>
      <c r="V103" s="604"/>
      <c r="W103" s="519">
        <f t="shared" si="3"/>
        <v>138</v>
      </c>
      <c r="X103" s="520"/>
      <c r="Y103" s="520"/>
      <c r="Z103" s="464">
        <f t="shared" si="2"/>
        <v>68</v>
      </c>
      <c r="AA103" s="477"/>
      <c r="AB103" s="465"/>
      <c r="AC103" s="466"/>
      <c r="AD103" s="501"/>
      <c r="AE103" s="466"/>
      <c r="AF103" s="501"/>
      <c r="AG103" s="466"/>
      <c r="AH103" s="501">
        <v>68</v>
      </c>
      <c r="AI103" s="604"/>
      <c r="AJ103" s="465"/>
      <c r="AK103" s="466"/>
      <c r="AL103" s="270"/>
      <c r="AM103" s="271"/>
      <c r="AN103" s="465"/>
      <c r="AO103" s="466"/>
      <c r="AP103" s="270"/>
      <c r="AQ103" s="271"/>
      <c r="AR103" s="465">
        <v>138</v>
      </c>
      <c r="AS103" s="466"/>
      <c r="AT103" s="270">
        <v>68</v>
      </c>
      <c r="AU103" s="271">
        <v>3</v>
      </c>
      <c r="AV103" s="465"/>
      <c r="AW103" s="466"/>
      <c r="AX103" s="270"/>
      <c r="AY103" s="271"/>
      <c r="AZ103" s="465"/>
      <c r="BA103" s="466"/>
      <c r="BB103" s="270"/>
      <c r="BC103" s="271"/>
      <c r="BD103" s="465"/>
      <c r="BE103" s="466"/>
      <c r="BF103" s="270"/>
      <c r="BG103" s="271"/>
      <c r="BH103" s="465"/>
      <c r="BI103" s="466"/>
      <c r="BJ103" s="270"/>
      <c r="BK103" s="271"/>
      <c r="BL103" s="465"/>
      <c r="BM103" s="466"/>
      <c r="BN103" s="270"/>
      <c r="BO103" s="271"/>
      <c r="BP103" s="578" t="s">
        <v>156</v>
      </c>
      <c r="BQ103" s="580"/>
      <c r="BR103" s="334"/>
      <c r="BS103" s="161"/>
      <c r="BT103" s="161"/>
      <c r="BU103" s="134"/>
      <c r="BV103" s="162"/>
      <c r="BW103" s="136"/>
      <c r="BY103" s="127"/>
    </row>
    <row r="104" spans="2:77" s="165" customFormat="1" ht="72" customHeight="1">
      <c r="B104" s="874"/>
      <c r="C104" s="645" t="s">
        <v>241</v>
      </c>
      <c r="D104" s="645"/>
      <c r="E104" s="645"/>
      <c r="F104" s="645"/>
      <c r="G104" s="645"/>
      <c r="H104" s="645"/>
      <c r="I104" s="645"/>
      <c r="J104" s="645"/>
      <c r="K104" s="645"/>
      <c r="L104" s="645"/>
      <c r="M104" s="645"/>
      <c r="N104" s="645"/>
      <c r="O104" s="645"/>
      <c r="P104" s="645"/>
      <c r="Q104" s="645"/>
      <c r="R104" s="645"/>
      <c r="S104" s="463"/>
      <c r="T104" s="464"/>
      <c r="U104" s="464"/>
      <c r="V104" s="477"/>
      <c r="W104" s="519">
        <f t="shared" si="3"/>
        <v>40</v>
      </c>
      <c r="X104" s="520"/>
      <c r="Y104" s="520"/>
      <c r="Z104" s="464" t="str">
        <f t="shared" si="2"/>
        <v xml:space="preserve"> </v>
      </c>
      <c r="AA104" s="477"/>
      <c r="AB104" s="463"/>
      <c r="AC104" s="464"/>
      <c r="AD104" s="464"/>
      <c r="AE104" s="464"/>
      <c r="AF104" s="464"/>
      <c r="AG104" s="464"/>
      <c r="AH104" s="464"/>
      <c r="AI104" s="477"/>
      <c r="AJ104" s="463"/>
      <c r="AK104" s="464"/>
      <c r="AL104" s="270"/>
      <c r="AM104" s="271"/>
      <c r="AN104" s="463"/>
      <c r="AO104" s="464"/>
      <c r="AP104" s="270"/>
      <c r="AQ104" s="271"/>
      <c r="AR104" s="463">
        <v>40</v>
      </c>
      <c r="AS104" s="464"/>
      <c r="AT104" s="270"/>
      <c r="AU104" s="271">
        <v>1</v>
      </c>
      <c r="AV104" s="463"/>
      <c r="AW104" s="464"/>
      <c r="AX104" s="270"/>
      <c r="AY104" s="271"/>
      <c r="AZ104" s="463"/>
      <c r="BA104" s="464"/>
      <c r="BB104" s="270"/>
      <c r="BC104" s="271"/>
      <c r="BD104" s="463"/>
      <c r="BE104" s="464"/>
      <c r="BF104" s="270"/>
      <c r="BG104" s="271"/>
      <c r="BH104" s="463"/>
      <c r="BI104" s="464"/>
      <c r="BJ104" s="270"/>
      <c r="BK104" s="271"/>
      <c r="BL104" s="463"/>
      <c r="BM104" s="464"/>
      <c r="BN104" s="270"/>
      <c r="BO104" s="271"/>
      <c r="BP104" s="578"/>
      <c r="BQ104" s="580"/>
      <c r="BR104" s="334"/>
      <c r="BS104" s="127"/>
      <c r="BT104" s="163"/>
      <c r="BU104" s="163"/>
      <c r="BV104" s="122"/>
      <c r="BW104" s="164"/>
      <c r="BY104" s="127"/>
    </row>
    <row r="105" spans="2:77" s="165" customFormat="1" ht="39.950000000000003" customHeight="1">
      <c r="B105" s="166" t="s">
        <v>65</v>
      </c>
      <c r="C105" s="646" t="s">
        <v>451</v>
      </c>
      <c r="D105" s="646"/>
      <c r="E105" s="646"/>
      <c r="F105" s="646"/>
      <c r="G105" s="646"/>
      <c r="H105" s="646"/>
      <c r="I105" s="646"/>
      <c r="J105" s="646"/>
      <c r="K105" s="646"/>
      <c r="L105" s="646"/>
      <c r="M105" s="646"/>
      <c r="N105" s="646"/>
      <c r="O105" s="646"/>
      <c r="P105" s="646"/>
      <c r="Q105" s="646"/>
      <c r="R105" s="646"/>
      <c r="S105" s="463"/>
      <c r="T105" s="464"/>
      <c r="U105" s="464"/>
      <c r="V105" s="477"/>
      <c r="W105" s="519" t="str">
        <f t="shared" si="3"/>
        <v xml:space="preserve"> </v>
      </c>
      <c r="X105" s="520"/>
      <c r="Y105" s="520"/>
      <c r="Z105" s="464" t="str">
        <f t="shared" si="2"/>
        <v xml:space="preserve"> </v>
      </c>
      <c r="AA105" s="477"/>
      <c r="AB105" s="463"/>
      <c r="AC105" s="464"/>
      <c r="AD105" s="464"/>
      <c r="AE105" s="464"/>
      <c r="AF105" s="464"/>
      <c r="AG105" s="464"/>
      <c r="AH105" s="464"/>
      <c r="AI105" s="477"/>
      <c r="AJ105" s="463"/>
      <c r="AK105" s="464"/>
      <c r="AL105" s="270"/>
      <c r="AM105" s="271"/>
      <c r="AN105" s="463"/>
      <c r="AO105" s="464"/>
      <c r="AP105" s="270"/>
      <c r="AQ105" s="271"/>
      <c r="AR105" s="463"/>
      <c r="AS105" s="464"/>
      <c r="AT105" s="270"/>
      <c r="AU105" s="271"/>
      <c r="AV105" s="463"/>
      <c r="AW105" s="464"/>
      <c r="AX105" s="270"/>
      <c r="AY105" s="271"/>
      <c r="AZ105" s="463"/>
      <c r="BA105" s="464"/>
      <c r="BB105" s="270"/>
      <c r="BC105" s="271"/>
      <c r="BD105" s="463"/>
      <c r="BE105" s="464"/>
      <c r="BF105" s="270"/>
      <c r="BG105" s="271"/>
      <c r="BH105" s="463"/>
      <c r="BI105" s="464"/>
      <c r="BJ105" s="270"/>
      <c r="BK105" s="271"/>
      <c r="BL105" s="463"/>
      <c r="BM105" s="464"/>
      <c r="BN105" s="270"/>
      <c r="BO105" s="271"/>
      <c r="BP105" s="716"/>
      <c r="BQ105" s="716"/>
      <c r="BR105" s="333"/>
      <c r="BS105" s="127"/>
      <c r="BT105" s="163"/>
      <c r="BU105" s="163"/>
      <c r="BV105" s="122"/>
      <c r="BW105" s="164"/>
      <c r="BY105" s="127"/>
    </row>
    <row r="106" spans="2:77" s="10" customFormat="1" ht="80.25" customHeight="1">
      <c r="B106" s="460" t="s">
        <v>244</v>
      </c>
      <c r="C106" s="645" t="s">
        <v>245</v>
      </c>
      <c r="D106" s="645"/>
      <c r="E106" s="645"/>
      <c r="F106" s="645"/>
      <c r="G106" s="645"/>
      <c r="H106" s="645"/>
      <c r="I106" s="645"/>
      <c r="J106" s="645"/>
      <c r="K106" s="645"/>
      <c r="L106" s="645"/>
      <c r="M106" s="645"/>
      <c r="N106" s="645"/>
      <c r="O106" s="645"/>
      <c r="P106" s="645"/>
      <c r="Q106" s="645"/>
      <c r="R106" s="645"/>
      <c r="S106" s="463">
        <v>5</v>
      </c>
      <c r="T106" s="464"/>
      <c r="U106" s="464">
        <v>6</v>
      </c>
      <c r="V106" s="477"/>
      <c r="W106" s="519">
        <f t="shared" si="3"/>
        <v>276</v>
      </c>
      <c r="X106" s="520"/>
      <c r="Y106" s="520"/>
      <c r="Z106" s="464">
        <f t="shared" si="2"/>
        <v>172</v>
      </c>
      <c r="AA106" s="477"/>
      <c r="AB106" s="463">
        <v>68</v>
      </c>
      <c r="AC106" s="464"/>
      <c r="AD106" s="464">
        <v>40</v>
      </c>
      <c r="AE106" s="464"/>
      <c r="AF106" s="464"/>
      <c r="AG106" s="464"/>
      <c r="AH106" s="464">
        <v>64</v>
      </c>
      <c r="AI106" s="477"/>
      <c r="AJ106" s="463"/>
      <c r="AK106" s="464"/>
      <c r="AL106" s="270"/>
      <c r="AM106" s="271"/>
      <c r="AN106" s="463"/>
      <c r="AO106" s="464"/>
      <c r="AP106" s="270"/>
      <c r="AQ106" s="271"/>
      <c r="AR106" s="463"/>
      <c r="AS106" s="464"/>
      <c r="AT106" s="270"/>
      <c r="AU106" s="271"/>
      <c r="AV106" s="463"/>
      <c r="AW106" s="464"/>
      <c r="AX106" s="270"/>
      <c r="AY106" s="271"/>
      <c r="AZ106" s="463">
        <v>138</v>
      </c>
      <c r="BA106" s="464"/>
      <c r="BB106" s="270">
        <v>86</v>
      </c>
      <c r="BC106" s="271">
        <v>4</v>
      </c>
      <c r="BD106" s="465">
        <v>138</v>
      </c>
      <c r="BE106" s="466"/>
      <c r="BF106" s="270">
        <v>86</v>
      </c>
      <c r="BG106" s="271">
        <v>4</v>
      </c>
      <c r="BH106" s="463"/>
      <c r="BI106" s="464"/>
      <c r="BJ106" s="270"/>
      <c r="BK106" s="271"/>
      <c r="BL106" s="463"/>
      <c r="BM106" s="464"/>
      <c r="BN106" s="270"/>
      <c r="BO106" s="271"/>
      <c r="BP106" s="884" t="s">
        <v>157</v>
      </c>
      <c r="BQ106" s="885"/>
      <c r="BR106" s="334"/>
      <c r="BS106" s="167"/>
      <c r="BT106" s="35"/>
      <c r="BU106" s="35"/>
      <c r="BV106" s="168"/>
      <c r="BW106" s="8"/>
      <c r="BY106" s="167"/>
    </row>
    <row r="107" spans="2:77" s="173" customFormat="1" ht="105.75" customHeight="1">
      <c r="B107" s="874"/>
      <c r="C107" s="645" t="s">
        <v>246</v>
      </c>
      <c r="D107" s="645"/>
      <c r="E107" s="645"/>
      <c r="F107" s="645"/>
      <c r="G107" s="645"/>
      <c r="H107" s="645"/>
      <c r="I107" s="645"/>
      <c r="J107" s="645"/>
      <c r="K107" s="645"/>
      <c r="L107" s="645"/>
      <c r="M107" s="645"/>
      <c r="N107" s="645"/>
      <c r="O107" s="645"/>
      <c r="P107" s="645"/>
      <c r="Q107" s="645"/>
      <c r="R107" s="645"/>
      <c r="S107" s="463"/>
      <c r="T107" s="464"/>
      <c r="U107" s="464"/>
      <c r="V107" s="477"/>
      <c r="W107" s="519">
        <f t="shared" si="3"/>
        <v>60</v>
      </c>
      <c r="X107" s="520"/>
      <c r="Y107" s="520"/>
      <c r="Z107" s="464" t="str">
        <f t="shared" si="2"/>
        <v xml:space="preserve"> </v>
      </c>
      <c r="AA107" s="477"/>
      <c r="AB107" s="463"/>
      <c r="AC107" s="464"/>
      <c r="AD107" s="464"/>
      <c r="AE107" s="464"/>
      <c r="AF107" s="464"/>
      <c r="AG107" s="464"/>
      <c r="AH107" s="464"/>
      <c r="AI107" s="477"/>
      <c r="AJ107" s="463"/>
      <c r="AK107" s="464"/>
      <c r="AL107" s="270"/>
      <c r="AM107" s="271"/>
      <c r="AN107" s="463"/>
      <c r="AO107" s="464"/>
      <c r="AP107" s="270"/>
      <c r="AQ107" s="271"/>
      <c r="AR107" s="463"/>
      <c r="AS107" s="464"/>
      <c r="AT107" s="270"/>
      <c r="AU107" s="271"/>
      <c r="AV107" s="463"/>
      <c r="AW107" s="464"/>
      <c r="AX107" s="270"/>
      <c r="AY107" s="271"/>
      <c r="AZ107" s="463"/>
      <c r="BA107" s="464"/>
      <c r="BB107" s="270"/>
      <c r="BC107" s="271"/>
      <c r="BD107" s="465">
        <v>60</v>
      </c>
      <c r="BE107" s="466"/>
      <c r="BF107" s="270"/>
      <c r="BG107" s="271">
        <v>2</v>
      </c>
      <c r="BH107" s="463"/>
      <c r="BI107" s="464"/>
      <c r="BJ107" s="270"/>
      <c r="BK107" s="271"/>
      <c r="BL107" s="463"/>
      <c r="BM107" s="464"/>
      <c r="BN107" s="270"/>
      <c r="BO107" s="271"/>
      <c r="BP107" s="886"/>
      <c r="BQ107" s="887"/>
      <c r="BR107" s="334"/>
      <c r="BS107" s="169"/>
      <c r="BT107" s="170"/>
      <c r="BU107" s="170"/>
      <c r="BV107" s="171"/>
      <c r="BW107" s="172"/>
      <c r="BY107" s="169"/>
    </row>
    <row r="108" spans="2:77" s="173" customFormat="1" ht="42.75" customHeight="1">
      <c r="B108" s="174" t="s">
        <v>48</v>
      </c>
      <c r="C108" s="646" t="s">
        <v>316</v>
      </c>
      <c r="D108" s="646"/>
      <c r="E108" s="646"/>
      <c r="F108" s="646"/>
      <c r="G108" s="646"/>
      <c r="H108" s="646"/>
      <c r="I108" s="646"/>
      <c r="J108" s="646"/>
      <c r="K108" s="646"/>
      <c r="L108" s="646"/>
      <c r="M108" s="646"/>
      <c r="N108" s="646"/>
      <c r="O108" s="646"/>
      <c r="P108" s="646"/>
      <c r="Q108" s="646"/>
      <c r="R108" s="646"/>
      <c r="S108" s="463"/>
      <c r="T108" s="464"/>
      <c r="U108" s="464"/>
      <c r="V108" s="477"/>
      <c r="W108" s="519" t="str">
        <f t="shared" si="3"/>
        <v xml:space="preserve"> </v>
      </c>
      <c r="X108" s="520"/>
      <c r="Y108" s="520"/>
      <c r="Z108" s="464" t="str">
        <f t="shared" si="2"/>
        <v xml:space="preserve"> </v>
      </c>
      <c r="AA108" s="477"/>
      <c r="AB108" s="463"/>
      <c r="AC108" s="464"/>
      <c r="AD108" s="464"/>
      <c r="AE108" s="464"/>
      <c r="AF108" s="464"/>
      <c r="AG108" s="464"/>
      <c r="AH108" s="464"/>
      <c r="AI108" s="477"/>
      <c r="AJ108" s="463"/>
      <c r="AK108" s="464"/>
      <c r="AL108" s="270"/>
      <c r="AM108" s="271"/>
      <c r="AN108" s="463"/>
      <c r="AO108" s="464"/>
      <c r="AP108" s="270"/>
      <c r="AQ108" s="271"/>
      <c r="AR108" s="463"/>
      <c r="AS108" s="464"/>
      <c r="AT108" s="270"/>
      <c r="AU108" s="271"/>
      <c r="AV108" s="463"/>
      <c r="AW108" s="464"/>
      <c r="AX108" s="270"/>
      <c r="AY108" s="271"/>
      <c r="AZ108" s="463"/>
      <c r="BA108" s="464"/>
      <c r="BB108" s="270"/>
      <c r="BC108" s="271"/>
      <c r="BD108" s="463"/>
      <c r="BE108" s="464"/>
      <c r="BF108" s="270"/>
      <c r="BG108" s="271"/>
      <c r="BH108" s="463"/>
      <c r="BI108" s="464"/>
      <c r="BJ108" s="270"/>
      <c r="BK108" s="271"/>
      <c r="BL108" s="463"/>
      <c r="BM108" s="464"/>
      <c r="BN108" s="270"/>
      <c r="BO108" s="271"/>
      <c r="BP108" s="890"/>
      <c r="BQ108" s="891"/>
      <c r="BR108" s="333"/>
      <c r="BS108" s="169"/>
      <c r="BT108" s="170"/>
      <c r="BU108" s="170"/>
      <c r="BV108" s="171"/>
      <c r="BW108" s="172"/>
      <c r="BY108" s="169"/>
    </row>
    <row r="109" spans="2:77" s="42" customFormat="1" ht="39.950000000000003" customHeight="1">
      <c r="B109" s="460" t="s">
        <v>294</v>
      </c>
      <c r="C109" s="645" t="s">
        <v>247</v>
      </c>
      <c r="D109" s="645"/>
      <c r="E109" s="645"/>
      <c r="F109" s="645"/>
      <c r="G109" s="645"/>
      <c r="H109" s="645"/>
      <c r="I109" s="645"/>
      <c r="J109" s="645"/>
      <c r="K109" s="645"/>
      <c r="L109" s="645"/>
      <c r="M109" s="645"/>
      <c r="N109" s="645"/>
      <c r="O109" s="645"/>
      <c r="P109" s="645"/>
      <c r="Q109" s="645"/>
      <c r="R109" s="645"/>
      <c r="S109" s="463"/>
      <c r="T109" s="464"/>
      <c r="U109" s="464">
        <v>5</v>
      </c>
      <c r="V109" s="477"/>
      <c r="W109" s="519">
        <f t="shared" si="3"/>
        <v>130</v>
      </c>
      <c r="X109" s="520"/>
      <c r="Y109" s="520"/>
      <c r="Z109" s="464">
        <f t="shared" si="2"/>
        <v>68</v>
      </c>
      <c r="AA109" s="477"/>
      <c r="AB109" s="463">
        <v>34</v>
      </c>
      <c r="AC109" s="464"/>
      <c r="AD109" s="464"/>
      <c r="AE109" s="464"/>
      <c r="AF109" s="464"/>
      <c r="AG109" s="464"/>
      <c r="AH109" s="464">
        <v>34</v>
      </c>
      <c r="AI109" s="477"/>
      <c r="AJ109" s="463"/>
      <c r="AK109" s="464"/>
      <c r="AL109" s="270"/>
      <c r="AM109" s="271"/>
      <c r="AN109" s="463"/>
      <c r="AO109" s="464"/>
      <c r="AP109" s="270"/>
      <c r="AQ109" s="271"/>
      <c r="AR109" s="463"/>
      <c r="AS109" s="464"/>
      <c r="AT109" s="270"/>
      <c r="AU109" s="271"/>
      <c r="AV109" s="463"/>
      <c r="AW109" s="464"/>
      <c r="AX109" s="270"/>
      <c r="AY109" s="271"/>
      <c r="AZ109" s="463">
        <v>130</v>
      </c>
      <c r="BA109" s="464"/>
      <c r="BB109" s="270">
        <v>68</v>
      </c>
      <c r="BC109" s="271">
        <v>3</v>
      </c>
      <c r="BD109" s="463"/>
      <c r="BE109" s="464"/>
      <c r="BF109" s="270"/>
      <c r="BG109" s="271"/>
      <c r="BH109" s="463"/>
      <c r="BI109" s="464"/>
      <c r="BJ109" s="270"/>
      <c r="BK109" s="271"/>
      <c r="BL109" s="463"/>
      <c r="BM109" s="464"/>
      <c r="BN109" s="270"/>
      <c r="BO109" s="271"/>
      <c r="BP109" s="884" t="s">
        <v>158</v>
      </c>
      <c r="BQ109" s="885"/>
      <c r="BR109" s="334"/>
      <c r="BS109" s="175"/>
      <c r="BT109" s="117"/>
      <c r="BU109" s="117"/>
      <c r="BV109" s="171"/>
      <c r="BW109" s="176"/>
      <c r="BY109" s="175"/>
    </row>
    <row r="110" spans="2:77" s="42" customFormat="1" ht="62.25" customHeight="1">
      <c r="B110" s="874"/>
      <c r="C110" s="645" t="s">
        <v>248</v>
      </c>
      <c r="D110" s="645"/>
      <c r="E110" s="645"/>
      <c r="F110" s="645"/>
      <c r="G110" s="645"/>
      <c r="H110" s="645"/>
      <c r="I110" s="645"/>
      <c r="J110" s="645"/>
      <c r="K110" s="645"/>
      <c r="L110" s="645"/>
      <c r="M110" s="645"/>
      <c r="N110" s="645"/>
      <c r="O110" s="645"/>
      <c r="P110" s="645"/>
      <c r="Q110" s="645"/>
      <c r="R110" s="645"/>
      <c r="S110" s="463"/>
      <c r="T110" s="464"/>
      <c r="U110" s="464"/>
      <c r="V110" s="477"/>
      <c r="W110" s="519">
        <f t="shared" si="3"/>
        <v>40</v>
      </c>
      <c r="X110" s="520"/>
      <c r="Y110" s="520"/>
      <c r="Z110" s="464" t="str">
        <f t="shared" si="2"/>
        <v xml:space="preserve"> </v>
      </c>
      <c r="AA110" s="477"/>
      <c r="AB110" s="463"/>
      <c r="AC110" s="464"/>
      <c r="AD110" s="464"/>
      <c r="AE110" s="464"/>
      <c r="AF110" s="464"/>
      <c r="AG110" s="464"/>
      <c r="AH110" s="464"/>
      <c r="AI110" s="477"/>
      <c r="AJ110" s="463"/>
      <c r="AK110" s="464"/>
      <c r="AL110" s="270"/>
      <c r="AM110" s="271"/>
      <c r="AN110" s="463"/>
      <c r="AO110" s="464"/>
      <c r="AP110" s="270"/>
      <c r="AQ110" s="271"/>
      <c r="AR110" s="463"/>
      <c r="AS110" s="464"/>
      <c r="AT110" s="270"/>
      <c r="AU110" s="271"/>
      <c r="AV110" s="463"/>
      <c r="AW110" s="464"/>
      <c r="AX110" s="270"/>
      <c r="AY110" s="271"/>
      <c r="AZ110" s="463">
        <v>40</v>
      </c>
      <c r="BA110" s="464"/>
      <c r="BB110" s="270"/>
      <c r="BC110" s="271">
        <v>1</v>
      </c>
      <c r="BD110" s="463"/>
      <c r="BE110" s="464"/>
      <c r="BF110" s="270"/>
      <c r="BG110" s="271"/>
      <c r="BH110" s="463"/>
      <c r="BI110" s="464"/>
      <c r="BJ110" s="270"/>
      <c r="BK110" s="271"/>
      <c r="BL110" s="463"/>
      <c r="BM110" s="464"/>
      <c r="BN110" s="270"/>
      <c r="BO110" s="271"/>
      <c r="BP110" s="886"/>
      <c r="BQ110" s="887"/>
      <c r="BR110" s="334"/>
      <c r="BS110" s="175"/>
      <c r="BT110" s="117"/>
      <c r="BU110" s="117"/>
      <c r="BV110" s="171"/>
      <c r="BW110" s="176"/>
      <c r="BY110" s="175"/>
    </row>
    <row r="111" spans="2:77" s="42" customFormat="1" ht="62.25" customHeight="1">
      <c r="B111" s="296" t="s">
        <v>295</v>
      </c>
      <c r="C111" s="645" t="s">
        <v>293</v>
      </c>
      <c r="D111" s="645"/>
      <c r="E111" s="645"/>
      <c r="F111" s="645"/>
      <c r="G111" s="645"/>
      <c r="H111" s="645"/>
      <c r="I111" s="645"/>
      <c r="J111" s="645"/>
      <c r="K111" s="645"/>
      <c r="L111" s="645"/>
      <c r="M111" s="645"/>
      <c r="N111" s="645"/>
      <c r="O111" s="645"/>
      <c r="P111" s="645"/>
      <c r="Q111" s="645"/>
      <c r="R111" s="645"/>
      <c r="S111" s="463"/>
      <c r="T111" s="464"/>
      <c r="U111" s="464">
        <v>8</v>
      </c>
      <c r="V111" s="477"/>
      <c r="W111" s="519">
        <f t="shared" si="3"/>
        <v>90</v>
      </c>
      <c r="X111" s="520"/>
      <c r="Y111" s="520"/>
      <c r="Z111" s="464">
        <f t="shared" si="2"/>
        <v>68</v>
      </c>
      <c r="AA111" s="477"/>
      <c r="AB111" s="463">
        <v>68</v>
      </c>
      <c r="AC111" s="464"/>
      <c r="AD111" s="464"/>
      <c r="AE111" s="464"/>
      <c r="AF111" s="464"/>
      <c r="AG111" s="464"/>
      <c r="AH111" s="464"/>
      <c r="AI111" s="477"/>
      <c r="AJ111" s="463"/>
      <c r="AK111" s="464"/>
      <c r="AL111" s="270"/>
      <c r="AM111" s="271"/>
      <c r="AN111" s="463"/>
      <c r="AO111" s="464"/>
      <c r="AP111" s="270"/>
      <c r="AQ111" s="271"/>
      <c r="AR111" s="463"/>
      <c r="AS111" s="464"/>
      <c r="AT111" s="270"/>
      <c r="AU111" s="271"/>
      <c r="AV111" s="463"/>
      <c r="AW111" s="464"/>
      <c r="AX111" s="270"/>
      <c r="AY111" s="271"/>
      <c r="AZ111" s="463"/>
      <c r="BA111" s="464"/>
      <c r="BB111" s="270"/>
      <c r="BC111" s="271"/>
      <c r="BD111" s="463"/>
      <c r="BE111" s="464"/>
      <c r="BF111" s="270"/>
      <c r="BG111" s="271"/>
      <c r="BH111" s="463"/>
      <c r="BI111" s="464"/>
      <c r="BJ111" s="270"/>
      <c r="BK111" s="271"/>
      <c r="BL111" s="463">
        <v>90</v>
      </c>
      <c r="BM111" s="464"/>
      <c r="BN111" s="270">
        <v>68</v>
      </c>
      <c r="BO111" s="271">
        <v>3</v>
      </c>
      <c r="BP111" s="478" t="s">
        <v>159</v>
      </c>
      <c r="BQ111" s="479"/>
      <c r="BR111" s="334"/>
      <c r="BS111" s="175"/>
      <c r="BT111" s="117"/>
      <c r="BU111" s="117"/>
      <c r="BV111" s="171"/>
      <c r="BW111" s="176"/>
      <c r="BY111" s="175"/>
    </row>
    <row r="112" spans="2:77" s="42" customFormat="1" ht="80.25" customHeight="1">
      <c r="B112" s="150" t="s">
        <v>249</v>
      </c>
      <c r="C112" s="646" t="s">
        <v>452</v>
      </c>
      <c r="D112" s="646"/>
      <c r="E112" s="646"/>
      <c r="F112" s="646"/>
      <c r="G112" s="646"/>
      <c r="H112" s="646"/>
      <c r="I112" s="646"/>
      <c r="J112" s="646"/>
      <c r="K112" s="646"/>
      <c r="L112" s="646"/>
      <c r="M112" s="646"/>
      <c r="N112" s="646"/>
      <c r="O112" s="646"/>
      <c r="P112" s="646"/>
      <c r="Q112" s="646"/>
      <c r="R112" s="646"/>
      <c r="S112" s="463"/>
      <c r="T112" s="464"/>
      <c r="U112" s="464"/>
      <c r="V112" s="477"/>
      <c r="W112" s="519" t="str">
        <f t="shared" si="3"/>
        <v xml:space="preserve"> </v>
      </c>
      <c r="X112" s="520"/>
      <c r="Y112" s="520"/>
      <c r="Z112" s="464" t="str">
        <f t="shared" si="2"/>
        <v xml:space="preserve"> </v>
      </c>
      <c r="AA112" s="477"/>
      <c r="AB112" s="463"/>
      <c r="AC112" s="464"/>
      <c r="AD112" s="464"/>
      <c r="AE112" s="464"/>
      <c r="AF112" s="464"/>
      <c r="AG112" s="464"/>
      <c r="AH112" s="464"/>
      <c r="AI112" s="477"/>
      <c r="AJ112" s="463"/>
      <c r="AK112" s="464"/>
      <c r="AL112" s="270"/>
      <c r="AM112" s="271"/>
      <c r="AN112" s="463"/>
      <c r="AO112" s="464"/>
      <c r="AP112" s="270"/>
      <c r="AQ112" s="271"/>
      <c r="AR112" s="463"/>
      <c r="AS112" s="464"/>
      <c r="AT112" s="270"/>
      <c r="AU112" s="271"/>
      <c r="AV112" s="463"/>
      <c r="AW112" s="464"/>
      <c r="AX112" s="270"/>
      <c r="AY112" s="271"/>
      <c r="AZ112" s="463"/>
      <c r="BA112" s="464"/>
      <c r="BB112" s="270"/>
      <c r="BC112" s="271"/>
      <c r="BD112" s="463"/>
      <c r="BE112" s="464"/>
      <c r="BF112" s="270"/>
      <c r="BG112" s="271"/>
      <c r="BH112" s="463"/>
      <c r="BI112" s="464"/>
      <c r="BJ112" s="270"/>
      <c r="BK112" s="271"/>
      <c r="BL112" s="463"/>
      <c r="BM112" s="464"/>
      <c r="BN112" s="270"/>
      <c r="BO112" s="271"/>
      <c r="BP112" s="716"/>
      <c r="BQ112" s="716"/>
      <c r="BR112" s="333"/>
      <c r="BS112" s="175"/>
      <c r="BT112" s="117"/>
      <c r="BU112" s="117"/>
      <c r="BV112" s="171"/>
      <c r="BW112" s="176"/>
      <c r="BY112" s="175"/>
    </row>
    <row r="113" spans="2:77" s="10" customFormat="1" ht="39.950000000000003" customHeight="1">
      <c r="B113" s="296" t="s">
        <v>101</v>
      </c>
      <c r="C113" s="645" t="s">
        <v>250</v>
      </c>
      <c r="D113" s="645"/>
      <c r="E113" s="645"/>
      <c r="F113" s="645"/>
      <c r="G113" s="645"/>
      <c r="H113" s="645"/>
      <c r="I113" s="645"/>
      <c r="J113" s="645"/>
      <c r="K113" s="645"/>
      <c r="L113" s="645"/>
      <c r="M113" s="645"/>
      <c r="N113" s="645"/>
      <c r="O113" s="645"/>
      <c r="P113" s="645"/>
      <c r="Q113" s="645"/>
      <c r="R113" s="645"/>
      <c r="S113" s="463">
        <v>5</v>
      </c>
      <c r="T113" s="464"/>
      <c r="U113" s="464"/>
      <c r="V113" s="477"/>
      <c r="W113" s="519">
        <f t="shared" si="3"/>
        <v>130</v>
      </c>
      <c r="X113" s="520"/>
      <c r="Y113" s="520"/>
      <c r="Z113" s="464">
        <f t="shared" si="2"/>
        <v>68</v>
      </c>
      <c r="AA113" s="477"/>
      <c r="AB113" s="463">
        <v>34</v>
      </c>
      <c r="AC113" s="464"/>
      <c r="AD113" s="464">
        <v>16</v>
      </c>
      <c r="AE113" s="464"/>
      <c r="AF113" s="464"/>
      <c r="AG113" s="464"/>
      <c r="AH113" s="464">
        <v>18</v>
      </c>
      <c r="AI113" s="477"/>
      <c r="AJ113" s="463"/>
      <c r="AK113" s="464"/>
      <c r="AL113" s="270"/>
      <c r="AM113" s="271"/>
      <c r="AN113" s="463"/>
      <c r="AO113" s="464"/>
      <c r="AP113" s="270"/>
      <c r="AQ113" s="271"/>
      <c r="AR113" s="465"/>
      <c r="AS113" s="466"/>
      <c r="AT113" s="270"/>
      <c r="AU113" s="271"/>
      <c r="AV113" s="463"/>
      <c r="AW113" s="464"/>
      <c r="AX113" s="270"/>
      <c r="AY113" s="271"/>
      <c r="AZ113" s="463">
        <v>130</v>
      </c>
      <c r="BA113" s="464"/>
      <c r="BB113" s="270">
        <v>68</v>
      </c>
      <c r="BC113" s="271">
        <v>3</v>
      </c>
      <c r="BD113" s="463"/>
      <c r="BE113" s="464"/>
      <c r="BF113" s="270"/>
      <c r="BG113" s="271"/>
      <c r="BH113" s="463"/>
      <c r="BI113" s="464"/>
      <c r="BJ113" s="270"/>
      <c r="BK113" s="271"/>
      <c r="BL113" s="463"/>
      <c r="BM113" s="464"/>
      <c r="BN113" s="270"/>
      <c r="BO113" s="271"/>
      <c r="BP113" s="578" t="s">
        <v>160</v>
      </c>
      <c r="BQ113" s="580"/>
      <c r="BR113" s="334"/>
      <c r="BS113" s="177"/>
      <c r="BT113" s="178"/>
      <c r="BU113" s="8"/>
      <c r="BV113" s="12"/>
      <c r="BW113" s="8"/>
      <c r="BY113" s="177"/>
    </row>
    <row r="114" spans="2:77" s="180" customFormat="1" ht="39.950000000000003" customHeight="1">
      <c r="B114" s="460" t="s">
        <v>102</v>
      </c>
      <c r="C114" s="645" t="s">
        <v>251</v>
      </c>
      <c r="D114" s="645"/>
      <c r="E114" s="645"/>
      <c r="F114" s="645"/>
      <c r="G114" s="645"/>
      <c r="H114" s="645"/>
      <c r="I114" s="645"/>
      <c r="J114" s="645"/>
      <c r="K114" s="645"/>
      <c r="L114" s="645"/>
      <c r="M114" s="645"/>
      <c r="N114" s="645"/>
      <c r="O114" s="645"/>
      <c r="P114" s="645"/>
      <c r="Q114" s="645"/>
      <c r="R114" s="645"/>
      <c r="S114" s="463">
        <v>5</v>
      </c>
      <c r="T114" s="464"/>
      <c r="U114" s="464">
        <v>6</v>
      </c>
      <c r="V114" s="477"/>
      <c r="W114" s="519">
        <f t="shared" si="3"/>
        <v>340</v>
      </c>
      <c r="X114" s="520"/>
      <c r="Y114" s="520"/>
      <c r="Z114" s="464">
        <f t="shared" si="2"/>
        <v>170</v>
      </c>
      <c r="AA114" s="477"/>
      <c r="AB114" s="463">
        <v>68</v>
      </c>
      <c r="AC114" s="464"/>
      <c r="AD114" s="464">
        <v>68</v>
      </c>
      <c r="AE114" s="464"/>
      <c r="AF114" s="464"/>
      <c r="AG114" s="464"/>
      <c r="AH114" s="464">
        <v>34</v>
      </c>
      <c r="AI114" s="477"/>
      <c r="AJ114" s="463"/>
      <c r="AK114" s="464"/>
      <c r="AL114" s="270"/>
      <c r="AM114" s="271"/>
      <c r="AN114" s="463"/>
      <c r="AO114" s="464"/>
      <c r="AP114" s="270"/>
      <c r="AQ114" s="271"/>
      <c r="AR114" s="463"/>
      <c r="AS114" s="464"/>
      <c r="AT114" s="270"/>
      <c r="AU114" s="271"/>
      <c r="AV114" s="465"/>
      <c r="AW114" s="466"/>
      <c r="AX114" s="270"/>
      <c r="AY114" s="271"/>
      <c r="AZ114" s="465">
        <v>170</v>
      </c>
      <c r="BA114" s="466"/>
      <c r="BB114" s="270">
        <v>84</v>
      </c>
      <c r="BC114" s="271">
        <v>4</v>
      </c>
      <c r="BD114" s="465">
        <v>170</v>
      </c>
      <c r="BE114" s="466"/>
      <c r="BF114" s="270">
        <v>86</v>
      </c>
      <c r="BG114" s="271">
        <v>4</v>
      </c>
      <c r="BH114" s="463"/>
      <c r="BI114" s="464"/>
      <c r="BJ114" s="270"/>
      <c r="BK114" s="271"/>
      <c r="BL114" s="463"/>
      <c r="BM114" s="464"/>
      <c r="BN114" s="270"/>
      <c r="BO114" s="271"/>
      <c r="BP114" s="578" t="s">
        <v>161</v>
      </c>
      <c r="BQ114" s="580"/>
      <c r="BR114" s="334"/>
      <c r="BS114" s="167"/>
      <c r="BT114" s="179"/>
      <c r="BU114" s="179"/>
      <c r="BV114" s="168"/>
      <c r="BW114" s="179"/>
      <c r="BY114" s="167"/>
    </row>
    <row r="115" spans="2:77" s="182" customFormat="1" ht="89.25" customHeight="1">
      <c r="B115" s="874"/>
      <c r="C115" s="645" t="s">
        <v>252</v>
      </c>
      <c r="D115" s="645"/>
      <c r="E115" s="645"/>
      <c r="F115" s="645"/>
      <c r="G115" s="645"/>
      <c r="H115" s="645"/>
      <c r="I115" s="645"/>
      <c r="J115" s="645"/>
      <c r="K115" s="645"/>
      <c r="L115" s="645"/>
      <c r="M115" s="645"/>
      <c r="N115" s="645"/>
      <c r="O115" s="645"/>
      <c r="P115" s="645"/>
      <c r="Q115" s="645"/>
      <c r="R115" s="645"/>
      <c r="S115" s="463"/>
      <c r="T115" s="464"/>
      <c r="U115" s="464"/>
      <c r="V115" s="477"/>
      <c r="W115" s="519">
        <f t="shared" si="3"/>
        <v>60</v>
      </c>
      <c r="X115" s="520"/>
      <c r="Y115" s="520"/>
      <c r="Z115" s="464" t="str">
        <f t="shared" si="2"/>
        <v xml:space="preserve"> </v>
      </c>
      <c r="AA115" s="477"/>
      <c r="AB115" s="463"/>
      <c r="AC115" s="464"/>
      <c r="AD115" s="464"/>
      <c r="AE115" s="464"/>
      <c r="AF115" s="464"/>
      <c r="AG115" s="464"/>
      <c r="AH115" s="464"/>
      <c r="AI115" s="477"/>
      <c r="AJ115" s="463"/>
      <c r="AK115" s="464"/>
      <c r="AL115" s="270"/>
      <c r="AM115" s="271"/>
      <c r="AN115" s="463"/>
      <c r="AO115" s="464"/>
      <c r="AP115" s="270"/>
      <c r="AQ115" s="271"/>
      <c r="AR115" s="463"/>
      <c r="AS115" s="464"/>
      <c r="AT115" s="270"/>
      <c r="AU115" s="271"/>
      <c r="AV115" s="465"/>
      <c r="AW115" s="466"/>
      <c r="AX115" s="270"/>
      <c r="AY115" s="271"/>
      <c r="AZ115" s="465"/>
      <c r="BA115" s="466"/>
      <c r="BB115" s="270"/>
      <c r="BC115" s="271"/>
      <c r="BD115" s="465">
        <v>60</v>
      </c>
      <c r="BE115" s="466"/>
      <c r="BF115" s="270"/>
      <c r="BG115" s="271">
        <v>2</v>
      </c>
      <c r="BH115" s="463"/>
      <c r="BI115" s="464"/>
      <c r="BJ115" s="270"/>
      <c r="BK115" s="271"/>
      <c r="BL115" s="463"/>
      <c r="BM115" s="464"/>
      <c r="BN115" s="270"/>
      <c r="BO115" s="271"/>
      <c r="BP115" s="578"/>
      <c r="BQ115" s="580"/>
      <c r="BR115" s="334"/>
      <c r="BS115" s="168"/>
      <c r="BT115" s="168"/>
      <c r="BU115" s="181"/>
      <c r="BV115" s="168"/>
      <c r="BW115" s="181"/>
      <c r="BY115" s="183"/>
    </row>
    <row r="116" spans="2:77" s="180" customFormat="1" ht="39.950000000000003" customHeight="1">
      <c r="B116" s="296" t="s">
        <v>103</v>
      </c>
      <c r="C116" s="645" t="s">
        <v>376</v>
      </c>
      <c r="D116" s="645"/>
      <c r="E116" s="645"/>
      <c r="F116" s="645"/>
      <c r="G116" s="645"/>
      <c r="H116" s="645"/>
      <c r="I116" s="645"/>
      <c r="J116" s="645"/>
      <c r="K116" s="645"/>
      <c r="L116" s="645"/>
      <c r="M116" s="645"/>
      <c r="N116" s="645"/>
      <c r="O116" s="645"/>
      <c r="P116" s="645"/>
      <c r="Q116" s="645"/>
      <c r="R116" s="645"/>
      <c r="S116" s="463">
        <v>6</v>
      </c>
      <c r="T116" s="464"/>
      <c r="U116" s="464"/>
      <c r="V116" s="477"/>
      <c r="W116" s="519">
        <f t="shared" si="3"/>
        <v>100</v>
      </c>
      <c r="X116" s="520"/>
      <c r="Y116" s="520"/>
      <c r="Z116" s="464">
        <f t="shared" si="2"/>
        <v>50</v>
      </c>
      <c r="AA116" s="477"/>
      <c r="AB116" s="463">
        <v>18</v>
      </c>
      <c r="AC116" s="464"/>
      <c r="AD116" s="464">
        <v>16</v>
      </c>
      <c r="AE116" s="464"/>
      <c r="AF116" s="464"/>
      <c r="AG116" s="464"/>
      <c r="AH116" s="464">
        <v>16</v>
      </c>
      <c r="AI116" s="477"/>
      <c r="AJ116" s="463"/>
      <c r="AK116" s="464"/>
      <c r="AL116" s="270"/>
      <c r="AM116" s="271"/>
      <c r="AN116" s="463"/>
      <c r="AO116" s="464"/>
      <c r="AP116" s="270"/>
      <c r="AQ116" s="271"/>
      <c r="AR116" s="463"/>
      <c r="AS116" s="464"/>
      <c r="AT116" s="270"/>
      <c r="AU116" s="271"/>
      <c r="AV116" s="465"/>
      <c r="AW116" s="466"/>
      <c r="AX116" s="270"/>
      <c r="AY116" s="271"/>
      <c r="AZ116" s="463"/>
      <c r="BA116" s="464"/>
      <c r="BB116" s="270"/>
      <c r="BC116" s="271"/>
      <c r="BD116" s="463">
        <v>100</v>
      </c>
      <c r="BE116" s="464"/>
      <c r="BF116" s="270">
        <v>50</v>
      </c>
      <c r="BG116" s="271">
        <v>3</v>
      </c>
      <c r="BH116" s="463"/>
      <c r="BI116" s="464"/>
      <c r="BJ116" s="270"/>
      <c r="BK116" s="271"/>
      <c r="BL116" s="463"/>
      <c r="BM116" s="464"/>
      <c r="BN116" s="270"/>
      <c r="BO116" s="271"/>
      <c r="BP116" s="578" t="s">
        <v>162</v>
      </c>
      <c r="BQ116" s="580"/>
      <c r="BR116" s="334"/>
      <c r="BS116" s="168"/>
      <c r="BT116" s="168"/>
      <c r="BU116" s="179"/>
      <c r="BV116" s="168"/>
      <c r="BW116" s="179"/>
      <c r="BY116" s="183"/>
    </row>
    <row r="117" spans="2:77" s="186" customFormat="1" ht="78.75" customHeight="1">
      <c r="B117" s="150" t="s">
        <v>253</v>
      </c>
      <c r="C117" s="646" t="s">
        <v>453</v>
      </c>
      <c r="D117" s="646"/>
      <c r="E117" s="646"/>
      <c r="F117" s="646"/>
      <c r="G117" s="646"/>
      <c r="H117" s="646"/>
      <c r="I117" s="646"/>
      <c r="J117" s="646"/>
      <c r="K117" s="646"/>
      <c r="L117" s="646"/>
      <c r="M117" s="646"/>
      <c r="N117" s="646"/>
      <c r="O117" s="646"/>
      <c r="P117" s="646"/>
      <c r="Q117" s="646"/>
      <c r="R117" s="646"/>
      <c r="S117" s="463"/>
      <c r="T117" s="464"/>
      <c r="U117" s="464"/>
      <c r="V117" s="477"/>
      <c r="W117" s="519" t="str">
        <f t="shared" si="3"/>
        <v xml:space="preserve"> </v>
      </c>
      <c r="X117" s="520"/>
      <c r="Y117" s="520"/>
      <c r="Z117" s="464" t="str">
        <f t="shared" si="2"/>
        <v xml:space="preserve"> </v>
      </c>
      <c r="AA117" s="477"/>
      <c r="AB117" s="463"/>
      <c r="AC117" s="464"/>
      <c r="AD117" s="464"/>
      <c r="AE117" s="464"/>
      <c r="AF117" s="464"/>
      <c r="AG117" s="464"/>
      <c r="AH117" s="464"/>
      <c r="AI117" s="477"/>
      <c r="AJ117" s="463"/>
      <c r="AK117" s="464"/>
      <c r="AL117" s="270"/>
      <c r="AM117" s="271"/>
      <c r="AN117" s="463"/>
      <c r="AO117" s="464"/>
      <c r="AP117" s="270"/>
      <c r="AQ117" s="271"/>
      <c r="AR117" s="463"/>
      <c r="AS117" s="464"/>
      <c r="AT117" s="270"/>
      <c r="AU117" s="271"/>
      <c r="AV117" s="463"/>
      <c r="AW117" s="464"/>
      <c r="AX117" s="270"/>
      <c r="AY117" s="271"/>
      <c r="AZ117" s="463"/>
      <c r="BA117" s="464"/>
      <c r="BB117" s="270"/>
      <c r="BC117" s="271"/>
      <c r="BD117" s="463"/>
      <c r="BE117" s="464"/>
      <c r="BF117" s="270"/>
      <c r="BG117" s="271"/>
      <c r="BH117" s="463"/>
      <c r="BI117" s="464"/>
      <c r="BJ117" s="270"/>
      <c r="BK117" s="271"/>
      <c r="BL117" s="463"/>
      <c r="BM117" s="464"/>
      <c r="BN117" s="270"/>
      <c r="BO117" s="271"/>
      <c r="BP117" s="716"/>
      <c r="BQ117" s="716"/>
      <c r="BR117" s="333"/>
      <c r="BS117" s="184"/>
      <c r="BT117" s="184"/>
      <c r="BU117" s="185"/>
      <c r="BV117" s="184"/>
      <c r="BW117" s="185"/>
      <c r="BY117" s="292"/>
    </row>
    <row r="118" spans="2:77" s="186" customFormat="1" ht="39.950000000000003" customHeight="1">
      <c r="B118" s="460" t="s">
        <v>104</v>
      </c>
      <c r="C118" s="645" t="s">
        <v>254</v>
      </c>
      <c r="D118" s="645"/>
      <c r="E118" s="645"/>
      <c r="F118" s="645"/>
      <c r="G118" s="645"/>
      <c r="H118" s="645"/>
      <c r="I118" s="645"/>
      <c r="J118" s="645"/>
      <c r="K118" s="645"/>
      <c r="L118" s="645"/>
      <c r="M118" s="645"/>
      <c r="N118" s="645"/>
      <c r="O118" s="645"/>
      <c r="P118" s="645"/>
      <c r="Q118" s="645"/>
      <c r="R118" s="645"/>
      <c r="S118" s="463">
        <v>4</v>
      </c>
      <c r="T118" s="464"/>
      <c r="U118" s="464">
        <v>5</v>
      </c>
      <c r="V118" s="477"/>
      <c r="W118" s="519">
        <f t="shared" si="3"/>
        <v>308</v>
      </c>
      <c r="X118" s="520"/>
      <c r="Y118" s="520"/>
      <c r="Z118" s="464">
        <f t="shared" si="2"/>
        <v>170</v>
      </c>
      <c r="AA118" s="477"/>
      <c r="AB118" s="463">
        <v>68</v>
      </c>
      <c r="AC118" s="464"/>
      <c r="AD118" s="464">
        <v>68</v>
      </c>
      <c r="AE118" s="464"/>
      <c r="AF118" s="464"/>
      <c r="AG118" s="464"/>
      <c r="AH118" s="464">
        <v>34</v>
      </c>
      <c r="AI118" s="477"/>
      <c r="AJ118" s="463"/>
      <c r="AK118" s="464"/>
      <c r="AL118" s="270"/>
      <c r="AM118" s="271"/>
      <c r="AN118" s="463"/>
      <c r="AO118" s="464"/>
      <c r="AP118" s="270"/>
      <c r="AQ118" s="271"/>
      <c r="AR118" s="463"/>
      <c r="AS118" s="464"/>
      <c r="AT118" s="270"/>
      <c r="AU118" s="271"/>
      <c r="AV118" s="465">
        <v>138</v>
      </c>
      <c r="AW118" s="466"/>
      <c r="AX118" s="270">
        <v>84</v>
      </c>
      <c r="AY118" s="271">
        <v>4</v>
      </c>
      <c r="AZ118" s="465">
        <v>170</v>
      </c>
      <c r="BA118" s="466"/>
      <c r="BB118" s="270">
        <v>86</v>
      </c>
      <c r="BC118" s="271">
        <v>4</v>
      </c>
      <c r="BD118" s="465"/>
      <c r="BE118" s="466"/>
      <c r="BF118" s="270"/>
      <c r="BG118" s="271"/>
      <c r="BH118" s="463"/>
      <c r="BI118" s="464"/>
      <c r="BJ118" s="270"/>
      <c r="BK118" s="271"/>
      <c r="BL118" s="463"/>
      <c r="BM118" s="464"/>
      <c r="BN118" s="270"/>
      <c r="BO118" s="271"/>
      <c r="BP118" s="533" t="s">
        <v>163</v>
      </c>
      <c r="BQ118" s="534"/>
      <c r="BR118" s="330"/>
      <c r="BS118" s="184"/>
      <c r="BT118" s="184"/>
      <c r="BU118" s="185"/>
      <c r="BV118" s="184"/>
      <c r="BW118" s="185"/>
      <c r="BY118" s="292"/>
    </row>
    <row r="119" spans="2:77" s="186" customFormat="1" ht="66.75" customHeight="1">
      <c r="B119" s="874"/>
      <c r="C119" s="645" t="s">
        <v>255</v>
      </c>
      <c r="D119" s="645"/>
      <c r="E119" s="645"/>
      <c r="F119" s="645"/>
      <c r="G119" s="645"/>
      <c r="H119" s="645"/>
      <c r="I119" s="645"/>
      <c r="J119" s="645"/>
      <c r="K119" s="645"/>
      <c r="L119" s="645"/>
      <c r="M119" s="645"/>
      <c r="N119" s="645"/>
      <c r="O119" s="645"/>
      <c r="P119" s="645"/>
      <c r="Q119" s="645"/>
      <c r="R119" s="645"/>
      <c r="S119" s="463"/>
      <c r="T119" s="464"/>
      <c r="U119" s="464"/>
      <c r="V119" s="477"/>
      <c r="W119" s="519">
        <f t="shared" si="3"/>
        <v>40</v>
      </c>
      <c r="X119" s="520"/>
      <c r="Y119" s="520"/>
      <c r="Z119" s="464" t="str">
        <f t="shared" si="2"/>
        <v xml:space="preserve"> </v>
      </c>
      <c r="AA119" s="477"/>
      <c r="AB119" s="463"/>
      <c r="AC119" s="464"/>
      <c r="AD119" s="464"/>
      <c r="AE119" s="464"/>
      <c r="AF119" s="464"/>
      <c r="AG119" s="464"/>
      <c r="AH119" s="464"/>
      <c r="AI119" s="477"/>
      <c r="AJ119" s="463"/>
      <c r="AK119" s="464"/>
      <c r="AL119" s="270"/>
      <c r="AM119" s="271"/>
      <c r="AN119" s="463"/>
      <c r="AO119" s="464"/>
      <c r="AP119" s="270"/>
      <c r="AQ119" s="271"/>
      <c r="AR119" s="463"/>
      <c r="AS119" s="464"/>
      <c r="AT119" s="270"/>
      <c r="AU119" s="271"/>
      <c r="AV119" s="465"/>
      <c r="AW119" s="466"/>
      <c r="AX119" s="270"/>
      <c r="AY119" s="271"/>
      <c r="AZ119" s="465">
        <v>40</v>
      </c>
      <c r="BA119" s="466"/>
      <c r="BB119" s="270"/>
      <c r="BC119" s="271">
        <v>1</v>
      </c>
      <c r="BD119" s="465"/>
      <c r="BE119" s="466"/>
      <c r="BF119" s="270"/>
      <c r="BG119" s="271"/>
      <c r="BH119" s="463"/>
      <c r="BI119" s="464"/>
      <c r="BJ119" s="270"/>
      <c r="BK119" s="271"/>
      <c r="BL119" s="463"/>
      <c r="BM119" s="464"/>
      <c r="BN119" s="270"/>
      <c r="BO119" s="271"/>
      <c r="BP119" s="537"/>
      <c r="BQ119" s="538"/>
      <c r="BR119" s="330"/>
      <c r="BS119" s="184"/>
      <c r="BT119" s="184"/>
      <c r="BU119" s="185"/>
      <c r="BV119" s="184"/>
      <c r="BW119" s="185"/>
      <c r="BY119" s="292"/>
    </row>
    <row r="120" spans="2:77" s="186" customFormat="1" ht="66" customHeight="1">
      <c r="B120" s="296" t="s">
        <v>105</v>
      </c>
      <c r="C120" s="645" t="s">
        <v>256</v>
      </c>
      <c r="D120" s="645"/>
      <c r="E120" s="645"/>
      <c r="F120" s="645"/>
      <c r="G120" s="645"/>
      <c r="H120" s="645"/>
      <c r="I120" s="645"/>
      <c r="J120" s="645"/>
      <c r="K120" s="645"/>
      <c r="L120" s="645"/>
      <c r="M120" s="645"/>
      <c r="N120" s="645"/>
      <c r="O120" s="645"/>
      <c r="P120" s="645"/>
      <c r="Q120" s="645"/>
      <c r="R120" s="645"/>
      <c r="S120" s="463">
        <v>6</v>
      </c>
      <c r="T120" s="464"/>
      <c r="U120" s="464"/>
      <c r="V120" s="477"/>
      <c r="W120" s="519">
        <f t="shared" si="3"/>
        <v>130</v>
      </c>
      <c r="X120" s="520"/>
      <c r="Y120" s="520"/>
      <c r="Z120" s="464">
        <f t="shared" si="2"/>
        <v>86</v>
      </c>
      <c r="AA120" s="477"/>
      <c r="AB120" s="463">
        <v>34</v>
      </c>
      <c r="AC120" s="464"/>
      <c r="AD120" s="464">
        <v>34</v>
      </c>
      <c r="AE120" s="464"/>
      <c r="AF120" s="464"/>
      <c r="AG120" s="464"/>
      <c r="AH120" s="464">
        <v>18</v>
      </c>
      <c r="AI120" s="477"/>
      <c r="AJ120" s="463"/>
      <c r="AK120" s="464"/>
      <c r="AL120" s="270"/>
      <c r="AM120" s="271"/>
      <c r="AN120" s="463"/>
      <c r="AO120" s="464"/>
      <c r="AP120" s="270"/>
      <c r="AQ120" s="271"/>
      <c r="AR120" s="463"/>
      <c r="AS120" s="464"/>
      <c r="AT120" s="270"/>
      <c r="AU120" s="271"/>
      <c r="AV120" s="465"/>
      <c r="AW120" s="466"/>
      <c r="AX120" s="270"/>
      <c r="AY120" s="271"/>
      <c r="AZ120" s="463"/>
      <c r="BA120" s="464"/>
      <c r="BB120" s="270"/>
      <c r="BC120" s="271"/>
      <c r="BD120" s="463">
        <v>130</v>
      </c>
      <c r="BE120" s="464"/>
      <c r="BF120" s="270">
        <v>86</v>
      </c>
      <c r="BG120" s="271">
        <v>3</v>
      </c>
      <c r="BH120" s="463"/>
      <c r="BI120" s="464"/>
      <c r="BJ120" s="270"/>
      <c r="BK120" s="271"/>
      <c r="BL120" s="463"/>
      <c r="BM120" s="464"/>
      <c r="BN120" s="270"/>
      <c r="BO120" s="271"/>
      <c r="BP120" s="578" t="s">
        <v>360</v>
      </c>
      <c r="BQ120" s="580"/>
      <c r="BR120" s="334"/>
      <c r="BS120" s="184"/>
      <c r="BT120" s="184"/>
      <c r="BU120" s="185"/>
      <c r="BV120" s="184"/>
      <c r="BW120" s="185"/>
      <c r="BY120" s="292"/>
    </row>
    <row r="121" spans="2:77" s="186" customFormat="1" ht="63.75" customHeight="1" thickBot="1">
      <c r="B121" s="142" t="s">
        <v>106</v>
      </c>
      <c r="C121" s="841" t="s">
        <v>257</v>
      </c>
      <c r="D121" s="841"/>
      <c r="E121" s="841"/>
      <c r="F121" s="841"/>
      <c r="G121" s="841"/>
      <c r="H121" s="841"/>
      <c r="I121" s="841"/>
      <c r="J121" s="841"/>
      <c r="K121" s="841"/>
      <c r="L121" s="841"/>
      <c r="M121" s="841"/>
      <c r="N121" s="841"/>
      <c r="O121" s="841"/>
      <c r="P121" s="841"/>
      <c r="Q121" s="841"/>
      <c r="R121" s="841"/>
      <c r="S121" s="484">
        <v>7</v>
      </c>
      <c r="T121" s="485"/>
      <c r="U121" s="485"/>
      <c r="V121" s="486"/>
      <c r="W121" s="484">
        <f t="shared" si="3"/>
        <v>144</v>
      </c>
      <c r="X121" s="485"/>
      <c r="Y121" s="485"/>
      <c r="Z121" s="485">
        <f t="shared" si="2"/>
        <v>86</v>
      </c>
      <c r="AA121" s="486"/>
      <c r="AB121" s="484">
        <v>34</v>
      </c>
      <c r="AC121" s="485"/>
      <c r="AD121" s="485">
        <v>34</v>
      </c>
      <c r="AE121" s="485"/>
      <c r="AF121" s="485"/>
      <c r="AG121" s="485"/>
      <c r="AH121" s="485">
        <v>18</v>
      </c>
      <c r="AI121" s="486"/>
      <c r="AJ121" s="484"/>
      <c r="AK121" s="485"/>
      <c r="AL121" s="274"/>
      <c r="AM121" s="275"/>
      <c r="AN121" s="484"/>
      <c r="AO121" s="485"/>
      <c r="AP121" s="274"/>
      <c r="AQ121" s="275"/>
      <c r="AR121" s="484"/>
      <c r="AS121" s="485"/>
      <c r="AT121" s="274"/>
      <c r="AU121" s="275"/>
      <c r="AV121" s="484"/>
      <c r="AW121" s="485"/>
      <c r="AX121" s="274"/>
      <c r="AY121" s="275"/>
      <c r="AZ121" s="484"/>
      <c r="BA121" s="485"/>
      <c r="BB121" s="274"/>
      <c r="BC121" s="275"/>
      <c r="BD121" s="484"/>
      <c r="BE121" s="485"/>
      <c r="BF121" s="274"/>
      <c r="BG121" s="275"/>
      <c r="BH121" s="484">
        <v>144</v>
      </c>
      <c r="BI121" s="485"/>
      <c r="BJ121" s="274">
        <v>86</v>
      </c>
      <c r="BK121" s="275">
        <v>4</v>
      </c>
      <c r="BL121" s="484"/>
      <c r="BM121" s="485"/>
      <c r="BN121" s="274"/>
      <c r="BO121" s="275"/>
      <c r="BP121" s="842" t="s">
        <v>361</v>
      </c>
      <c r="BQ121" s="843"/>
      <c r="BR121" s="334"/>
      <c r="BS121" s="184"/>
      <c r="BT121" s="184"/>
      <c r="BU121" s="185"/>
      <c r="BV121" s="184"/>
      <c r="BW121" s="185"/>
      <c r="BY121" s="292"/>
    </row>
    <row r="122" spans="2:77" s="186" customFormat="1" ht="63.75" customHeight="1">
      <c r="B122" s="319"/>
      <c r="C122" s="462"/>
      <c r="D122" s="643"/>
      <c r="E122" s="643"/>
      <c r="F122" s="643"/>
      <c r="G122" s="643"/>
      <c r="H122" s="643"/>
      <c r="I122" s="643"/>
      <c r="J122" s="643"/>
      <c r="K122" s="643"/>
      <c r="L122" s="643"/>
      <c r="M122" s="643"/>
      <c r="N122" s="643"/>
      <c r="O122" s="643"/>
      <c r="P122" s="643"/>
      <c r="Q122" s="643"/>
      <c r="R122" s="643"/>
      <c r="S122" s="319"/>
      <c r="T122" s="319"/>
      <c r="U122" s="319"/>
      <c r="V122" s="319"/>
      <c r="W122" s="319"/>
      <c r="X122" s="319"/>
      <c r="Y122" s="319"/>
      <c r="Z122" s="319"/>
      <c r="AA122" s="319"/>
      <c r="AB122" s="319"/>
      <c r="AC122" s="319"/>
      <c r="AD122" s="319"/>
      <c r="AE122" s="319"/>
      <c r="AF122" s="319"/>
      <c r="AG122" s="319"/>
      <c r="AH122" s="319"/>
      <c r="AI122" s="319"/>
      <c r="AJ122" s="319"/>
      <c r="AK122" s="319"/>
      <c r="AL122" s="319"/>
      <c r="AM122" s="319"/>
      <c r="AN122" s="319"/>
      <c r="AO122" s="319"/>
      <c r="AP122" s="319"/>
      <c r="AQ122" s="319"/>
      <c r="AR122" s="319"/>
      <c r="AS122" s="319"/>
      <c r="AT122" s="319"/>
      <c r="AU122" s="319"/>
      <c r="AV122" s="319"/>
      <c r="AW122" s="319"/>
      <c r="AX122" s="319"/>
      <c r="AY122" s="319"/>
      <c r="AZ122" s="319"/>
      <c r="BA122" s="319"/>
      <c r="BB122" s="319"/>
      <c r="BC122" s="319"/>
      <c r="BD122" s="319"/>
      <c r="BE122" s="319"/>
      <c r="BF122" s="319"/>
      <c r="BG122" s="319"/>
      <c r="BH122" s="462"/>
      <c r="BI122" s="462"/>
      <c r="BJ122" s="462"/>
      <c r="BK122" s="462"/>
      <c r="BL122" s="462"/>
      <c r="BM122" s="462"/>
      <c r="BN122" s="462"/>
      <c r="BO122" s="462"/>
      <c r="BP122" s="462"/>
      <c r="BQ122" s="462"/>
      <c r="BR122" s="146"/>
      <c r="BS122" s="184"/>
      <c r="BT122" s="184"/>
      <c r="BU122" s="185"/>
      <c r="BV122" s="184"/>
      <c r="BW122" s="185"/>
      <c r="BY122" s="292"/>
    </row>
    <row r="123" spans="2:77" s="186" customFormat="1" ht="63.75" customHeight="1" thickBot="1">
      <c r="B123" s="25"/>
      <c r="C123" s="187" t="s">
        <v>346</v>
      </c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  <c r="BH123" s="25"/>
      <c r="BI123" s="25"/>
      <c r="BJ123" s="25"/>
      <c r="BK123" s="25"/>
      <c r="BL123" s="25"/>
      <c r="BM123" s="25"/>
      <c r="BN123" s="25"/>
      <c r="BO123" s="25"/>
      <c r="BP123" s="25"/>
      <c r="BQ123" s="25"/>
      <c r="BR123" s="25"/>
      <c r="BS123" s="184"/>
      <c r="BT123" s="184"/>
      <c r="BU123" s="185"/>
      <c r="BV123" s="184"/>
      <c r="BW123" s="185"/>
      <c r="BY123" s="292"/>
    </row>
    <row r="124" spans="2:77" s="186" customFormat="1" ht="36" customHeight="1" thickBot="1">
      <c r="B124" s="626" t="s">
        <v>75</v>
      </c>
      <c r="C124" s="778" t="s">
        <v>315</v>
      </c>
      <c r="D124" s="779"/>
      <c r="E124" s="779"/>
      <c r="F124" s="779"/>
      <c r="G124" s="779"/>
      <c r="H124" s="779"/>
      <c r="I124" s="779"/>
      <c r="J124" s="779"/>
      <c r="K124" s="779"/>
      <c r="L124" s="779"/>
      <c r="M124" s="779"/>
      <c r="N124" s="779"/>
      <c r="O124" s="779"/>
      <c r="P124" s="779"/>
      <c r="Q124" s="779"/>
      <c r="R124" s="780"/>
      <c r="S124" s="629" t="s">
        <v>215</v>
      </c>
      <c r="T124" s="630"/>
      <c r="U124" s="630" t="s">
        <v>216</v>
      </c>
      <c r="V124" s="635"/>
      <c r="W124" s="817" t="s">
        <v>214</v>
      </c>
      <c r="X124" s="550"/>
      <c r="Y124" s="550"/>
      <c r="Z124" s="550"/>
      <c r="AA124" s="550"/>
      <c r="AB124" s="550"/>
      <c r="AC124" s="550"/>
      <c r="AD124" s="550"/>
      <c r="AE124" s="550"/>
      <c r="AF124" s="550"/>
      <c r="AG124" s="550"/>
      <c r="AH124" s="550"/>
      <c r="AI124" s="551"/>
      <c r="AJ124" s="550" t="s">
        <v>6</v>
      </c>
      <c r="AK124" s="550"/>
      <c r="AL124" s="550"/>
      <c r="AM124" s="550"/>
      <c r="AN124" s="550"/>
      <c r="AO124" s="550"/>
      <c r="AP124" s="550"/>
      <c r="AQ124" s="550"/>
      <c r="AR124" s="550"/>
      <c r="AS124" s="550"/>
      <c r="AT124" s="550"/>
      <c r="AU124" s="550"/>
      <c r="AV124" s="550"/>
      <c r="AW124" s="550"/>
      <c r="AX124" s="550"/>
      <c r="AY124" s="550"/>
      <c r="AZ124" s="550"/>
      <c r="BA124" s="550"/>
      <c r="BB124" s="550"/>
      <c r="BC124" s="550"/>
      <c r="BD124" s="550"/>
      <c r="BE124" s="550"/>
      <c r="BF124" s="550"/>
      <c r="BG124" s="550"/>
      <c r="BH124" s="550"/>
      <c r="BI124" s="550"/>
      <c r="BJ124" s="550"/>
      <c r="BK124" s="550"/>
      <c r="BL124" s="550"/>
      <c r="BM124" s="550"/>
      <c r="BN124" s="550"/>
      <c r="BO124" s="551"/>
      <c r="BP124" s="569" t="s">
        <v>131</v>
      </c>
      <c r="BQ124" s="570"/>
      <c r="BR124" s="327"/>
      <c r="BS124" s="184"/>
      <c r="BT124" s="184"/>
      <c r="BU124" s="185"/>
      <c r="BV124" s="184"/>
      <c r="BW124" s="185"/>
      <c r="BY124" s="292"/>
    </row>
    <row r="125" spans="2:77" s="186" customFormat="1" ht="45.75" customHeight="1" thickBot="1">
      <c r="B125" s="627"/>
      <c r="C125" s="781"/>
      <c r="D125" s="782"/>
      <c r="E125" s="782"/>
      <c r="F125" s="782"/>
      <c r="G125" s="782"/>
      <c r="H125" s="782"/>
      <c r="I125" s="782"/>
      <c r="J125" s="782"/>
      <c r="K125" s="782"/>
      <c r="L125" s="782"/>
      <c r="M125" s="782"/>
      <c r="N125" s="782"/>
      <c r="O125" s="782"/>
      <c r="P125" s="782"/>
      <c r="Q125" s="782"/>
      <c r="R125" s="783"/>
      <c r="S125" s="631"/>
      <c r="T125" s="632"/>
      <c r="U125" s="632"/>
      <c r="V125" s="636"/>
      <c r="W125" s="638" t="s">
        <v>17</v>
      </c>
      <c r="X125" s="544"/>
      <c r="Y125" s="544"/>
      <c r="Z125" s="630" t="s">
        <v>217</v>
      </c>
      <c r="AA125" s="635"/>
      <c r="AB125" s="789" t="s">
        <v>7</v>
      </c>
      <c r="AC125" s="789"/>
      <c r="AD125" s="789"/>
      <c r="AE125" s="789"/>
      <c r="AF125" s="789"/>
      <c r="AG125" s="789"/>
      <c r="AH125" s="789"/>
      <c r="AI125" s="789"/>
      <c r="AJ125" s="541" t="s">
        <v>25</v>
      </c>
      <c r="AK125" s="542"/>
      <c r="AL125" s="542"/>
      <c r="AM125" s="542"/>
      <c r="AN125" s="542"/>
      <c r="AO125" s="542"/>
      <c r="AP125" s="542"/>
      <c r="AQ125" s="543"/>
      <c r="AR125" s="541" t="s">
        <v>26</v>
      </c>
      <c r="AS125" s="542"/>
      <c r="AT125" s="542"/>
      <c r="AU125" s="542"/>
      <c r="AV125" s="542"/>
      <c r="AW125" s="542"/>
      <c r="AX125" s="542"/>
      <c r="AY125" s="543"/>
      <c r="AZ125" s="541" t="s">
        <v>27</v>
      </c>
      <c r="BA125" s="542"/>
      <c r="BB125" s="542"/>
      <c r="BC125" s="542"/>
      <c r="BD125" s="542"/>
      <c r="BE125" s="542"/>
      <c r="BF125" s="542"/>
      <c r="BG125" s="543"/>
      <c r="BH125" s="541" t="s">
        <v>28</v>
      </c>
      <c r="BI125" s="542"/>
      <c r="BJ125" s="542"/>
      <c r="BK125" s="542"/>
      <c r="BL125" s="542"/>
      <c r="BM125" s="542"/>
      <c r="BN125" s="542"/>
      <c r="BO125" s="543"/>
      <c r="BP125" s="571"/>
      <c r="BQ125" s="572"/>
      <c r="BR125" s="327"/>
      <c r="BS125" s="184"/>
      <c r="BT125" s="184"/>
      <c r="BU125" s="185"/>
      <c r="BV125" s="184"/>
      <c r="BW125" s="185"/>
      <c r="BY125" s="292"/>
    </row>
    <row r="126" spans="2:77" s="190" customFormat="1" ht="53.25" customHeight="1">
      <c r="B126" s="627"/>
      <c r="C126" s="781"/>
      <c r="D126" s="782"/>
      <c r="E126" s="782"/>
      <c r="F126" s="782"/>
      <c r="G126" s="782"/>
      <c r="H126" s="782"/>
      <c r="I126" s="782"/>
      <c r="J126" s="782"/>
      <c r="K126" s="782"/>
      <c r="L126" s="782"/>
      <c r="M126" s="782"/>
      <c r="N126" s="782"/>
      <c r="O126" s="782"/>
      <c r="P126" s="782"/>
      <c r="Q126" s="782"/>
      <c r="R126" s="783"/>
      <c r="S126" s="631"/>
      <c r="T126" s="632"/>
      <c r="U126" s="632"/>
      <c r="V126" s="636"/>
      <c r="W126" s="639"/>
      <c r="X126" s="545"/>
      <c r="Y126" s="545"/>
      <c r="Z126" s="632"/>
      <c r="AA126" s="636"/>
      <c r="AB126" s="638" t="s">
        <v>30</v>
      </c>
      <c r="AC126" s="544"/>
      <c r="AD126" s="544" t="s">
        <v>74</v>
      </c>
      <c r="AE126" s="544"/>
      <c r="AF126" s="544" t="s">
        <v>218</v>
      </c>
      <c r="AG126" s="544"/>
      <c r="AH126" s="544" t="s">
        <v>219</v>
      </c>
      <c r="AI126" s="547"/>
      <c r="AJ126" s="575" t="s">
        <v>230</v>
      </c>
      <c r="AK126" s="576"/>
      <c r="AL126" s="576"/>
      <c r="AM126" s="577"/>
      <c r="AN126" s="575" t="s">
        <v>228</v>
      </c>
      <c r="AO126" s="576"/>
      <c r="AP126" s="576"/>
      <c r="AQ126" s="577"/>
      <c r="AR126" s="575" t="s">
        <v>220</v>
      </c>
      <c r="AS126" s="576"/>
      <c r="AT126" s="576"/>
      <c r="AU126" s="577"/>
      <c r="AV126" s="575" t="s">
        <v>221</v>
      </c>
      <c r="AW126" s="576"/>
      <c r="AX126" s="576"/>
      <c r="AY126" s="577"/>
      <c r="AZ126" s="575" t="s">
        <v>222</v>
      </c>
      <c r="BA126" s="576"/>
      <c r="BB126" s="576"/>
      <c r="BC126" s="577"/>
      <c r="BD126" s="575" t="s">
        <v>223</v>
      </c>
      <c r="BE126" s="576"/>
      <c r="BF126" s="576"/>
      <c r="BG126" s="577"/>
      <c r="BH126" s="575" t="s">
        <v>229</v>
      </c>
      <c r="BI126" s="576"/>
      <c r="BJ126" s="576"/>
      <c r="BK126" s="577"/>
      <c r="BL126" s="575" t="s">
        <v>224</v>
      </c>
      <c r="BM126" s="576"/>
      <c r="BN126" s="576"/>
      <c r="BO126" s="577"/>
      <c r="BP126" s="571"/>
      <c r="BQ126" s="572"/>
      <c r="BR126" s="327"/>
      <c r="BS126" s="188"/>
      <c r="BT126" s="188"/>
      <c r="BU126" s="189"/>
      <c r="BV126" s="188"/>
      <c r="BW126" s="189"/>
      <c r="BY126" s="191"/>
    </row>
    <row r="127" spans="2:77" s="190" customFormat="1" ht="38.25" customHeight="1">
      <c r="B127" s="627"/>
      <c r="C127" s="781"/>
      <c r="D127" s="782"/>
      <c r="E127" s="782"/>
      <c r="F127" s="782"/>
      <c r="G127" s="782"/>
      <c r="H127" s="782"/>
      <c r="I127" s="782"/>
      <c r="J127" s="782"/>
      <c r="K127" s="782"/>
      <c r="L127" s="782"/>
      <c r="M127" s="782"/>
      <c r="N127" s="782"/>
      <c r="O127" s="782"/>
      <c r="P127" s="782"/>
      <c r="Q127" s="782"/>
      <c r="R127" s="783"/>
      <c r="S127" s="631"/>
      <c r="T127" s="632"/>
      <c r="U127" s="632"/>
      <c r="V127" s="636"/>
      <c r="W127" s="639"/>
      <c r="X127" s="545"/>
      <c r="Y127" s="545"/>
      <c r="Z127" s="632"/>
      <c r="AA127" s="636"/>
      <c r="AB127" s="639"/>
      <c r="AC127" s="545"/>
      <c r="AD127" s="545"/>
      <c r="AE127" s="545"/>
      <c r="AF127" s="545"/>
      <c r="AG127" s="545"/>
      <c r="AH127" s="545"/>
      <c r="AI127" s="548"/>
      <c r="AJ127" s="578"/>
      <c r="AK127" s="579"/>
      <c r="AL127" s="579"/>
      <c r="AM127" s="580"/>
      <c r="AN127" s="578"/>
      <c r="AO127" s="579"/>
      <c r="AP127" s="579"/>
      <c r="AQ127" s="580"/>
      <c r="AR127" s="578"/>
      <c r="AS127" s="579"/>
      <c r="AT127" s="579"/>
      <c r="AU127" s="580"/>
      <c r="AV127" s="578"/>
      <c r="AW127" s="579"/>
      <c r="AX127" s="579"/>
      <c r="AY127" s="580"/>
      <c r="AZ127" s="578"/>
      <c r="BA127" s="579"/>
      <c r="BB127" s="579"/>
      <c r="BC127" s="580"/>
      <c r="BD127" s="578"/>
      <c r="BE127" s="579"/>
      <c r="BF127" s="579"/>
      <c r="BG127" s="580"/>
      <c r="BH127" s="578"/>
      <c r="BI127" s="579"/>
      <c r="BJ127" s="579"/>
      <c r="BK127" s="580"/>
      <c r="BL127" s="578"/>
      <c r="BM127" s="579"/>
      <c r="BN127" s="579"/>
      <c r="BO127" s="580"/>
      <c r="BP127" s="571"/>
      <c r="BQ127" s="572"/>
      <c r="BR127" s="327"/>
      <c r="BS127" s="188"/>
      <c r="BT127" s="188"/>
      <c r="BU127" s="189"/>
      <c r="BV127" s="188"/>
      <c r="BW127" s="189"/>
      <c r="BY127" s="191"/>
    </row>
    <row r="128" spans="2:77" s="190" customFormat="1" ht="38.25" customHeight="1">
      <c r="B128" s="627"/>
      <c r="C128" s="781"/>
      <c r="D128" s="782"/>
      <c r="E128" s="782"/>
      <c r="F128" s="782"/>
      <c r="G128" s="782"/>
      <c r="H128" s="782"/>
      <c r="I128" s="782"/>
      <c r="J128" s="782"/>
      <c r="K128" s="782"/>
      <c r="L128" s="782"/>
      <c r="M128" s="782"/>
      <c r="N128" s="782"/>
      <c r="O128" s="782"/>
      <c r="P128" s="782"/>
      <c r="Q128" s="782"/>
      <c r="R128" s="783"/>
      <c r="S128" s="631"/>
      <c r="T128" s="632"/>
      <c r="U128" s="632"/>
      <c r="V128" s="636"/>
      <c r="W128" s="639"/>
      <c r="X128" s="545"/>
      <c r="Y128" s="545"/>
      <c r="Z128" s="632"/>
      <c r="AA128" s="636"/>
      <c r="AB128" s="639"/>
      <c r="AC128" s="545"/>
      <c r="AD128" s="545"/>
      <c r="AE128" s="545"/>
      <c r="AF128" s="545"/>
      <c r="AG128" s="545"/>
      <c r="AH128" s="545"/>
      <c r="AI128" s="548"/>
      <c r="AJ128" s="504" t="s">
        <v>205</v>
      </c>
      <c r="AK128" s="505"/>
      <c r="AL128" s="508" t="s">
        <v>206</v>
      </c>
      <c r="AM128" s="510" t="s">
        <v>204</v>
      </c>
      <c r="AN128" s="504" t="s">
        <v>205</v>
      </c>
      <c r="AO128" s="505"/>
      <c r="AP128" s="508" t="s">
        <v>206</v>
      </c>
      <c r="AQ128" s="510" t="s">
        <v>204</v>
      </c>
      <c r="AR128" s="504" t="s">
        <v>205</v>
      </c>
      <c r="AS128" s="505"/>
      <c r="AT128" s="508" t="s">
        <v>206</v>
      </c>
      <c r="AU128" s="510" t="s">
        <v>204</v>
      </c>
      <c r="AV128" s="504" t="s">
        <v>205</v>
      </c>
      <c r="AW128" s="505"/>
      <c r="AX128" s="508" t="s">
        <v>206</v>
      </c>
      <c r="AY128" s="510" t="s">
        <v>204</v>
      </c>
      <c r="AZ128" s="504" t="s">
        <v>205</v>
      </c>
      <c r="BA128" s="505"/>
      <c r="BB128" s="508" t="s">
        <v>206</v>
      </c>
      <c r="BC128" s="510" t="s">
        <v>204</v>
      </c>
      <c r="BD128" s="504" t="s">
        <v>205</v>
      </c>
      <c r="BE128" s="505"/>
      <c r="BF128" s="508" t="s">
        <v>206</v>
      </c>
      <c r="BG128" s="510" t="s">
        <v>204</v>
      </c>
      <c r="BH128" s="504" t="s">
        <v>205</v>
      </c>
      <c r="BI128" s="505"/>
      <c r="BJ128" s="508" t="s">
        <v>206</v>
      </c>
      <c r="BK128" s="510" t="s">
        <v>204</v>
      </c>
      <c r="BL128" s="504" t="s">
        <v>205</v>
      </c>
      <c r="BM128" s="505"/>
      <c r="BN128" s="508" t="s">
        <v>206</v>
      </c>
      <c r="BO128" s="510" t="s">
        <v>204</v>
      </c>
      <c r="BP128" s="571"/>
      <c r="BQ128" s="572"/>
      <c r="BR128" s="327"/>
      <c r="BS128" s="188"/>
      <c r="BT128" s="188"/>
      <c r="BU128" s="189"/>
      <c r="BV128" s="188"/>
      <c r="BW128" s="189"/>
      <c r="BY128" s="191"/>
    </row>
    <row r="129" spans="2:77" s="190" customFormat="1" ht="3.75" customHeight="1">
      <c r="B129" s="627"/>
      <c r="C129" s="781"/>
      <c r="D129" s="782"/>
      <c r="E129" s="782"/>
      <c r="F129" s="782"/>
      <c r="G129" s="782"/>
      <c r="H129" s="782"/>
      <c r="I129" s="782"/>
      <c r="J129" s="782"/>
      <c r="K129" s="782"/>
      <c r="L129" s="782"/>
      <c r="M129" s="782"/>
      <c r="N129" s="782"/>
      <c r="O129" s="782"/>
      <c r="P129" s="782"/>
      <c r="Q129" s="782"/>
      <c r="R129" s="783"/>
      <c r="S129" s="631"/>
      <c r="T129" s="632"/>
      <c r="U129" s="632"/>
      <c r="V129" s="636"/>
      <c r="W129" s="639"/>
      <c r="X129" s="545"/>
      <c r="Y129" s="545"/>
      <c r="Z129" s="632"/>
      <c r="AA129" s="636"/>
      <c r="AB129" s="639"/>
      <c r="AC129" s="545"/>
      <c r="AD129" s="545"/>
      <c r="AE129" s="545"/>
      <c r="AF129" s="545"/>
      <c r="AG129" s="545"/>
      <c r="AH129" s="545"/>
      <c r="AI129" s="548"/>
      <c r="AJ129" s="504"/>
      <c r="AK129" s="505"/>
      <c r="AL129" s="508"/>
      <c r="AM129" s="510"/>
      <c r="AN129" s="504"/>
      <c r="AO129" s="505"/>
      <c r="AP129" s="508"/>
      <c r="AQ129" s="510"/>
      <c r="AR129" s="504"/>
      <c r="AS129" s="505"/>
      <c r="AT129" s="508"/>
      <c r="AU129" s="510"/>
      <c r="AV129" s="504"/>
      <c r="AW129" s="505"/>
      <c r="AX129" s="508"/>
      <c r="AY129" s="510"/>
      <c r="AZ129" s="504"/>
      <c r="BA129" s="505"/>
      <c r="BB129" s="508"/>
      <c r="BC129" s="510"/>
      <c r="BD129" s="504"/>
      <c r="BE129" s="505"/>
      <c r="BF129" s="508"/>
      <c r="BG129" s="510"/>
      <c r="BH129" s="504"/>
      <c r="BI129" s="505"/>
      <c r="BJ129" s="508"/>
      <c r="BK129" s="510"/>
      <c r="BL129" s="504"/>
      <c r="BM129" s="505"/>
      <c r="BN129" s="508"/>
      <c r="BO129" s="510"/>
      <c r="BP129" s="571"/>
      <c r="BQ129" s="572"/>
      <c r="BR129" s="327"/>
      <c r="BS129" s="188"/>
      <c r="BT129" s="188"/>
      <c r="BU129" s="189"/>
      <c r="BV129" s="188"/>
      <c r="BW129" s="189"/>
      <c r="BY129" s="191"/>
    </row>
    <row r="130" spans="2:77" s="190" customFormat="1" ht="78" customHeight="1">
      <c r="B130" s="627"/>
      <c r="C130" s="781"/>
      <c r="D130" s="782"/>
      <c r="E130" s="782"/>
      <c r="F130" s="782"/>
      <c r="G130" s="782"/>
      <c r="H130" s="782"/>
      <c r="I130" s="782"/>
      <c r="J130" s="782"/>
      <c r="K130" s="782"/>
      <c r="L130" s="782"/>
      <c r="M130" s="782"/>
      <c r="N130" s="782"/>
      <c r="O130" s="782"/>
      <c r="P130" s="782"/>
      <c r="Q130" s="782"/>
      <c r="R130" s="783"/>
      <c r="S130" s="631"/>
      <c r="T130" s="632"/>
      <c r="U130" s="632"/>
      <c r="V130" s="636"/>
      <c r="W130" s="639"/>
      <c r="X130" s="545"/>
      <c r="Y130" s="545"/>
      <c r="Z130" s="632"/>
      <c r="AA130" s="636"/>
      <c r="AB130" s="639"/>
      <c r="AC130" s="545"/>
      <c r="AD130" s="545"/>
      <c r="AE130" s="545"/>
      <c r="AF130" s="545"/>
      <c r="AG130" s="545"/>
      <c r="AH130" s="545"/>
      <c r="AI130" s="548"/>
      <c r="AJ130" s="504"/>
      <c r="AK130" s="505"/>
      <c r="AL130" s="508"/>
      <c r="AM130" s="510"/>
      <c r="AN130" s="504"/>
      <c r="AO130" s="505"/>
      <c r="AP130" s="508"/>
      <c r="AQ130" s="510"/>
      <c r="AR130" s="504"/>
      <c r="AS130" s="505"/>
      <c r="AT130" s="508"/>
      <c r="AU130" s="510"/>
      <c r="AV130" s="504"/>
      <c r="AW130" s="505"/>
      <c r="AX130" s="508"/>
      <c r="AY130" s="510"/>
      <c r="AZ130" s="504"/>
      <c r="BA130" s="505"/>
      <c r="BB130" s="508"/>
      <c r="BC130" s="510"/>
      <c r="BD130" s="504"/>
      <c r="BE130" s="505"/>
      <c r="BF130" s="508"/>
      <c r="BG130" s="510"/>
      <c r="BH130" s="504"/>
      <c r="BI130" s="505"/>
      <c r="BJ130" s="508"/>
      <c r="BK130" s="510"/>
      <c r="BL130" s="504"/>
      <c r="BM130" s="505"/>
      <c r="BN130" s="508"/>
      <c r="BO130" s="510"/>
      <c r="BP130" s="571"/>
      <c r="BQ130" s="572"/>
      <c r="BR130" s="327"/>
      <c r="BS130" s="188"/>
      <c r="BT130" s="188"/>
      <c r="BU130" s="189"/>
      <c r="BV130" s="188"/>
      <c r="BW130" s="189"/>
      <c r="BY130" s="191"/>
    </row>
    <row r="131" spans="2:77" s="190" customFormat="1" ht="53.25" customHeight="1" thickBot="1">
      <c r="B131" s="644"/>
      <c r="C131" s="784"/>
      <c r="D131" s="785"/>
      <c r="E131" s="785"/>
      <c r="F131" s="785"/>
      <c r="G131" s="785"/>
      <c r="H131" s="785"/>
      <c r="I131" s="785"/>
      <c r="J131" s="785"/>
      <c r="K131" s="785"/>
      <c r="L131" s="785"/>
      <c r="M131" s="785"/>
      <c r="N131" s="785"/>
      <c r="O131" s="785"/>
      <c r="P131" s="785"/>
      <c r="Q131" s="785"/>
      <c r="R131" s="786"/>
      <c r="S131" s="633"/>
      <c r="T131" s="634"/>
      <c r="U131" s="634"/>
      <c r="V131" s="637"/>
      <c r="W131" s="787"/>
      <c r="X131" s="788"/>
      <c r="Y131" s="788"/>
      <c r="Z131" s="634"/>
      <c r="AA131" s="637"/>
      <c r="AB131" s="787"/>
      <c r="AC131" s="788"/>
      <c r="AD131" s="788"/>
      <c r="AE131" s="788"/>
      <c r="AF131" s="788"/>
      <c r="AG131" s="788"/>
      <c r="AH131" s="788"/>
      <c r="AI131" s="823"/>
      <c r="AJ131" s="506"/>
      <c r="AK131" s="507"/>
      <c r="AL131" s="509"/>
      <c r="AM131" s="511"/>
      <c r="AN131" s="506"/>
      <c r="AO131" s="507"/>
      <c r="AP131" s="509"/>
      <c r="AQ131" s="511"/>
      <c r="AR131" s="506"/>
      <c r="AS131" s="507"/>
      <c r="AT131" s="509"/>
      <c r="AU131" s="511"/>
      <c r="AV131" s="506"/>
      <c r="AW131" s="507"/>
      <c r="AX131" s="509"/>
      <c r="AY131" s="511"/>
      <c r="AZ131" s="506"/>
      <c r="BA131" s="507"/>
      <c r="BB131" s="509"/>
      <c r="BC131" s="511"/>
      <c r="BD131" s="506"/>
      <c r="BE131" s="507"/>
      <c r="BF131" s="509"/>
      <c r="BG131" s="511"/>
      <c r="BH131" s="506"/>
      <c r="BI131" s="507"/>
      <c r="BJ131" s="509"/>
      <c r="BK131" s="511"/>
      <c r="BL131" s="506"/>
      <c r="BM131" s="507"/>
      <c r="BN131" s="509"/>
      <c r="BO131" s="511"/>
      <c r="BP131" s="725"/>
      <c r="BQ131" s="726"/>
      <c r="BR131" s="327"/>
      <c r="BS131" s="188"/>
      <c r="BT131" s="188"/>
      <c r="BU131" s="189"/>
      <c r="BV131" s="188"/>
      <c r="BW131" s="189"/>
      <c r="BY131" s="191"/>
    </row>
    <row r="132" spans="2:77" s="190" customFormat="1" ht="69" customHeight="1">
      <c r="B132" s="148" t="s">
        <v>258</v>
      </c>
      <c r="C132" s="793" t="s">
        <v>454</v>
      </c>
      <c r="D132" s="793"/>
      <c r="E132" s="793"/>
      <c r="F132" s="793"/>
      <c r="G132" s="793"/>
      <c r="H132" s="793"/>
      <c r="I132" s="793"/>
      <c r="J132" s="793"/>
      <c r="K132" s="793"/>
      <c r="L132" s="793"/>
      <c r="M132" s="793"/>
      <c r="N132" s="793"/>
      <c r="O132" s="793"/>
      <c r="P132" s="793"/>
      <c r="Q132" s="793"/>
      <c r="R132" s="793"/>
      <c r="S132" s="832"/>
      <c r="T132" s="833"/>
      <c r="U132" s="833"/>
      <c r="V132" s="834"/>
      <c r="W132" s="519" t="str">
        <f t="shared" ref="W132" si="4">IF(SUM(AJ132,AN132,AR132,AV132,AZ132,BD132,BH132,BL132)&gt;0,SUM(AJ132,AN132,AR132,AV132,AZ132,BD132,BH132,BL132)," ")</f>
        <v xml:space="preserve"> </v>
      </c>
      <c r="X132" s="520"/>
      <c r="Y132" s="520"/>
      <c r="Z132" s="520" t="str">
        <f>IF(SUM(AB132:AI132)&gt;0,IF(SUM(AB132:AI132)=SUM(AL132,AP132,AT132,AX132,BB132,BF132,BJ132,BN132,),SUM(AB132:AI132),"ХРЕНЬ")," ")</f>
        <v xml:space="preserve"> </v>
      </c>
      <c r="AA132" s="623"/>
      <c r="AB132" s="832"/>
      <c r="AC132" s="833"/>
      <c r="AD132" s="833"/>
      <c r="AE132" s="833"/>
      <c r="AF132" s="833"/>
      <c r="AG132" s="833"/>
      <c r="AH132" s="833"/>
      <c r="AI132" s="834"/>
      <c r="AJ132" s="487"/>
      <c r="AK132" s="488"/>
      <c r="AL132" s="283"/>
      <c r="AM132" s="241"/>
      <c r="AN132" s="487"/>
      <c r="AO132" s="488"/>
      <c r="AP132" s="283"/>
      <c r="AQ132" s="241"/>
      <c r="AR132" s="487"/>
      <c r="AS132" s="488"/>
      <c r="AT132" s="283"/>
      <c r="AU132" s="241"/>
      <c r="AV132" s="487"/>
      <c r="AW132" s="488"/>
      <c r="AX132" s="283"/>
      <c r="AY132" s="241"/>
      <c r="AZ132" s="487"/>
      <c r="BA132" s="488"/>
      <c r="BB132" s="283"/>
      <c r="BC132" s="241"/>
      <c r="BD132" s="487"/>
      <c r="BE132" s="488"/>
      <c r="BF132" s="283"/>
      <c r="BG132" s="241"/>
      <c r="BH132" s="487"/>
      <c r="BI132" s="488"/>
      <c r="BJ132" s="283"/>
      <c r="BK132" s="241"/>
      <c r="BL132" s="487"/>
      <c r="BM132" s="488"/>
      <c r="BN132" s="283"/>
      <c r="BO132" s="241"/>
      <c r="BP132" s="723"/>
      <c r="BQ132" s="723"/>
      <c r="BR132" s="335"/>
      <c r="BS132" s="188"/>
      <c r="BT132" s="188"/>
      <c r="BU132" s="189"/>
      <c r="BV132" s="188"/>
      <c r="BW132" s="189"/>
      <c r="BY132" s="191"/>
    </row>
    <row r="133" spans="2:77" s="190" customFormat="1" ht="61.5" customHeight="1">
      <c r="B133" s="296" t="s">
        <v>107</v>
      </c>
      <c r="C133" s="645" t="s">
        <v>259</v>
      </c>
      <c r="D133" s="645"/>
      <c r="E133" s="645"/>
      <c r="F133" s="645"/>
      <c r="G133" s="645"/>
      <c r="H133" s="645"/>
      <c r="I133" s="645"/>
      <c r="J133" s="645"/>
      <c r="K133" s="645"/>
      <c r="L133" s="645"/>
      <c r="M133" s="645"/>
      <c r="N133" s="645"/>
      <c r="O133" s="645"/>
      <c r="P133" s="645"/>
      <c r="Q133" s="645"/>
      <c r="R133" s="645"/>
      <c r="S133" s="619"/>
      <c r="T133" s="552"/>
      <c r="U133" s="552">
        <v>4</v>
      </c>
      <c r="V133" s="553"/>
      <c r="W133" s="463">
        <f t="shared" ref="W133:W136" si="5">IF(SUM(AJ133,AN133,AR133,AV133,AZ133,BD133,BH133,BL133)&gt;0,SUM(AJ133,AN133,AR133,AV133,AZ133,BD133,BH133,BL133)," ")</f>
        <v>130</v>
      </c>
      <c r="X133" s="464"/>
      <c r="Y133" s="464"/>
      <c r="Z133" s="520">
        <f t="shared" ref="Z133:Z135" si="6">IF(SUM(AB133:AI133)&gt;0,IF(SUM(AB133:AI133)=SUM(AL133,AP133,AT133,AX133,BB133,BF133,BJ133,BN133,),SUM(AB133:AI133),"ХРЕНЬ")," ")</f>
        <v>68</v>
      </c>
      <c r="AA133" s="623"/>
      <c r="AB133" s="619">
        <v>18</v>
      </c>
      <c r="AC133" s="552"/>
      <c r="AD133" s="552">
        <v>34</v>
      </c>
      <c r="AE133" s="552"/>
      <c r="AF133" s="552"/>
      <c r="AG133" s="552"/>
      <c r="AH133" s="552">
        <v>16</v>
      </c>
      <c r="AI133" s="553"/>
      <c r="AJ133" s="473"/>
      <c r="AK133" s="474"/>
      <c r="AL133" s="277"/>
      <c r="AM133" s="1"/>
      <c r="AN133" s="473"/>
      <c r="AO133" s="474"/>
      <c r="AP133" s="277"/>
      <c r="AQ133" s="1"/>
      <c r="AR133" s="473"/>
      <c r="AS133" s="474"/>
      <c r="AT133" s="277"/>
      <c r="AU133" s="1"/>
      <c r="AV133" s="473">
        <v>130</v>
      </c>
      <c r="AW133" s="474"/>
      <c r="AX133" s="277">
        <v>68</v>
      </c>
      <c r="AY133" s="277">
        <v>3</v>
      </c>
      <c r="AZ133" s="473"/>
      <c r="BA133" s="474"/>
      <c r="BB133" s="277"/>
      <c r="BC133" s="277"/>
      <c r="BD133" s="473"/>
      <c r="BE133" s="474"/>
      <c r="BF133" s="277"/>
      <c r="BG133" s="277"/>
      <c r="BH133" s="473"/>
      <c r="BI133" s="474"/>
      <c r="BJ133" s="277"/>
      <c r="BK133" s="1"/>
      <c r="BL133" s="473"/>
      <c r="BM133" s="474"/>
      <c r="BN133" s="277"/>
      <c r="BO133" s="1"/>
      <c r="BP133" s="578" t="s">
        <v>262</v>
      </c>
      <c r="BQ133" s="580"/>
      <c r="BR133" s="334"/>
      <c r="BS133" s="188"/>
      <c r="BT133" s="188"/>
      <c r="BU133" s="189"/>
      <c r="BV133" s="188"/>
      <c r="BW133" s="189"/>
      <c r="BY133" s="191"/>
    </row>
    <row r="134" spans="2:77" s="194" customFormat="1" ht="68.25" customHeight="1">
      <c r="B134" s="460" t="s">
        <v>108</v>
      </c>
      <c r="C134" s="645" t="s">
        <v>260</v>
      </c>
      <c r="D134" s="645"/>
      <c r="E134" s="645"/>
      <c r="F134" s="645"/>
      <c r="G134" s="645"/>
      <c r="H134" s="645"/>
      <c r="I134" s="645"/>
      <c r="J134" s="645"/>
      <c r="K134" s="645"/>
      <c r="L134" s="645"/>
      <c r="M134" s="645"/>
      <c r="N134" s="645"/>
      <c r="O134" s="645"/>
      <c r="P134" s="645"/>
      <c r="Q134" s="645"/>
      <c r="R134" s="645"/>
      <c r="S134" s="619">
        <v>4</v>
      </c>
      <c r="T134" s="552"/>
      <c r="U134" s="552">
        <v>5</v>
      </c>
      <c r="V134" s="553"/>
      <c r="W134" s="463">
        <f t="shared" si="5"/>
        <v>268</v>
      </c>
      <c r="X134" s="464"/>
      <c r="Y134" s="464"/>
      <c r="Z134" s="520">
        <f t="shared" si="6"/>
        <v>154</v>
      </c>
      <c r="AA134" s="623"/>
      <c r="AB134" s="619">
        <v>40</v>
      </c>
      <c r="AC134" s="552"/>
      <c r="AD134" s="552">
        <v>74</v>
      </c>
      <c r="AE134" s="552"/>
      <c r="AF134" s="552"/>
      <c r="AG134" s="552"/>
      <c r="AH134" s="552">
        <v>40</v>
      </c>
      <c r="AI134" s="553"/>
      <c r="AJ134" s="473"/>
      <c r="AK134" s="474"/>
      <c r="AL134" s="277"/>
      <c r="AM134" s="1"/>
      <c r="AN134" s="473"/>
      <c r="AO134" s="474"/>
      <c r="AP134" s="277"/>
      <c r="AQ134" s="1"/>
      <c r="AR134" s="473"/>
      <c r="AS134" s="474"/>
      <c r="AT134" s="277"/>
      <c r="AU134" s="1"/>
      <c r="AV134" s="475">
        <v>138</v>
      </c>
      <c r="AW134" s="476"/>
      <c r="AX134" s="277">
        <v>86</v>
      </c>
      <c r="AY134" s="1">
        <v>4</v>
      </c>
      <c r="AZ134" s="473">
        <v>130</v>
      </c>
      <c r="BA134" s="474"/>
      <c r="BB134" s="277">
        <v>68</v>
      </c>
      <c r="BC134" s="1">
        <v>3</v>
      </c>
      <c r="BD134" s="473"/>
      <c r="BE134" s="474"/>
      <c r="BF134" s="277"/>
      <c r="BG134" s="1"/>
      <c r="BH134" s="473"/>
      <c r="BI134" s="474"/>
      <c r="BJ134" s="277"/>
      <c r="BK134" s="1"/>
      <c r="BL134" s="473"/>
      <c r="BM134" s="474"/>
      <c r="BN134" s="277"/>
      <c r="BO134" s="1"/>
      <c r="BP134" s="884" t="s">
        <v>166</v>
      </c>
      <c r="BQ134" s="885"/>
      <c r="BR134" s="334"/>
      <c r="BS134" s="188"/>
      <c r="BT134" s="188"/>
      <c r="BU134" s="193"/>
      <c r="BV134" s="188"/>
      <c r="BW134" s="193"/>
      <c r="BY134" s="191"/>
    </row>
    <row r="135" spans="2:77" s="190" customFormat="1" ht="105.75" customHeight="1">
      <c r="B135" s="874"/>
      <c r="C135" s="645" t="s">
        <v>261</v>
      </c>
      <c r="D135" s="645"/>
      <c r="E135" s="645"/>
      <c r="F135" s="645"/>
      <c r="G135" s="645"/>
      <c r="H135" s="645"/>
      <c r="I135" s="645"/>
      <c r="J135" s="645"/>
      <c r="K135" s="645"/>
      <c r="L135" s="645"/>
      <c r="M135" s="645"/>
      <c r="N135" s="645"/>
      <c r="O135" s="645"/>
      <c r="P135" s="645"/>
      <c r="Q135" s="645"/>
      <c r="R135" s="645"/>
      <c r="S135" s="619"/>
      <c r="T135" s="552"/>
      <c r="U135" s="552"/>
      <c r="V135" s="553"/>
      <c r="W135" s="463">
        <f t="shared" si="5"/>
        <v>40</v>
      </c>
      <c r="X135" s="464"/>
      <c r="Y135" s="464"/>
      <c r="Z135" s="520" t="str">
        <f t="shared" si="6"/>
        <v xml:space="preserve"> </v>
      </c>
      <c r="AA135" s="623"/>
      <c r="AB135" s="619"/>
      <c r="AC135" s="552"/>
      <c r="AD135" s="552"/>
      <c r="AE135" s="552"/>
      <c r="AF135" s="552"/>
      <c r="AG135" s="552"/>
      <c r="AH135" s="552"/>
      <c r="AI135" s="553"/>
      <c r="AJ135" s="473"/>
      <c r="AK135" s="474"/>
      <c r="AL135" s="277"/>
      <c r="AM135" s="1"/>
      <c r="AN135" s="473"/>
      <c r="AO135" s="474"/>
      <c r="AP135" s="277"/>
      <c r="AQ135" s="1"/>
      <c r="AR135" s="473"/>
      <c r="AS135" s="474"/>
      <c r="AT135" s="277"/>
      <c r="AU135" s="1"/>
      <c r="AV135" s="475"/>
      <c r="AW135" s="476"/>
      <c r="AX135" s="277"/>
      <c r="AY135" s="1"/>
      <c r="AZ135" s="473">
        <v>40</v>
      </c>
      <c r="BA135" s="474"/>
      <c r="BB135" s="277"/>
      <c r="BC135" s="1">
        <v>1</v>
      </c>
      <c r="BD135" s="473"/>
      <c r="BE135" s="474"/>
      <c r="BF135" s="277"/>
      <c r="BG135" s="1"/>
      <c r="BH135" s="473"/>
      <c r="BI135" s="474"/>
      <c r="BJ135" s="277"/>
      <c r="BK135" s="1"/>
      <c r="BL135" s="473"/>
      <c r="BM135" s="474"/>
      <c r="BN135" s="277"/>
      <c r="BO135" s="1"/>
      <c r="BP135" s="886"/>
      <c r="BQ135" s="887"/>
      <c r="BR135" s="334"/>
      <c r="BS135" s="188"/>
      <c r="BT135" s="188"/>
      <c r="BU135" s="189"/>
      <c r="BV135" s="188"/>
      <c r="BW135" s="189"/>
      <c r="BY135" s="191"/>
    </row>
    <row r="136" spans="2:77" s="190" customFormat="1" ht="105.75" customHeight="1">
      <c r="B136" s="295"/>
      <c r="C136" s="835" t="s">
        <v>340</v>
      </c>
      <c r="D136" s="836"/>
      <c r="E136" s="836"/>
      <c r="F136" s="836"/>
      <c r="G136" s="836"/>
      <c r="H136" s="836"/>
      <c r="I136" s="836"/>
      <c r="J136" s="836"/>
      <c r="K136" s="836"/>
      <c r="L136" s="836"/>
      <c r="M136" s="836"/>
      <c r="N136" s="836"/>
      <c r="O136" s="836"/>
      <c r="P136" s="836"/>
      <c r="Q136" s="836"/>
      <c r="R136" s="837"/>
      <c r="S136" s="469"/>
      <c r="T136" s="470"/>
      <c r="U136" s="471"/>
      <c r="V136" s="472"/>
      <c r="W136" s="473" t="str">
        <f t="shared" si="5"/>
        <v xml:space="preserve"> </v>
      </c>
      <c r="X136" s="474"/>
      <c r="Y136" s="474"/>
      <c r="Z136" s="266"/>
      <c r="AA136" s="267"/>
      <c r="AB136" s="264"/>
      <c r="AC136" s="265"/>
      <c r="AD136" s="266"/>
      <c r="AE136" s="265"/>
      <c r="AF136" s="266"/>
      <c r="AG136" s="265"/>
      <c r="AH136" s="266"/>
      <c r="AI136" s="267"/>
      <c r="AJ136" s="268"/>
      <c r="AK136" s="269"/>
      <c r="AL136" s="277"/>
      <c r="AM136" s="1"/>
      <c r="AN136" s="475"/>
      <c r="AO136" s="476"/>
      <c r="AP136" s="277"/>
      <c r="AQ136" s="1"/>
      <c r="AR136" s="475"/>
      <c r="AS136" s="476"/>
      <c r="AT136" s="277"/>
      <c r="AU136" s="1"/>
      <c r="AV136" s="475"/>
      <c r="AW136" s="476"/>
      <c r="AX136" s="277"/>
      <c r="AY136" s="1"/>
      <c r="AZ136" s="475"/>
      <c r="BA136" s="476"/>
      <c r="BB136" s="277"/>
      <c r="BC136" s="1"/>
      <c r="BD136" s="475"/>
      <c r="BE136" s="476"/>
      <c r="BF136" s="277"/>
      <c r="BG136" s="1"/>
      <c r="BH136" s="475"/>
      <c r="BI136" s="476"/>
      <c r="BJ136" s="277"/>
      <c r="BK136" s="1"/>
      <c r="BL136" s="475"/>
      <c r="BM136" s="476"/>
      <c r="BN136" s="277"/>
      <c r="BO136" s="1"/>
      <c r="BP136" s="297"/>
      <c r="BQ136" s="298"/>
      <c r="BR136" s="334"/>
      <c r="BS136" s="188"/>
      <c r="BT136" s="188"/>
      <c r="BU136" s="189"/>
      <c r="BV136" s="188"/>
      <c r="BW136" s="189"/>
      <c r="BY136" s="191"/>
    </row>
    <row r="137" spans="2:77" s="190" customFormat="1" ht="92.25" customHeight="1">
      <c r="B137" s="150" t="s">
        <v>263</v>
      </c>
      <c r="C137" s="646" t="s">
        <v>456</v>
      </c>
      <c r="D137" s="646"/>
      <c r="E137" s="646"/>
      <c r="F137" s="646"/>
      <c r="G137" s="646"/>
      <c r="H137" s="646"/>
      <c r="I137" s="646"/>
      <c r="J137" s="646"/>
      <c r="K137" s="646"/>
      <c r="L137" s="646"/>
      <c r="M137" s="646"/>
      <c r="N137" s="646"/>
      <c r="O137" s="646"/>
      <c r="P137" s="646"/>
      <c r="Q137" s="646"/>
      <c r="R137" s="646"/>
      <c r="S137" s="624"/>
      <c r="T137" s="625"/>
      <c r="U137" s="625"/>
      <c r="V137" s="840"/>
      <c r="W137" s="844">
        <f>IF(SUM(W138:Y144)&gt;0,SUM(W138:Y144)," ")</f>
        <v>956</v>
      </c>
      <c r="X137" s="845"/>
      <c r="Y137" s="845"/>
      <c r="Z137" s="846">
        <f>IF(SUM(Z138:AA144)&gt;0,SUM(Z138:AA144)," ")</f>
        <v>384</v>
      </c>
      <c r="AA137" s="847"/>
      <c r="AB137" s="848">
        <f>IF(SUM(AB138:AC144)&gt;0,SUM(AB138:AC144)," ")</f>
        <v>136</v>
      </c>
      <c r="AC137" s="849"/>
      <c r="AD137" s="846">
        <f>IF(SUM(AD138:AE144)&gt;0,SUM(AD138:AE144)," ")</f>
        <v>138</v>
      </c>
      <c r="AE137" s="849"/>
      <c r="AF137" s="846" t="str">
        <f>IF(SUM(AF138:AG144)&gt;0,SUM(AF138:AG144)," ")</f>
        <v xml:space="preserve"> </v>
      </c>
      <c r="AG137" s="849"/>
      <c r="AH137" s="846">
        <f>IF(SUM(AH138:AI144)&gt;0,SUM(AH138:AI144)," ")</f>
        <v>110</v>
      </c>
      <c r="AI137" s="847"/>
      <c r="AJ137" s="489" t="str">
        <f>IF(SUM(AJ138:AK144)&gt;0,SUM(AJ138:AK144)," ")</f>
        <v xml:space="preserve"> </v>
      </c>
      <c r="AK137" s="490"/>
      <c r="AL137" s="293" t="str">
        <f>IF(SUM(AL138:AL144)&gt;0, SUM(AL138:AL144), " ")</f>
        <v xml:space="preserve"> </v>
      </c>
      <c r="AM137" s="192" t="str">
        <f>IF(SUM(AM138:AM144)&gt;0,SUM(AM138:AM144)," ")</f>
        <v xml:space="preserve"> </v>
      </c>
      <c r="AN137" s="489" t="str">
        <f>IF(SUM(AN138:AO144)&gt;0,SUM(AN138:AO144)," ")</f>
        <v xml:space="preserve"> </v>
      </c>
      <c r="AO137" s="490"/>
      <c r="AP137" s="293" t="str">
        <f>IF(SUM(AP138:AP144)&gt;0, SUM(AP138:AP144), " ")</f>
        <v xml:space="preserve"> </v>
      </c>
      <c r="AQ137" s="192" t="str">
        <f>IF(SUM(AQ138:AQ144)&gt;0,SUM(AQ138:AQ144)," ")</f>
        <v xml:space="preserve"> </v>
      </c>
      <c r="AR137" s="489" t="str">
        <f>IF(SUM(AR138:AS144)&gt;0,SUM(AR138:AS144)," ")</f>
        <v xml:space="preserve"> </v>
      </c>
      <c r="AS137" s="490"/>
      <c r="AT137" s="293" t="str">
        <f>IF(SUM(AT138:AT144)&gt;0, SUM(AT138:AT144), " ")</f>
        <v xml:space="preserve"> </v>
      </c>
      <c r="AU137" s="192" t="str">
        <f>IF(SUM(AU138:AU144)&gt;0,SUM(AU138:AU144)," ")</f>
        <v xml:space="preserve"> </v>
      </c>
      <c r="AV137" s="489" t="str">
        <f>IF(SUM(AV138:AW144)&gt;0,SUM(AV138:AW144)," ")</f>
        <v xml:space="preserve"> </v>
      </c>
      <c r="AW137" s="490"/>
      <c r="AX137" s="293" t="str">
        <f>IF(SUM(AX138:AX144)&gt;0, SUM(AX138:AX144), " ")</f>
        <v xml:space="preserve"> </v>
      </c>
      <c r="AY137" s="192" t="str">
        <f>IF(SUM(AY138:AY144)&gt;0,SUM(AY138:AY144)," ")</f>
        <v xml:space="preserve"> </v>
      </c>
      <c r="AZ137" s="489" t="str">
        <f>IF(SUM(AZ138:BA144)&gt;0,SUM(AZ138:BA144)," ")</f>
        <v xml:space="preserve"> </v>
      </c>
      <c r="BA137" s="490"/>
      <c r="BB137" s="293" t="str">
        <f>IF(SUM(BB138:BB144)&gt;0, SUM(BB138:BB144), " ")</f>
        <v xml:space="preserve"> </v>
      </c>
      <c r="BC137" s="192" t="str">
        <f>IF(SUM(BC138:BC144)&gt;0,SUM(BC138:BC144)," ")</f>
        <v xml:space="preserve"> </v>
      </c>
      <c r="BD137" s="489" t="str">
        <f>IF(SUM(BD138:BE144)&gt;0,SUM(BD138:BE144)," ")</f>
        <v xml:space="preserve"> </v>
      </c>
      <c r="BE137" s="490"/>
      <c r="BF137" s="293" t="str">
        <f>IF(SUM(BF138:BF144)&gt;0, SUM(BF138:BF144), " ")</f>
        <v xml:space="preserve"> </v>
      </c>
      <c r="BG137" s="192" t="str">
        <f>IF(SUM(BG138:BG144)&gt;0,SUM(BG138:BG144)," ")</f>
        <v xml:space="preserve"> </v>
      </c>
      <c r="BH137" s="489">
        <f>IF(SUM(BH138:BI144)&gt;0,SUM(BH138:BI144)," ")</f>
        <v>696</v>
      </c>
      <c r="BI137" s="490"/>
      <c r="BJ137" s="293">
        <f>IF(SUM(BJ138:BJ144)&gt;0, SUM(BJ138:BJ144), " ")</f>
        <v>288</v>
      </c>
      <c r="BK137" s="192">
        <f>IF(SUM(BK138:BK144)&gt;0,SUM(BK138:BK144)," ")</f>
        <v>18</v>
      </c>
      <c r="BL137" s="489">
        <f>IF(SUM(BL138:BM144)&gt;0,SUM(BL138:BM144)," ")</f>
        <v>260</v>
      </c>
      <c r="BM137" s="490"/>
      <c r="BN137" s="293">
        <f>IF(SUM(BN138:BN144)&gt;0, SUM(BN138:BN144), " ")</f>
        <v>96</v>
      </c>
      <c r="BO137" s="192">
        <f>IF(SUM(BO138:BO144)&gt;0,SUM(BO138:BO144)," ")</f>
        <v>8</v>
      </c>
      <c r="BP137" s="724"/>
      <c r="BQ137" s="724"/>
      <c r="BR137" s="335"/>
      <c r="BS137" s="188"/>
      <c r="BT137" s="188"/>
      <c r="BU137" s="189"/>
      <c r="BV137" s="188"/>
      <c r="BW137" s="189"/>
      <c r="BY137" s="191"/>
    </row>
    <row r="138" spans="2:77" s="190" customFormat="1" ht="39.950000000000003" customHeight="1">
      <c r="B138" s="296" t="s">
        <v>109</v>
      </c>
      <c r="C138" s="645" t="s">
        <v>264</v>
      </c>
      <c r="D138" s="645"/>
      <c r="E138" s="645"/>
      <c r="F138" s="645"/>
      <c r="G138" s="645"/>
      <c r="H138" s="645"/>
      <c r="I138" s="645"/>
      <c r="J138" s="645"/>
      <c r="K138" s="645"/>
      <c r="L138" s="645"/>
      <c r="M138" s="645"/>
      <c r="N138" s="645"/>
      <c r="O138" s="645"/>
      <c r="P138" s="645"/>
      <c r="Q138" s="645"/>
      <c r="R138" s="645"/>
      <c r="S138" s="619">
        <v>7</v>
      </c>
      <c r="T138" s="552"/>
      <c r="U138" s="552"/>
      <c r="V138" s="553"/>
      <c r="W138" s="473">
        <f t="shared" ref="W138:W144" si="7">IF(SUM(AJ138,AN138,AR138,AV138,AZ138,BD138,BH138,BL138)&gt;0,SUM(AJ138,AN138,AR138,AV138,AZ138,BD138,BH138,BL138)," ")</f>
        <v>138</v>
      </c>
      <c r="X138" s="474"/>
      <c r="Y138" s="474"/>
      <c r="Z138" s="464">
        <f>IF(SUM(AB138:AI138)&gt;0,IF(SUM(AB138:AI138)=SUM(AL138,AP138,AT138,AX138,BB138,BF138,BJ138,BN138,),SUM(AB138:AI138),"ХРЕНЬ")," ")</f>
        <v>86</v>
      </c>
      <c r="AA138" s="477"/>
      <c r="AB138" s="619">
        <v>34</v>
      </c>
      <c r="AC138" s="552"/>
      <c r="AD138" s="552">
        <v>34</v>
      </c>
      <c r="AE138" s="552"/>
      <c r="AF138" s="552"/>
      <c r="AG138" s="552"/>
      <c r="AH138" s="552">
        <v>18</v>
      </c>
      <c r="AI138" s="553"/>
      <c r="AJ138" s="473"/>
      <c r="AK138" s="474"/>
      <c r="AL138" s="277"/>
      <c r="AM138" s="1"/>
      <c r="AN138" s="473"/>
      <c r="AO138" s="474"/>
      <c r="AP138" s="277"/>
      <c r="AQ138" s="1"/>
      <c r="AR138" s="473"/>
      <c r="AS138" s="474"/>
      <c r="AT138" s="277"/>
      <c r="AU138" s="1"/>
      <c r="AV138" s="473"/>
      <c r="AW138" s="474"/>
      <c r="AX138" s="277"/>
      <c r="AY138" s="1"/>
      <c r="AZ138" s="473"/>
      <c r="BA138" s="474"/>
      <c r="BB138" s="277"/>
      <c r="BC138" s="1"/>
      <c r="BD138" s="473"/>
      <c r="BE138" s="474"/>
      <c r="BF138" s="277"/>
      <c r="BG138" s="1"/>
      <c r="BH138" s="473">
        <v>138</v>
      </c>
      <c r="BI138" s="474"/>
      <c r="BJ138" s="277">
        <v>86</v>
      </c>
      <c r="BK138" s="1">
        <v>3</v>
      </c>
      <c r="BL138" s="473"/>
      <c r="BM138" s="474"/>
      <c r="BN138" s="277"/>
      <c r="BO138" s="1"/>
      <c r="BP138" s="578" t="s">
        <v>167</v>
      </c>
      <c r="BQ138" s="580"/>
      <c r="BR138" s="334"/>
      <c r="BS138" s="188"/>
      <c r="BT138" s="188"/>
      <c r="BU138" s="189"/>
      <c r="BV138" s="188"/>
      <c r="BW138" s="189"/>
      <c r="BY138" s="191"/>
    </row>
    <row r="139" spans="2:77" s="190" customFormat="1" ht="61.5" customHeight="1">
      <c r="B139" s="460" t="s">
        <v>110</v>
      </c>
      <c r="C139" s="645" t="s">
        <v>265</v>
      </c>
      <c r="D139" s="645"/>
      <c r="E139" s="645"/>
      <c r="F139" s="645"/>
      <c r="G139" s="645"/>
      <c r="H139" s="645"/>
      <c r="I139" s="645"/>
      <c r="J139" s="645"/>
      <c r="K139" s="645"/>
      <c r="L139" s="645"/>
      <c r="M139" s="645"/>
      <c r="N139" s="645"/>
      <c r="O139" s="645"/>
      <c r="P139" s="645"/>
      <c r="Q139" s="645"/>
      <c r="R139" s="645"/>
      <c r="S139" s="619">
        <v>7.8</v>
      </c>
      <c r="T139" s="552"/>
      <c r="U139" s="552"/>
      <c r="V139" s="553"/>
      <c r="W139" s="473">
        <f>IF(SUM(AJ139,AN139,AR139,AV139,AZ139,BD139,BH139,BL139)&gt;0,SUM(AJ139,AN139,AR139,AV139,AZ139,BD139,BH139,BL139)," ")</f>
        <v>300</v>
      </c>
      <c r="X139" s="474"/>
      <c r="Y139" s="474"/>
      <c r="Z139" s="464">
        <f t="shared" ref="Z139:Z144" si="8">IF(SUM(AB139:AI139)&gt;0,IF(SUM(AB139:AI139)=SUM(AL139,AP139,AT139,AX139,BB139,BF139,BJ139,BN139,),SUM(AB139:AI139),"ХРЕНЬ")," ")</f>
        <v>150</v>
      </c>
      <c r="AA139" s="477"/>
      <c r="AB139" s="619">
        <v>50</v>
      </c>
      <c r="AC139" s="552"/>
      <c r="AD139" s="552">
        <v>50</v>
      </c>
      <c r="AE139" s="552"/>
      <c r="AF139" s="552"/>
      <c r="AG139" s="552"/>
      <c r="AH139" s="552">
        <v>50</v>
      </c>
      <c r="AI139" s="553"/>
      <c r="AJ139" s="473"/>
      <c r="AK139" s="474"/>
      <c r="AL139" s="277"/>
      <c r="AM139" s="1"/>
      <c r="AN139" s="473"/>
      <c r="AO139" s="474"/>
      <c r="AP139" s="277"/>
      <c r="AQ139" s="1"/>
      <c r="AR139" s="473"/>
      <c r="AS139" s="474"/>
      <c r="AT139" s="277"/>
      <c r="AU139" s="1"/>
      <c r="AV139" s="473"/>
      <c r="AW139" s="474"/>
      <c r="AX139" s="277"/>
      <c r="AY139" s="1"/>
      <c r="AZ139" s="473"/>
      <c r="BA139" s="474"/>
      <c r="BB139" s="277"/>
      <c r="BC139" s="1"/>
      <c r="BD139" s="475"/>
      <c r="BE139" s="476"/>
      <c r="BF139" s="277"/>
      <c r="BG139" s="1"/>
      <c r="BH139" s="473">
        <v>170</v>
      </c>
      <c r="BI139" s="474"/>
      <c r="BJ139" s="277">
        <v>102</v>
      </c>
      <c r="BK139" s="1">
        <v>5</v>
      </c>
      <c r="BL139" s="475">
        <v>130</v>
      </c>
      <c r="BM139" s="476"/>
      <c r="BN139" s="277">
        <v>48</v>
      </c>
      <c r="BO139" s="1">
        <v>4</v>
      </c>
      <c r="BP139" s="884" t="s">
        <v>357</v>
      </c>
      <c r="BQ139" s="885"/>
      <c r="BR139" s="334"/>
      <c r="BS139" s="188"/>
      <c r="BT139" s="188"/>
      <c r="BU139" s="189"/>
      <c r="BV139" s="188"/>
      <c r="BW139" s="189"/>
      <c r="BY139" s="191"/>
    </row>
    <row r="140" spans="2:77" s="190" customFormat="1" ht="90" customHeight="1">
      <c r="B140" s="874"/>
      <c r="C140" s="645" t="s">
        <v>266</v>
      </c>
      <c r="D140" s="645"/>
      <c r="E140" s="645"/>
      <c r="F140" s="645"/>
      <c r="G140" s="645"/>
      <c r="H140" s="645"/>
      <c r="I140" s="645"/>
      <c r="J140" s="645"/>
      <c r="K140" s="645"/>
      <c r="L140" s="645"/>
      <c r="M140" s="645"/>
      <c r="N140" s="645"/>
      <c r="O140" s="645"/>
      <c r="P140" s="645"/>
      <c r="Q140" s="645"/>
      <c r="R140" s="645"/>
      <c r="S140" s="619"/>
      <c r="T140" s="552"/>
      <c r="U140" s="552"/>
      <c r="V140" s="553"/>
      <c r="W140" s="473">
        <f>IF(SUM(AJ140,AN140,AR140,AV140,AZ140,BD140,BH140,BL140)&gt;0,SUM(AJ140,AN140,AR140,AV140,AZ140,BD140,BH140,BL140)," ")</f>
        <v>40</v>
      </c>
      <c r="X140" s="474"/>
      <c r="Y140" s="474"/>
      <c r="Z140" s="464" t="str">
        <f t="shared" si="8"/>
        <v xml:space="preserve"> </v>
      </c>
      <c r="AA140" s="477"/>
      <c r="AB140" s="619"/>
      <c r="AC140" s="552"/>
      <c r="AD140" s="552"/>
      <c r="AE140" s="552"/>
      <c r="AF140" s="552"/>
      <c r="AG140" s="552"/>
      <c r="AH140" s="552"/>
      <c r="AI140" s="553"/>
      <c r="AJ140" s="473"/>
      <c r="AK140" s="474"/>
      <c r="AL140" s="277"/>
      <c r="AM140" s="1"/>
      <c r="AN140" s="473"/>
      <c r="AO140" s="474"/>
      <c r="AP140" s="277"/>
      <c r="AQ140" s="1"/>
      <c r="AR140" s="473"/>
      <c r="AS140" s="474"/>
      <c r="AT140" s="277"/>
      <c r="AU140" s="1"/>
      <c r="AV140" s="473"/>
      <c r="AW140" s="474"/>
      <c r="AX140" s="277"/>
      <c r="AY140" s="1"/>
      <c r="AZ140" s="473"/>
      <c r="BA140" s="474"/>
      <c r="BB140" s="277"/>
      <c r="BC140" s="1"/>
      <c r="BD140" s="475"/>
      <c r="BE140" s="476"/>
      <c r="BF140" s="277"/>
      <c r="BG140" s="1"/>
      <c r="BH140" s="475">
        <v>40</v>
      </c>
      <c r="BI140" s="476"/>
      <c r="BJ140" s="277"/>
      <c r="BK140" s="1">
        <v>1</v>
      </c>
      <c r="BL140" s="475"/>
      <c r="BM140" s="476"/>
      <c r="BN140" s="277"/>
      <c r="BO140" s="1"/>
      <c r="BP140" s="886"/>
      <c r="BQ140" s="887"/>
      <c r="BR140" s="334"/>
      <c r="BS140" s="188"/>
      <c r="BT140" s="188"/>
      <c r="BU140" s="189"/>
      <c r="BV140" s="188"/>
      <c r="BW140" s="189"/>
      <c r="BY140" s="191"/>
    </row>
    <row r="141" spans="2:77" s="190" customFormat="1" ht="63.75" customHeight="1">
      <c r="B141" s="460" t="s">
        <v>111</v>
      </c>
      <c r="C141" s="645" t="s">
        <v>267</v>
      </c>
      <c r="D141" s="645"/>
      <c r="E141" s="645"/>
      <c r="F141" s="645"/>
      <c r="G141" s="645"/>
      <c r="H141" s="645"/>
      <c r="I141" s="645"/>
      <c r="J141" s="645"/>
      <c r="K141" s="645"/>
      <c r="L141" s="645"/>
      <c r="M141" s="645"/>
      <c r="N141" s="645"/>
      <c r="O141" s="645"/>
      <c r="P141" s="645"/>
      <c r="Q141" s="645"/>
      <c r="R141" s="645"/>
      <c r="S141" s="619">
        <v>7.8</v>
      </c>
      <c r="T141" s="552"/>
      <c r="U141" s="552"/>
      <c r="V141" s="553"/>
      <c r="W141" s="473">
        <f t="shared" si="7"/>
        <v>268</v>
      </c>
      <c r="X141" s="474"/>
      <c r="Y141" s="474"/>
      <c r="Z141" s="464">
        <f t="shared" si="8"/>
        <v>116</v>
      </c>
      <c r="AA141" s="477"/>
      <c r="AB141" s="619">
        <v>42</v>
      </c>
      <c r="AC141" s="552"/>
      <c r="AD141" s="552">
        <v>42</v>
      </c>
      <c r="AE141" s="552"/>
      <c r="AF141" s="552"/>
      <c r="AG141" s="552"/>
      <c r="AH141" s="552">
        <v>32</v>
      </c>
      <c r="AI141" s="553"/>
      <c r="AJ141" s="473"/>
      <c r="AK141" s="474"/>
      <c r="AL141" s="277"/>
      <c r="AM141" s="1"/>
      <c r="AN141" s="473"/>
      <c r="AO141" s="474"/>
      <c r="AP141" s="277"/>
      <c r="AQ141" s="1"/>
      <c r="AR141" s="473"/>
      <c r="AS141" s="474"/>
      <c r="AT141" s="277"/>
      <c r="AU141" s="1"/>
      <c r="AV141" s="473"/>
      <c r="AW141" s="474"/>
      <c r="AX141" s="277"/>
      <c r="AY141" s="1"/>
      <c r="AZ141" s="473"/>
      <c r="BA141" s="474"/>
      <c r="BB141" s="277"/>
      <c r="BC141" s="1"/>
      <c r="BD141" s="473"/>
      <c r="BE141" s="474"/>
      <c r="BF141" s="277"/>
      <c r="BG141" s="1"/>
      <c r="BH141" s="473">
        <v>138</v>
      </c>
      <c r="BI141" s="474"/>
      <c r="BJ141" s="277">
        <v>68</v>
      </c>
      <c r="BK141" s="1">
        <v>4</v>
      </c>
      <c r="BL141" s="473">
        <v>130</v>
      </c>
      <c r="BM141" s="474"/>
      <c r="BN141" s="277">
        <v>48</v>
      </c>
      <c r="BO141" s="1">
        <v>4</v>
      </c>
      <c r="BP141" s="884" t="s">
        <v>358</v>
      </c>
      <c r="BQ141" s="885"/>
      <c r="BR141" s="334"/>
      <c r="BS141" s="188"/>
      <c r="BT141" s="188"/>
      <c r="BU141" s="189"/>
      <c r="BV141" s="188"/>
      <c r="BW141" s="189"/>
      <c r="BY141" s="191"/>
    </row>
    <row r="142" spans="2:77" s="190" customFormat="1" ht="96.75" customHeight="1">
      <c r="B142" s="874"/>
      <c r="C142" s="645" t="s">
        <v>268</v>
      </c>
      <c r="D142" s="645"/>
      <c r="E142" s="645"/>
      <c r="F142" s="645"/>
      <c r="G142" s="645"/>
      <c r="H142" s="645"/>
      <c r="I142" s="645"/>
      <c r="J142" s="645"/>
      <c r="K142" s="645"/>
      <c r="L142" s="645"/>
      <c r="M142" s="645"/>
      <c r="N142" s="645"/>
      <c r="O142" s="645"/>
      <c r="P142" s="645"/>
      <c r="Q142" s="645"/>
      <c r="R142" s="645"/>
      <c r="S142" s="619"/>
      <c r="T142" s="552"/>
      <c r="U142" s="552"/>
      <c r="V142" s="553"/>
      <c r="W142" s="473">
        <f t="shared" si="7"/>
        <v>40</v>
      </c>
      <c r="X142" s="474"/>
      <c r="Y142" s="474"/>
      <c r="Z142" s="464" t="str">
        <f t="shared" si="8"/>
        <v xml:space="preserve"> </v>
      </c>
      <c r="AA142" s="477"/>
      <c r="AB142" s="619"/>
      <c r="AC142" s="552"/>
      <c r="AD142" s="552"/>
      <c r="AE142" s="552"/>
      <c r="AF142" s="552"/>
      <c r="AG142" s="552"/>
      <c r="AH142" s="552"/>
      <c r="AI142" s="553"/>
      <c r="AJ142" s="473"/>
      <c r="AK142" s="474"/>
      <c r="AL142" s="277"/>
      <c r="AM142" s="1"/>
      <c r="AN142" s="473"/>
      <c r="AO142" s="474"/>
      <c r="AP142" s="277"/>
      <c r="AQ142" s="1"/>
      <c r="AR142" s="473"/>
      <c r="AS142" s="474"/>
      <c r="AT142" s="277"/>
      <c r="AU142" s="1"/>
      <c r="AV142" s="473"/>
      <c r="AW142" s="474"/>
      <c r="AX142" s="277"/>
      <c r="AY142" s="1"/>
      <c r="AZ142" s="473"/>
      <c r="BA142" s="474"/>
      <c r="BB142" s="277"/>
      <c r="BC142" s="1"/>
      <c r="BD142" s="473"/>
      <c r="BE142" s="474"/>
      <c r="BF142" s="277"/>
      <c r="BG142" s="1"/>
      <c r="BH142" s="473">
        <v>40</v>
      </c>
      <c r="BI142" s="474"/>
      <c r="BJ142" s="277"/>
      <c r="BK142" s="1">
        <v>1</v>
      </c>
      <c r="BL142" s="473"/>
      <c r="BM142" s="474"/>
      <c r="BN142" s="277"/>
      <c r="BO142" s="1"/>
      <c r="BP142" s="886"/>
      <c r="BQ142" s="887"/>
      <c r="BR142" s="334"/>
      <c r="BS142" s="188"/>
      <c r="BT142" s="188"/>
      <c r="BU142" s="189"/>
      <c r="BV142" s="188"/>
      <c r="BW142" s="189"/>
      <c r="BY142" s="191"/>
    </row>
    <row r="143" spans="2:77" s="190" customFormat="1" ht="68.25" customHeight="1">
      <c r="B143" s="460" t="s">
        <v>112</v>
      </c>
      <c r="C143" s="645" t="s">
        <v>269</v>
      </c>
      <c r="D143" s="645"/>
      <c r="E143" s="645"/>
      <c r="F143" s="645"/>
      <c r="G143" s="645"/>
      <c r="H143" s="645"/>
      <c r="I143" s="645"/>
      <c r="J143" s="645"/>
      <c r="K143" s="645"/>
      <c r="L143" s="645"/>
      <c r="M143" s="645"/>
      <c r="N143" s="645"/>
      <c r="O143" s="645"/>
      <c r="P143" s="645"/>
      <c r="Q143" s="645"/>
      <c r="R143" s="645"/>
      <c r="S143" s="619"/>
      <c r="T143" s="552"/>
      <c r="U143" s="552">
        <v>7</v>
      </c>
      <c r="V143" s="553"/>
      <c r="W143" s="473">
        <f t="shared" si="7"/>
        <v>130</v>
      </c>
      <c r="X143" s="474"/>
      <c r="Y143" s="474"/>
      <c r="Z143" s="464">
        <f t="shared" si="8"/>
        <v>32</v>
      </c>
      <c r="AA143" s="477"/>
      <c r="AB143" s="619">
        <v>10</v>
      </c>
      <c r="AC143" s="552"/>
      <c r="AD143" s="552">
        <v>12</v>
      </c>
      <c r="AE143" s="552"/>
      <c r="AF143" s="552"/>
      <c r="AG143" s="552"/>
      <c r="AH143" s="552">
        <v>10</v>
      </c>
      <c r="AI143" s="553"/>
      <c r="AJ143" s="473"/>
      <c r="AK143" s="474"/>
      <c r="AL143" s="277"/>
      <c r="AM143" s="1"/>
      <c r="AN143" s="473"/>
      <c r="AO143" s="474"/>
      <c r="AP143" s="277"/>
      <c r="AQ143" s="1"/>
      <c r="AR143" s="473"/>
      <c r="AS143" s="474"/>
      <c r="AT143" s="277"/>
      <c r="AU143" s="1"/>
      <c r="AV143" s="473"/>
      <c r="AW143" s="474"/>
      <c r="AX143" s="277"/>
      <c r="AY143" s="1"/>
      <c r="AZ143" s="473"/>
      <c r="BA143" s="474"/>
      <c r="BB143" s="277"/>
      <c r="BC143" s="1"/>
      <c r="BD143" s="473"/>
      <c r="BE143" s="474"/>
      <c r="BF143" s="277"/>
      <c r="BG143" s="1"/>
      <c r="BH143" s="473">
        <v>130</v>
      </c>
      <c r="BI143" s="474"/>
      <c r="BJ143" s="277">
        <v>32</v>
      </c>
      <c r="BK143" s="1">
        <v>3</v>
      </c>
      <c r="BL143" s="473"/>
      <c r="BM143" s="474"/>
      <c r="BN143" s="277"/>
      <c r="BO143" s="1"/>
      <c r="BP143" s="884" t="s">
        <v>356</v>
      </c>
      <c r="BQ143" s="885"/>
      <c r="BR143" s="334"/>
      <c r="BS143" s="188"/>
      <c r="BT143" s="188"/>
      <c r="BU143" s="189"/>
      <c r="BV143" s="188"/>
      <c r="BW143" s="189"/>
      <c r="BY143" s="191"/>
    </row>
    <row r="144" spans="2:77" s="190" customFormat="1" ht="88.5" customHeight="1">
      <c r="B144" s="874"/>
      <c r="C144" s="645" t="s">
        <v>270</v>
      </c>
      <c r="D144" s="645"/>
      <c r="E144" s="645"/>
      <c r="F144" s="645"/>
      <c r="G144" s="645"/>
      <c r="H144" s="645"/>
      <c r="I144" s="645"/>
      <c r="J144" s="645"/>
      <c r="K144" s="645"/>
      <c r="L144" s="645"/>
      <c r="M144" s="645"/>
      <c r="N144" s="645"/>
      <c r="O144" s="645"/>
      <c r="P144" s="645"/>
      <c r="Q144" s="645"/>
      <c r="R144" s="645"/>
      <c r="S144" s="619"/>
      <c r="T144" s="552"/>
      <c r="U144" s="552"/>
      <c r="V144" s="553"/>
      <c r="W144" s="473">
        <f t="shared" si="7"/>
        <v>40</v>
      </c>
      <c r="X144" s="474"/>
      <c r="Y144" s="474"/>
      <c r="Z144" s="464" t="str">
        <f t="shared" si="8"/>
        <v xml:space="preserve"> </v>
      </c>
      <c r="AA144" s="477"/>
      <c r="AB144" s="619"/>
      <c r="AC144" s="552"/>
      <c r="AD144" s="552"/>
      <c r="AE144" s="552"/>
      <c r="AF144" s="552"/>
      <c r="AG144" s="552"/>
      <c r="AH144" s="552"/>
      <c r="AI144" s="553"/>
      <c r="AJ144" s="473"/>
      <c r="AK144" s="474"/>
      <c r="AL144" s="277"/>
      <c r="AM144" s="1"/>
      <c r="AN144" s="473"/>
      <c r="AO144" s="474"/>
      <c r="AP144" s="277"/>
      <c r="AQ144" s="1"/>
      <c r="AR144" s="473"/>
      <c r="AS144" s="474"/>
      <c r="AT144" s="277"/>
      <c r="AU144" s="1"/>
      <c r="AV144" s="473"/>
      <c r="AW144" s="474"/>
      <c r="AX144" s="277"/>
      <c r="AY144" s="1"/>
      <c r="AZ144" s="473"/>
      <c r="BA144" s="474"/>
      <c r="BB144" s="277"/>
      <c r="BC144" s="1"/>
      <c r="BD144" s="473"/>
      <c r="BE144" s="474"/>
      <c r="BF144" s="277"/>
      <c r="BG144" s="1"/>
      <c r="BH144" s="473">
        <v>40</v>
      </c>
      <c r="BI144" s="474"/>
      <c r="BJ144" s="277"/>
      <c r="BK144" s="1">
        <v>1</v>
      </c>
      <c r="BL144" s="473"/>
      <c r="BM144" s="474"/>
      <c r="BN144" s="277"/>
      <c r="BO144" s="1"/>
      <c r="BP144" s="886"/>
      <c r="BQ144" s="887"/>
      <c r="BR144" s="334"/>
      <c r="BS144" s="188"/>
      <c r="BT144" s="188"/>
      <c r="BU144" s="189"/>
      <c r="BV144" s="188"/>
      <c r="BW144" s="189"/>
      <c r="BY144" s="191"/>
    </row>
    <row r="145" spans="2:77" s="190" customFormat="1" ht="93.75" customHeight="1">
      <c r="B145" s="150" t="s">
        <v>317</v>
      </c>
      <c r="C145" s="646" t="s">
        <v>455</v>
      </c>
      <c r="D145" s="646"/>
      <c r="E145" s="646"/>
      <c r="F145" s="646"/>
      <c r="G145" s="646"/>
      <c r="H145" s="646"/>
      <c r="I145" s="646"/>
      <c r="J145" s="646"/>
      <c r="K145" s="646"/>
      <c r="L145" s="646"/>
      <c r="M145" s="646"/>
      <c r="N145" s="646"/>
      <c r="O145" s="646"/>
      <c r="P145" s="646"/>
      <c r="Q145" s="646"/>
      <c r="R145" s="646"/>
      <c r="S145" s="624"/>
      <c r="T145" s="625"/>
      <c r="U145" s="625"/>
      <c r="V145" s="840"/>
      <c r="W145" s="844">
        <f>IF(SUM(W146:Y152)&gt;0,SUM(W146:Y152)," ")</f>
        <v>956</v>
      </c>
      <c r="X145" s="845"/>
      <c r="Y145" s="845"/>
      <c r="Z145" s="625">
        <f>IF(SUM(Z146:AA152)&gt;0,SUM(Z146:AA152)," ")</f>
        <v>384</v>
      </c>
      <c r="AA145" s="840"/>
      <c r="AB145" s="624">
        <f>IF(SUM(AB146:AC152)&gt;0,SUM(AB146:AC152)," ")</f>
        <v>136</v>
      </c>
      <c r="AC145" s="625"/>
      <c r="AD145" s="625">
        <f>IF(SUM(AD146:AE152)&gt;0,SUM(AD146:AE152)," ")</f>
        <v>138</v>
      </c>
      <c r="AE145" s="625"/>
      <c r="AF145" s="625" t="str">
        <f>IF(SUM(AF146:AG152)&gt;0,SUM(AF146:AG152)," ")</f>
        <v xml:space="preserve"> </v>
      </c>
      <c r="AG145" s="625"/>
      <c r="AH145" s="625">
        <f>IF(SUM(AH146:AI152)&gt;0,SUM(AH146:AI152)," ")</f>
        <v>110</v>
      </c>
      <c r="AI145" s="840"/>
      <c r="AJ145" s="489" t="str">
        <f>IF(SUM(AJ146:AK152)&gt;0,SUM(AJ146:AK152)," ")</f>
        <v xml:space="preserve"> </v>
      </c>
      <c r="AK145" s="490"/>
      <c r="AL145" s="293" t="str">
        <f>IF(SUM(AL146:AL152)&gt;0, SUM(AL146:AL152), " ")</f>
        <v xml:space="preserve"> </v>
      </c>
      <c r="AM145" s="192" t="str">
        <f>IF(SUM(AM146:AM152)&gt;0,SUM(AM146:AM152)," ")</f>
        <v xml:space="preserve"> </v>
      </c>
      <c r="AN145" s="489" t="str">
        <f>IF(SUM(AN146:AO152)&gt;0,SUM(AN146:AO152)," ")</f>
        <v xml:space="preserve"> </v>
      </c>
      <c r="AO145" s="490"/>
      <c r="AP145" s="293" t="str">
        <f>IF(SUM(AP146:AP152)&gt;0, SUM(AP146:AP152), " ")</f>
        <v xml:space="preserve"> </v>
      </c>
      <c r="AQ145" s="192" t="str">
        <f>IF(SUM(AQ146:AQ152)&gt;0,SUM(AQ146:AQ152)," ")</f>
        <v xml:space="preserve"> </v>
      </c>
      <c r="AR145" s="489" t="str">
        <f>IF(SUM(AR146:AS152)&gt;0,SUM(AR146:AS152)," ")</f>
        <v xml:space="preserve"> </v>
      </c>
      <c r="AS145" s="490"/>
      <c r="AT145" s="293" t="str">
        <f>IF(SUM(AT146:AT152)&gt;0, SUM(AT146:AT152), " ")</f>
        <v xml:space="preserve"> </v>
      </c>
      <c r="AU145" s="192" t="str">
        <f>IF(SUM(AU146:AU152)&gt;0,SUM(AU146:AU152)," ")</f>
        <v xml:space="preserve"> </v>
      </c>
      <c r="AV145" s="489" t="str">
        <f>IF(SUM(AV146:AW152)&gt;0,SUM(AV146:AW152)," ")</f>
        <v xml:space="preserve"> </v>
      </c>
      <c r="AW145" s="490"/>
      <c r="AX145" s="293" t="str">
        <f>IF(SUM(AX146:AX152)&gt;0, SUM(AX146:AX152), " ")</f>
        <v xml:space="preserve"> </v>
      </c>
      <c r="AY145" s="192" t="str">
        <f>IF(SUM(AY146:AY152)&gt;0,SUM(AY146:AY152)," ")</f>
        <v xml:space="preserve"> </v>
      </c>
      <c r="AZ145" s="489" t="str">
        <f>IF(SUM(AZ146:BA152)&gt;0,SUM(AZ146:BA152)," ")</f>
        <v xml:space="preserve"> </v>
      </c>
      <c r="BA145" s="490"/>
      <c r="BB145" s="293" t="str">
        <f>IF(SUM(BB146:BB152)&gt;0, SUM(BB146:BB152), " ")</f>
        <v xml:space="preserve"> </v>
      </c>
      <c r="BC145" s="192" t="str">
        <f>IF(SUM(BC146:BC152)&gt;0,SUM(BC146:BC152)," ")</f>
        <v xml:space="preserve"> </v>
      </c>
      <c r="BD145" s="489" t="str">
        <f>IF(SUM(BD146:BE152)&gt;0,SUM(BD146:BE152)," ")</f>
        <v xml:space="preserve"> </v>
      </c>
      <c r="BE145" s="490"/>
      <c r="BF145" s="293" t="str">
        <f>IF(SUM(BF146:BF152)&gt;0, SUM(BF146:BF152), " ")</f>
        <v xml:space="preserve"> </v>
      </c>
      <c r="BG145" s="192" t="str">
        <f>IF(SUM(BG146:BG152)&gt;0,SUM(BG146:BG152)," ")</f>
        <v xml:space="preserve"> </v>
      </c>
      <c r="BH145" s="489">
        <f>IF(SUM(BH146:BI152)&gt;0,SUM(BH146:BI152)," ")</f>
        <v>696</v>
      </c>
      <c r="BI145" s="490"/>
      <c r="BJ145" s="293">
        <f>IF(SUM(BJ146:BJ152)&gt;0, SUM(BJ146:BJ152), " ")</f>
        <v>288</v>
      </c>
      <c r="BK145" s="192">
        <f>IF(SUM(BK146:BK152)&gt;0,SUM(BK146:BK152)," ")</f>
        <v>18</v>
      </c>
      <c r="BL145" s="489">
        <f>IF(SUM(BL146:BM152)&gt;0,SUM(BL146:BM152)," ")</f>
        <v>260</v>
      </c>
      <c r="BM145" s="490"/>
      <c r="BN145" s="293">
        <f>IF(SUM(BN146:BN152)&gt;0, SUM(BN146:BN152), " ")</f>
        <v>96</v>
      </c>
      <c r="BO145" s="192">
        <f>IF(SUM(BO146:BO152)&gt;0,SUM(BO146:BO152)," ")</f>
        <v>8</v>
      </c>
      <c r="BP145" s="724"/>
      <c r="BQ145" s="724"/>
      <c r="BR145" s="335"/>
      <c r="BS145" s="188"/>
      <c r="BT145" s="188"/>
      <c r="BU145" s="189"/>
      <c r="BV145" s="188"/>
      <c r="BW145" s="189"/>
      <c r="BY145" s="191"/>
    </row>
    <row r="146" spans="2:77" s="190" customFormat="1" ht="39.950000000000003" customHeight="1">
      <c r="B146" s="296" t="s">
        <v>318</v>
      </c>
      <c r="C146" s="645" t="s">
        <v>264</v>
      </c>
      <c r="D146" s="645"/>
      <c r="E146" s="645"/>
      <c r="F146" s="645"/>
      <c r="G146" s="645"/>
      <c r="H146" s="645"/>
      <c r="I146" s="645"/>
      <c r="J146" s="645"/>
      <c r="K146" s="645"/>
      <c r="L146" s="645"/>
      <c r="M146" s="645"/>
      <c r="N146" s="645"/>
      <c r="O146" s="645"/>
      <c r="P146" s="645"/>
      <c r="Q146" s="645"/>
      <c r="R146" s="645"/>
      <c r="S146" s="619">
        <v>7</v>
      </c>
      <c r="T146" s="552"/>
      <c r="U146" s="552"/>
      <c r="V146" s="553"/>
      <c r="W146" s="473">
        <f t="shared" ref="W146" si="9">IF(SUM(AJ146,AN146,AR146,AV146,AZ146,BD146,BH146,BL146)&gt;0,SUM(AJ146,AN146,AR146,AV146,AZ146,BD146,BH146,BL146)," ")</f>
        <v>138</v>
      </c>
      <c r="X146" s="474"/>
      <c r="Y146" s="474"/>
      <c r="Z146" s="464">
        <f>IF(SUM(AB146:AI146)&gt;0,IF(SUM(AB146:AI146)=SUM(AL146,AP146,AT146,AX146,BB146,BF146,BJ146,BN146,),SUM(AB146:AI146),"ХРЕНЬ")," ")</f>
        <v>86</v>
      </c>
      <c r="AA146" s="477"/>
      <c r="AB146" s="619">
        <v>34</v>
      </c>
      <c r="AC146" s="552"/>
      <c r="AD146" s="552">
        <v>34</v>
      </c>
      <c r="AE146" s="552"/>
      <c r="AF146" s="552"/>
      <c r="AG146" s="552"/>
      <c r="AH146" s="552">
        <v>18</v>
      </c>
      <c r="AI146" s="553"/>
      <c r="AJ146" s="473"/>
      <c r="AK146" s="474"/>
      <c r="AL146" s="277"/>
      <c r="AM146" s="1"/>
      <c r="AN146" s="473"/>
      <c r="AO146" s="474"/>
      <c r="AP146" s="277"/>
      <c r="AQ146" s="1"/>
      <c r="AR146" s="473"/>
      <c r="AS146" s="474"/>
      <c r="AT146" s="277"/>
      <c r="AU146" s="1"/>
      <c r="AV146" s="473"/>
      <c r="AW146" s="474"/>
      <c r="AX146" s="277"/>
      <c r="AY146" s="1"/>
      <c r="AZ146" s="473"/>
      <c r="BA146" s="474"/>
      <c r="BB146" s="277"/>
      <c r="BC146" s="1"/>
      <c r="BD146" s="473"/>
      <c r="BE146" s="474"/>
      <c r="BF146" s="277"/>
      <c r="BG146" s="1"/>
      <c r="BH146" s="473">
        <v>138</v>
      </c>
      <c r="BI146" s="474"/>
      <c r="BJ146" s="277">
        <v>86</v>
      </c>
      <c r="BK146" s="1">
        <v>3</v>
      </c>
      <c r="BL146" s="473"/>
      <c r="BM146" s="474"/>
      <c r="BN146" s="277"/>
      <c r="BO146" s="1"/>
      <c r="BP146" s="578" t="s">
        <v>167</v>
      </c>
      <c r="BQ146" s="580"/>
      <c r="BR146" s="334"/>
      <c r="BS146" s="188"/>
      <c r="BT146" s="188"/>
      <c r="BU146" s="189"/>
      <c r="BV146" s="188"/>
      <c r="BW146" s="189"/>
      <c r="BY146" s="191"/>
    </row>
    <row r="147" spans="2:77" s="190" customFormat="1" ht="41.25" customHeight="1">
      <c r="B147" s="460" t="s">
        <v>319</v>
      </c>
      <c r="C147" s="820" t="s">
        <v>271</v>
      </c>
      <c r="D147" s="821"/>
      <c r="E147" s="821"/>
      <c r="F147" s="821"/>
      <c r="G147" s="821"/>
      <c r="H147" s="821"/>
      <c r="I147" s="821"/>
      <c r="J147" s="821"/>
      <c r="K147" s="821"/>
      <c r="L147" s="821"/>
      <c r="M147" s="821"/>
      <c r="N147" s="821"/>
      <c r="O147" s="821"/>
      <c r="P147" s="821"/>
      <c r="Q147" s="821"/>
      <c r="R147" s="822"/>
      <c r="S147" s="619">
        <v>7.8</v>
      </c>
      <c r="T147" s="552"/>
      <c r="U147" s="552"/>
      <c r="V147" s="553"/>
      <c r="W147" s="473">
        <f>IF(SUM(AJ147,AN147,AR147,AV147,AZ147,BD147,BH147,BL147)&gt;0,SUM(AJ147,AN147,AR147,AV147,AZ147,BD147,BH147,BL147)," ")</f>
        <v>300</v>
      </c>
      <c r="X147" s="474"/>
      <c r="Y147" s="474"/>
      <c r="Z147" s="464">
        <f t="shared" ref="Z147:Z152" si="10">IF(SUM(AB147:AI147)&gt;0,IF(SUM(AB147:AI147)=SUM(AL147,AP147,AT147,AX147,BB147,BF147,BJ147,BN147,),SUM(AB147:AI147),"ХРЕНЬ")," ")</f>
        <v>150</v>
      </c>
      <c r="AA147" s="477"/>
      <c r="AB147" s="619">
        <v>50</v>
      </c>
      <c r="AC147" s="552"/>
      <c r="AD147" s="552">
        <v>50</v>
      </c>
      <c r="AE147" s="552"/>
      <c r="AF147" s="552"/>
      <c r="AG147" s="552"/>
      <c r="AH147" s="552">
        <v>50</v>
      </c>
      <c r="AI147" s="553"/>
      <c r="AJ147" s="473"/>
      <c r="AK147" s="474"/>
      <c r="AL147" s="277"/>
      <c r="AM147" s="1"/>
      <c r="AN147" s="473"/>
      <c r="AO147" s="474"/>
      <c r="AP147" s="277"/>
      <c r="AQ147" s="1"/>
      <c r="AR147" s="473"/>
      <c r="AS147" s="474"/>
      <c r="AT147" s="277"/>
      <c r="AU147" s="1"/>
      <c r="AV147" s="473"/>
      <c r="AW147" s="474"/>
      <c r="AX147" s="277"/>
      <c r="AY147" s="1"/>
      <c r="AZ147" s="473"/>
      <c r="BA147" s="474"/>
      <c r="BB147" s="277"/>
      <c r="BC147" s="1"/>
      <c r="BD147" s="475"/>
      <c r="BE147" s="476"/>
      <c r="BF147" s="277"/>
      <c r="BG147" s="1"/>
      <c r="BH147" s="473">
        <v>170</v>
      </c>
      <c r="BI147" s="474"/>
      <c r="BJ147" s="277">
        <v>102</v>
      </c>
      <c r="BK147" s="1">
        <v>5</v>
      </c>
      <c r="BL147" s="475">
        <v>130</v>
      </c>
      <c r="BM147" s="476"/>
      <c r="BN147" s="277">
        <v>48</v>
      </c>
      <c r="BO147" s="1">
        <v>4</v>
      </c>
      <c r="BP147" s="884" t="s">
        <v>354</v>
      </c>
      <c r="BQ147" s="885"/>
      <c r="BR147" s="334"/>
      <c r="BS147" s="188"/>
      <c r="BT147" s="188"/>
      <c r="BU147" s="189"/>
      <c r="BV147" s="188"/>
      <c r="BW147" s="189"/>
      <c r="BY147" s="191"/>
    </row>
    <row r="148" spans="2:77" s="190" customFormat="1" ht="67.5" customHeight="1">
      <c r="B148" s="874"/>
      <c r="C148" s="820" t="s">
        <v>272</v>
      </c>
      <c r="D148" s="821"/>
      <c r="E148" s="821"/>
      <c r="F148" s="821"/>
      <c r="G148" s="821"/>
      <c r="H148" s="821"/>
      <c r="I148" s="821"/>
      <c r="J148" s="821"/>
      <c r="K148" s="821"/>
      <c r="L148" s="821"/>
      <c r="M148" s="821"/>
      <c r="N148" s="821"/>
      <c r="O148" s="821"/>
      <c r="P148" s="821"/>
      <c r="Q148" s="821"/>
      <c r="R148" s="822"/>
      <c r="S148" s="619"/>
      <c r="T148" s="552"/>
      <c r="U148" s="552"/>
      <c r="V148" s="553"/>
      <c r="W148" s="473">
        <f>IF(SUM(AJ148,AN148,AR148,AV148,AZ148,BD148,BH148,BL148)&gt;0,SUM(AJ148,AN148,AR148,AV148,AZ148,BD148,BH148,BL148)," ")</f>
        <v>40</v>
      </c>
      <c r="X148" s="474"/>
      <c r="Y148" s="474"/>
      <c r="Z148" s="464" t="str">
        <f t="shared" si="10"/>
        <v xml:space="preserve"> </v>
      </c>
      <c r="AA148" s="477"/>
      <c r="AB148" s="619"/>
      <c r="AC148" s="552"/>
      <c r="AD148" s="552"/>
      <c r="AE148" s="552"/>
      <c r="AF148" s="552"/>
      <c r="AG148" s="552"/>
      <c r="AH148" s="552"/>
      <c r="AI148" s="553"/>
      <c r="AJ148" s="473"/>
      <c r="AK148" s="474"/>
      <c r="AL148" s="277"/>
      <c r="AM148" s="1"/>
      <c r="AN148" s="473"/>
      <c r="AO148" s="474"/>
      <c r="AP148" s="277"/>
      <c r="AQ148" s="1"/>
      <c r="AR148" s="473"/>
      <c r="AS148" s="474"/>
      <c r="AT148" s="277"/>
      <c r="AU148" s="1"/>
      <c r="AV148" s="473"/>
      <c r="AW148" s="474"/>
      <c r="AX148" s="277"/>
      <c r="AY148" s="1"/>
      <c r="AZ148" s="473"/>
      <c r="BA148" s="474"/>
      <c r="BB148" s="277"/>
      <c r="BC148" s="1"/>
      <c r="BD148" s="475"/>
      <c r="BE148" s="476"/>
      <c r="BF148" s="277"/>
      <c r="BG148" s="1"/>
      <c r="BH148" s="475">
        <v>40</v>
      </c>
      <c r="BI148" s="476"/>
      <c r="BJ148" s="277"/>
      <c r="BK148" s="1">
        <v>1</v>
      </c>
      <c r="BL148" s="475"/>
      <c r="BM148" s="476"/>
      <c r="BN148" s="277"/>
      <c r="BO148" s="1"/>
      <c r="BP148" s="886"/>
      <c r="BQ148" s="887"/>
      <c r="BR148" s="334"/>
      <c r="BS148" s="188"/>
      <c r="BT148" s="188"/>
      <c r="BU148" s="189"/>
      <c r="BV148" s="188"/>
      <c r="BW148" s="189"/>
      <c r="BY148" s="191"/>
    </row>
    <row r="149" spans="2:77" s="190" customFormat="1" ht="78" customHeight="1">
      <c r="B149" s="195" t="s">
        <v>320</v>
      </c>
      <c r="C149" s="820" t="s">
        <v>273</v>
      </c>
      <c r="D149" s="821"/>
      <c r="E149" s="821"/>
      <c r="F149" s="821"/>
      <c r="G149" s="821"/>
      <c r="H149" s="821"/>
      <c r="I149" s="821"/>
      <c r="J149" s="821"/>
      <c r="K149" s="821"/>
      <c r="L149" s="821"/>
      <c r="M149" s="821"/>
      <c r="N149" s="821"/>
      <c r="O149" s="821"/>
      <c r="P149" s="821"/>
      <c r="Q149" s="821"/>
      <c r="R149" s="822"/>
      <c r="S149" s="619">
        <v>7.8</v>
      </c>
      <c r="T149" s="552"/>
      <c r="U149" s="552"/>
      <c r="V149" s="553"/>
      <c r="W149" s="473">
        <f t="shared" ref="W149:W152" si="11">IF(SUM(AJ149,AN149,AR149,AV149,AZ149,BD149,BH149,BL149)&gt;0,SUM(AJ149,AN149,AR149,AV149,AZ149,BD149,BH149,BL149)," ")</f>
        <v>268</v>
      </c>
      <c r="X149" s="474"/>
      <c r="Y149" s="474"/>
      <c r="Z149" s="464">
        <f t="shared" si="10"/>
        <v>116</v>
      </c>
      <c r="AA149" s="477"/>
      <c r="AB149" s="619">
        <v>42</v>
      </c>
      <c r="AC149" s="552"/>
      <c r="AD149" s="552">
        <v>42</v>
      </c>
      <c r="AE149" s="552"/>
      <c r="AF149" s="552"/>
      <c r="AG149" s="552"/>
      <c r="AH149" s="552">
        <v>32</v>
      </c>
      <c r="AI149" s="553"/>
      <c r="AJ149" s="473"/>
      <c r="AK149" s="474"/>
      <c r="AL149" s="277"/>
      <c r="AM149" s="1"/>
      <c r="AN149" s="473"/>
      <c r="AO149" s="474"/>
      <c r="AP149" s="277"/>
      <c r="AQ149" s="1"/>
      <c r="AR149" s="473"/>
      <c r="AS149" s="474"/>
      <c r="AT149" s="277"/>
      <c r="AU149" s="1"/>
      <c r="AV149" s="473"/>
      <c r="AW149" s="474"/>
      <c r="AX149" s="277"/>
      <c r="AY149" s="1"/>
      <c r="AZ149" s="473"/>
      <c r="BA149" s="474"/>
      <c r="BB149" s="277"/>
      <c r="BC149" s="1"/>
      <c r="BD149" s="473"/>
      <c r="BE149" s="474"/>
      <c r="BF149" s="277"/>
      <c r="BG149" s="1"/>
      <c r="BH149" s="473">
        <v>138</v>
      </c>
      <c r="BI149" s="474"/>
      <c r="BJ149" s="277">
        <v>68</v>
      </c>
      <c r="BK149" s="1">
        <v>4</v>
      </c>
      <c r="BL149" s="473">
        <v>130</v>
      </c>
      <c r="BM149" s="474"/>
      <c r="BN149" s="277">
        <v>48</v>
      </c>
      <c r="BO149" s="1">
        <v>4</v>
      </c>
      <c r="BP149" s="884" t="s">
        <v>355</v>
      </c>
      <c r="BQ149" s="885"/>
      <c r="BR149" s="334"/>
      <c r="BS149" s="188"/>
      <c r="BT149" s="188"/>
      <c r="BU149" s="189"/>
      <c r="BV149" s="188"/>
      <c r="BW149" s="189"/>
      <c r="BY149" s="191"/>
    </row>
    <row r="150" spans="2:77" s="190" customFormat="1" ht="96" customHeight="1">
      <c r="B150" s="195"/>
      <c r="C150" s="820" t="s">
        <v>274</v>
      </c>
      <c r="D150" s="821"/>
      <c r="E150" s="821"/>
      <c r="F150" s="821"/>
      <c r="G150" s="821"/>
      <c r="H150" s="821"/>
      <c r="I150" s="821"/>
      <c r="J150" s="821"/>
      <c r="K150" s="821"/>
      <c r="L150" s="821"/>
      <c r="M150" s="821"/>
      <c r="N150" s="821"/>
      <c r="O150" s="821"/>
      <c r="P150" s="821"/>
      <c r="Q150" s="821"/>
      <c r="R150" s="822"/>
      <c r="S150" s="619"/>
      <c r="T150" s="552"/>
      <c r="U150" s="552"/>
      <c r="V150" s="553"/>
      <c r="W150" s="473">
        <f t="shared" si="11"/>
        <v>40</v>
      </c>
      <c r="X150" s="474"/>
      <c r="Y150" s="474"/>
      <c r="Z150" s="464" t="str">
        <f t="shared" si="10"/>
        <v xml:space="preserve"> </v>
      </c>
      <c r="AA150" s="477"/>
      <c r="AB150" s="619"/>
      <c r="AC150" s="552"/>
      <c r="AD150" s="552"/>
      <c r="AE150" s="552"/>
      <c r="AF150" s="552"/>
      <c r="AG150" s="552"/>
      <c r="AH150" s="552"/>
      <c r="AI150" s="553"/>
      <c r="AJ150" s="473"/>
      <c r="AK150" s="474"/>
      <c r="AL150" s="277"/>
      <c r="AM150" s="1"/>
      <c r="AN150" s="473"/>
      <c r="AO150" s="474"/>
      <c r="AP150" s="277"/>
      <c r="AQ150" s="1"/>
      <c r="AR150" s="473"/>
      <c r="AS150" s="474"/>
      <c r="AT150" s="277"/>
      <c r="AU150" s="1"/>
      <c r="AV150" s="473"/>
      <c r="AW150" s="474"/>
      <c r="AX150" s="277"/>
      <c r="AY150" s="1"/>
      <c r="AZ150" s="473"/>
      <c r="BA150" s="474"/>
      <c r="BB150" s="277"/>
      <c r="BC150" s="1"/>
      <c r="BD150" s="473"/>
      <c r="BE150" s="474"/>
      <c r="BF150" s="277"/>
      <c r="BG150" s="1"/>
      <c r="BH150" s="473">
        <v>40</v>
      </c>
      <c r="BI150" s="474"/>
      <c r="BJ150" s="277"/>
      <c r="BK150" s="1">
        <v>1</v>
      </c>
      <c r="BL150" s="473"/>
      <c r="BM150" s="474"/>
      <c r="BN150" s="277"/>
      <c r="BO150" s="1"/>
      <c r="BP150" s="886"/>
      <c r="BQ150" s="887"/>
      <c r="BR150" s="334"/>
      <c r="BS150" s="188"/>
      <c r="BT150" s="188"/>
      <c r="BU150" s="189"/>
      <c r="BV150" s="188"/>
      <c r="BW150" s="189"/>
      <c r="BY150" s="191"/>
    </row>
    <row r="151" spans="2:77" s="190" customFormat="1" ht="64.5" customHeight="1">
      <c r="B151" s="460" t="s">
        <v>339</v>
      </c>
      <c r="C151" s="645" t="s">
        <v>275</v>
      </c>
      <c r="D151" s="645"/>
      <c r="E151" s="645"/>
      <c r="F151" s="645"/>
      <c r="G151" s="645"/>
      <c r="H151" s="645"/>
      <c r="I151" s="645"/>
      <c r="J151" s="645"/>
      <c r="K151" s="645"/>
      <c r="L151" s="645"/>
      <c r="M151" s="645"/>
      <c r="N151" s="645"/>
      <c r="O151" s="645"/>
      <c r="P151" s="645"/>
      <c r="Q151" s="645"/>
      <c r="R151" s="645"/>
      <c r="S151" s="619"/>
      <c r="T151" s="552"/>
      <c r="U151" s="552">
        <v>7</v>
      </c>
      <c r="V151" s="553"/>
      <c r="W151" s="473">
        <f t="shared" si="11"/>
        <v>130</v>
      </c>
      <c r="X151" s="474"/>
      <c r="Y151" s="474"/>
      <c r="Z151" s="464">
        <f t="shared" si="10"/>
        <v>32</v>
      </c>
      <c r="AA151" s="477"/>
      <c r="AB151" s="619">
        <v>10</v>
      </c>
      <c r="AC151" s="552"/>
      <c r="AD151" s="552">
        <v>12</v>
      </c>
      <c r="AE151" s="552"/>
      <c r="AF151" s="552"/>
      <c r="AG151" s="552"/>
      <c r="AH151" s="552">
        <v>10</v>
      </c>
      <c r="AI151" s="553"/>
      <c r="AJ151" s="473"/>
      <c r="AK151" s="474"/>
      <c r="AL151" s="321"/>
      <c r="AM151" s="1"/>
      <c r="AN151" s="473"/>
      <c r="AO151" s="474"/>
      <c r="AP151" s="321"/>
      <c r="AQ151" s="1"/>
      <c r="AR151" s="473"/>
      <c r="AS151" s="474"/>
      <c r="AT151" s="321"/>
      <c r="AU151" s="1"/>
      <c r="AV151" s="473"/>
      <c r="AW151" s="474"/>
      <c r="AX151" s="321"/>
      <c r="AY151" s="1"/>
      <c r="AZ151" s="473"/>
      <c r="BA151" s="474"/>
      <c r="BB151" s="321"/>
      <c r="BC151" s="1"/>
      <c r="BD151" s="473"/>
      <c r="BE151" s="474"/>
      <c r="BF151" s="321"/>
      <c r="BG151" s="1"/>
      <c r="BH151" s="473">
        <v>130</v>
      </c>
      <c r="BI151" s="474"/>
      <c r="BJ151" s="321">
        <v>32</v>
      </c>
      <c r="BK151" s="1">
        <v>3</v>
      </c>
      <c r="BL151" s="473"/>
      <c r="BM151" s="474"/>
      <c r="BN151" s="321"/>
      <c r="BO151" s="1"/>
      <c r="BP151" s="884" t="s">
        <v>356</v>
      </c>
      <c r="BQ151" s="885"/>
      <c r="BR151" s="334"/>
      <c r="BS151" s="188"/>
      <c r="BT151" s="188"/>
      <c r="BU151" s="189"/>
      <c r="BV151" s="188"/>
      <c r="BW151" s="189"/>
      <c r="BY151" s="191"/>
    </row>
    <row r="152" spans="2:77" s="190" customFormat="1" ht="105" customHeight="1" thickBot="1">
      <c r="B152" s="461"/>
      <c r="C152" s="841" t="s">
        <v>276</v>
      </c>
      <c r="D152" s="841"/>
      <c r="E152" s="841"/>
      <c r="F152" s="841"/>
      <c r="G152" s="841"/>
      <c r="H152" s="841"/>
      <c r="I152" s="841"/>
      <c r="J152" s="841"/>
      <c r="K152" s="841"/>
      <c r="L152" s="841"/>
      <c r="M152" s="841"/>
      <c r="N152" s="841"/>
      <c r="O152" s="841"/>
      <c r="P152" s="841"/>
      <c r="Q152" s="841"/>
      <c r="R152" s="841"/>
      <c r="S152" s="799"/>
      <c r="T152" s="797"/>
      <c r="U152" s="797"/>
      <c r="V152" s="800"/>
      <c r="W152" s="491">
        <f t="shared" si="11"/>
        <v>40</v>
      </c>
      <c r="X152" s="492"/>
      <c r="Y152" s="492"/>
      <c r="Z152" s="485" t="str">
        <f t="shared" si="10"/>
        <v xml:space="preserve"> </v>
      </c>
      <c r="AA152" s="486"/>
      <c r="AB152" s="799"/>
      <c r="AC152" s="797"/>
      <c r="AD152" s="797"/>
      <c r="AE152" s="797"/>
      <c r="AF152" s="797"/>
      <c r="AG152" s="797"/>
      <c r="AH152" s="797"/>
      <c r="AI152" s="800"/>
      <c r="AJ152" s="491"/>
      <c r="AK152" s="492"/>
      <c r="AL152" s="322"/>
      <c r="AM152" s="143"/>
      <c r="AN152" s="491"/>
      <c r="AO152" s="492"/>
      <c r="AP152" s="322"/>
      <c r="AQ152" s="143"/>
      <c r="AR152" s="491"/>
      <c r="AS152" s="492"/>
      <c r="AT152" s="322"/>
      <c r="AU152" s="143"/>
      <c r="AV152" s="491"/>
      <c r="AW152" s="492"/>
      <c r="AX152" s="322"/>
      <c r="AY152" s="143"/>
      <c r="AZ152" s="491"/>
      <c r="BA152" s="492"/>
      <c r="BB152" s="322"/>
      <c r="BC152" s="143"/>
      <c r="BD152" s="491"/>
      <c r="BE152" s="492"/>
      <c r="BF152" s="322"/>
      <c r="BG152" s="143"/>
      <c r="BH152" s="491">
        <v>40</v>
      </c>
      <c r="BI152" s="492"/>
      <c r="BJ152" s="322"/>
      <c r="BK152" s="143">
        <v>1</v>
      </c>
      <c r="BL152" s="491"/>
      <c r="BM152" s="492"/>
      <c r="BN152" s="322"/>
      <c r="BO152" s="143"/>
      <c r="BP152" s="892"/>
      <c r="BQ152" s="893"/>
      <c r="BR152" s="334"/>
      <c r="BS152" s="188"/>
      <c r="BT152" s="188"/>
      <c r="BU152" s="189"/>
      <c r="BV152" s="188"/>
      <c r="BW152" s="189"/>
      <c r="BY152" s="191"/>
    </row>
    <row r="153" spans="2:77" s="189" customFormat="1" ht="30" customHeight="1">
      <c r="B153" s="310"/>
      <c r="C153" s="342"/>
      <c r="D153" s="342"/>
      <c r="E153" s="342"/>
      <c r="F153" s="342"/>
      <c r="G153" s="342"/>
      <c r="H153" s="342"/>
      <c r="I153" s="342"/>
      <c r="J153" s="342"/>
      <c r="K153" s="342"/>
      <c r="L153" s="342"/>
      <c r="M153" s="342"/>
      <c r="N153" s="342"/>
      <c r="O153" s="342"/>
      <c r="P153" s="342"/>
      <c r="Q153" s="342"/>
      <c r="R153" s="342"/>
      <c r="S153" s="329"/>
      <c r="T153" s="329"/>
      <c r="U153" s="329"/>
      <c r="V153" s="329"/>
      <c r="W153" s="343"/>
      <c r="X153" s="343"/>
      <c r="Y153" s="343"/>
      <c r="Z153" s="330"/>
      <c r="AA153" s="330"/>
      <c r="AB153" s="329"/>
      <c r="AC153" s="329"/>
      <c r="AD153" s="329"/>
      <c r="AE153" s="329"/>
      <c r="AF153" s="329"/>
      <c r="AG153" s="329"/>
      <c r="AH153" s="329"/>
      <c r="AI153" s="329"/>
      <c r="AJ153" s="343"/>
      <c r="AK153" s="343"/>
      <c r="AL153" s="343"/>
      <c r="AM153" s="343"/>
      <c r="AN153" s="343"/>
      <c r="AO153" s="343"/>
      <c r="AP153" s="343"/>
      <c r="AQ153" s="343"/>
      <c r="AR153" s="343"/>
      <c r="AS153" s="343"/>
      <c r="AT153" s="343"/>
      <c r="AU153" s="343"/>
      <c r="AV153" s="343"/>
      <c r="AW153" s="343"/>
      <c r="AX153" s="343"/>
      <c r="AY153" s="343"/>
      <c r="AZ153" s="343"/>
      <c r="BA153" s="343"/>
      <c r="BB153" s="343"/>
      <c r="BC153" s="343"/>
      <c r="BD153" s="343"/>
      <c r="BE153" s="343"/>
      <c r="BF153" s="343"/>
      <c r="BG153" s="343"/>
      <c r="BH153" s="343"/>
      <c r="BI153" s="343"/>
      <c r="BJ153" s="343"/>
      <c r="BK153" s="343"/>
      <c r="BL153" s="343"/>
      <c r="BM153" s="343"/>
      <c r="BN153" s="343"/>
      <c r="BO153" s="343"/>
      <c r="BP153" s="334"/>
      <c r="BQ153" s="334"/>
      <c r="BR153" s="334"/>
      <c r="BS153" s="188"/>
      <c r="BT153" s="188"/>
      <c r="BV153" s="188"/>
      <c r="BY153" s="188"/>
    </row>
    <row r="154" spans="2:77" s="190" customFormat="1" ht="79.5" customHeight="1">
      <c r="B154" s="354" t="s">
        <v>210</v>
      </c>
      <c r="C154" s="354"/>
      <c r="D154" s="354"/>
      <c r="E154" s="354"/>
      <c r="F154" s="354"/>
      <c r="G154" s="354"/>
      <c r="H154" s="354"/>
      <c r="I154" s="354"/>
      <c r="J154" s="354"/>
      <c r="K154" s="354"/>
      <c r="L154" s="354"/>
      <c r="M154" s="354"/>
      <c r="N154" s="354"/>
      <c r="O154" s="354"/>
      <c r="P154" s="354"/>
      <c r="Q154" s="354"/>
      <c r="R154" s="354"/>
      <c r="S154" s="354"/>
      <c r="T154" s="354"/>
      <c r="U154" s="354"/>
      <c r="V154" s="354"/>
      <c r="W154" s="354"/>
      <c r="X154" s="354"/>
      <c r="Y154" s="354"/>
      <c r="Z154" s="354"/>
      <c r="AA154" s="354"/>
      <c r="AB154" s="354"/>
      <c r="AC154" s="354"/>
      <c r="AD154" s="354"/>
      <c r="AE154" s="354"/>
      <c r="AF154" s="354"/>
      <c r="AG154" s="354"/>
      <c r="AH154" s="354"/>
      <c r="AI154" s="354"/>
      <c r="AJ154" s="244"/>
      <c r="AK154" s="244"/>
      <c r="AL154" s="244"/>
      <c r="AM154" s="244"/>
      <c r="AN154" s="244"/>
      <c r="AO154" s="244"/>
      <c r="AP154" s="244"/>
      <c r="AQ154" s="244"/>
      <c r="AR154" s="244"/>
      <c r="AS154" s="244"/>
      <c r="AT154" s="244"/>
      <c r="AU154" s="244"/>
      <c r="AV154" s="354" t="s">
        <v>210</v>
      </c>
      <c r="AW154" s="354"/>
      <c r="AX154" s="354"/>
      <c r="AY154" s="354"/>
      <c r="AZ154" s="354"/>
      <c r="BA154" s="354"/>
      <c r="BB154" s="354"/>
      <c r="BC154" s="354"/>
      <c r="BD154" s="354"/>
      <c r="BE154" s="354"/>
      <c r="BF154" s="354"/>
      <c r="BG154" s="354"/>
      <c r="BH154" s="354"/>
      <c r="BI154" s="354"/>
      <c r="BJ154" s="354"/>
      <c r="BK154" s="354"/>
      <c r="BL154" s="354"/>
      <c r="BM154" s="354"/>
      <c r="BN154" s="354"/>
      <c r="BO154" s="354"/>
      <c r="BP154" s="354"/>
      <c r="BQ154" s="354"/>
      <c r="BR154" s="305"/>
      <c r="BS154" s="188"/>
      <c r="BT154" s="188"/>
      <c r="BU154" s="189"/>
      <c r="BV154" s="188"/>
      <c r="BW154" s="189"/>
      <c r="BY154" s="191"/>
    </row>
    <row r="155" spans="2:77" s="190" customFormat="1" ht="69" customHeight="1">
      <c r="B155" s="406" t="s">
        <v>430</v>
      </c>
      <c r="C155" s="406"/>
      <c r="D155" s="406"/>
      <c r="E155" s="406"/>
      <c r="F155" s="406"/>
      <c r="G155" s="406"/>
      <c r="H155" s="406"/>
      <c r="I155" s="406"/>
      <c r="J155" s="406"/>
      <c r="K155" s="406"/>
      <c r="L155" s="406"/>
      <c r="M155" s="406"/>
      <c r="N155" s="406"/>
      <c r="O155" s="406"/>
      <c r="P155" s="406"/>
      <c r="Q155" s="406"/>
      <c r="R155" s="406"/>
      <c r="S155" s="406"/>
      <c r="T155" s="406"/>
      <c r="U155" s="406"/>
      <c r="V155" s="406"/>
      <c r="W155" s="406"/>
      <c r="X155" s="406"/>
      <c r="Y155" s="406"/>
      <c r="Z155" s="406"/>
      <c r="AA155" s="406"/>
      <c r="AB155" s="406"/>
      <c r="AC155" s="406"/>
      <c r="AD155" s="406"/>
      <c r="AE155" s="406"/>
      <c r="AF155" s="406"/>
      <c r="AG155" s="406"/>
      <c r="AH155" s="406"/>
      <c r="AI155" s="406"/>
      <c r="AJ155" s="244"/>
      <c r="AK155" s="244"/>
      <c r="AL155" s="244"/>
      <c r="AM155" s="244"/>
      <c r="AN155" s="244"/>
      <c r="AO155" s="244"/>
      <c r="AP155" s="244"/>
      <c r="AQ155" s="244"/>
      <c r="AR155" s="244"/>
      <c r="AS155" s="244"/>
      <c r="AT155" s="244"/>
      <c r="AU155" s="244"/>
      <c r="AV155" s="406" t="s">
        <v>427</v>
      </c>
      <c r="AW155" s="406"/>
      <c r="AX155" s="406"/>
      <c r="AY155" s="406"/>
      <c r="AZ155" s="406"/>
      <c r="BA155" s="406"/>
      <c r="BB155" s="406"/>
      <c r="BC155" s="406"/>
      <c r="BD155" s="406"/>
      <c r="BE155" s="406"/>
      <c r="BF155" s="406"/>
      <c r="BG155" s="406"/>
      <c r="BH155" s="406"/>
      <c r="BI155" s="406"/>
      <c r="BJ155" s="406"/>
      <c r="BK155" s="406"/>
      <c r="BL155" s="406"/>
      <c r="BM155" s="406"/>
      <c r="BN155" s="406"/>
      <c r="BO155" s="406"/>
      <c r="BP155" s="406"/>
      <c r="BQ155" s="406"/>
      <c r="BR155" s="308"/>
      <c r="BS155" s="188"/>
      <c r="BT155" s="188"/>
      <c r="BU155" s="189"/>
      <c r="BV155" s="188"/>
      <c r="BW155" s="189"/>
      <c r="BY155" s="191"/>
    </row>
    <row r="156" spans="2:77" s="190" customFormat="1" ht="61.5" customHeight="1">
      <c r="B156" s="406"/>
      <c r="C156" s="406"/>
      <c r="D156" s="406"/>
      <c r="E156" s="406"/>
      <c r="F156" s="406"/>
      <c r="G156" s="406"/>
      <c r="H156" s="406"/>
      <c r="I156" s="406"/>
      <c r="J156" s="406"/>
      <c r="K156" s="406"/>
      <c r="L156" s="406"/>
      <c r="M156" s="406"/>
      <c r="N156" s="406"/>
      <c r="O156" s="406"/>
      <c r="P156" s="406"/>
      <c r="Q156" s="406"/>
      <c r="R156" s="406"/>
      <c r="S156" s="406"/>
      <c r="T156" s="406"/>
      <c r="U156" s="406"/>
      <c r="V156" s="406"/>
      <c r="W156" s="406"/>
      <c r="X156" s="406"/>
      <c r="Y156" s="406"/>
      <c r="Z156" s="406"/>
      <c r="AA156" s="406"/>
      <c r="AB156" s="406"/>
      <c r="AC156" s="406"/>
      <c r="AD156" s="406"/>
      <c r="AE156" s="406"/>
      <c r="AF156" s="406"/>
      <c r="AG156" s="406"/>
      <c r="AH156" s="406"/>
      <c r="AI156" s="406"/>
      <c r="AJ156" s="244"/>
      <c r="AK156" s="244"/>
      <c r="AL156" s="244"/>
      <c r="AM156" s="244"/>
      <c r="AN156" s="244"/>
      <c r="AO156" s="244"/>
      <c r="AP156" s="244"/>
      <c r="AQ156" s="244"/>
      <c r="AR156" s="244"/>
      <c r="AS156" s="244"/>
      <c r="AT156" s="244"/>
      <c r="AU156" s="244"/>
      <c r="AV156" s="406"/>
      <c r="AW156" s="406"/>
      <c r="AX156" s="406"/>
      <c r="AY156" s="406"/>
      <c r="AZ156" s="406"/>
      <c r="BA156" s="406"/>
      <c r="BB156" s="406"/>
      <c r="BC156" s="406"/>
      <c r="BD156" s="406"/>
      <c r="BE156" s="406"/>
      <c r="BF156" s="406"/>
      <c r="BG156" s="406"/>
      <c r="BH156" s="406"/>
      <c r="BI156" s="406"/>
      <c r="BJ156" s="406"/>
      <c r="BK156" s="406"/>
      <c r="BL156" s="406"/>
      <c r="BM156" s="406"/>
      <c r="BN156" s="406"/>
      <c r="BO156" s="406"/>
      <c r="BP156" s="406"/>
      <c r="BQ156" s="406"/>
      <c r="BR156" s="308"/>
      <c r="BS156" s="188"/>
      <c r="BT156" s="188"/>
      <c r="BU156" s="189"/>
      <c r="BV156" s="188"/>
      <c r="BW156" s="189"/>
      <c r="BY156" s="191"/>
    </row>
    <row r="157" spans="2:77" s="190" customFormat="1" ht="70.5" customHeight="1">
      <c r="B157" s="406" t="s">
        <v>429</v>
      </c>
      <c r="C157" s="406"/>
      <c r="D157" s="406"/>
      <c r="E157" s="406"/>
      <c r="F157" s="406"/>
      <c r="G157" s="406"/>
      <c r="H157" s="406"/>
      <c r="I157" s="406"/>
      <c r="J157" s="406"/>
      <c r="K157" s="406"/>
      <c r="L157" s="406"/>
      <c r="M157" s="406"/>
      <c r="N157" s="406"/>
      <c r="O157" s="406"/>
      <c r="P157" s="407" t="s">
        <v>457</v>
      </c>
      <c r="Q157" s="407"/>
      <c r="R157" s="407"/>
      <c r="S157" s="407"/>
      <c r="T157" s="407"/>
      <c r="U157" s="407"/>
      <c r="V157" s="407"/>
      <c r="W157" s="407"/>
      <c r="X157" s="407"/>
      <c r="Y157" s="407"/>
      <c r="Z157" s="407"/>
      <c r="AA157" s="407"/>
      <c r="AB157" s="407"/>
      <c r="AC157" s="407"/>
      <c r="AD157" s="407"/>
      <c r="AE157" s="407"/>
      <c r="AF157" s="407"/>
      <c r="AG157" s="407"/>
      <c r="AH157" s="407"/>
      <c r="AI157" s="407"/>
      <c r="AJ157" s="244"/>
      <c r="AK157" s="244"/>
      <c r="AL157" s="244"/>
      <c r="AM157" s="244"/>
      <c r="AN157" s="244"/>
      <c r="AO157" s="244"/>
      <c r="AP157" s="244"/>
      <c r="AQ157" s="244"/>
      <c r="AR157" s="244"/>
      <c r="AS157" s="244"/>
      <c r="AT157" s="244"/>
      <c r="AU157" s="244"/>
      <c r="AV157" s="406" t="s">
        <v>429</v>
      </c>
      <c r="AW157" s="406"/>
      <c r="AX157" s="406"/>
      <c r="AY157" s="406"/>
      <c r="AZ157" s="406"/>
      <c r="BA157" s="406"/>
      <c r="BB157" s="406"/>
      <c r="BC157" s="406"/>
      <c r="BD157" s="406"/>
      <c r="BE157" s="406"/>
      <c r="BF157" s="406"/>
      <c r="BG157" s="406"/>
      <c r="BH157" s="406"/>
      <c r="BI157" s="406"/>
      <c r="BJ157" s="407" t="s">
        <v>428</v>
      </c>
      <c r="BK157" s="407"/>
      <c r="BL157" s="407"/>
      <c r="BM157" s="407"/>
      <c r="BN157" s="407"/>
      <c r="BO157" s="407"/>
      <c r="BP157" s="407"/>
      <c r="BQ157" s="407"/>
      <c r="BR157" s="309"/>
      <c r="BS157" s="188"/>
      <c r="BT157" s="188"/>
      <c r="BU157" s="189"/>
      <c r="BV157" s="188"/>
      <c r="BW157" s="189"/>
      <c r="BY157" s="191"/>
    </row>
    <row r="158" spans="2:77" s="190" customFormat="1" ht="73.5" customHeight="1" thickBot="1">
      <c r="B158" s="25"/>
      <c r="C158" s="187" t="s">
        <v>346</v>
      </c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  <c r="AR158" s="25"/>
      <c r="AS158" s="25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  <c r="BF158" s="25"/>
      <c r="BG158" s="25"/>
      <c r="BH158" s="25"/>
      <c r="BI158" s="25"/>
      <c r="BJ158" s="25"/>
      <c r="BK158" s="25"/>
      <c r="BL158" s="25"/>
      <c r="BM158" s="25"/>
      <c r="BN158" s="25"/>
      <c r="BO158" s="25"/>
      <c r="BP158" s="25"/>
      <c r="BQ158" s="25"/>
      <c r="BR158" s="25"/>
      <c r="BS158" s="188"/>
      <c r="BT158" s="188"/>
      <c r="BU158" s="189"/>
      <c r="BV158" s="188"/>
      <c r="BW158" s="189"/>
      <c r="BY158" s="191"/>
    </row>
    <row r="159" spans="2:77" s="190" customFormat="1" ht="51.75" customHeight="1" thickBot="1">
      <c r="B159" s="626" t="s">
        <v>75</v>
      </c>
      <c r="C159" s="778" t="s">
        <v>69</v>
      </c>
      <c r="D159" s="779"/>
      <c r="E159" s="779"/>
      <c r="F159" s="779"/>
      <c r="G159" s="779"/>
      <c r="H159" s="779"/>
      <c r="I159" s="779"/>
      <c r="J159" s="779"/>
      <c r="K159" s="779"/>
      <c r="L159" s="779"/>
      <c r="M159" s="779"/>
      <c r="N159" s="779"/>
      <c r="O159" s="779"/>
      <c r="P159" s="779"/>
      <c r="Q159" s="779"/>
      <c r="R159" s="780"/>
      <c r="S159" s="629" t="s">
        <v>215</v>
      </c>
      <c r="T159" s="630"/>
      <c r="U159" s="630" t="s">
        <v>216</v>
      </c>
      <c r="V159" s="635"/>
      <c r="W159" s="817" t="s">
        <v>214</v>
      </c>
      <c r="X159" s="550"/>
      <c r="Y159" s="550"/>
      <c r="Z159" s="550"/>
      <c r="AA159" s="550"/>
      <c r="AB159" s="550"/>
      <c r="AC159" s="550"/>
      <c r="AD159" s="550"/>
      <c r="AE159" s="550"/>
      <c r="AF159" s="550"/>
      <c r="AG159" s="550"/>
      <c r="AH159" s="550"/>
      <c r="AI159" s="550"/>
      <c r="AJ159" s="550" t="s">
        <v>6</v>
      </c>
      <c r="AK159" s="550"/>
      <c r="AL159" s="550"/>
      <c r="AM159" s="550"/>
      <c r="AN159" s="550"/>
      <c r="AO159" s="550"/>
      <c r="AP159" s="550"/>
      <c r="AQ159" s="550"/>
      <c r="AR159" s="550"/>
      <c r="AS159" s="550"/>
      <c r="AT159" s="550"/>
      <c r="AU159" s="550"/>
      <c r="AV159" s="550"/>
      <c r="AW159" s="550"/>
      <c r="AX159" s="550"/>
      <c r="AY159" s="550"/>
      <c r="AZ159" s="550"/>
      <c r="BA159" s="550"/>
      <c r="BB159" s="550"/>
      <c r="BC159" s="550"/>
      <c r="BD159" s="550"/>
      <c r="BE159" s="550"/>
      <c r="BF159" s="550"/>
      <c r="BG159" s="550"/>
      <c r="BH159" s="550"/>
      <c r="BI159" s="550"/>
      <c r="BJ159" s="550"/>
      <c r="BK159" s="550"/>
      <c r="BL159" s="550"/>
      <c r="BM159" s="550"/>
      <c r="BN159" s="550"/>
      <c r="BO159" s="551"/>
      <c r="BP159" s="851" t="s">
        <v>131</v>
      </c>
      <c r="BQ159" s="852"/>
      <c r="BR159" s="327"/>
      <c r="BS159" s="188"/>
      <c r="BT159" s="188"/>
      <c r="BU159" s="189"/>
      <c r="BV159" s="188"/>
      <c r="BW159" s="189"/>
      <c r="BY159" s="191"/>
    </row>
    <row r="160" spans="2:77" s="190" customFormat="1" ht="40.5" customHeight="1" thickBot="1">
      <c r="B160" s="627"/>
      <c r="C160" s="781"/>
      <c r="D160" s="782"/>
      <c r="E160" s="782"/>
      <c r="F160" s="782"/>
      <c r="G160" s="782"/>
      <c r="H160" s="782"/>
      <c r="I160" s="782"/>
      <c r="J160" s="782"/>
      <c r="K160" s="782"/>
      <c r="L160" s="782"/>
      <c r="M160" s="782"/>
      <c r="N160" s="782"/>
      <c r="O160" s="782"/>
      <c r="P160" s="782"/>
      <c r="Q160" s="782"/>
      <c r="R160" s="783"/>
      <c r="S160" s="631"/>
      <c r="T160" s="632"/>
      <c r="U160" s="632"/>
      <c r="V160" s="636"/>
      <c r="W160" s="638" t="s">
        <v>17</v>
      </c>
      <c r="X160" s="544"/>
      <c r="Y160" s="544"/>
      <c r="Z160" s="630" t="s">
        <v>217</v>
      </c>
      <c r="AA160" s="635"/>
      <c r="AB160" s="541" t="s">
        <v>7</v>
      </c>
      <c r="AC160" s="542"/>
      <c r="AD160" s="542"/>
      <c r="AE160" s="542"/>
      <c r="AF160" s="542"/>
      <c r="AG160" s="542"/>
      <c r="AH160" s="542"/>
      <c r="AI160" s="543"/>
      <c r="AJ160" s="541" t="s">
        <v>25</v>
      </c>
      <c r="AK160" s="542"/>
      <c r="AL160" s="542"/>
      <c r="AM160" s="542"/>
      <c r="AN160" s="542"/>
      <c r="AO160" s="542"/>
      <c r="AP160" s="542"/>
      <c r="AQ160" s="543"/>
      <c r="AR160" s="541" t="s">
        <v>26</v>
      </c>
      <c r="AS160" s="542"/>
      <c r="AT160" s="542"/>
      <c r="AU160" s="542"/>
      <c r="AV160" s="542"/>
      <c r="AW160" s="542"/>
      <c r="AX160" s="542"/>
      <c r="AY160" s="543"/>
      <c r="AZ160" s="541" t="s">
        <v>27</v>
      </c>
      <c r="BA160" s="542"/>
      <c r="BB160" s="542"/>
      <c r="BC160" s="542"/>
      <c r="BD160" s="542"/>
      <c r="BE160" s="542"/>
      <c r="BF160" s="542"/>
      <c r="BG160" s="543"/>
      <c r="BH160" s="541" t="s">
        <v>28</v>
      </c>
      <c r="BI160" s="542"/>
      <c r="BJ160" s="542"/>
      <c r="BK160" s="542"/>
      <c r="BL160" s="542"/>
      <c r="BM160" s="542"/>
      <c r="BN160" s="542"/>
      <c r="BO160" s="543"/>
      <c r="BP160" s="853"/>
      <c r="BQ160" s="854"/>
      <c r="BR160" s="327"/>
      <c r="BS160" s="188"/>
      <c r="BT160" s="188"/>
      <c r="BU160" s="189"/>
      <c r="BV160" s="188"/>
      <c r="BW160" s="189"/>
      <c r="BY160" s="191"/>
    </row>
    <row r="161" spans="2:129" s="190" customFormat="1" ht="70.5" customHeight="1">
      <c r="B161" s="627"/>
      <c r="C161" s="781"/>
      <c r="D161" s="782"/>
      <c r="E161" s="782"/>
      <c r="F161" s="782"/>
      <c r="G161" s="782"/>
      <c r="H161" s="782"/>
      <c r="I161" s="782"/>
      <c r="J161" s="782"/>
      <c r="K161" s="782"/>
      <c r="L161" s="782"/>
      <c r="M161" s="782"/>
      <c r="N161" s="782"/>
      <c r="O161" s="782"/>
      <c r="P161" s="782"/>
      <c r="Q161" s="782"/>
      <c r="R161" s="783"/>
      <c r="S161" s="631"/>
      <c r="T161" s="632"/>
      <c r="U161" s="632"/>
      <c r="V161" s="636"/>
      <c r="W161" s="639"/>
      <c r="X161" s="545"/>
      <c r="Y161" s="545"/>
      <c r="Z161" s="632"/>
      <c r="AA161" s="636"/>
      <c r="AB161" s="638" t="s">
        <v>30</v>
      </c>
      <c r="AC161" s="544"/>
      <c r="AD161" s="544" t="s">
        <v>74</v>
      </c>
      <c r="AE161" s="544"/>
      <c r="AF161" s="544" t="s">
        <v>218</v>
      </c>
      <c r="AG161" s="544"/>
      <c r="AH161" s="544" t="s">
        <v>219</v>
      </c>
      <c r="AI161" s="547"/>
      <c r="AJ161" s="575" t="s">
        <v>227</v>
      </c>
      <c r="AK161" s="576"/>
      <c r="AL161" s="576"/>
      <c r="AM161" s="577"/>
      <c r="AN161" s="575" t="s">
        <v>228</v>
      </c>
      <c r="AO161" s="576"/>
      <c r="AP161" s="576"/>
      <c r="AQ161" s="577"/>
      <c r="AR161" s="575" t="s">
        <v>220</v>
      </c>
      <c r="AS161" s="576"/>
      <c r="AT161" s="576"/>
      <c r="AU161" s="577"/>
      <c r="AV161" s="575" t="s">
        <v>221</v>
      </c>
      <c r="AW161" s="576"/>
      <c r="AX161" s="576"/>
      <c r="AY161" s="577"/>
      <c r="AZ161" s="575" t="s">
        <v>222</v>
      </c>
      <c r="BA161" s="576"/>
      <c r="BB161" s="576"/>
      <c r="BC161" s="577"/>
      <c r="BD161" s="575" t="s">
        <v>223</v>
      </c>
      <c r="BE161" s="576"/>
      <c r="BF161" s="576"/>
      <c r="BG161" s="577"/>
      <c r="BH161" s="575" t="s">
        <v>229</v>
      </c>
      <c r="BI161" s="576"/>
      <c r="BJ161" s="576"/>
      <c r="BK161" s="577"/>
      <c r="BL161" s="575" t="s">
        <v>224</v>
      </c>
      <c r="BM161" s="576"/>
      <c r="BN161" s="576"/>
      <c r="BO161" s="577"/>
      <c r="BP161" s="853"/>
      <c r="BQ161" s="854"/>
      <c r="BR161" s="327"/>
      <c r="BS161" s="188"/>
      <c r="BT161" s="188"/>
      <c r="BU161" s="189"/>
      <c r="BV161" s="188"/>
      <c r="BW161" s="189"/>
      <c r="BY161" s="191"/>
    </row>
    <row r="162" spans="2:129" s="180" customFormat="1" ht="59.25" customHeight="1">
      <c r="B162" s="627"/>
      <c r="C162" s="781"/>
      <c r="D162" s="782"/>
      <c r="E162" s="782"/>
      <c r="F162" s="782"/>
      <c r="G162" s="782"/>
      <c r="H162" s="782"/>
      <c r="I162" s="782"/>
      <c r="J162" s="782"/>
      <c r="K162" s="782"/>
      <c r="L162" s="782"/>
      <c r="M162" s="782"/>
      <c r="N162" s="782"/>
      <c r="O162" s="782"/>
      <c r="P162" s="782"/>
      <c r="Q162" s="782"/>
      <c r="R162" s="783"/>
      <c r="S162" s="631"/>
      <c r="T162" s="632"/>
      <c r="U162" s="632"/>
      <c r="V162" s="636"/>
      <c r="W162" s="639"/>
      <c r="X162" s="545"/>
      <c r="Y162" s="545"/>
      <c r="Z162" s="632"/>
      <c r="AA162" s="636"/>
      <c r="AB162" s="639"/>
      <c r="AC162" s="545"/>
      <c r="AD162" s="545"/>
      <c r="AE162" s="545"/>
      <c r="AF162" s="545"/>
      <c r="AG162" s="545"/>
      <c r="AH162" s="545"/>
      <c r="AI162" s="548"/>
      <c r="AJ162" s="578"/>
      <c r="AK162" s="579"/>
      <c r="AL162" s="579"/>
      <c r="AM162" s="580"/>
      <c r="AN162" s="578"/>
      <c r="AO162" s="579"/>
      <c r="AP162" s="579"/>
      <c r="AQ162" s="580"/>
      <c r="AR162" s="578"/>
      <c r="AS162" s="579"/>
      <c r="AT162" s="579"/>
      <c r="AU162" s="580"/>
      <c r="AV162" s="578"/>
      <c r="AW162" s="579"/>
      <c r="AX162" s="579"/>
      <c r="AY162" s="580"/>
      <c r="AZ162" s="578"/>
      <c r="BA162" s="579"/>
      <c r="BB162" s="579"/>
      <c r="BC162" s="580"/>
      <c r="BD162" s="578"/>
      <c r="BE162" s="579"/>
      <c r="BF162" s="579"/>
      <c r="BG162" s="580"/>
      <c r="BH162" s="578"/>
      <c r="BI162" s="579"/>
      <c r="BJ162" s="579"/>
      <c r="BK162" s="580"/>
      <c r="BL162" s="578"/>
      <c r="BM162" s="579"/>
      <c r="BN162" s="579"/>
      <c r="BO162" s="580"/>
      <c r="BP162" s="853"/>
      <c r="BQ162" s="854"/>
      <c r="BR162" s="327"/>
      <c r="BS162" s="168"/>
      <c r="BT162" s="168"/>
      <c r="BU162" s="179"/>
      <c r="BV162" s="168"/>
      <c r="BW162" s="179"/>
      <c r="BY162" s="183"/>
    </row>
    <row r="163" spans="2:129" s="198" customFormat="1" ht="35.25" customHeight="1">
      <c r="B163" s="627"/>
      <c r="C163" s="781"/>
      <c r="D163" s="782"/>
      <c r="E163" s="782"/>
      <c r="F163" s="782"/>
      <c r="G163" s="782"/>
      <c r="H163" s="782"/>
      <c r="I163" s="782"/>
      <c r="J163" s="782"/>
      <c r="K163" s="782"/>
      <c r="L163" s="782"/>
      <c r="M163" s="782"/>
      <c r="N163" s="782"/>
      <c r="O163" s="782"/>
      <c r="P163" s="782"/>
      <c r="Q163" s="782"/>
      <c r="R163" s="783"/>
      <c r="S163" s="631"/>
      <c r="T163" s="632"/>
      <c r="U163" s="632"/>
      <c r="V163" s="636"/>
      <c r="W163" s="639"/>
      <c r="X163" s="545"/>
      <c r="Y163" s="545"/>
      <c r="Z163" s="632"/>
      <c r="AA163" s="636"/>
      <c r="AB163" s="639"/>
      <c r="AC163" s="545"/>
      <c r="AD163" s="545"/>
      <c r="AE163" s="545"/>
      <c r="AF163" s="545"/>
      <c r="AG163" s="545"/>
      <c r="AH163" s="545"/>
      <c r="AI163" s="548"/>
      <c r="AJ163" s="504" t="s">
        <v>205</v>
      </c>
      <c r="AK163" s="505"/>
      <c r="AL163" s="508" t="s">
        <v>206</v>
      </c>
      <c r="AM163" s="510" t="s">
        <v>204</v>
      </c>
      <c r="AN163" s="504" t="s">
        <v>205</v>
      </c>
      <c r="AO163" s="505"/>
      <c r="AP163" s="508" t="s">
        <v>206</v>
      </c>
      <c r="AQ163" s="510" t="s">
        <v>204</v>
      </c>
      <c r="AR163" s="504" t="s">
        <v>205</v>
      </c>
      <c r="AS163" s="505"/>
      <c r="AT163" s="508" t="s">
        <v>206</v>
      </c>
      <c r="AU163" s="510" t="s">
        <v>204</v>
      </c>
      <c r="AV163" s="504" t="s">
        <v>205</v>
      </c>
      <c r="AW163" s="505"/>
      <c r="AX163" s="508" t="s">
        <v>206</v>
      </c>
      <c r="AY163" s="510" t="s">
        <v>204</v>
      </c>
      <c r="AZ163" s="504" t="s">
        <v>205</v>
      </c>
      <c r="BA163" s="505"/>
      <c r="BB163" s="508" t="s">
        <v>206</v>
      </c>
      <c r="BC163" s="510" t="s">
        <v>204</v>
      </c>
      <c r="BD163" s="504" t="s">
        <v>205</v>
      </c>
      <c r="BE163" s="505"/>
      <c r="BF163" s="508" t="s">
        <v>206</v>
      </c>
      <c r="BG163" s="510" t="s">
        <v>204</v>
      </c>
      <c r="BH163" s="504" t="s">
        <v>205</v>
      </c>
      <c r="BI163" s="505"/>
      <c r="BJ163" s="508" t="s">
        <v>206</v>
      </c>
      <c r="BK163" s="510" t="s">
        <v>204</v>
      </c>
      <c r="BL163" s="504" t="s">
        <v>205</v>
      </c>
      <c r="BM163" s="505"/>
      <c r="BN163" s="508" t="s">
        <v>206</v>
      </c>
      <c r="BO163" s="510" t="s">
        <v>204</v>
      </c>
      <c r="BP163" s="853"/>
      <c r="BQ163" s="854"/>
      <c r="BR163" s="327"/>
      <c r="BS163" s="196"/>
      <c r="BT163" s="196"/>
      <c r="BU163" s="196"/>
      <c r="BV163" s="197"/>
      <c r="BW163" s="196"/>
    </row>
    <row r="164" spans="2:129" s="201" customFormat="1" ht="43.5" hidden="1" customHeight="1">
      <c r="B164" s="627"/>
      <c r="C164" s="781"/>
      <c r="D164" s="782"/>
      <c r="E164" s="782"/>
      <c r="F164" s="782"/>
      <c r="G164" s="782"/>
      <c r="H164" s="782"/>
      <c r="I164" s="782"/>
      <c r="J164" s="782"/>
      <c r="K164" s="782"/>
      <c r="L164" s="782"/>
      <c r="M164" s="782"/>
      <c r="N164" s="782"/>
      <c r="O164" s="782"/>
      <c r="P164" s="782"/>
      <c r="Q164" s="782"/>
      <c r="R164" s="783"/>
      <c r="S164" s="631"/>
      <c r="T164" s="632"/>
      <c r="U164" s="632"/>
      <c r="V164" s="636"/>
      <c r="W164" s="639"/>
      <c r="X164" s="545"/>
      <c r="Y164" s="545"/>
      <c r="Z164" s="632"/>
      <c r="AA164" s="636"/>
      <c r="AB164" s="639"/>
      <c r="AC164" s="545"/>
      <c r="AD164" s="545"/>
      <c r="AE164" s="545"/>
      <c r="AF164" s="545"/>
      <c r="AG164" s="545"/>
      <c r="AH164" s="545"/>
      <c r="AI164" s="548"/>
      <c r="AJ164" s="504"/>
      <c r="AK164" s="505"/>
      <c r="AL164" s="508"/>
      <c r="AM164" s="510"/>
      <c r="AN164" s="504"/>
      <c r="AO164" s="505"/>
      <c r="AP164" s="508"/>
      <c r="AQ164" s="510"/>
      <c r="AR164" s="504"/>
      <c r="AS164" s="505"/>
      <c r="AT164" s="508"/>
      <c r="AU164" s="510"/>
      <c r="AV164" s="504"/>
      <c r="AW164" s="505"/>
      <c r="AX164" s="508"/>
      <c r="AY164" s="510"/>
      <c r="AZ164" s="504"/>
      <c r="BA164" s="505"/>
      <c r="BB164" s="508"/>
      <c r="BC164" s="510"/>
      <c r="BD164" s="504"/>
      <c r="BE164" s="505"/>
      <c r="BF164" s="508"/>
      <c r="BG164" s="510"/>
      <c r="BH164" s="504"/>
      <c r="BI164" s="505"/>
      <c r="BJ164" s="508"/>
      <c r="BK164" s="510"/>
      <c r="BL164" s="504"/>
      <c r="BM164" s="505"/>
      <c r="BN164" s="508"/>
      <c r="BO164" s="510"/>
      <c r="BP164" s="853"/>
      <c r="BQ164" s="854"/>
      <c r="BR164" s="327"/>
      <c r="BS164" s="199"/>
      <c r="BT164" s="199"/>
      <c r="BU164" s="199"/>
      <c r="BV164" s="200"/>
      <c r="BW164" s="199"/>
    </row>
    <row r="165" spans="2:129" s="201" customFormat="1" ht="69.75" customHeight="1">
      <c r="B165" s="627"/>
      <c r="C165" s="781"/>
      <c r="D165" s="782"/>
      <c r="E165" s="782"/>
      <c r="F165" s="782"/>
      <c r="G165" s="782"/>
      <c r="H165" s="782"/>
      <c r="I165" s="782"/>
      <c r="J165" s="782"/>
      <c r="K165" s="782"/>
      <c r="L165" s="782"/>
      <c r="M165" s="782"/>
      <c r="N165" s="782"/>
      <c r="O165" s="782"/>
      <c r="P165" s="782"/>
      <c r="Q165" s="782"/>
      <c r="R165" s="783"/>
      <c r="S165" s="631"/>
      <c r="T165" s="632"/>
      <c r="U165" s="632"/>
      <c r="V165" s="636"/>
      <c r="W165" s="639"/>
      <c r="X165" s="545"/>
      <c r="Y165" s="545"/>
      <c r="Z165" s="632"/>
      <c r="AA165" s="636"/>
      <c r="AB165" s="639"/>
      <c r="AC165" s="545"/>
      <c r="AD165" s="545"/>
      <c r="AE165" s="545"/>
      <c r="AF165" s="545"/>
      <c r="AG165" s="545"/>
      <c r="AH165" s="545"/>
      <c r="AI165" s="548"/>
      <c r="AJ165" s="504"/>
      <c r="AK165" s="505"/>
      <c r="AL165" s="508"/>
      <c r="AM165" s="510"/>
      <c r="AN165" s="504"/>
      <c r="AO165" s="505"/>
      <c r="AP165" s="508"/>
      <c r="AQ165" s="510"/>
      <c r="AR165" s="504"/>
      <c r="AS165" s="505"/>
      <c r="AT165" s="508"/>
      <c r="AU165" s="510"/>
      <c r="AV165" s="504"/>
      <c r="AW165" s="505"/>
      <c r="AX165" s="508"/>
      <c r="AY165" s="510"/>
      <c r="AZ165" s="504"/>
      <c r="BA165" s="505"/>
      <c r="BB165" s="508"/>
      <c r="BC165" s="510"/>
      <c r="BD165" s="504"/>
      <c r="BE165" s="505"/>
      <c r="BF165" s="508"/>
      <c r="BG165" s="510"/>
      <c r="BH165" s="504"/>
      <c r="BI165" s="505"/>
      <c r="BJ165" s="508"/>
      <c r="BK165" s="510"/>
      <c r="BL165" s="504"/>
      <c r="BM165" s="505"/>
      <c r="BN165" s="508"/>
      <c r="BO165" s="510"/>
      <c r="BP165" s="853"/>
      <c r="BQ165" s="854"/>
      <c r="BR165" s="327"/>
      <c r="BS165" s="199"/>
      <c r="BT165" s="199"/>
      <c r="BU165" s="199"/>
      <c r="BV165" s="200"/>
      <c r="BW165" s="199"/>
    </row>
    <row r="166" spans="2:129" s="204" customFormat="1" ht="83.25" customHeight="1" thickBot="1">
      <c r="B166" s="628"/>
      <c r="C166" s="829"/>
      <c r="D166" s="830"/>
      <c r="E166" s="830"/>
      <c r="F166" s="830"/>
      <c r="G166" s="830"/>
      <c r="H166" s="830"/>
      <c r="I166" s="830"/>
      <c r="J166" s="830"/>
      <c r="K166" s="830"/>
      <c r="L166" s="830"/>
      <c r="M166" s="830"/>
      <c r="N166" s="830"/>
      <c r="O166" s="830"/>
      <c r="P166" s="830"/>
      <c r="Q166" s="830"/>
      <c r="R166" s="831"/>
      <c r="S166" s="633"/>
      <c r="T166" s="634"/>
      <c r="U166" s="634"/>
      <c r="V166" s="637"/>
      <c r="W166" s="640"/>
      <c r="X166" s="546"/>
      <c r="Y166" s="546"/>
      <c r="Z166" s="641"/>
      <c r="AA166" s="642"/>
      <c r="AB166" s="640"/>
      <c r="AC166" s="546"/>
      <c r="AD166" s="546"/>
      <c r="AE166" s="546"/>
      <c r="AF166" s="546"/>
      <c r="AG166" s="546"/>
      <c r="AH166" s="546"/>
      <c r="AI166" s="549"/>
      <c r="AJ166" s="506"/>
      <c r="AK166" s="507"/>
      <c r="AL166" s="509"/>
      <c r="AM166" s="511"/>
      <c r="AN166" s="506"/>
      <c r="AO166" s="507"/>
      <c r="AP166" s="509"/>
      <c r="AQ166" s="511"/>
      <c r="AR166" s="506"/>
      <c r="AS166" s="507"/>
      <c r="AT166" s="509"/>
      <c r="AU166" s="511"/>
      <c r="AV166" s="506"/>
      <c r="AW166" s="507"/>
      <c r="AX166" s="509"/>
      <c r="AY166" s="511"/>
      <c r="AZ166" s="506"/>
      <c r="BA166" s="507"/>
      <c r="BB166" s="509"/>
      <c r="BC166" s="511"/>
      <c r="BD166" s="506"/>
      <c r="BE166" s="507"/>
      <c r="BF166" s="509"/>
      <c r="BG166" s="511"/>
      <c r="BH166" s="506"/>
      <c r="BI166" s="507"/>
      <c r="BJ166" s="509"/>
      <c r="BK166" s="511"/>
      <c r="BL166" s="506"/>
      <c r="BM166" s="507"/>
      <c r="BN166" s="509"/>
      <c r="BO166" s="511"/>
      <c r="BP166" s="855"/>
      <c r="BQ166" s="856"/>
      <c r="BR166" s="327"/>
      <c r="BS166" s="202"/>
      <c r="BT166" s="202"/>
      <c r="BU166" s="202"/>
      <c r="BV166" s="203"/>
      <c r="BW166" s="202"/>
    </row>
    <row r="167" spans="2:129" s="201" customFormat="1" ht="39.950000000000003" customHeight="1">
      <c r="B167" s="131" t="s">
        <v>321</v>
      </c>
      <c r="C167" s="712" t="s">
        <v>277</v>
      </c>
      <c r="D167" s="712"/>
      <c r="E167" s="712"/>
      <c r="F167" s="712"/>
      <c r="G167" s="712"/>
      <c r="H167" s="712"/>
      <c r="I167" s="712"/>
      <c r="J167" s="712"/>
      <c r="K167" s="712"/>
      <c r="L167" s="712"/>
      <c r="M167" s="712"/>
      <c r="N167" s="712"/>
      <c r="O167" s="712"/>
      <c r="P167" s="712"/>
      <c r="Q167" s="712"/>
      <c r="R167" s="712"/>
      <c r="S167" s="620"/>
      <c r="T167" s="621"/>
      <c r="U167" s="621"/>
      <c r="V167" s="622"/>
      <c r="W167" s="493"/>
      <c r="X167" s="494"/>
      <c r="Y167" s="494"/>
      <c r="Z167" s="621"/>
      <c r="AA167" s="622"/>
      <c r="AB167" s="620"/>
      <c r="AC167" s="621"/>
      <c r="AD167" s="621"/>
      <c r="AE167" s="621"/>
      <c r="AF167" s="621"/>
      <c r="AG167" s="621"/>
      <c r="AH167" s="621"/>
      <c r="AI167" s="622"/>
      <c r="AJ167" s="493"/>
      <c r="AK167" s="494"/>
      <c r="AL167" s="281"/>
      <c r="AM167" s="242"/>
      <c r="AN167" s="493"/>
      <c r="AO167" s="494"/>
      <c r="AP167" s="281"/>
      <c r="AQ167" s="242"/>
      <c r="AR167" s="493"/>
      <c r="AS167" s="494"/>
      <c r="AT167" s="281"/>
      <c r="AU167" s="242"/>
      <c r="AV167" s="493"/>
      <c r="AW167" s="494"/>
      <c r="AX167" s="281"/>
      <c r="AY167" s="242"/>
      <c r="AZ167" s="493"/>
      <c r="BA167" s="494"/>
      <c r="BB167" s="281"/>
      <c r="BC167" s="242"/>
      <c r="BD167" s="493"/>
      <c r="BE167" s="494"/>
      <c r="BF167" s="281"/>
      <c r="BG167" s="242"/>
      <c r="BH167" s="493"/>
      <c r="BI167" s="494"/>
      <c r="BJ167" s="281"/>
      <c r="BK167" s="242"/>
      <c r="BL167" s="493"/>
      <c r="BM167" s="494"/>
      <c r="BN167" s="281"/>
      <c r="BO167" s="242"/>
      <c r="BP167" s="899"/>
      <c r="BQ167" s="899"/>
      <c r="BR167" s="336"/>
      <c r="BS167" s="199"/>
      <c r="BT167" s="199"/>
      <c r="BU167" s="199"/>
      <c r="BV167" s="200"/>
      <c r="BW167" s="199"/>
    </row>
    <row r="168" spans="2:129" s="201" customFormat="1" ht="39.950000000000003" customHeight="1">
      <c r="B168" s="295" t="s">
        <v>322</v>
      </c>
      <c r="C168" s="857" t="s">
        <v>278</v>
      </c>
      <c r="D168" s="857"/>
      <c r="E168" s="857"/>
      <c r="F168" s="857"/>
      <c r="G168" s="857"/>
      <c r="H168" s="857"/>
      <c r="I168" s="857"/>
      <c r="J168" s="857"/>
      <c r="K168" s="857"/>
      <c r="L168" s="857"/>
      <c r="M168" s="857"/>
      <c r="N168" s="857"/>
      <c r="O168" s="857"/>
      <c r="P168" s="857"/>
      <c r="Q168" s="857"/>
      <c r="R168" s="857"/>
      <c r="S168" s="709"/>
      <c r="T168" s="710"/>
      <c r="U168" s="710"/>
      <c r="V168" s="803"/>
      <c r="W168" s="497" t="s">
        <v>283</v>
      </c>
      <c r="X168" s="498"/>
      <c r="Y168" s="498"/>
      <c r="Z168" s="710" t="s">
        <v>283</v>
      </c>
      <c r="AA168" s="803"/>
      <c r="AB168" s="709" t="s">
        <v>283</v>
      </c>
      <c r="AC168" s="710"/>
      <c r="AD168" s="863"/>
      <c r="AE168" s="710"/>
      <c r="AF168" s="710"/>
      <c r="AG168" s="710"/>
      <c r="AH168" s="710"/>
      <c r="AI168" s="803"/>
      <c r="AJ168" s="497"/>
      <c r="AK168" s="498"/>
      <c r="AL168" s="276"/>
      <c r="AM168" s="132"/>
      <c r="AN168" s="497" t="s">
        <v>283</v>
      </c>
      <c r="AO168" s="498"/>
      <c r="AP168" s="276" t="s">
        <v>283</v>
      </c>
      <c r="AQ168" s="132"/>
      <c r="AR168" s="497"/>
      <c r="AS168" s="498"/>
      <c r="AT168" s="276"/>
      <c r="AU168" s="132"/>
      <c r="AV168" s="497"/>
      <c r="AW168" s="498"/>
      <c r="AX168" s="276"/>
      <c r="AY168" s="132"/>
      <c r="AZ168" s="497"/>
      <c r="BA168" s="498"/>
      <c r="BB168" s="276"/>
      <c r="BC168" s="132"/>
      <c r="BD168" s="497"/>
      <c r="BE168" s="498"/>
      <c r="BF168" s="276"/>
      <c r="BG168" s="132"/>
      <c r="BH168" s="497"/>
      <c r="BI168" s="498"/>
      <c r="BJ168" s="276"/>
      <c r="BK168" s="132"/>
      <c r="BL168" s="497"/>
      <c r="BM168" s="498"/>
      <c r="BN168" s="276"/>
      <c r="BO168" s="132"/>
      <c r="BP168" s="850"/>
      <c r="BQ168" s="850"/>
      <c r="BR168" s="329"/>
      <c r="BS168" s="199"/>
      <c r="BT168" s="199"/>
      <c r="BU168" s="199"/>
      <c r="BV168" s="200"/>
      <c r="BW168" s="199"/>
    </row>
    <row r="169" spans="2:129" s="182" customFormat="1" ht="39.950000000000003" customHeight="1">
      <c r="B169" s="296" t="s">
        <v>335</v>
      </c>
      <c r="C169" s="645" t="s">
        <v>279</v>
      </c>
      <c r="D169" s="645"/>
      <c r="E169" s="645"/>
      <c r="F169" s="645"/>
      <c r="G169" s="645"/>
      <c r="H169" s="645"/>
      <c r="I169" s="645"/>
      <c r="J169" s="645"/>
      <c r="K169" s="645"/>
      <c r="L169" s="645"/>
      <c r="M169" s="645"/>
      <c r="N169" s="645"/>
      <c r="O169" s="645"/>
      <c r="P169" s="645"/>
      <c r="Q169" s="645"/>
      <c r="R169" s="645"/>
      <c r="S169" s="619"/>
      <c r="T169" s="552"/>
      <c r="U169" s="552"/>
      <c r="V169" s="553"/>
      <c r="W169" s="473" t="s">
        <v>284</v>
      </c>
      <c r="X169" s="474"/>
      <c r="Y169" s="474"/>
      <c r="Z169" s="552" t="s">
        <v>284</v>
      </c>
      <c r="AA169" s="553"/>
      <c r="AB169" s="619" t="s">
        <v>284</v>
      </c>
      <c r="AC169" s="552"/>
      <c r="AD169" s="470"/>
      <c r="AE169" s="552"/>
      <c r="AF169" s="552"/>
      <c r="AG169" s="552"/>
      <c r="AH169" s="552"/>
      <c r="AI169" s="553"/>
      <c r="AJ169" s="473" t="s">
        <v>284</v>
      </c>
      <c r="AK169" s="474"/>
      <c r="AL169" s="277" t="s">
        <v>284</v>
      </c>
      <c r="AM169" s="1"/>
      <c r="AN169" s="473"/>
      <c r="AO169" s="474"/>
      <c r="AP169" s="277"/>
      <c r="AQ169" s="1"/>
      <c r="AR169" s="473"/>
      <c r="AS169" s="474"/>
      <c r="AT169" s="277"/>
      <c r="AU169" s="1"/>
      <c r="AV169" s="473"/>
      <c r="AW169" s="474"/>
      <c r="AX169" s="277"/>
      <c r="AY169" s="1"/>
      <c r="AZ169" s="473"/>
      <c r="BA169" s="474"/>
      <c r="BB169" s="277"/>
      <c r="BC169" s="1"/>
      <c r="BD169" s="473"/>
      <c r="BE169" s="474"/>
      <c r="BF169" s="277"/>
      <c r="BG169" s="1"/>
      <c r="BH169" s="473"/>
      <c r="BI169" s="474"/>
      <c r="BJ169" s="277"/>
      <c r="BK169" s="1"/>
      <c r="BL169" s="473"/>
      <c r="BM169" s="474"/>
      <c r="BN169" s="277"/>
      <c r="BO169" s="1"/>
      <c r="BP169" s="607"/>
      <c r="BQ169" s="607"/>
      <c r="BR169" s="329"/>
      <c r="BS169" s="181"/>
      <c r="BT169" s="181"/>
      <c r="BU169" s="181"/>
      <c r="BV169" s="168"/>
      <c r="BW169" s="181"/>
    </row>
    <row r="170" spans="2:129" s="208" customFormat="1" ht="39.950000000000003" customHeight="1">
      <c r="B170" s="262" t="s">
        <v>336</v>
      </c>
      <c r="C170" s="858" t="s">
        <v>280</v>
      </c>
      <c r="D170" s="858"/>
      <c r="E170" s="858"/>
      <c r="F170" s="858"/>
      <c r="G170" s="858"/>
      <c r="H170" s="858"/>
      <c r="I170" s="858"/>
      <c r="J170" s="858"/>
      <c r="K170" s="858"/>
      <c r="L170" s="858"/>
      <c r="M170" s="858"/>
      <c r="N170" s="858"/>
      <c r="O170" s="858"/>
      <c r="P170" s="858"/>
      <c r="Q170" s="858"/>
      <c r="R170" s="858"/>
      <c r="S170" s="609"/>
      <c r="T170" s="610"/>
      <c r="U170" s="610"/>
      <c r="V170" s="611"/>
      <c r="W170" s="499" t="s">
        <v>285</v>
      </c>
      <c r="X170" s="500"/>
      <c r="Y170" s="500"/>
      <c r="Z170" s="610" t="s">
        <v>285</v>
      </c>
      <c r="AA170" s="611"/>
      <c r="AB170" s="609"/>
      <c r="AC170" s="610"/>
      <c r="AD170" s="610"/>
      <c r="AE170" s="610"/>
      <c r="AF170" s="610"/>
      <c r="AG170" s="610"/>
      <c r="AH170" s="610" t="s">
        <v>285</v>
      </c>
      <c r="AI170" s="611"/>
      <c r="AJ170" s="499"/>
      <c r="AK170" s="500"/>
      <c r="AL170" s="278"/>
      <c r="AM170" s="205"/>
      <c r="AN170" s="499"/>
      <c r="AO170" s="500"/>
      <c r="AP170" s="278"/>
      <c r="AQ170" s="205"/>
      <c r="AR170" s="499"/>
      <c r="AS170" s="500"/>
      <c r="AT170" s="278"/>
      <c r="AU170" s="205"/>
      <c r="AV170" s="499"/>
      <c r="AW170" s="500"/>
      <c r="AX170" s="278"/>
      <c r="AY170" s="205"/>
      <c r="AZ170" s="499" t="s">
        <v>323</v>
      </c>
      <c r="BA170" s="500"/>
      <c r="BB170" s="278" t="s">
        <v>323</v>
      </c>
      <c r="BC170" s="205"/>
      <c r="BD170" s="499" t="s">
        <v>323</v>
      </c>
      <c r="BE170" s="500"/>
      <c r="BF170" s="278" t="s">
        <v>323</v>
      </c>
      <c r="BG170" s="205"/>
      <c r="BH170" s="499"/>
      <c r="BI170" s="500"/>
      <c r="BJ170" s="278"/>
      <c r="BK170" s="205"/>
      <c r="BL170" s="499"/>
      <c r="BM170" s="500"/>
      <c r="BN170" s="278"/>
      <c r="BO170" s="205"/>
      <c r="BP170" s="859" t="s">
        <v>305</v>
      </c>
      <c r="BQ170" s="859"/>
      <c r="BR170" s="329"/>
      <c r="BS170" s="206"/>
      <c r="BT170" s="206"/>
      <c r="BU170" s="206"/>
      <c r="BV170" s="207"/>
      <c r="BW170" s="206"/>
      <c r="CE170" s="209"/>
      <c r="CF170" s="209"/>
      <c r="CG170" s="209"/>
      <c r="CH170" s="209"/>
      <c r="CI170" s="209"/>
      <c r="CJ170" s="209"/>
      <c r="CK170" s="209"/>
      <c r="CL170" s="209"/>
      <c r="CM170" s="209"/>
      <c r="CO170" s="210"/>
      <c r="CP170" s="210"/>
      <c r="CQ170" s="210"/>
      <c r="CR170" s="210"/>
      <c r="CS170" s="210"/>
      <c r="CT170" s="210"/>
    </row>
    <row r="171" spans="2:129" ht="64.5" customHeight="1">
      <c r="B171" s="150" t="s">
        <v>337</v>
      </c>
      <c r="C171" s="646" t="s">
        <v>281</v>
      </c>
      <c r="D171" s="646"/>
      <c r="E171" s="646"/>
      <c r="F171" s="646"/>
      <c r="G171" s="646"/>
      <c r="H171" s="646"/>
      <c r="I171" s="646"/>
      <c r="J171" s="646"/>
      <c r="K171" s="646"/>
      <c r="L171" s="646"/>
      <c r="M171" s="646"/>
      <c r="N171" s="646"/>
      <c r="O171" s="646"/>
      <c r="P171" s="646"/>
      <c r="Q171" s="646"/>
      <c r="R171" s="646"/>
      <c r="S171" s="619"/>
      <c r="T171" s="552"/>
      <c r="U171" s="552"/>
      <c r="V171" s="553"/>
      <c r="W171" s="473"/>
      <c r="X171" s="474"/>
      <c r="Y171" s="474"/>
      <c r="Z171" s="552"/>
      <c r="AA171" s="553"/>
      <c r="AB171" s="619"/>
      <c r="AC171" s="552"/>
      <c r="AD171" s="552"/>
      <c r="AE171" s="552"/>
      <c r="AF171" s="552"/>
      <c r="AG171" s="552"/>
      <c r="AH171" s="552"/>
      <c r="AI171" s="553"/>
      <c r="AJ171" s="473"/>
      <c r="AK171" s="474"/>
      <c r="AL171" s="277"/>
      <c r="AM171" s="1"/>
      <c r="AN171" s="473"/>
      <c r="AO171" s="474"/>
      <c r="AP171" s="277"/>
      <c r="AQ171" s="1"/>
      <c r="AR171" s="473"/>
      <c r="AS171" s="474"/>
      <c r="AT171" s="277"/>
      <c r="AU171" s="1"/>
      <c r="AV171" s="473"/>
      <c r="AW171" s="474"/>
      <c r="AX171" s="277"/>
      <c r="AY171" s="1"/>
      <c r="AZ171" s="473"/>
      <c r="BA171" s="474"/>
      <c r="BB171" s="277"/>
      <c r="BC171" s="1"/>
      <c r="BD171" s="473"/>
      <c r="BE171" s="474"/>
      <c r="BF171" s="277"/>
      <c r="BG171" s="1"/>
      <c r="BH171" s="473"/>
      <c r="BI171" s="474"/>
      <c r="BJ171" s="277"/>
      <c r="BK171" s="1"/>
      <c r="BL171" s="473"/>
      <c r="BM171" s="474"/>
      <c r="BN171" s="277"/>
      <c r="BO171" s="1"/>
      <c r="BP171" s="711"/>
      <c r="BQ171" s="711"/>
      <c r="BR171" s="337"/>
      <c r="BS171" s="211"/>
      <c r="BT171" s="211"/>
      <c r="BU171" s="212"/>
      <c r="BV171" s="213"/>
      <c r="BW171" s="211"/>
      <c r="BY171" s="214"/>
      <c r="CO171" s="125"/>
      <c r="CP171" s="125"/>
      <c r="CQ171" s="125"/>
      <c r="CR171" s="125"/>
      <c r="CS171" s="125"/>
      <c r="CT171" s="125"/>
    </row>
    <row r="172" spans="2:129" ht="39.950000000000003" customHeight="1" thickBot="1">
      <c r="B172" s="263" t="s">
        <v>338</v>
      </c>
      <c r="C172" s="860" t="s">
        <v>280</v>
      </c>
      <c r="D172" s="860"/>
      <c r="E172" s="860"/>
      <c r="F172" s="860"/>
      <c r="G172" s="860"/>
      <c r="H172" s="860"/>
      <c r="I172" s="860"/>
      <c r="J172" s="860"/>
      <c r="K172" s="860"/>
      <c r="L172" s="860"/>
      <c r="M172" s="860"/>
      <c r="N172" s="860"/>
      <c r="O172" s="860"/>
      <c r="P172" s="860"/>
      <c r="Q172" s="860"/>
      <c r="R172" s="860"/>
      <c r="S172" s="707"/>
      <c r="T172" s="708"/>
      <c r="U172" s="708" t="s">
        <v>282</v>
      </c>
      <c r="V172" s="861"/>
      <c r="W172" s="480" t="s">
        <v>286</v>
      </c>
      <c r="X172" s="481"/>
      <c r="Y172" s="481"/>
      <c r="Z172" s="708" t="s">
        <v>286</v>
      </c>
      <c r="AA172" s="861"/>
      <c r="AB172" s="707" t="s">
        <v>363</v>
      </c>
      <c r="AC172" s="708"/>
      <c r="AD172" s="708"/>
      <c r="AE172" s="708"/>
      <c r="AF172" s="708" t="s">
        <v>362</v>
      </c>
      <c r="AG172" s="708"/>
      <c r="AH172" s="708"/>
      <c r="AI172" s="861"/>
      <c r="AJ172" s="480" t="s">
        <v>285</v>
      </c>
      <c r="AK172" s="481"/>
      <c r="AL172" s="279" t="s">
        <v>285</v>
      </c>
      <c r="AM172" s="243"/>
      <c r="AN172" s="480" t="s">
        <v>285</v>
      </c>
      <c r="AO172" s="481"/>
      <c r="AP172" s="279" t="s">
        <v>285</v>
      </c>
      <c r="AQ172" s="243"/>
      <c r="AR172" s="480" t="s">
        <v>285</v>
      </c>
      <c r="AS172" s="481"/>
      <c r="AT172" s="279" t="s">
        <v>285</v>
      </c>
      <c r="AU172" s="243"/>
      <c r="AV172" s="480" t="s">
        <v>285</v>
      </c>
      <c r="AW172" s="481"/>
      <c r="AX172" s="279" t="s">
        <v>285</v>
      </c>
      <c r="AY172" s="243"/>
      <c r="AZ172" s="502" t="s">
        <v>323</v>
      </c>
      <c r="BA172" s="862"/>
      <c r="BB172" s="279" t="s">
        <v>323</v>
      </c>
      <c r="BC172" s="243"/>
      <c r="BD172" s="502" t="s">
        <v>323</v>
      </c>
      <c r="BE172" s="503"/>
      <c r="BF172" s="279" t="s">
        <v>323</v>
      </c>
      <c r="BG172" s="243"/>
      <c r="BH172" s="480"/>
      <c r="BI172" s="481"/>
      <c r="BJ172" s="279"/>
      <c r="BK172" s="243"/>
      <c r="BL172" s="480"/>
      <c r="BM172" s="481"/>
      <c r="BN172" s="279"/>
      <c r="BO172" s="243"/>
      <c r="BP172" s="727" t="s">
        <v>305</v>
      </c>
      <c r="BQ172" s="727"/>
      <c r="BR172" s="329"/>
      <c r="BS172" s="211"/>
      <c r="BT172" s="211"/>
      <c r="BU172" s="212"/>
      <c r="BV172" s="213"/>
      <c r="BW172" s="211"/>
      <c r="BY172" s="214"/>
      <c r="CB172" s="125"/>
      <c r="CC172" s="125"/>
      <c r="CD172" s="125"/>
      <c r="CE172" s="125"/>
      <c r="CF172" s="125"/>
      <c r="CG172" s="125"/>
      <c r="CH172" s="125"/>
      <c r="CI172" s="125"/>
      <c r="CJ172" s="125"/>
      <c r="CK172" s="125"/>
      <c r="CL172" s="125"/>
      <c r="CM172" s="125"/>
      <c r="CN172" s="125"/>
      <c r="CO172" s="125"/>
      <c r="CP172" s="125"/>
      <c r="CQ172" s="125"/>
      <c r="CR172" s="125"/>
      <c r="CS172" s="125"/>
      <c r="CT172" s="125"/>
    </row>
    <row r="173" spans="2:129" ht="75.75" customHeight="1" thickBot="1">
      <c r="B173" s="259"/>
      <c r="C173" s="138"/>
      <c r="D173" s="138"/>
      <c r="E173" s="138"/>
      <c r="F173" s="138"/>
      <c r="G173" s="138"/>
      <c r="H173" s="138"/>
      <c r="I173" s="138"/>
      <c r="J173" s="138"/>
      <c r="K173" s="138"/>
      <c r="L173" s="138"/>
      <c r="M173" s="138"/>
      <c r="N173" s="138"/>
      <c r="O173" s="138"/>
      <c r="P173" s="138"/>
      <c r="Q173" s="215"/>
      <c r="R173" s="215"/>
      <c r="S173" s="215"/>
      <c r="T173" s="215"/>
      <c r="U173" s="216"/>
      <c r="V173" s="216"/>
      <c r="W173" s="217"/>
      <c r="X173" s="217"/>
      <c r="Y173" s="218"/>
      <c r="Z173" s="218"/>
      <c r="AA173" s="216"/>
      <c r="AB173" s="216"/>
      <c r="AC173" s="216"/>
      <c r="AD173" s="216"/>
      <c r="AE173" s="218"/>
      <c r="AF173" s="218"/>
      <c r="AG173" s="219"/>
      <c r="AH173" s="219"/>
      <c r="AI173" s="219"/>
      <c r="AJ173" s="219"/>
      <c r="AK173" s="219"/>
      <c r="AL173" s="219"/>
      <c r="AM173" s="219"/>
      <c r="AN173" s="219"/>
      <c r="AO173" s="219"/>
      <c r="AP173" s="219"/>
      <c r="AQ173" s="219"/>
      <c r="AR173" s="219"/>
      <c r="AS173" s="219"/>
      <c r="AT173" s="219"/>
      <c r="AU173" s="219"/>
      <c r="AV173" s="219"/>
      <c r="AW173" s="219"/>
      <c r="AX173" s="219"/>
      <c r="AY173" s="219"/>
      <c r="AZ173" s="219"/>
      <c r="BA173" s="219"/>
      <c r="BB173" s="219"/>
      <c r="BC173" s="219"/>
      <c r="BD173" s="219"/>
      <c r="BE173" s="219"/>
      <c r="BF173" s="219"/>
      <c r="BG173" s="219"/>
      <c r="BH173" s="217"/>
      <c r="BI173" s="217"/>
      <c r="BJ173" s="219"/>
      <c r="BK173" s="219"/>
      <c r="BL173" s="217"/>
      <c r="BM173" s="217"/>
      <c r="BN173" s="219"/>
      <c r="BO173" s="219"/>
      <c r="BP173" s="220"/>
      <c r="BQ173" s="220"/>
      <c r="BR173" s="220"/>
      <c r="BS173" s="221"/>
      <c r="BT173" s="222"/>
      <c r="BU173" s="211"/>
      <c r="BV173" s="223"/>
      <c r="BW173" s="211"/>
      <c r="BY173" s="224"/>
      <c r="CU173" s="125"/>
      <c r="CV173" s="125"/>
      <c r="CW173" s="125"/>
      <c r="CX173" s="214"/>
      <c r="CY173" s="214"/>
      <c r="CZ173" s="214"/>
      <c r="DA173" s="214"/>
      <c r="DB173" s="214"/>
      <c r="DC173" s="214"/>
      <c r="DD173" s="214"/>
      <c r="DE173" s="214"/>
      <c r="DF173" s="214"/>
      <c r="DG173" s="214"/>
      <c r="DH173" s="214"/>
      <c r="DI173" s="214"/>
      <c r="DJ173" s="214"/>
      <c r="DK173" s="214"/>
      <c r="DL173" s="214"/>
      <c r="DM173" s="214"/>
      <c r="DN173" s="214"/>
      <c r="DO173" s="214"/>
      <c r="DP173" s="214"/>
      <c r="DQ173" s="214"/>
      <c r="DR173" s="214"/>
      <c r="DS173" s="214"/>
      <c r="DT173" s="214"/>
      <c r="DU173" s="214"/>
      <c r="DV173" s="214"/>
      <c r="DW173" s="214"/>
      <c r="DX173" s="214"/>
      <c r="DY173" s="214"/>
    </row>
    <row r="174" spans="2:129" ht="53.25" customHeight="1" thickBot="1">
      <c r="B174" s="694" t="s">
        <v>114</v>
      </c>
      <c r="C174" s="695"/>
      <c r="D174" s="695"/>
      <c r="E174" s="695"/>
      <c r="F174" s="695"/>
      <c r="G174" s="695"/>
      <c r="H174" s="695"/>
      <c r="I174" s="695"/>
      <c r="J174" s="695"/>
      <c r="K174" s="695"/>
      <c r="L174" s="695"/>
      <c r="M174" s="695"/>
      <c r="N174" s="695"/>
      <c r="O174" s="695"/>
      <c r="P174" s="695"/>
      <c r="Q174" s="695"/>
      <c r="R174" s="695"/>
      <c r="S174" s="695"/>
      <c r="T174" s="695"/>
      <c r="U174" s="695"/>
      <c r="V174" s="696"/>
      <c r="W174" s="657">
        <f>IF(SUM(W96,W34,W137)=SUM(AJ174,AN174,AR174,AV174,AZ174,BD174,BH174,BL174),SUM(W96,W34,W137),"ХРЕНЬ")</f>
        <v>7746</v>
      </c>
      <c r="X174" s="658"/>
      <c r="Y174" s="658"/>
      <c r="Z174" s="658">
        <f>IF(SUM(Z96,Z34,Z137)=SUM(AL174,AP174,AT174,AX174,BB174,BF174,BJ174,BN174),SUM(Z96,Z34,Z137),"ХРЕНЬ")</f>
        <v>3838</v>
      </c>
      <c r="AA174" s="668"/>
      <c r="AB174" s="657">
        <f>SUM(AB96,AB34,AB137)</f>
        <v>1623</v>
      </c>
      <c r="AC174" s="658"/>
      <c r="AD174" s="657">
        <f t="shared" ref="AD174" si="12">SUM(AD96,AD34,AD137)</f>
        <v>955</v>
      </c>
      <c r="AE174" s="658"/>
      <c r="AF174" s="657">
        <f t="shared" ref="AF174" si="13">SUM(AF96,AF34,AF137)</f>
        <v>652</v>
      </c>
      <c r="AG174" s="658"/>
      <c r="AH174" s="657">
        <f t="shared" ref="AH174" si="14">SUM(AH96,AH34,AH137)</f>
        <v>608</v>
      </c>
      <c r="AI174" s="658"/>
      <c r="AJ174" s="657">
        <f>SUM(AJ49:AK80,AJ35:AK38,AJ97:AK121,AJ132:AK135,AJ138:AK144)</f>
        <v>1018</v>
      </c>
      <c r="AK174" s="658"/>
      <c r="AL174" s="290">
        <f>SUM(AL132:AL136,AL97:AL121,AL49:AL80,AL35:AL38,AL138:AL144)</f>
        <v>536</v>
      </c>
      <c r="AM174" s="294">
        <f>SUM(AM35:AM38,AM49:AM80,AM97:AM121,AM132:AM136,AM138:AM144)</f>
        <v>27</v>
      </c>
      <c r="AN174" s="657">
        <f>SUM(AN49:AO80,AN35:AO38,AN97:AO121,AN132:AO135,AN138:AO144)</f>
        <v>1056</v>
      </c>
      <c r="AO174" s="658"/>
      <c r="AP174" s="290">
        <f>SUM(AP132:AP136,AP97:AP121,AP49:AP80,AP35:AP38,AP138:AP144)</f>
        <v>520</v>
      </c>
      <c r="AQ174" s="294">
        <f>SUM(AQ35:AQ38,AQ49:AQ80,AQ97:AQ121,AQ132:AQ136,AQ138:AQ144)</f>
        <v>30</v>
      </c>
      <c r="AR174" s="657">
        <f>SUM(AR49:AS80,AR35:AS38,AR97:AS121,AR132:AS135,AR138:AS144)</f>
        <v>990</v>
      </c>
      <c r="AS174" s="658"/>
      <c r="AT174" s="290">
        <f>SUM(AT132:AT136,AT97:AT121,AT49:AT80,AT35:AT38,AT138:AT144)</f>
        <v>526</v>
      </c>
      <c r="AU174" s="294">
        <f>SUM(AU35:AU38,AU49:AU80,AU97:AU121,AU132:AU136,AU138:AU144)</f>
        <v>26</v>
      </c>
      <c r="AV174" s="657">
        <f>SUM(AV49:AW80,AV35:AW38,AV97:AW121,AV132:AW135,AV138:AW144)</f>
        <v>1056</v>
      </c>
      <c r="AW174" s="658"/>
      <c r="AX174" s="290">
        <f>SUM(AX132:AX136,AX97:AX121,AX49:AX80,AX35:AX38,AX138:AX144)</f>
        <v>548</v>
      </c>
      <c r="AY174" s="294">
        <f>SUM(AY35:AY38,AY49:AY80,AY97:AY121,AY132:AY136,AY138:AY144)</f>
        <v>28</v>
      </c>
      <c r="AZ174" s="657">
        <f>SUM(AZ49:BA80,AZ35:BA38,AZ97:BA121,AZ132:BA135,AZ138:BA144)</f>
        <v>1118</v>
      </c>
      <c r="BA174" s="658"/>
      <c r="BB174" s="290">
        <f>SUM(BB132:BB136,BB97:BB121,BB49:BB80,BB35:BB38,BB138:BB144)</f>
        <v>528</v>
      </c>
      <c r="BC174" s="294">
        <f>SUM(BC35:BC38,BC49:BC80,BC97:BC121,BC132:BC136,BC138:BC144)</f>
        <v>27</v>
      </c>
      <c r="BD174" s="657">
        <f>SUM(BD49:BE80,BD35:BE38,BD97:BE121,BD132:BE135,BD138:BE144)</f>
        <v>1018</v>
      </c>
      <c r="BE174" s="658"/>
      <c r="BF174" s="290">
        <f>SUM(BF132:BF136,BF97:BF121,BF49:BF80,BF35:BF38,BF138:BF144)</f>
        <v>492</v>
      </c>
      <c r="BG174" s="294">
        <f>SUM(BG35:BG38,BG49:BG80,BG97:BG121,BG132:BG136,BG138:BG144)</f>
        <v>27</v>
      </c>
      <c r="BH174" s="657">
        <f>SUM(BH49:BI80,BH35:BI38,BH97:BI121,BH132:BI135,BH138:BI144)</f>
        <v>1140</v>
      </c>
      <c r="BI174" s="658"/>
      <c r="BJ174" s="290">
        <f>SUM(BJ132:BJ136,BJ97:BJ121,BJ49:BJ80,BJ35:BJ38,BJ138:BJ144)</f>
        <v>524</v>
      </c>
      <c r="BK174" s="294">
        <f>SUM(BK35:BK38,BK49:BK80,BK97:BK121,BK132:BK136,BK138:BK144)</f>
        <v>31</v>
      </c>
      <c r="BL174" s="657">
        <f>SUM(BL49:BM80,BL35:BM38,BL97:BM121,BL132:BM135,BL138:BM144)</f>
        <v>350</v>
      </c>
      <c r="BM174" s="658"/>
      <c r="BN174" s="290">
        <f>SUM(BN132:BN136,BN97:BN121,BN49:BN80,BN35:BN38,BN138:BN144)</f>
        <v>164</v>
      </c>
      <c r="BO174" s="294">
        <f>SUM(BO35:BO38,BO49:BO80,BO97:BO121,BO132:BO136,BO138:BO144)</f>
        <v>11</v>
      </c>
      <c r="BP174" s="706"/>
      <c r="BQ174" s="706"/>
      <c r="BR174" s="115"/>
      <c r="BS174" s="221"/>
      <c r="BT174" s="225" t="s">
        <v>296</v>
      </c>
      <c r="BU174" s="226"/>
      <c r="BV174" s="225"/>
      <c r="BW174" s="227"/>
      <c r="BX174" s="883" t="s">
        <v>301</v>
      </c>
      <c r="BY174" s="883"/>
      <c r="BZ174" s="883"/>
      <c r="CA174" s="225"/>
      <c r="CB174" s="883" t="s">
        <v>302</v>
      </c>
      <c r="CC174" s="883"/>
      <c r="CD174" s="883"/>
      <c r="CE174" s="883"/>
      <c r="CF174" s="225"/>
      <c r="CG174" s="883" t="s">
        <v>310</v>
      </c>
      <c r="CH174" s="883"/>
      <c r="CI174" s="883"/>
      <c r="CJ174" s="883"/>
      <c r="CK174" s="225"/>
      <c r="CL174" s="883" t="s">
        <v>311</v>
      </c>
      <c r="CM174" s="883"/>
      <c r="CN174" s="883"/>
      <c r="CO174" s="883"/>
      <c r="CU174" s="125"/>
      <c r="CV174" s="125"/>
      <c r="CW174" s="125"/>
      <c r="CX174" s="214"/>
      <c r="CY174" s="214"/>
      <c r="CZ174" s="214"/>
      <c r="DA174" s="214"/>
      <c r="DB174" s="214"/>
      <c r="DC174" s="214"/>
      <c r="DD174" s="214"/>
      <c r="DE174" s="214"/>
      <c r="DF174" s="214"/>
      <c r="DG174" s="214"/>
      <c r="DH174" s="214"/>
      <c r="DI174" s="214"/>
      <c r="DJ174" s="214"/>
      <c r="DK174" s="214"/>
      <c r="DL174" s="214"/>
      <c r="DM174" s="214"/>
      <c r="DN174" s="214"/>
      <c r="DO174" s="214"/>
      <c r="DP174" s="214"/>
      <c r="DQ174" s="214"/>
      <c r="DR174" s="214"/>
      <c r="DS174" s="214"/>
      <c r="DT174" s="214"/>
      <c r="DU174" s="214"/>
      <c r="DV174" s="214"/>
      <c r="DW174" s="214"/>
      <c r="DX174" s="214"/>
      <c r="DY174" s="214"/>
    </row>
    <row r="175" spans="2:129" ht="59.25" customHeight="1">
      <c r="B175" s="697" t="s">
        <v>113</v>
      </c>
      <c r="C175" s="698"/>
      <c r="D175" s="698"/>
      <c r="E175" s="698"/>
      <c r="F175" s="698"/>
      <c r="G175" s="698"/>
      <c r="H175" s="698"/>
      <c r="I175" s="698"/>
      <c r="J175" s="698"/>
      <c r="K175" s="698"/>
      <c r="L175" s="698"/>
      <c r="M175" s="698"/>
      <c r="N175" s="698"/>
      <c r="O175" s="698"/>
      <c r="P175" s="698"/>
      <c r="Q175" s="698"/>
      <c r="R175" s="698"/>
      <c r="S175" s="698"/>
      <c r="T175" s="698"/>
      <c r="U175" s="698"/>
      <c r="V175" s="699"/>
      <c r="W175" s="714"/>
      <c r="X175" s="715"/>
      <c r="Y175" s="715"/>
      <c r="Z175" s="666"/>
      <c r="AA175" s="667"/>
      <c r="AB175" s="864"/>
      <c r="AC175" s="666"/>
      <c r="AD175" s="666"/>
      <c r="AE175" s="666"/>
      <c r="AF175" s="666"/>
      <c r="AG175" s="666"/>
      <c r="AH175" s="666"/>
      <c r="AI175" s="667"/>
      <c r="AJ175" s="682">
        <f>AL174/17</f>
        <v>31.529411764705884</v>
      </c>
      <c r="AK175" s="683"/>
      <c r="AL175" s="683"/>
      <c r="AM175" s="684"/>
      <c r="AN175" s="682">
        <f>AP174/17</f>
        <v>30.588235294117649</v>
      </c>
      <c r="AO175" s="683"/>
      <c r="AP175" s="683"/>
      <c r="AQ175" s="684"/>
      <c r="AR175" s="682">
        <f>AT174/17</f>
        <v>30.941176470588236</v>
      </c>
      <c r="AS175" s="683"/>
      <c r="AT175" s="683"/>
      <c r="AU175" s="684"/>
      <c r="AV175" s="682">
        <f>AX174/17</f>
        <v>32.235294117647058</v>
      </c>
      <c r="AW175" s="683"/>
      <c r="AX175" s="683"/>
      <c r="AY175" s="684"/>
      <c r="AZ175" s="682">
        <f>BB174/17</f>
        <v>31.058823529411764</v>
      </c>
      <c r="BA175" s="683"/>
      <c r="BB175" s="683"/>
      <c r="BC175" s="684"/>
      <c r="BD175" s="682">
        <f>BF174/17</f>
        <v>28.941176470588236</v>
      </c>
      <c r="BE175" s="683"/>
      <c r="BF175" s="683"/>
      <c r="BG175" s="684"/>
      <c r="BH175" s="682">
        <f>BJ174/17</f>
        <v>30.823529411764707</v>
      </c>
      <c r="BI175" s="683"/>
      <c r="BJ175" s="683"/>
      <c r="BK175" s="684"/>
      <c r="BL175" s="908">
        <v>27</v>
      </c>
      <c r="BM175" s="909"/>
      <c r="BN175" s="909"/>
      <c r="BO175" s="910"/>
      <c r="BP175" s="704"/>
      <c r="BQ175" s="705"/>
      <c r="BR175" s="115"/>
      <c r="BT175" s="896" t="s">
        <v>297</v>
      </c>
      <c r="BU175" s="897"/>
      <c r="BV175" s="897"/>
      <c r="BW175" s="898"/>
      <c r="BX175" s="882">
        <f>SUM($AM$35:$AM$38,$AM$49:$AM$80,$AM$97:$AM$121,$AM$132:$AM$136,$AM$138:$AM$144)</f>
        <v>27</v>
      </c>
      <c r="BY175" s="883"/>
      <c r="BZ175" s="883"/>
      <c r="CA175" s="225"/>
      <c r="CB175" s="882">
        <f>SUM($AQ$35:$AQ$38,$AQ$49:$AQ$80,$AQ$97:$AQ$121,$AQ$132:$AQ$136,$AQ$138:$AQ$144)</f>
        <v>30</v>
      </c>
      <c r="CC175" s="883"/>
      <c r="CD175" s="883"/>
      <c r="CE175" s="883"/>
      <c r="CF175" s="225"/>
      <c r="CG175" s="882">
        <v>3</v>
      </c>
      <c r="CH175" s="883"/>
      <c r="CI175" s="883"/>
      <c r="CJ175" s="883"/>
      <c r="CK175" s="225"/>
      <c r="CL175" s="882">
        <f>BX175+CB175+CG175</f>
        <v>60</v>
      </c>
      <c r="CM175" s="883"/>
      <c r="CN175" s="883"/>
      <c r="CO175" s="883"/>
      <c r="CU175" s="125"/>
      <c r="CV175" s="125"/>
      <c r="CW175" s="125"/>
      <c r="CX175" s="214"/>
      <c r="CY175" s="214"/>
      <c r="CZ175" s="214"/>
      <c r="DA175" s="214"/>
      <c r="DB175" s="214"/>
      <c r="DC175" s="214"/>
      <c r="DD175" s="214"/>
      <c r="DE175" s="214"/>
      <c r="DF175" s="214"/>
      <c r="DG175" s="214"/>
      <c r="DH175" s="214"/>
      <c r="DI175" s="214"/>
      <c r="DJ175" s="214"/>
      <c r="DK175" s="214"/>
      <c r="DL175" s="214"/>
      <c r="DM175" s="214"/>
      <c r="DN175" s="214"/>
      <c r="DO175" s="214"/>
      <c r="DP175" s="214"/>
      <c r="DQ175" s="214"/>
      <c r="DR175" s="214"/>
      <c r="DS175" s="214"/>
      <c r="DT175" s="214"/>
      <c r="DU175" s="214"/>
      <c r="DV175" s="214"/>
      <c r="DW175" s="214"/>
      <c r="DX175" s="214"/>
      <c r="DY175" s="214"/>
    </row>
    <row r="176" spans="2:129" ht="59.25" customHeight="1">
      <c r="B176" s="659" t="s">
        <v>115</v>
      </c>
      <c r="C176" s="660"/>
      <c r="D176" s="660"/>
      <c r="E176" s="660"/>
      <c r="F176" s="660"/>
      <c r="G176" s="660"/>
      <c r="H176" s="660"/>
      <c r="I176" s="660"/>
      <c r="J176" s="660"/>
      <c r="K176" s="660"/>
      <c r="L176" s="660"/>
      <c r="M176" s="660"/>
      <c r="N176" s="660"/>
      <c r="O176" s="660"/>
      <c r="P176" s="660"/>
      <c r="Q176" s="660"/>
      <c r="R176" s="660"/>
      <c r="S176" s="660"/>
      <c r="T176" s="660"/>
      <c r="U176" s="660"/>
      <c r="V176" s="661"/>
      <c r="W176" s="662">
        <f>SUM(AJ176:BO176)</f>
        <v>2</v>
      </c>
      <c r="X176" s="663"/>
      <c r="Y176" s="663"/>
      <c r="Z176" s="663"/>
      <c r="AA176" s="865"/>
      <c r="AB176" s="662"/>
      <c r="AC176" s="663"/>
      <c r="AD176" s="663"/>
      <c r="AE176" s="663"/>
      <c r="AF176" s="663"/>
      <c r="AG176" s="663"/>
      <c r="AH176" s="875"/>
      <c r="AI176" s="876"/>
      <c r="AJ176" s="873" t="str">
        <f>IF(COUNTA(AM115,AM107)&gt;0,COUNTA(AM115,AM107)," ")</f>
        <v xml:space="preserve"> </v>
      </c>
      <c r="AK176" s="735"/>
      <c r="AL176" s="735"/>
      <c r="AM176" s="737"/>
      <c r="AN176" s="873" t="str">
        <f t="shared" ref="AN176" si="15">IF(COUNTA(AQ115,AQ107)&gt;0,COUNTA(AQ115,AQ107)," ")</f>
        <v xml:space="preserve"> </v>
      </c>
      <c r="AO176" s="735"/>
      <c r="AP176" s="735"/>
      <c r="AQ176" s="737"/>
      <c r="AR176" s="873" t="str">
        <f t="shared" ref="AR176" si="16">IF(COUNTA(AU115,AU107)&gt;0,COUNTA(AU115,AU107)," ")</f>
        <v xml:space="preserve"> </v>
      </c>
      <c r="AS176" s="735"/>
      <c r="AT176" s="735"/>
      <c r="AU176" s="737"/>
      <c r="AV176" s="873" t="str">
        <f t="shared" ref="AV176" si="17">IF(COUNTA(AY115,AY107)&gt;0,COUNTA(AY115,AY107)," ")</f>
        <v xml:space="preserve"> </v>
      </c>
      <c r="AW176" s="735"/>
      <c r="AX176" s="735"/>
      <c r="AY176" s="737"/>
      <c r="AZ176" s="873" t="str">
        <f t="shared" ref="AZ176" si="18">IF(COUNTA(BC115,BC107)&gt;0,COUNTA(BC115,BC107)," ")</f>
        <v xml:space="preserve"> </v>
      </c>
      <c r="BA176" s="735"/>
      <c r="BB176" s="735"/>
      <c r="BC176" s="737"/>
      <c r="BD176" s="873">
        <f t="shared" ref="BD176" si="19">IF(COUNTA(BG115,BG107)&gt;0,COUNTA(BG115,BG107)," ")</f>
        <v>2</v>
      </c>
      <c r="BE176" s="735"/>
      <c r="BF176" s="735"/>
      <c r="BG176" s="737"/>
      <c r="BH176" s="873" t="str">
        <f t="shared" ref="BH176" si="20">IF(COUNTA(BK115,BK107)&gt;0,COUNTA(BK115,BK107)," ")</f>
        <v xml:space="preserve"> </v>
      </c>
      <c r="BI176" s="735"/>
      <c r="BJ176" s="735"/>
      <c r="BK176" s="737"/>
      <c r="BL176" s="873" t="str">
        <f t="shared" ref="BL176" si="21">IF(COUNTA(BO115,BO107)&gt;0,COUNTA(BO115,BO107)," ")</f>
        <v xml:space="preserve"> </v>
      </c>
      <c r="BM176" s="735"/>
      <c r="BN176" s="735"/>
      <c r="BO176" s="737"/>
      <c r="BP176" s="739"/>
      <c r="BQ176" s="740"/>
      <c r="BR176" s="115"/>
      <c r="BT176" s="896" t="s">
        <v>298</v>
      </c>
      <c r="BU176" s="897"/>
      <c r="BV176" s="897"/>
      <c r="BW176" s="898"/>
      <c r="BX176" s="882">
        <f>SUM($AU$35:$AU$38,$AU$49:$AU$80,$AU$97:$AU$121,$AU$132:$AU$136,$AU$138:$AU$144)</f>
        <v>26</v>
      </c>
      <c r="BY176" s="883"/>
      <c r="BZ176" s="883"/>
      <c r="CA176" s="225"/>
      <c r="CB176" s="882">
        <f>SUM($AY$35:$AY$38,$AY$49:$AY$80,$AY$97:$AY$121,$AY$132:$AY$136,$AY$138:$AY$144)</f>
        <v>28</v>
      </c>
      <c r="CC176" s="883"/>
      <c r="CD176" s="883"/>
      <c r="CE176" s="883"/>
      <c r="CF176" s="225"/>
      <c r="CG176" s="882">
        <v>6</v>
      </c>
      <c r="CH176" s="883"/>
      <c r="CI176" s="883"/>
      <c r="CJ176" s="883"/>
      <c r="CK176" s="225"/>
      <c r="CL176" s="882">
        <f>BX176+CB176+CG176</f>
        <v>60</v>
      </c>
      <c r="CM176" s="883"/>
      <c r="CN176" s="883"/>
      <c r="CO176" s="883"/>
    </row>
    <row r="177" spans="2:93" ht="62.25" customHeight="1">
      <c r="B177" s="659" t="s">
        <v>116</v>
      </c>
      <c r="C177" s="660"/>
      <c r="D177" s="660"/>
      <c r="E177" s="660"/>
      <c r="F177" s="660"/>
      <c r="G177" s="660"/>
      <c r="H177" s="660"/>
      <c r="I177" s="660"/>
      <c r="J177" s="660"/>
      <c r="K177" s="660"/>
      <c r="L177" s="660"/>
      <c r="M177" s="660"/>
      <c r="N177" s="660"/>
      <c r="O177" s="660"/>
      <c r="P177" s="660"/>
      <c r="Q177" s="660"/>
      <c r="R177" s="660"/>
      <c r="S177" s="660"/>
      <c r="T177" s="660"/>
      <c r="U177" s="660"/>
      <c r="V177" s="661"/>
      <c r="W177" s="662">
        <f>SUM(AJ177:BO177)</f>
        <v>11</v>
      </c>
      <c r="X177" s="663"/>
      <c r="Y177" s="663"/>
      <c r="Z177" s="663"/>
      <c r="AA177" s="865"/>
      <c r="AB177" s="662"/>
      <c r="AC177" s="663"/>
      <c r="AD177" s="663"/>
      <c r="AE177" s="663"/>
      <c r="AF177" s="663"/>
      <c r="AG177" s="663"/>
      <c r="AH177" s="875"/>
      <c r="AI177" s="876"/>
      <c r="AJ177" s="873" t="str">
        <f>IF(COUNTA(AM144,AM142,AM140,AM135,AM119,AM110,AM104,AM80,AM76,AM69,AM63)&gt;0,COUNTA(AM144,AM142,AM140,AM135,AM119,AM110,AM104,AM80,AM76,AM69,AM63)," ")</f>
        <v xml:space="preserve"> </v>
      </c>
      <c r="AK177" s="735"/>
      <c r="AL177" s="735"/>
      <c r="AM177" s="737"/>
      <c r="AN177" s="873">
        <f t="shared" ref="AN177" si="22">IF(COUNTA(AQ144,AQ142,AQ140,AQ135,AQ119,AQ110,AQ104,AQ80,AQ76,AQ69,AQ63)&gt;0,COUNTA(AQ144,AQ142,AQ140,AQ135,AQ119,AQ110,AQ104,AQ80,AQ76,AQ69,AQ63)," ")</f>
        <v>2</v>
      </c>
      <c r="AO177" s="735"/>
      <c r="AP177" s="735"/>
      <c r="AQ177" s="737"/>
      <c r="AR177" s="873">
        <f>IF(COUNTA(AU144,AU142,AU140,AU135,AU119,AU110,AU104,AU80,AU76,AU69,AU63)&gt;0,COUNTA(AU144,AU142,AU140,AU135,AU119,AU110,AU104,AU80,AU76,AU69,AU63)," ")</f>
        <v>1</v>
      </c>
      <c r="AS177" s="735"/>
      <c r="AT177" s="735"/>
      <c r="AU177" s="737"/>
      <c r="AV177" s="873">
        <f t="shared" ref="AV177" si="23">IF(COUNTA(AY144,AY142,AY140,AY135,AY119,AY110,AY104,AY80,AY76,AY69,AY63)&gt;0,COUNTA(AY144,AY142,AY140,AY135,AY119,AY110,AY104,AY80,AY76,AY69,AY63)," ")</f>
        <v>2</v>
      </c>
      <c r="AW177" s="735"/>
      <c r="AX177" s="735"/>
      <c r="AY177" s="737"/>
      <c r="AZ177" s="873">
        <f t="shared" ref="AZ177" si="24">IF(COUNTA(BC144,BC142,BC140,BC135,BC119,BC110,BC104,BC80,BC76,BC69,BC63)&gt;0,COUNTA(BC144,BC142,BC140,BC135,BC119,BC110,BC104,BC80,BC76,BC69,BC63)," ")</f>
        <v>3</v>
      </c>
      <c r="BA177" s="735"/>
      <c r="BB177" s="735"/>
      <c r="BC177" s="737"/>
      <c r="BD177" s="873" t="str">
        <f t="shared" ref="BD177" si="25">IF(COUNTA(BG144,BG142,BG140,BG135,BG119,BG110,BG104,BG80,BG76,BG69,BG63)&gt;0,COUNTA(BG144,BG142,BG140,BG135,BG119,BG110,BG104,BG80,BG76,BG69,BG63)," ")</f>
        <v xml:space="preserve"> </v>
      </c>
      <c r="BE177" s="735"/>
      <c r="BF177" s="735"/>
      <c r="BG177" s="737"/>
      <c r="BH177" s="873">
        <f t="shared" ref="BH177" si="26">IF(COUNTA(BK144,BK142,BK140,BK135,BK119,BK110,BK104,BK80,BK76,BK69,BK63)&gt;0,COUNTA(BK144,BK142,BK140,BK135,BK119,BK110,BK104,BK80,BK76,BK69,BK63)," ")</f>
        <v>3</v>
      </c>
      <c r="BI177" s="735"/>
      <c r="BJ177" s="735"/>
      <c r="BK177" s="737"/>
      <c r="BL177" s="873" t="str">
        <f t="shared" ref="BL177" si="27">IF(COUNTA(BO144,BO142,BO140,BO135,BO119,BO110,BO104,BO80,BO76,BO69,BO63)&gt;0,COUNTA(BO144,BO142,BO140,BO135,BO119,BO110,BO104,BO80,BO76,BO69,BO63)," ")</f>
        <v xml:space="preserve"> </v>
      </c>
      <c r="BM177" s="735"/>
      <c r="BN177" s="735"/>
      <c r="BO177" s="737"/>
      <c r="BP177" s="739"/>
      <c r="BQ177" s="740"/>
      <c r="BR177" s="115"/>
      <c r="BT177" s="896" t="s">
        <v>299</v>
      </c>
      <c r="BU177" s="897"/>
      <c r="BV177" s="897"/>
      <c r="BW177" s="898"/>
      <c r="BX177" s="882">
        <f>SUM($BC$35:$BC$38,$BC$49:$BC$80,$BC$97:$BC$121,$BC$132:$BC$136,$BC$138:$BC$144)</f>
        <v>27</v>
      </c>
      <c r="BY177" s="883"/>
      <c r="BZ177" s="883"/>
      <c r="CA177" s="225"/>
      <c r="CB177" s="882">
        <f>SUM($BG$35:$BG$38,$BG$49:$BG$80,$BG$97:$BG$121,$BG$132:$BG$136,$BG$138:$BG$144)</f>
        <v>27</v>
      </c>
      <c r="CC177" s="883"/>
      <c r="CD177" s="883"/>
      <c r="CE177" s="883"/>
      <c r="CF177" s="225"/>
      <c r="CG177" s="882">
        <v>6</v>
      </c>
      <c r="CH177" s="883"/>
      <c r="CI177" s="883"/>
      <c r="CJ177" s="883"/>
      <c r="CK177" s="225"/>
      <c r="CL177" s="882">
        <f>BX177+CB177+CG177</f>
        <v>60</v>
      </c>
      <c r="CM177" s="883"/>
      <c r="CN177" s="883"/>
      <c r="CO177" s="883"/>
    </row>
    <row r="178" spans="2:93" ht="65.25" customHeight="1">
      <c r="B178" s="659" t="s">
        <v>117</v>
      </c>
      <c r="C178" s="660"/>
      <c r="D178" s="660"/>
      <c r="E178" s="660"/>
      <c r="F178" s="660"/>
      <c r="G178" s="660"/>
      <c r="H178" s="660"/>
      <c r="I178" s="660"/>
      <c r="J178" s="660"/>
      <c r="K178" s="660"/>
      <c r="L178" s="660"/>
      <c r="M178" s="660"/>
      <c r="N178" s="660"/>
      <c r="O178" s="660"/>
      <c r="P178" s="660"/>
      <c r="Q178" s="660"/>
      <c r="R178" s="660"/>
      <c r="S178" s="660"/>
      <c r="T178" s="660"/>
      <c r="U178" s="660"/>
      <c r="V178" s="661"/>
      <c r="W178" s="662">
        <f>SUM(AJ178:BO178)</f>
        <v>32</v>
      </c>
      <c r="X178" s="663"/>
      <c r="Y178" s="663"/>
      <c r="Z178" s="663"/>
      <c r="AA178" s="865"/>
      <c r="AB178" s="662"/>
      <c r="AC178" s="663"/>
      <c r="AD178" s="663"/>
      <c r="AE178" s="663"/>
      <c r="AF178" s="663"/>
      <c r="AG178" s="663"/>
      <c r="AH178" s="875"/>
      <c r="AI178" s="876"/>
      <c r="AJ178" s="867">
        <v>4</v>
      </c>
      <c r="AK178" s="868"/>
      <c r="AL178" s="868"/>
      <c r="AM178" s="869"/>
      <c r="AN178" s="873">
        <v>4</v>
      </c>
      <c r="AO178" s="735"/>
      <c r="AP178" s="735"/>
      <c r="AQ178" s="737"/>
      <c r="AR178" s="867">
        <v>5</v>
      </c>
      <c r="AS178" s="868"/>
      <c r="AT178" s="868"/>
      <c r="AU178" s="869"/>
      <c r="AV178" s="873">
        <v>4</v>
      </c>
      <c r="AW178" s="735"/>
      <c r="AX178" s="735"/>
      <c r="AY178" s="737"/>
      <c r="AZ178" s="873">
        <v>4</v>
      </c>
      <c r="BA178" s="735"/>
      <c r="BB178" s="735"/>
      <c r="BC178" s="737"/>
      <c r="BD178" s="873">
        <v>4</v>
      </c>
      <c r="BE178" s="735"/>
      <c r="BF178" s="735"/>
      <c r="BG178" s="737"/>
      <c r="BH178" s="873">
        <v>5</v>
      </c>
      <c r="BI178" s="735"/>
      <c r="BJ178" s="735"/>
      <c r="BK178" s="737"/>
      <c r="BL178" s="873">
        <v>2</v>
      </c>
      <c r="BM178" s="735"/>
      <c r="BN178" s="735"/>
      <c r="BO178" s="737"/>
      <c r="BP178" s="739"/>
      <c r="BQ178" s="740"/>
      <c r="BR178" s="115"/>
      <c r="BT178" s="896" t="s">
        <v>300</v>
      </c>
      <c r="BU178" s="897"/>
      <c r="BV178" s="897"/>
      <c r="BW178" s="898"/>
      <c r="BX178" s="882">
        <f>SUM($BK$35:$BK$38,$BK$49:$BK$80,$BK$97:$BK$121,$BK$132:$BK$136,$BK$138:$BK$144)</f>
        <v>31</v>
      </c>
      <c r="BY178" s="883"/>
      <c r="BZ178" s="883"/>
      <c r="CA178" s="228"/>
      <c r="CB178" s="882">
        <f>SUM($BO$35:$BO$38,$BO$49:$BO$80,$BO$97:$BO$121,$BO$132:$BO$136,$BO$138:$BO$144)</f>
        <v>11</v>
      </c>
      <c r="CC178" s="883"/>
      <c r="CD178" s="883"/>
      <c r="CE178" s="883"/>
      <c r="CF178" s="228"/>
      <c r="CG178" s="888">
        <v>6</v>
      </c>
      <c r="CH178" s="889"/>
      <c r="CI178" s="889"/>
      <c r="CJ178" s="889"/>
      <c r="CK178" s="228"/>
      <c r="CL178" s="882">
        <f>BX178+CB178+CG178+CG179</f>
        <v>60</v>
      </c>
      <c r="CM178" s="883"/>
      <c r="CN178" s="883"/>
      <c r="CO178" s="883"/>
    </row>
    <row r="179" spans="2:93" ht="68.25" customHeight="1" thickBot="1">
      <c r="B179" s="701" t="s">
        <v>118</v>
      </c>
      <c r="C179" s="702"/>
      <c r="D179" s="702"/>
      <c r="E179" s="702"/>
      <c r="F179" s="702"/>
      <c r="G179" s="702"/>
      <c r="H179" s="702"/>
      <c r="I179" s="702"/>
      <c r="J179" s="702"/>
      <c r="K179" s="702"/>
      <c r="L179" s="702"/>
      <c r="M179" s="702"/>
      <c r="N179" s="702"/>
      <c r="O179" s="702"/>
      <c r="P179" s="702"/>
      <c r="Q179" s="702"/>
      <c r="R179" s="702"/>
      <c r="S179" s="702"/>
      <c r="T179" s="702"/>
      <c r="U179" s="702"/>
      <c r="V179" s="703"/>
      <c r="W179" s="664">
        <f>SUM(AJ179:BO179)</f>
        <v>25</v>
      </c>
      <c r="X179" s="665"/>
      <c r="Y179" s="665"/>
      <c r="Z179" s="665"/>
      <c r="AA179" s="866"/>
      <c r="AB179" s="664"/>
      <c r="AC179" s="665"/>
      <c r="AD179" s="665"/>
      <c r="AE179" s="665"/>
      <c r="AF179" s="665"/>
      <c r="AG179" s="665"/>
      <c r="AH179" s="877"/>
      <c r="AI179" s="878"/>
      <c r="AJ179" s="870">
        <v>4</v>
      </c>
      <c r="AK179" s="871"/>
      <c r="AL179" s="871"/>
      <c r="AM179" s="872"/>
      <c r="AN179" s="870">
        <v>4</v>
      </c>
      <c r="AO179" s="871"/>
      <c r="AP179" s="871"/>
      <c r="AQ179" s="872"/>
      <c r="AR179" s="870">
        <v>3</v>
      </c>
      <c r="AS179" s="871"/>
      <c r="AT179" s="871"/>
      <c r="AU179" s="872"/>
      <c r="AV179" s="870">
        <v>4</v>
      </c>
      <c r="AW179" s="871"/>
      <c r="AX179" s="871"/>
      <c r="AY179" s="872"/>
      <c r="AZ179" s="870">
        <v>3</v>
      </c>
      <c r="BA179" s="871"/>
      <c r="BB179" s="871"/>
      <c r="BC179" s="872"/>
      <c r="BD179" s="870">
        <v>3</v>
      </c>
      <c r="BE179" s="871"/>
      <c r="BF179" s="871"/>
      <c r="BG179" s="872"/>
      <c r="BH179" s="870">
        <v>3</v>
      </c>
      <c r="BI179" s="871"/>
      <c r="BJ179" s="871"/>
      <c r="BK179" s="872"/>
      <c r="BL179" s="870">
        <v>1</v>
      </c>
      <c r="BM179" s="871"/>
      <c r="BN179" s="871"/>
      <c r="BO179" s="872"/>
      <c r="BP179" s="685"/>
      <c r="BQ179" s="686"/>
      <c r="BR179" s="115"/>
      <c r="CB179" s="894" t="s">
        <v>442</v>
      </c>
      <c r="CC179" s="894"/>
      <c r="CD179" s="894"/>
      <c r="CE179" s="894"/>
      <c r="CF179" s="895"/>
      <c r="CG179" s="467">
        <v>12</v>
      </c>
      <c r="CH179" s="468"/>
      <c r="CI179" s="468"/>
      <c r="CJ179" s="468"/>
    </row>
    <row r="180" spans="2:93" ht="83.25" customHeight="1" thickBot="1">
      <c r="B180" s="229"/>
      <c r="C180" s="230"/>
      <c r="D180" s="230"/>
      <c r="E180" s="230"/>
      <c r="F180" s="230"/>
      <c r="G180" s="230"/>
      <c r="H180" s="230"/>
      <c r="I180" s="230"/>
      <c r="J180" s="230"/>
      <c r="K180" s="230"/>
      <c r="L180" s="230"/>
      <c r="M180" s="230"/>
      <c r="N180" s="230"/>
      <c r="O180" s="230"/>
      <c r="P180" s="230"/>
      <c r="Q180" s="230"/>
      <c r="R180" s="230"/>
      <c r="S180" s="230"/>
      <c r="T180" s="230"/>
      <c r="U180" s="230"/>
      <c r="V180" s="230"/>
      <c r="W180" s="230"/>
      <c r="X180" s="230"/>
      <c r="Y180" s="216"/>
      <c r="Z180" s="216"/>
      <c r="AA180" s="216"/>
      <c r="AB180" s="216"/>
      <c r="AC180" s="216"/>
      <c r="AD180" s="216"/>
      <c r="AE180" s="216"/>
      <c r="AF180" s="216"/>
      <c r="AG180" s="258"/>
      <c r="AH180" s="258"/>
      <c r="AI180" s="261"/>
      <c r="AJ180" s="449"/>
      <c r="AK180" s="449"/>
      <c r="AL180" s="449"/>
      <c r="AM180" s="449"/>
      <c r="AN180" s="217"/>
      <c r="AO180" s="217"/>
      <c r="AP180" s="217"/>
      <c r="AQ180" s="217"/>
      <c r="AR180" s="217"/>
      <c r="AS180" s="217"/>
      <c r="AT180" s="217"/>
      <c r="AU180" s="217"/>
      <c r="AV180" s="217"/>
      <c r="AW180" s="217"/>
      <c r="AX180" s="217"/>
      <c r="AY180" s="217"/>
      <c r="AZ180" s="217"/>
      <c r="BA180" s="217"/>
      <c r="BB180" s="217"/>
      <c r="BC180" s="217"/>
      <c r="BD180" s="217"/>
      <c r="BE180" s="217"/>
      <c r="BF180" s="217"/>
      <c r="BG180" s="217"/>
      <c r="BH180" s="217"/>
      <c r="BI180" s="217"/>
      <c r="BJ180" s="217"/>
      <c r="BK180" s="217"/>
      <c r="BL180" s="217"/>
      <c r="BM180" s="217"/>
      <c r="BN180" s="217"/>
      <c r="BO180" s="217"/>
      <c r="BP180" s="115"/>
      <c r="BQ180" s="115"/>
      <c r="BR180" s="115"/>
      <c r="BS180" s="45"/>
      <c r="BT180" s="45"/>
      <c r="BU180" s="45"/>
      <c r="BV180" s="45"/>
      <c r="BW180" s="45"/>
    </row>
    <row r="181" spans="2:93" ht="68.25" customHeight="1" thickBot="1">
      <c r="B181" s="444" t="s">
        <v>120</v>
      </c>
      <c r="C181" s="445"/>
      <c r="D181" s="445"/>
      <c r="E181" s="445"/>
      <c r="F181" s="445"/>
      <c r="G181" s="445"/>
      <c r="H181" s="445"/>
      <c r="I181" s="445"/>
      <c r="J181" s="445"/>
      <c r="K181" s="445"/>
      <c r="L181" s="445"/>
      <c r="M181" s="445"/>
      <c r="N181" s="445"/>
      <c r="O181" s="445"/>
      <c r="P181" s="445"/>
      <c r="Q181" s="445"/>
      <c r="R181" s="445"/>
      <c r="S181" s="445"/>
      <c r="T181" s="445"/>
      <c r="U181" s="445"/>
      <c r="V181" s="445"/>
      <c r="W181" s="445"/>
      <c r="X181" s="446"/>
      <c r="Y181" s="700" t="s">
        <v>123</v>
      </c>
      <c r="Z181" s="674"/>
      <c r="AA181" s="674"/>
      <c r="AB181" s="674"/>
      <c r="AC181" s="674"/>
      <c r="AD181" s="674"/>
      <c r="AE181" s="674"/>
      <c r="AF181" s="674"/>
      <c r="AG181" s="674"/>
      <c r="AH181" s="674"/>
      <c r="AI181" s="674"/>
      <c r="AJ181" s="674"/>
      <c r="AK181" s="674"/>
      <c r="AL181" s="674"/>
      <c r="AM181" s="674"/>
      <c r="AN181" s="674"/>
      <c r="AO181" s="674"/>
      <c r="AP181" s="674"/>
      <c r="AQ181" s="674"/>
      <c r="AR181" s="674"/>
      <c r="AS181" s="674"/>
      <c r="AT181" s="674"/>
      <c r="AU181" s="675"/>
      <c r="AV181" s="426" t="s">
        <v>67</v>
      </c>
      <c r="AW181" s="427"/>
      <c r="AX181" s="427"/>
      <c r="AY181" s="427"/>
      <c r="AZ181" s="427"/>
      <c r="BA181" s="427"/>
      <c r="BB181" s="427"/>
      <c r="BC181" s="427"/>
      <c r="BD181" s="427"/>
      <c r="BE181" s="427"/>
      <c r="BF181" s="427"/>
      <c r="BG181" s="438"/>
      <c r="BH181" s="448" t="s">
        <v>68</v>
      </c>
      <c r="BI181" s="449"/>
      <c r="BJ181" s="449"/>
      <c r="BK181" s="449"/>
      <c r="BL181" s="449"/>
      <c r="BM181" s="449"/>
      <c r="BN181" s="449"/>
      <c r="BO181" s="449"/>
      <c r="BP181" s="449"/>
      <c r="BQ181" s="450"/>
      <c r="BR181" s="311"/>
      <c r="BS181" s="45"/>
      <c r="BT181" s="45"/>
      <c r="BU181" s="45"/>
      <c r="BV181" s="45"/>
      <c r="BW181" s="45"/>
    </row>
    <row r="182" spans="2:93" ht="69.75" customHeight="1" thickBot="1">
      <c r="B182" s="441" t="s">
        <v>121</v>
      </c>
      <c r="C182" s="442"/>
      <c r="D182" s="442"/>
      <c r="E182" s="442"/>
      <c r="F182" s="442"/>
      <c r="G182" s="442"/>
      <c r="H182" s="442"/>
      <c r="I182" s="442"/>
      <c r="J182" s="442"/>
      <c r="K182" s="442"/>
      <c r="L182" s="443"/>
      <c r="M182" s="669" t="s">
        <v>126</v>
      </c>
      <c r="N182" s="670"/>
      <c r="O182" s="670"/>
      <c r="P182" s="671"/>
      <c r="Q182" s="669" t="s">
        <v>127</v>
      </c>
      <c r="R182" s="670"/>
      <c r="S182" s="670"/>
      <c r="T182" s="671"/>
      <c r="U182" s="669" t="s">
        <v>291</v>
      </c>
      <c r="V182" s="670"/>
      <c r="W182" s="670"/>
      <c r="X182" s="690"/>
      <c r="Y182" s="651" t="s">
        <v>124</v>
      </c>
      <c r="Z182" s="652"/>
      <c r="AA182" s="652"/>
      <c r="AB182" s="652"/>
      <c r="AC182" s="652"/>
      <c r="AD182" s="652"/>
      <c r="AE182" s="652"/>
      <c r="AF182" s="652"/>
      <c r="AG182" s="652"/>
      <c r="AH182" s="652"/>
      <c r="AI182" s="653"/>
      <c r="AJ182" s="669" t="s">
        <v>126</v>
      </c>
      <c r="AK182" s="670"/>
      <c r="AL182" s="670"/>
      <c r="AM182" s="671"/>
      <c r="AN182" s="669" t="s">
        <v>127</v>
      </c>
      <c r="AO182" s="670"/>
      <c r="AP182" s="670"/>
      <c r="AQ182" s="671"/>
      <c r="AR182" s="669" t="s">
        <v>291</v>
      </c>
      <c r="AS182" s="670"/>
      <c r="AT182" s="670"/>
      <c r="AU182" s="690"/>
      <c r="AV182" s="713" t="s">
        <v>126</v>
      </c>
      <c r="AW182" s="670"/>
      <c r="AX182" s="670"/>
      <c r="AY182" s="671"/>
      <c r="AZ182" s="669" t="s">
        <v>127</v>
      </c>
      <c r="BA182" s="670"/>
      <c r="BB182" s="670"/>
      <c r="BC182" s="671"/>
      <c r="BD182" s="669" t="s">
        <v>291</v>
      </c>
      <c r="BE182" s="670"/>
      <c r="BF182" s="670"/>
      <c r="BG182" s="690"/>
      <c r="BH182" s="451" t="s">
        <v>325</v>
      </c>
      <c r="BI182" s="452"/>
      <c r="BJ182" s="452"/>
      <c r="BK182" s="452"/>
      <c r="BL182" s="452"/>
      <c r="BM182" s="452"/>
      <c r="BN182" s="452"/>
      <c r="BO182" s="452"/>
      <c r="BP182" s="452"/>
      <c r="BQ182" s="453"/>
      <c r="BR182" s="312"/>
      <c r="BS182" s="45"/>
      <c r="BT182" s="45"/>
      <c r="BU182" s="45"/>
      <c r="BV182" s="45"/>
      <c r="BW182" s="45"/>
    </row>
    <row r="183" spans="2:93" ht="68.25" customHeight="1">
      <c r="B183" s="417" t="s">
        <v>122</v>
      </c>
      <c r="C183" s="418"/>
      <c r="D183" s="418"/>
      <c r="E183" s="418"/>
      <c r="F183" s="418"/>
      <c r="G183" s="418"/>
      <c r="H183" s="418"/>
      <c r="I183" s="418"/>
      <c r="J183" s="418"/>
      <c r="K183" s="418"/>
      <c r="L183" s="419"/>
      <c r="M183" s="408" t="s">
        <v>49</v>
      </c>
      <c r="N183" s="409"/>
      <c r="O183" s="409"/>
      <c r="P183" s="410"/>
      <c r="Q183" s="408" t="s">
        <v>49</v>
      </c>
      <c r="R183" s="409"/>
      <c r="S183" s="409"/>
      <c r="T183" s="410"/>
      <c r="U183" s="673">
        <v>3</v>
      </c>
      <c r="V183" s="674"/>
      <c r="W183" s="674"/>
      <c r="X183" s="675"/>
      <c r="Y183" s="691" t="s">
        <v>125</v>
      </c>
      <c r="Z183" s="692"/>
      <c r="AA183" s="692"/>
      <c r="AB183" s="692"/>
      <c r="AC183" s="692"/>
      <c r="AD183" s="692"/>
      <c r="AE183" s="692"/>
      <c r="AF183" s="692"/>
      <c r="AG183" s="692"/>
      <c r="AH183" s="692"/>
      <c r="AI183" s="693"/>
      <c r="AJ183" s="731">
        <v>4</v>
      </c>
      <c r="AK183" s="732"/>
      <c r="AL183" s="732"/>
      <c r="AM183" s="733"/>
      <c r="AN183" s="731">
        <v>4</v>
      </c>
      <c r="AO183" s="732"/>
      <c r="AP183" s="732"/>
      <c r="AQ183" s="733"/>
      <c r="AR183" s="731">
        <v>6</v>
      </c>
      <c r="AS183" s="732"/>
      <c r="AT183" s="732"/>
      <c r="AU183" s="738"/>
      <c r="AV183" s="426">
        <v>8</v>
      </c>
      <c r="AW183" s="427"/>
      <c r="AX183" s="427"/>
      <c r="AY183" s="428"/>
      <c r="AZ183" s="435">
        <v>8</v>
      </c>
      <c r="BA183" s="427"/>
      <c r="BB183" s="427"/>
      <c r="BC183" s="428"/>
      <c r="BD183" s="435">
        <v>12</v>
      </c>
      <c r="BE183" s="427"/>
      <c r="BF183" s="427"/>
      <c r="BG183" s="438"/>
      <c r="BH183" s="454"/>
      <c r="BI183" s="455"/>
      <c r="BJ183" s="455"/>
      <c r="BK183" s="455"/>
      <c r="BL183" s="455"/>
      <c r="BM183" s="455"/>
      <c r="BN183" s="455"/>
      <c r="BO183" s="455"/>
      <c r="BP183" s="455"/>
      <c r="BQ183" s="456"/>
      <c r="BR183" s="312"/>
      <c r="BS183" s="45"/>
      <c r="BT183" s="45"/>
      <c r="BU183" s="45"/>
      <c r="BV183" s="45"/>
      <c r="BW183" s="45"/>
    </row>
    <row r="184" spans="2:93" ht="63.75" customHeight="1">
      <c r="B184" s="420"/>
      <c r="C184" s="421"/>
      <c r="D184" s="421"/>
      <c r="E184" s="421"/>
      <c r="F184" s="421"/>
      <c r="G184" s="421"/>
      <c r="H184" s="421"/>
      <c r="I184" s="421"/>
      <c r="J184" s="421"/>
      <c r="K184" s="421"/>
      <c r="L184" s="422"/>
      <c r="M184" s="411"/>
      <c r="N184" s="412"/>
      <c r="O184" s="412"/>
      <c r="P184" s="413"/>
      <c r="Q184" s="411"/>
      <c r="R184" s="412"/>
      <c r="S184" s="412"/>
      <c r="T184" s="413"/>
      <c r="U184" s="676"/>
      <c r="V184" s="677"/>
      <c r="W184" s="677"/>
      <c r="X184" s="678"/>
      <c r="Y184" s="687" t="s">
        <v>64</v>
      </c>
      <c r="Z184" s="688"/>
      <c r="AA184" s="688"/>
      <c r="AB184" s="688"/>
      <c r="AC184" s="688"/>
      <c r="AD184" s="688"/>
      <c r="AE184" s="688"/>
      <c r="AF184" s="688"/>
      <c r="AG184" s="688"/>
      <c r="AH184" s="688"/>
      <c r="AI184" s="689"/>
      <c r="AJ184" s="734">
        <v>6</v>
      </c>
      <c r="AK184" s="735"/>
      <c r="AL184" s="735"/>
      <c r="AM184" s="736"/>
      <c r="AN184" s="734">
        <v>4</v>
      </c>
      <c r="AO184" s="735"/>
      <c r="AP184" s="735"/>
      <c r="AQ184" s="736"/>
      <c r="AR184" s="734">
        <v>6</v>
      </c>
      <c r="AS184" s="735"/>
      <c r="AT184" s="735"/>
      <c r="AU184" s="737"/>
      <c r="AV184" s="429"/>
      <c r="AW184" s="430"/>
      <c r="AX184" s="430"/>
      <c r="AY184" s="431"/>
      <c r="AZ184" s="436"/>
      <c r="BA184" s="430"/>
      <c r="BB184" s="430"/>
      <c r="BC184" s="431"/>
      <c r="BD184" s="436"/>
      <c r="BE184" s="430"/>
      <c r="BF184" s="430"/>
      <c r="BG184" s="439"/>
      <c r="BH184" s="454"/>
      <c r="BI184" s="455"/>
      <c r="BJ184" s="455"/>
      <c r="BK184" s="455"/>
      <c r="BL184" s="455"/>
      <c r="BM184" s="455"/>
      <c r="BN184" s="455"/>
      <c r="BO184" s="455"/>
      <c r="BP184" s="455"/>
      <c r="BQ184" s="456"/>
      <c r="BR184" s="312"/>
      <c r="BS184" s="45"/>
      <c r="BT184" s="45"/>
      <c r="BU184" s="45"/>
      <c r="BV184" s="45"/>
      <c r="BW184" s="45"/>
    </row>
    <row r="185" spans="2:93" ht="68.25" customHeight="1" thickBot="1">
      <c r="B185" s="423"/>
      <c r="C185" s="424"/>
      <c r="D185" s="424"/>
      <c r="E185" s="424"/>
      <c r="F185" s="424"/>
      <c r="G185" s="424"/>
      <c r="H185" s="424"/>
      <c r="I185" s="424"/>
      <c r="J185" s="424"/>
      <c r="K185" s="424"/>
      <c r="L185" s="425"/>
      <c r="M185" s="414"/>
      <c r="N185" s="415"/>
      <c r="O185" s="415"/>
      <c r="P185" s="416"/>
      <c r="Q185" s="414"/>
      <c r="R185" s="415"/>
      <c r="S185" s="415"/>
      <c r="T185" s="416"/>
      <c r="U185" s="679"/>
      <c r="V185" s="680"/>
      <c r="W185" s="680"/>
      <c r="X185" s="681"/>
      <c r="Y185" s="654" t="s">
        <v>63</v>
      </c>
      <c r="Z185" s="655"/>
      <c r="AA185" s="655"/>
      <c r="AB185" s="655"/>
      <c r="AC185" s="655"/>
      <c r="AD185" s="655"/>
      <c r="AE185" s="655"/>
      <c r="AF185" s="655"/>
      <c r="AG185" s="655"/>
      <c r="AH185" s="655"/>
      <c r="AI185" s="656"/>
      <c r="AJ185" s="437">
        <v>8</v>
      </c>
      <c r="AK185" s="433"/>
      <c r="AL185" s="433"/>
      <c r="AM185" s="434"/>
      <c r="AN185" s="437">
        <v>4</v>
      </c>
      <c r="AO185" s="433"/>
      <c r="AP185" s="433"/>
      <c r="AQ185" s="434"/>
      <c r="AR185" s="437">
        <v>6</v>
      </c>
      <c r="AS185" s="433"/>
      <c r="AT185" s="433"/>
      <c r="AU185" s="440"/>
      <c r="AV185" s="432"/>
      <c r="AW185" s="433"/>
      <c r="AX185" s="433"/>
      <c r="AY185" s="434"/>
      <c r="AZ185" s="437"/>
      <c r="BA185" s="433"/>
      <c r="BB185" s="433"/>
      <c r="BC185" s="434"/>
      <c r="BD185" s="437"/>
      <c r="BE185" s="433"/>
      <c r="BF185" s="433"/>
      <c r="BG185" s="440"/>
      <c r="BH185" s="457"/>
      <c r="BI185" s="458"/>
      <c r="BJ185" s="458"/>
      <c r="BK185" s="458"/>
      <c r="BL185" s="458"/>
      <c r="BM185" s="458"/>
      <c r="BN185" s="458"/>
      <c r="BO185" s="458"/>
      <c r="BP185" s="458"/>
      <c r="BQ185" s="459"/>
      <c r="BR185" s="312"/>
      <c r="BS185" s="45"/>
      <c r="BT185" s="45"/>
      <c r="BU185" s="45"/>
      <c r="BV185" s="45"/>
      <c r="BW185" s="45"/>
    </row>
    <row r="186" spans="2:93" ht="53.25" customHeight="1">
      <c r="B186" s="672" t="s">
        <v>324</v>
      </c>
      <c r="C186" s="672"/>
      <c r="D186" s="672"/>
      <c r="E186" s="672"/>
      <c r="F186" s="672"/>
      <c r="G186" s="672"/>
      <c r="H186" s="672"/>
      <c r="I186" s="672"/>
      <c r="J186" s="672"/>
      <c r="K186" s="672"/>
      <c r="L186" s="672"/>
      <c r="M186" s="672"/>
      <c r="N186" s="672"/>
      <c r="O186" s="672"/>
      <c r="P186" s="672"/>
      <c r="Q186" s="672"/>
      <c r="R186" s="672"/>
      <c r="S186" s="672"/>
      <c r="T186" s="672"/>
      <c r="U186" s="672"/>
      <c r="V186" s="672"/>
      <c r="W186" s="672"/>
      <c r="X186" s="672"/>
      <c r="Y186" s="672"/>
      <c r="Z186" s="672"/>
      <c r="AA186" s="672"/>
      <c r="AB186" s="672"/>
      <c r="AC186" s="672"/>
      <c r="AD186" s="672"/>
      <c r="AE186" s="672"/>
      <c r="AF186" s="672"/>
      <c r="AG186" s="672"/>
      <c r="AH186" s="672"/>
      <c r="AI186" s="672"/>
      <c r="AJ186" s="672"/>
      <c r="AK186" s="672"/>
      <c r="AL186" s="672"/>
      <c r="AM186" s="672"/>
      <c r="AN186" s="672"/>
      <c r="AO186" s="672"/>
      <c r="AP186" s="672"/>
      <c r="AQ186" s="672"/>
      <c r="AR186" s="672"/>
      <c r="AS186" s="672"/>
      <c r="AT186" s="672"/>
      <c r="AU186" s="672"/>
      <c r="AV186" s="672"/>
      <c r="AW186" s="672"/>
      <c r="AX186" s="672"/>
      <c r="AY186" s="672"/>
      <c r="AZ186" s="672"/>
      <c r="BA186" s="672"/>
      <c r="BB186" s="672"/>
      <c r="BC186" s="672"/>
      <c r="BD186" s="672"/>
      <c r="BE186" s="672"/>
      <c r="BF186" s="672"/>
      <c r="BG186" s="672"/>
      <c r="BH186" s="672"/>
      <c r="BI186" s="672"/>
      <c r="BJ186" s="672"/>
      <c r="BK186" s="672"/>
      <c r="BL186" s="672"/>
      <c r="BM186" s="672"/>
      <c r="BN186" s="672"/>
      <c r="BO186" s="672"/>
      <c r="BP186" s="672"/>
      <c r="BQ186" s="672"/>
      <c r="BR186" s="338"/>
      <c r="BS186" s="45"/>
      <c r="BT186" s="45"/>
      <c r="BU186" s="45"/>
      <c r="BV186" s="45"/>
      <c r="BW186" s="45"/>
    </row>
    <row r="187" spans="2:93" ht="53.25" customHeight="1">
      <c r="B187" s="25"/>
      <c r="C187" s="187" t="s">
        <v>346</v>
      </c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31"/>
      <c r="AD187" s="232"/>
      <c r="AE187" s="232"/>
      <c r="AF187" s="232"/>
      <c r="AG187" s="232"/>
      <c r="AH187" s="232"/>
      <c r="AI187" s="232"/>
      <c r="AJ187" s="232"/>
      <c r="AK187" s="232"/>
      <c r="AL187" s="232"/>
      <c r="AM187" s="232"/>
      <c r="AN187" s="232"/>
      <c r="AO187" s="232"/>
      <c r="AP187" s="232"/>
      <c r="AQ187" s="232"/>
      <c r="AR187" s="232"/>
      <c r="AS187" s="232"/>
      <c r="AT187" s="232"/>
      <c r="AU187" s="25"/>
      <c r="AV187" s="25"/>
      <c r="AW187" s="25"/>
      <c r="AX187" s="25"/>
      <c r="AY187" s="25"/>
      <c r="AZ187" s="25"/>
      <c r="BA187" s="25"/>
      <c r="BB187" s="25"/>
      <c r="BC187" s="25"/>
      <c r="BD187" s="25"/>
      <c r="BE187" s="25"/>
      <c r="BF187" s="25"/>
      <c r="BG187" s="25"/>
      <c r="BH187" s="25"/>
      <c r="BI187" s="25"/>
      <c r="BJ187" s="25"/>
      <c r="BK187" s="25"/>
      <c r="BL187" s="25"/>
      <c r="BM187" s="25"/>
      <c r="BN187" s="25"/>
      <c r="BO187" s="25"/>
      <c r="BP187" s="25"/>
      <c r="BQ187" s="25"/>
      <c r="BR187" s="25"/>
      <c r="BS187" s="45"/>
      <c r="BT187" s="45"/>
      <c r="BU187" s="45"/>
      <c r="BV187" s="45"/>
      <c r="BW187" s="45"/>
    </row>
    <row r="188" spans="2:93" ht="53.25" customHeight="1" thickBot="1">
      <c r="B188" s="384" t="s">
        <v>177</v>
      </c>
      <c r="C188" s="384"/>
      <c r="D188" s="384"/>
      <c r="E188" s="384"/>
      <c r="F188" s="384"/>
      <c r="G188" s="384"/>
      <c r="H188" s="384"/>
      <c r="I188" s="384"/>
      <c r="J188" s="384"/>
      <c r="K188" s="384"/>
      <c r="L188" s="384"/>
      <c r="M188" s="384"/>
      <c r="N188" s="384"/>
      <c r="O188" s="384"/>
      <c r="P188" s="384"/>
      <c r="Q188" s="384"/>
      <c r="R188" s="384"/>
      <c r="S188" s="384"/>
      <c r="T188" s="384"/>
      <c r="U188" s="384"/>
      <c r="V188" s="384"/>
      <c r="W188" s="384"/>
      <c r="X188" s="384"/>
      <c r="Y188" s="384"/>
      <c r="Z188" s="384"/>
      <c r="AA188" s="384"/>
      <c r="AB188" s="384"/>
      <c r="AC188" s="384"/>
      <c r="AD188" s="384"/>
      <c r="AE188" s="384"/>
      <c r="AF188" s="384"/>
      <c r="AG188" s="384"/>
      <c r="AH188" s="384"/>
      <c r="AI188" s="384"/>
      <c r="AJ188" s="384"/>
      <c r="AK188" s="384"/>
      <c r="AL188" s="384"/>
      <c r="AM188" s="384"/>
      <c r="AN188" s="384"/>
      <c r="AO188" s="384"/>
      <c r="AP188" s="384"/>
      <c r="AQ188" s="384"/>
      <c r="AR188" s="384"/>
      <c r="AS188" s="384"/>
      <c r="AT188" s="384"/>
      <c r="AU188" s="384"/>
      <c r="AV188" s="384"/>
      <c r="AW188" s="384"/>
      <c r="AX188" s="384"/>
      <c r="AY188" s="384"/>
      <c r="AZ188" s="384"/>
      <c r="BA188" s="384"/>
      <c r="BB188" s="384"/>
      <c r="BC188" s="384"/>
      <c r="BD188" s="384"/>
      <c r="BE188" s="384"/>
      <c r="BF188" s="384"/>
      <c r="BG188" s="384"/>
      <c r="BH188" s="384"/>
      <c r="BI188" s="384"/>
      <c r="BJ188" s="384"/>
      <c r="BK188" s="384"/>
      <c r="BL188" s="384"/>
      <c r="BM188" s="384"/>
      <c r="BN188" s="384"/>
      <c r="BO188" s="384"/>
      <c r="BP188" s="384"/>
      <c r="BQ188" s="384"/>
      <c r="BR188" s="339"/>
      <c r="BS188" s="45"/>
      <c r="BT188" s="45"/>
      <c r="BU188" s="45"/>
      <c r="BV188" s="45"/>
      <c r="BW188" s="45"/>
    </row>
    <row r="189" spans="2:93" ht="83.25" customHeight="1" thickBot="1">
      <c r="B189" s="385" t="s">
        <v>178</v>
      </c>
      <c r="C189" s="387"/>
      <c r="D189" s="378" t="s">
        <v>179</v>
      </c>
      <c r="E189" s="379"/>
      <c r="F189" s="379"/>
      <c r="G189" s="379"/>
      <c r="H189" s="379"/>
      <c r="I189" s="379"/>
      <c r="J189" s="379"/>
      <c r="K189" s="379"/>
      <c r="L189" s="379"/>
      <c r="M189" s="379"/>
      <c r="N189" s="379"/>
      <c r="O189" s="379"/>
      <c r="P189" s="379"/>
      <c r="Q189" s="379"/>
      <c r="R189" s="379"/>
      <c r="S189" s="379"/>
      <c r="T189" s="379"/>
      <c r="U189" s="379"/>
      <c r="V189" s="379"/>
      <c r="W189" s="379"/>
      <c r="X189" s="379"/>
      <c r="Y189" s="379"/>
      <c r="Z189" s="379"/>
      <c r="AA189" s="379"/>
      <c r="AB189" s="379"/>
      <c r="AC189" s="379"/>
      <c r="AD189" s="379"/>
      <c r="AE189" s="379"/>
      <c r="AF189" s="379"/>
      <c r="AG189" s="379"/>
      <c r="AH189" s="379"/>
      <c r="AI189" s="379"/>
      <c r="AJ189" s="379"/>
      <c r="AK189" s="379"/>
      <c r="AL189" s="379"/>
      <c r="AM189" s="379"/>
      <c r="AN189" s="379"/>
      <c r="AO189" s="379"/>
      <c r="AP189" s="379"/>
      <c r="AQ189" s="379"/>
      <c r="AR189" s="379"/>
      <c r="AS189" s="379"/>
      <c r="AT189" s="379"/>
      <c r="AU189" s="379"/>
      <c r="AV189" s="379"/>
      <c r="AW189" s="379"/>
      <c r="AX189" s="379"/>
      <c r="AY189" s="379"/>
      <c r="AZ189" s="379"/>
      <c r="BA189" s="379"/>
      <c r="BB189" s="379"/>
      <c r="BC189" s="379"/>
      <c r="BD189" s="379"/>
      <c r="BE189" s="379"/>
      <c r="BF189" s="379"/>
      <c r="BG189" s="379"/>
      <c r="BH189" s="379"/>
      <c r="BI189" s="379"/>
      <c r="BJ189" s="379"/>
      <c r="BK189" s="379"/>
      <c r="BL189" s="379"/>
      <c r="BM189" s="380"/>
      <c r="BN189" s="385" t="s">
        <v>181</v>
      </c>
      <c r="BO189" s="386"/>
      <c r="BP189" s="386"/>
      <c r="BQ189" s="387"/>
      <c r="BR189" s="340"/>
      <c r="BS189" s="45"/>
      <c r="BT189" s="45"/>
      <c r="BU189" s="45"/>
      <c r="BV189" s="45"/>
      <c r="BW189" s="45"/>
    </row>
    <row r="190" spans="2:93" ht="58.5" customHeight="1">
      <c r="B190" s="649" t="s">
        <v>130</v>
      </c>
      <c r="C190" s="650"/>
      <c r="D190" s="394" t="s">
        <v>332</v>
      </c>
      <c r="E190" s="395"/>
      <c r="F190" s="395"/>
      <c r="G190" s="395"/>
      <c r="H190" s="395"/>
      <c r="I190" s="395"/>
      <c r="J190" s="395"/>
      <c r="K190" s="395"/>
      <c r="L190" s="395"/>
      <c r="M190" s="395"/>
      <c r="N190" s="395"/>
      <c r="O190" s="395"/>
      <c r="P190" s="395"/>
      <c r="Q190" s="395"/>
      <c r="R190" s="395"/>
      <c r="S190" s="395"/>
      <c r="T190" s="395"/>
      <c r="U190" s="395"/>
      <c r="V190" s="395"/>
      <c r="W190" s="395"/>
      <c r="X190" s="395"/>
      <c r="Y190" s="395"/>
      <c r="Z190" s="395"/>
      <c r="AA190" s="395"/>
      <c r="AB190" s="395"/>
      <c r="AC190" s="395"/>
      <c r="AD190" s="395"/>
      <c r="AE190" s="395"/>
      <c r="AF190" s="395"/>
      <c r="AG190" s="395"/>
      <c r="AH190" s="395"/>
      <c r="AI190" s="395"/>
      <c r="AJ190" s="395"/>
      <c r="AK190" s="395"/>
      <c r="AL190" s="395"/>
      <c r="AM190" s="395"/>
      <c r="AN190" s="395"/>
      <c r="AO190" s="395"/>
      <c r="AP190" s="395"/>
      <c r="AQ190" s="395"/>
      <c r="AR190" s="395"/>
      <c r="AS190" s="395"/>
      <c r="AT190" s="395"/>
      <c r="AU190" s="395"/>
      <c r="AV190" s="395"/>
      <c r="AW190" s="395"/>
      <c r="AX190" s="395"/>
      <c r="AY190" s="395"/>
      <c r="AZ190" s="395"/>
      <c r="BA190" s="395"/>
      <c r="BB190" s="395"/>
      <c r="BC190" s="395"/>
      <c r="BD190" s="395"/>
      <c r="BE190" s="395"/>
      <c r="BF190" s="395"/>
      <c r="BG190" s="395"/>
      <c r="BH190" s="395"/>
      <c r="BI190" s="395"/>
      <c r="BJ190" s="395"/>
      <c r="BK190" s="395"/>
      <c r="BL190" s="395"/>
      <c r="BM190" s="396"/>
      <c r="BN190" s="403" t="s">
        <v>359</v>
      </c>
      <c r="BO190" s="404"/>
      <c r="BP190" s="404"/>
      <c r="BQ190" s="405"/>
      <c r="BR190" s="341"/>
      <c r="BS190" s="45"/>
      <c r="BT190" s="45"/>
      <c r="BU190" s="45"/>
      <c r="BV190" s="45"/>
      <c r="BW190" s="45"/>
    </row>
    <row r="191" spans="2:93" ht="51.75" customHeight="1">
      <c r="B191" s="375" t="s">
        <v>132</v>
      </c>
      <c r="C191" s="376"/>
      <c r="D191" s="369" t="s">
        <v>333</v>
      </c>
      <c r="E191" s="370"/>
      <c r="F191" s="370"/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70"/>
      <c r="R191" s="370"/>
      <c r="S191" s="370"/>
      <c r="T191" s="370"/>
      <c r="U191" s="370"/>
      <c r="V191" s="370"/>
      <c r="W191" s="370"/>
      <c r="X191" s="370"/>
      <c r="Y191" s="370"/>
      <c r="Z191" s="370"/>
      <c r="AA191" s="370"/>
      <c r="AB191" s="370"/>
      <c r="AC191" s="370"/>
      <c r="AD191" s="370"/>
      <c r="AE191" s="370"/>
      <c r="AF191" s="370"/>
      <c r="AG191" s="370"/>
      <c r="AH191" s="370"/>
      <c r="AI191" s="370"/>
      <c r="AJ191" s="370"/>
      <c r="AK191" s="370"/>
      <c r="AL191" s="370"/>
      <c r="AM191" s="370"/>
      <c r="AN191" s="370"/>
      <c r="AO191" s="370"/>
      <c r="AP191" s="370"/>
      <c r="AQ191" s="370"/>
      <c r="AR191" s="370"/>
      <c r="AS191" s="370"/>
      <c r="AT191" s="370"/>
      <c r="AU191" s="370"/>
      <c r="AV191" s="370"/>
      <c r="AW191" s="370"/>
      <c r="AX191" s="370"/>
      <c r="AY191" s="370"/>
      <c r="AZ191" s="370"/>
      <c r="BA191" s="370"/>
      <c r="BB191" s="370"/>
      <c r="BC191" s="370"/>
      <c r="BD191" s="370"/>
      <c r="BE191" s="370"/>
      <c r="BF191" s="370"/>
      <c r="BG191" s="370"/>
      <c r="BH191" s="370"/>
      <c r="BI191" s="370"/>
      <c r="BJ191" s="370"/>
      <c r="BK191" s="370"/>
      <c r="BL191" s="370"/>
      <c r="BM191" s="371"/>
      <c r="BN191" s="391" t="s">
        <v>92</v>
      </c>
      <c r="BO191" s="392"/>
      <c r="BP191" s="392"/>
      <c r="BQ191" s="393"/>
      <c r="BR191" s="341"/>
      <c r="BS191" s="45"/>
      <c r="BT191" s="45"/>
      <c r="BU191" s="45"/>
      <c r="BV191" s="45"/>
      <c r="BW191" s="45"/>
    </row>
    <row r="192" spans="2:93" ht="53.25" customHeight="1">
      <c r="B192" s="375" t="s">
        <v>133</v>
      </c>
      <c r="C192" s="376"/>
      <c r="D192" s="369" t="s">
        <v>303</v>
      </c>
      <c r="E192" s="370"/>
      <c r="F192" s="370"/>
      <c r="G192" s="370"/>
      <c r="H192" s="370"/>
      <c r="I192" s="370"/>
      <c r="J192" s="370"/>
      <c r="K192" s="370"/>
      <c r="L192" s="370"/>
      <c r="M192" s="370"/>
      <c r="N192" s="370"/>
      <c r="O192" s="370"/>
      <c r="P192" s="370"/>
      <c r="Q192" s="370"/>
      <c r="R192" s="370"/>
      <c r="S192" s="370"/>
      <c r="T192" s="370"/>
      <c r="U192" s="370"/>
      <c r="V192" s="370"/>
      <c r="W192" s="370"/>
      <c r="X192" s="370"/>
      <c r="Y192" s="370"/>
      <c r="Z192" s="370"/>
      <c r="AA192" s="370"/>
      <c r="AB192" s="370"/>
      <c r="AC192" s="370"/>
      <c r="AD192" s="370"/>
      <c r="AE192" s="370"/>
      <c r="AF192" s="370"/>
      <c r="AG192" s="370"/>
      <c r="AH192" s="370"/>
      <c r="AI192" s="370"/>
      <c r="AJ192" s="370"/>
      <c r="AK192" s="370"/>
      <c r="AL192" s="370"/>
      <c r="AM192" s="370"/>
      <c r="AN192" s="370"/>
      <c r="AO192" s="370"/>
      <c r="AP192" s="370"/>
      <c r="AQ192" s="370"/>
      <c r="AR192" s="370"/>
      <c r="AS192" s="370"/>
      <c r="AT192" s="370"/>
      <c r="AU192" s="370"/>
      <c r="AV192" s="370"/>
      <c r="AW192" s="370"/>
      <c r="AX192" s="370"/>
      <c r="AY192" s="370"/>
      <c r="AZ192" s="370"/>
      <c r="BA192" s="370"/>
      <c r="BB192" s="370"/>
      <c r="BC192" s="370"/>
      <c r="BD192" s="370"/>
      <c r="BE192" s="370"/>
      <c r="BF192" s="370"/>
      <c r="BG192" s="370"/>
      <c r="BH192" s="370"/>
      <c r="BI192" s="370"/>
      <c r="BJ192" s="370"/>
      <c r="BK192" s="370"/>
      <c r="BL192" s="370"/>
      <c r="BM192" s="371"/>
      <c r="BN192" s="391" t="s">
        <v>36</v>
      </c>
      <c r="BO192" s="392"/>
      <c r="BP192" s="392"/>
      <c r="BQ192" s="393"/>
      <c r="BR192" s="341"/>
      <c r="BS192" s="45"/>
      <c r="BT192" s="45"/>
      <c r="BU192" s="45"/>
      <c r="BV192" s="45"/>
      <c r="BW192" s="45"/>
    </row>
    <row r="193" spans="2:75" ht="53.25" customHeight="1">
      <c r="B193" s="375" t="s">
        <v>134</v>
      </c>
      <c r="C193" s="376"/>
      <c r="D193" s="369" t="s">
        <v>306</v>
      </c>
      <c r="E193" s="370"/>
      <c r="F193" s="370"/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70"/>
      <c r="R193" s="370"/>
      <c r="S193" s="370"/>
      <c r="T193" s="370"/>
      <c r="U193" s="370"/>
      <c r="V193" s="370"/>
      <c r="W193" s="370"/>
      <c r="X193" s="370"/>
      <c r="Y193" s="370"/>
      <c r="Z193" s="370"/>
      <c r="AA193" s="370"/>
      <c r="AB193" s="370"/>
      <c r="AC193" s="370"/>
      <c r="AD193" s="370"/>
      <c r="AE193" s="370"/>
      <c r="AF193" s="370"/>
      <c r="AG193" s="370"/>
      <c r="AH193" s="370"/>
      <c r="AI193" s="370"/>
      <c r="AJ193" s="370"/>
      <c r="AK193" s="370"/>
      <c r="AL193" s="370"/>
      <c r="AM193" s="370"/>
      <c r="AN193" s="370"/>
      <c r="AO193" s="370"/>
      <c r="AP193" s="370"/>
      <c r="AQ193" s="370"/>
      <c r="AR193" s="370"/>
      <c r="AS193" s="370"/>
      <c r="AT193" s="370"/>
      <c r="AU193" s="370"/>
      <c r="AV193" s="370"/>
      <c r="AW193" s="370"/>
      <c r="AX193" s="370"/>
      <c r="AY193" s="370"/>
      <c r="AZ193" s="370"/>
      <c r="BA193" s="370"/>
      <c r="BB193" s="370"/>
      <c r="BC193" s="370"/>
      <c r="BD193" s="370"/>
      <c r="BE193" s="370"/>
      <c r="BF193" s="370"/>
      <c r="BG193" s="370"/>
      <c r="BH193" s="370"/>
      <c r="BI193" s="370"/>
      <c r="BJ193" s="370"/>
      <c r="BK193" s="370"/>
      <c r="BL193" s="370"/>
      <c r="BM193" s="371"/>
      <c r="BN193" s="391" t="s">
        <v>347</v>
      </c>
      <c r="BO193" s="392"/>
      <c r="BP193" s="392"/>
      <c r="BQ193" s="393"/>
      <c r="BR193" s="341"/>
      <c r="BS193" s="45"/>
      <c r="BT193" s="45"/>
      <c r="BU193" s="45"/>
      <c r="BV193" s="45"/>
      <c r="BW193" s="45"/>
    </row>
    <row r="194" spans="2:75" ht="53.25" customHeight="1">
      <c r="B194" s="375" t="s">
        <v>138</v>
      </c>
      <c r="C194" s="901"/>
      <c r="D194" s="369" t="s">
        <v>308</v>
      </c>
      <c r="E194" s="370"/>
      <c r="F194" s="370"/>
      <c r="G194" s="370"/>
      <c r="H194" s="370"/>
      <c r="I194" s="370"/>
      <c r="J194" s="370"/>
      <c r="K194" s="370"/>
      <c r="L194" s="370"/>
      <c r="M194" s="370"/>
      <c r="N194" s="370"/>
      <c r="O194" s="370"/>
      <c r="P194" s="370"/>
      <c r="Q194" s="370"/>
      <c r="R194" s="370"/>
      <c r="S194" s="370"/>
      <c r="T194" s="370"/>
      <c r="U194" s="370"/>
      <c r="V194" s="370"/>
      <c r="W194" s="370"/>
      <c r="X194" s="370"/>
      <c r="Y194" s="370"/>
      <c r="Z194" s="370"/>
      <c r="AA194" s="370"/>
      <c r="AB194" s="370"/>
      <c r="AC194" s="370"/>
      <c r="AD194" s="370"/>
      <c r="AE194" s="370"/>
      <c r="AF194" s="370"/>
      <c r="AG194" s="370"/>
      <c r="AH194" s="370"/>
      <c r="AI194" s="370"/>
      <c r="AJ194" s="370"/>
      <c r="AK194" s="370"/>
      <c r="AL194" s="370"/>
      <c r="AM194" s="370"/>
      <c r="AN194" s="370"/>
      <c r="AO194" s="370"/>
      <c r="AP194" s="370"/>
      <c r="AQ194" s="370"/>
      <c r="AR194" s="370"/>
      <c r="AS194" s="370"/>
      <c r="AT194" s="370"/>
      <c r="AU194" s="370"/>
      <c r="AV194" s="370"/>
      <c r="AW194" s="370"/>
      <c r="AX194" s="370"/>
      <c r="AY194" s="370"/>
      <c r="AZ194" s="370"/>
      <c r="BA194" s="370"/>
      <c r="BB194" s="370"/>
      <c r="BC194" s="370"/>
      <c r="BD194" s="370"/>
      <c r="BE194" s="370"/>
      <c r="BF194" s="370"/>
      <c r="BG194" s="370"/>
      <c r="BH194" s="370"/>
      <c r="BI194" s="370"/>
      <c r="BJ194" s="370"/>
      <c r="BK194" s="370"/>
      <c r="BL194" s="370"/>
      <c r="BM194" s="371"/>
      <c r="BN194" s="391" t="s">
        <v>459</v>
      </c>
      <c r="BO194" s="392"/>
      <c r="BP194" s="392"/>
      <c r="BQ194" s="393"/>
      <c r="BR194" s="341"/>
      <c r="BS194" s="45"/>
      <c r="BT194" s="45"/>
      <c r="BU194" s="45"/>
      <c r="BV194" s="45"/>
      <c r="BW194" s="45"/>
    </row>
    <row r="195" spans="2:75" ht="63.75" customHeight="1">
      <c r="B195" s="375" t="s">
        <v>139</v>
      </c>
      <c r="C195" s="901"/>
      <c r="D195" s="369" t="s">
        <v>334</v>
      </c>
      <c r="E195" s="370"/>
      <c r="F195" s="370"/>
      <c r="G195" s="370"/>
      <c r="H195" s="370"/>
      <c r="I195" s="370"/>
      <c r="J195" s="370"/>
      <c r="K195" s="370"/>
      <c r="L195" s="370"/>
      <c r="M195" s="370"/>
      <c r="N195" s="370"/>
      <c r="O195" s="370"/>
      <c r="P195" s="370"/>
      <c r="Q195" s="370"/>
      <c r="R195" s="370"/>
      <c r="S195" s="370"/>
      <c r="T195" s="370"/>
      <c r="U195" s="370"/>
      <c r="V195" s="370"/>
      <c r="W195" s="370"/>
      <c r="X195" s="370"/>
      <c r="Y195" s="370"/>
      <c r="Z195" s="370"/>
      <c r="AA195" s="370"/>
      <c r="AB195" s="370"/>
      <c r="AC195" s="370"/>
      <c r="AD195" s="370"/>
      <c r="AE195" s="370"/>
      <c r="AF195" s="370"/>
      <c r="AG195" s="370"/>
      <c r="AH195" s="370"/>
      <c r="AI195" s="370"/>
      <c r="AJ195" s="370"/>
      <c r="AK195" s="370"/>
      <c r="AL195" s="370"/>
      <c r="AM195" s="370"/>
      <c r="AN195" s="370"/>
      <c r="AO195" s="370"/>
      <c r="AP195" s="370"/>
      <c r="AQ195" s="370"/>
      <c r="AR195" s="370"/>
      <c r="AS195" s="370"/>
      <c r="AT195" s="370"/>
      <c r="AU195" s="370"/>
      <c r="AV195" s="370"/>
      <c r="AW195" s="370"/>
      <c r="AX195" s="370"/>
      <c r="AY195" s="370"/>
      <c r="AZ195" s="370"/>
      <c r="BA195" s="370"/>
      <c r="BB195" s="370"/>
      <c r="BC195" s="370"/>
      <c r="BD195" s="370"/>
      <c r="BE195" s="370"/>
      <c r="BF195" s="370"/>
      <c r="BG195" s="370"/>
      <c r="BH195" s="370"/>
      <c r="BI195" s="370"/>
      <c r="BJ195" s="370"/>
      <c r="BK195" s="370"/>
      <c r="BL195" s="370"/>
      <c r="BM195" s="371"/>
      <c r="BN195" s="391" t="s">
        <v>348</v>
      </c>
      <c r="BO195" s="392"/>
      <c r="BP195" s="392"/>
      <c r="BQ195" s="393"/>
      <c r="BR195" s="341"/>
      <c r="BS195" s="45"/>
      <c r="BT195" s="45"/>
      <c r="BU195" s="45"/>
      <c r="BV195" s="45"/>
      <c r="BW195" s="45"/>
    </row>
    <row r="196" spans="2:75" ht="63.75" customHeight="1">
      <c r="B196" s="375" t="s">
        <v>172</v>
      </c>
      <c r="C196" s="901"/>
      <c r="D196" s="369" t="s">
        <v>330</v>
      </c>
      <c r="E196" s="370"/>
      <c r="F196" s="370"/>
      <c r="G196" s="370"/>
      <c r="H196" s="370"/>
      <c r="I196" s="370"/>
      <c r="J196" s="370"/>
      <c r="K196" s="370"/>
      <c r="L196" s="370"/>
      <c r="M196" s="370"/>
      <c r="N196" s="370"/>
      <c r="O196" s="370"/>
      <c r="P196" s="370"/>
      <c r="Q196" s="370"/>
      <c r="R196" s="370"/>
      <c r="S196" s="370"/>
      <c r="T196" s="370"/>
      <c r="U196" s="370"/>
      <c r="V196" s="370"/>
      <c r="W196" s="370"/>
      <c r="X196" s="370"/>
      <c r="Y196" s="370"/>
      <c r="Z196" s="370"/>
      <c r="AA196" s="370"/>
      <c r="AB196" s="370"/>
      <c r="AC196" s="370"/>
      <c r="AD196" s="370"/>
      <c r="AE196" s="370"/>
      <c r="AF196" s="370"/>
      <c r="AG196" s="370"/>
      <c r="AH196" s="370"/>
      <c r="AI196" s="370"/>
      <c r="AJ196" s="370"/>
      <c r="AK196" s="370"/>
      <c r="AL196" s="370"/>
      <c r="AM196" s="370"/>
      <c r="AN196" s="370"/>
      <c r="AO196" s="370"/>
      <c r="AP196" s="370"/>
      <c r="AQ196" s="370"/>
      <c r="AR196" s="370"/>
      <c r="AS196" s="370"/>
      <c r="AT196" s="370"/>
      <c r="AU196" s="370"/>
      <c r="AV196" s="370"/>
      <c r="AW196" s="370"/>
      <c r="AX196" s="370"/>
      <c r="AY196" s="370"/>
      <c r="AZ196" s="370"/>
      <c r="BA196" s="370"/>
      <c r="BB196" s="370"/>
      <c r="BC196" s="370"/>
      <c r="BD196" s="370"/>
      <c r="BE196" s="370"/>
      <c r="BF196" s="370"/>
      <c r="BG196" s="370"/>
      <c r="BH196" s="370"/>
      <c r="BI196" s="370"/>
      <c r="BJ196" s="370"/>
      <c r="BK196" s="370"/>
      <c r="BL196" s="370"/>
      <c r="BM196" s="371"/>
      <c r="BN196" s="391" t="s">
        <v>72</v>
      </c>
      <c r="BO196" s="392"/>
      <c r="BP196" s="392"/>
      <c r="BQ196" s="393"/>
      <c r="BR196" s="341"/>
      <c r="BS196" s="45"/>
      <c r="BT196" s="45"/>
      <c r="BU196" s="45"/>
      <c r="BV196" s="45"/>
      <c r="BW196" s="45"/>
    </row>
    <row r="197" spans="2:75" ht="63.75" customHeight="1">
      <c r="B197" s="375" t="s">
        <v>173</v>
      </c>
      <c r="C197" s="901"/>
      <c r="D197" s="369" t="s">
        <v>403</v>
      </c>
      <c r="E197" s="370"/>
      <c r="F197" s="370"/>
      <c r="G197" s="370"/>
      <c r="H197" s="370"/>
      <c r="I197" s="370"/>
      <c r="J197" s="370"/>
      <c r="K197" s="370"/>
      <c r="L197" s="370"/>
      <c r="M197" s="370"/>
      <c r="N197" s="370"/>
      <c r="O197" s="370"/>
      <c r="P197" s="370"/>
      <c r="Q197" s="370"/>
      <c r="R197" s="370"/>
      <c r="S197" s="370"/>
      <c r="T197" s="370"/>
      <c r="U197" s="370"/>
      <c r="V197" s="370"/>
      <c r="W197" s="370"/>
      <c r="X197" s="370"/>
      <c r="Y197" s="370"/>
      <c r="Z197" s="370"/>
      <c r="AA197" s="370"/>
      <c r="AB197" s="370"/>
      <c r="AC197" s="370"/>
      <c r="AD197" s="370"/>
      <c r="AE197" s="370"/>
      <c r="AF197" s="370"/>
      <c r="AG197" s="370"/>
      <c r="AH197" s="370"/>
      <c r="AI197" s="370"/>
      <c r="AJ197" s="370"/>
      <c r="AK197" s="370"/>
      <c r="AL197" s="370"/>
      <c r="AM197" s="370"/>
      <c r="AN197" s="370"/>
      <c r="AO197" s="370"/>
      <c r="AP197" s="370"/>
      <c r="AQ197" s="370"/>
      <c r="AR197" s="370"/>
      <c r="AS197" s="370"/>
      <c r="AT197" s="370"/>
      <c r="AU197" s="370"/>
      <c r="AV197" s="370"/>
      <c r="AW197" s="370"/>
      <c r="AX197" s="370"/>
      <c r="AY197" s="370"/>
      <c r="AZ197" s="370"/>
      <c r="BA197" s="370"/>
      <c r="BB197" s="370"/>
      <c r="BC197" s="370"/>
      <c r="BD197" s="370"/>
      <c r="BE197" s="370"/>
      <c r="BF197" s="370"/>
      <c r="BG197" s="370"/>
      <c r="BH197" s="370"/>
      <c r="BI197" s="370"/>
      <c r="BJ197" s="370"/>
      <c r="BK197" s="370"/>
      <c r="BL197" s="370"/>
      <c r="BM197" s="371"/>
      <c r="BN197" s="391" t="s">
        <v>73</v>
      </c>
      <c r="BO197" s="392"/>
      <c r="BP197" s="392"/>
      <c r="BQ197" s="393"/>
      <c r="BR197" s="341"/>
      <c r="BS197" s="45"/>
      <c r="BT197" s="45"/>
      <c r="BU197" s="45"/>
      <c r="BV197" s="45"/>
      <c r="BW197" s="45"/>
    </row>
    <row r="198" spans="2:75" ht="53.25" customHeight="1">
      <c r="B198" s="375" t="s">
        <v>174</v>
      </c>
      <c r="C198" s="376"/>
      <c r="D198" s="369" t="s">
        <v>331</v>
      </c>
      <c r="E198" s="370"/>
      <c r="F198" s="370"/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70"/>
      <c r="R198" s="370"/>
      <c r="S198" s="370"/>
      <c r="T198" s="370"/>
      <c r="U198" s="370"/>
      <c r="V198" s="370"/>
      <c r="W198" s="370"/>
      <c r="X198" s="370"/>
      <c r="Y198" s="370"/>
      <c r="Z198" s="370"/>
      <c r="AA198" s="370"/>
      <c r="AB198" s="370"/>
      <c r="AC198" s="370"/>
      <c r="AD198" s="370"/>
      <c r="AE198" s="370"/>
      <c r="AF198" s="370"/>
      <c r="AG198" s="370"/>
      <c r="AH198" s="370"/>
      <c r="AI198" s="370"/>
      <c r="AJ198" s="370"/>
      <c r="AK198" s="370"/>
      <c r="AL198" s="370"/>
      <c r="AM198" s="370"/>
      <c r="AN198" s="370"/>
      <c r="AO198" s="370"/>
      <c r="AP198" s="370"/>
      <c r="AQ198" s="370"/>
      <c r="AR198" s="370"/>
      <c r="AS198" s="370"/>
      <c r="AT198" s="370"/>
      <c r="AU198" s="370"/>
      <c r="AV198" s="370"/>
      <c r="AW198" s="370"/>
      <c r="AX198" s="370"/>
      <c r="AY198" s="370"/>
      <c r="AZ198" s="370"/>
      <c r="BA198" s="370"/>
      <c r="BB198" s="370"/>
      <c r="BC198" s="370"/>
      <c r="BD198" s="370"/>
      <c r="BE198" s="370"/>
      <c r="BF198" s="370"/>
      <c r="BG198" s="370"/>
      <c r="BH198" s="370"/>
      <c r="BI198" s="370"/>
      <c r="BJ198" s="370"/>
      <c r="BK198" s="370"/>
      <c r="BL198" s="370"/>
      <c r="BM198" s="371"/>
      <c r="BN198" s="391" t="s">
        <v>32</v>
      </c>
      <c r="BO198" s="392"/>
      <c r="BP198" s="392"/>
      <c r="BQ198" s="393"/>
      <c r="BR198" s="341"/>
      <c r="BS198" s="45"/>
      <c r="BT198" s="45"/>
      <c r="BU198" s="45"/>
      <c r="BV198" s="45"/>
      <c r="BW198" s="45"/>
    </row>
    <row r="199" spans="2:75" ht="53.25" customHeight="1">
      <c r="B199" s="375" t="s">
        <v>175</v>
      </c>
      <c r="C199" s="376"/>
      <c r="D199" s="369" t="s">
        <v>404</v>
      </c>
      <c r="E199" s="370"/>
      <c r="F199" s="370"/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70"/>
      <c r="R199" s="370"/>
      <c r="S199" s="370"/>
      <c r="T199" s="370"/>
      <c r="U199" s="370"/>
      <c r="V199" s="370"/>
      <c r="W199" s="370"/>
      <c r="X199" s="370"/>
      <c r="Y199" s="370"/>
      <c r="Z199" s="370"/>
      <c r="AA199" s="370"/>
      <c r="AB199" s="370"/>
      <c r="AC199" s="370"/>
      <c r="AD199" s="370"/>
      <c r="AE199" s="370"/>
      <c r="AF199" s="370"/>
      <c r="AG199" s="370"/>
      <c r="AH199" s="370"/>
      <c r="AI199" s="370"/>
      <c r="AJ199" s="370"/>
      <c r="AK199" s="370"/>
      <c r="AL199" s="370"/>
      <c r="AM199" s="370"/>
      <c r="AN199" s="370"/>
      <c r="AO199" s="370"/>
      <c r="AP199" s="370"/>
      <c r="AQ199" s="370"/>
      <c r="AR199" s="370"/>
      <c r="AS199" s="370"/>
      <c r="AT199" s="370"/>
      <c r="AU199" s="370"/>
      <c r="AV199" s="370"/>
      <c r="AW199" s="370"/>
      <c r="AX199" s="370"/>
      <c r="AY199" s="370"/>
      <c r="AZ199" s="370"/>
      <c r="BA199" s="370"/>
      <c r="BB199" s="370"/>
      <c r="BC199" s="370"/>
      <c r="BD199" s="370"/>
      <c r="BE199" s="370"/>
      <c r="BF199" s="370"/>
      <c r="BG199" s="370"/>
      <c r="BH199" s="370"/>
      <c r="BI199" s="370"/>
      <c r="BJ199" s="370"/>
      <c r="BK199" s="370"/>
      <c r="BL199" s="370"/>
      <c r="BM199" s="371"/>
      <c r="BN199" s="391" t="s">
        <v>98</v>
      </c>
      <c r="BO199" s="392"/>
      <c r="BP199" s="392"/>
      <c r="BQ199" s="393"/>
      <c r="BR199" s="341"/>
      <c r="BS199" s="45"/>
      <c r="BT199" s="45"/>
      <c r="BU199" s="45"/>
      <c r="BV199" s="45"/>
      <c r="BW199" s="45"/>
    </row>
    <row r="200" spans="2:75" ht="53.25" customHeight="1">
      <c r="B200" s="375" t="s">
        <v>176</v>
      </c>
      <c r="C200" s="376"/>
      <c r="D200" s="369" t="s">
        <v>304</v>
      </c>
      <c r="E200" s="370"/>
      <c r="F200" s="370"/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70"/>
      <c r="R200" s="370"/>
      <c r="S200" s="370"/>
      <c r="T200" s="370"/>
      <c r="U200" s="370"/>
      <c r="V200" s="370"/>
      <c r="W200" s="370"/>
      <c r="X200" s="370"/>
      <c r="Y200" s="370"/>
      <c r="Z200" s="370"/>
      <c r="AA200" s="370"/>
      <c r="AB200" s="370"/>
      <c r="AC200" s="370"/>
      <c r="AD200" s="370"/>
      <c r="AE200" s="370"/>
      <c r="AF200" s="370"/>
      <c r="AG200" s="370"/>
      <c r="AH200" s="370"/>
      <c r="AI200" s="370"/>
      <c r="AJ200" s="370"/>
      <c r="AK200" s="370"/>
      <c r="AL200" s="370"/>
      <c r="AM200" s="370"/>
      <c r="AN200" s="370"/>
      <c r="AO200" s="370"/>
      <c r="AP200" s="370"/>
      <c r="AQ200" s="370"/>
      <c r="AR200" s="370"/>
      <c r="AS200" s="370"/>
      <c r="AT200" s="370"/>
      <c r="AU200" s="370"/>
      <c r="AV200" s="370"/>
      <c r="AW200" s="370"/>
      <c r="AX200" s="370"/>
      <c r="AY200" s="370"/>
      <c r="AZ200" s="370"/>
      <c r="BA200" s="370"/>
      <c r="BB200" s="370"/>
      <c r="BC200" s="370"/>
      <c r="BD200" s="370"/>
      <c r="BE200" s="370"/>
      <c r="BF200" s="370"/>
      <c r="BG200" s="370"/>
      <c r="BH200" s="370"/>
      <c r="BI200" s="370"/>
      <c r="BJ200" s="370"/>
      <c r="BK200" s="370"/>
      <c r="BL200" s="370"/>
      <c r="BM200" s="371"/>
      <c r="BN200" s="391" t="s">
        <v>37</v>
      </c>
      <c r="BO200" s="392"/>
      <c r="BP200" s="392"/>
      <c r="BQ200" s="393"/>
      <c r="BR200" s="341"/>
      <c r="BS200" s="45"/>
      <c r="BT200" s="45"/>
      <c r="BU200" s="45"/>
      <c r="BV200" s="45"/>
      <c r="BW200" s="45"/>
    </row>
    <row r="201" spans="2:75" ht="53.25" customHeight="1">
      <c r="B201" s="375" t="s">
        <v>170</v>
      </c>
      <c r="C201" s="376"/>
      <c r="D201" s="369" t="s">
        <v>349</v>
      </c>
      <c r="E201" s="370"/>
      <c r="F201" s="370"/>
      <c r="G201" s="370"/>
      <c r="H201" s="370"/>
      <c r="I201" s="370"/>
      <c r="J201" s="370"/>
      <c r="K201" s="370"/>
      <c r="L201" s="370"/>
      <c r="M201" s="370"/>
      <c r="N201" s="370"/>
      <c r="O201" s="370"/>
      <c r="P201" s="370"/>
      <c r="Q201" s="370"/>
      <c r="R201" s="370"/>
      <c r="S201" s="370"/>
      <c r="T201" s="370"/>
      <c r="U201" s="370"/>
      <c r="V201" s="370"/>
      <c r="W201" s="370"/>
      <c r="X201" s="370"/>
      <c r="Y201" s="370"/>
      <c r="Z201" s="370"/>
      <c r="AA201" s="370"/>
      <c r="AB201" s="370"/>
      <c r="AC201" s="370"/>
      <c r="AD201" s="370"/>
      <c r="AE201" s="370"/>
      <c r="AF201" s="370"/>
      <c r="AG201" s="370"/>
      <c r="AH201" s="370"/>
      <c r="AI201" s="370"/>
      <c r="AJ201" s="370"/>
      <c r="AK201" s="370"/>
      <c r="AL201" s="370"/>
      <c r="AM201" s="370"/>
      <c r="AN201" s="370"/>
      <c r="AO201" s="370"/>
      <c r="AP201" s="370"/>
      <c r="AQ201" s="370"/>
      <c r="AR201" s="370"/>
      <c r="AS201" s="370"/>
      <c r="AT201" s="370"/>
      <c r="AU201" s="370"/>
      <c r="AV201" s="370"/>
      <c r="AW201" s="370"/>
      <c r="AX201" s="370"/>
      <c r="AY201" s="370"/>
      <c r="AZ201" s="370"/>
      <c r="BA201" s="370"/>
      <c r="BB201" s="370"/>
      <c r="BC201" s="370"/>
      <c r="BD201" s="370"/>
      <c r="BE201" s="370"/>
      <c r="BF201" s="370"/>
      <c r="BG201" s="370"/>
      <c r="BH201" s="370"/>
      <c r="BI201" s="370"/>
      <c r="BJ201" s="370"/>
      <c r="BK201" s="370"/>
      <c r="BL201" s="370"/>
      <c r="BM201" s="371"/>
      <c r="BN201" s="391" t="s">
        <v>242</v>
      </c>
      <c r="BO201" s="392"/>
      <c r="BP201" s="392"/>
      <c r="BQ201" s="393"/>
      <c r="BR201" s="341"/>
      <c r="BS201" s="45"/>
      <c r="BT201" s="45"/>
      <c r="BU201" s="45"/>
      <c r="BV201" s="45"/>
      <c r="BW201" s="45"/>
    </row>
    <row r="202" spans="2:75" ht="53.25" customHeight="1">
      <c r="B202" s="375" t="s">
        <v>305</v>
      </c>
      <c r="C202" s="376"/>
      <c r="D202" s="397" t="s">
        <v>307</v>
      </c>
      <c r="E202" s="398"/>
      <c r="F202" s="398"/>
      <c r="G202" s="398"/>
      <c r="H202" s="398"/>
      <c r="I202" s="398"/>
      <c r="J202" s="398"/>
      <c r="K202" s="398"/>
      <c r="L202" s="398"/>
      <c r="M202" s="398"/>
      <c r="N202" s="398"/>
      <c r="O202" s="398"/>
      <c r="P202" s="398"/>
      <c r="Q202" s="398"/>
      <c r="R202" s="398"/>
      <c r="S202" s="398"/>
      <c r="T202" s="398"/>
      <c r="U202" s="398"/>
      <c r="V202" s="398"/>
      <c r="W202" s="398"/>
      <c r="X202" s="398"/>
      <c r="Y202" s="398"/>
      <c r="Z202" s="398"/>
      <c r="AA202" s="398"/>
      <c r="AB202" s="398"/>
      <c r="AC202" s="398"/>
      <c r="AD202" s="398"/>
      <c r="AE202" s="398"/>
      <c r="AF202" s="398"/>
      <c r="AG202" s="398"/>
      <c r="AH202" s="398"/>
      <c r="AI202" s="398"/>
      <c r="AJ202" s="398"/>
      <c r="AK202" s="398"/>
      <c r="AL202" s="398"/>
      <c r="AM202" s="398"/>
      <c r="AN202" s="398"/>
      <c r="AO202" s="398"/>
      <c r="AP202" s="398"/>
      <c r="AQ202" s="398"/>
      <c r="AR202" s="398"/>
      <c r="AS202" s="398"/>
      <c r="AT202" s="398"/>
      <c r="AU202" s="398"/>
      <c r="AV202" s="398"/>
      <c r="AW202" s="398"/>
      <c r="AX202" s="398"/>
      <c r="AY202" s="398"/>
      <c r="AZ202" s="398"/>
      <c r="BA202" s="398"/>
      <c r="BB202" s="398"/>
      <c r="BC202" s="398"/>
      <c r="BD202" s="398"/>
      <c r="BE202" s="398"/>
      <c r="BF202" s="398"/>
      <c r="BG202" s="398"/>
      <c r="BH202" s="398"/>
      <c r="BI202" s="398"/>
      <c r="BJ202" s="398"/>
      <c r="BK202" s="398"/>
      <c r="BL202" s="398"/>
      <c r="BM202" s="399"/>
      <c r="BN202" s="391" t="s">
        <v>345</v>
      </c>
      <c r="BO202" s="392"/>
      <c r="BP202" s="392"/>
      <c r="BQ202" s="393"/>
      <c r="BR202" s="341"/>
      <c r="BS202" s="45"/>
      <c r="BT202" s="45"/>
      <c r="BU202" s="45"/>
      <c r="BV202" s="45"/>
      <c r="BW202" s="45"/>
    </row>
    <row r="203" spans="2:75" ht="53.25" customHeight="1">
      <c r="B203" s="375" t="s">
        <v>388</v>
      </c>
      <c r="C203" s="376"/>
      <c r="D203" s="397" t="s">
        <v>405</v>
      </c>
      <c r="E203" s="398"/>
      <c r="F203" s="398"/>
      <c r="G203" s="398"/>
      <c r="H203" s="398"/>
      <c r="I203" s="398"/>
      <c r="J203" s="398"/>
      <c r="K203" s="398"/>
      <c r="L203" s="398"/>
      <c r="M203" s="398"/>
      <c r="N203" s="398"/>
      <c r="O203" s="398"/>
      <c r="P203" s="398"/>
      <c r="Q203" s="398"/>
      <c r="R203" s="398"/>
      <c r="S203" s="398"/>
      <c r="T203" s="398"/>
      <c r="U203" s="398"/>
      <c r="V203" s="398"/>
      <c r="W203" s="398"/>
      <c r="X203" s="398"/>
      <c r="Y203" s="398"/>
      <c r="Z203" s="398"/>
      <c r="AA203" s="398"/>
      <c r="AB203" s="398"/>
      <c r="AC203" s="398"/>
      <c r="AD203" s="398"/>
      <c r="AE203" s="398"/>
      <c r="AF203" s="398"/>
      <c r="AG203" s="398"/>
      <c r="AH203" s="398"/>
      <c r="AI203" s="398"/>
      <c r="AJ203" s="398"/>
      <c r="AK203" s="398"/>
      <c r="AL203" s="398"/>
      <c r="AM203" s="398"/>
      <c r="AN203" s="398"/>
      <c r="AO203" s="398"/>
      <c r="AP203" s="398"/>
      <c r="AQ203" s="398"/>
      <c r="AR203" s="398"/>
      <c r="AS203" s="398"/>
      <c r="AT203" s="398"/>
      <c r="AU203" s="398"/>
      <c r="AV203" s="398"/>
      <c r="AW203" s="398"/>
      <c r="AX203" s="398"/>
      <c r="AY203" s="398"/>
      <c r="AZ203" s="398"/>
      <c r="BA203" s="398"/>
      <c r="BB203" s="398"/>
      <c r="BC203" s="398"/>
      <c r="BD203" s="398"/>
      <c r="BE203" s="398"/>
      <c r="BF203" s="398"/>
      <c r="BG203" s="398"/>
      <c r="BH203" s="398"/>
      <c r="BI203" s="398"/>
      <c r="BJ203" s="398"/>
      <c r="BK203" s="398"/>
      <c r="BL203" s="398"/>
      <c r="BM203" s="399"/>
      <c r="BN203" s="391" t="s">
        <v>97</v>
      </c>
      <c r="BO203" s="392"/>
      <c r="BP203" s="392"/>
      <c r="BQ203" s="393"/>
      <c r="BR203" s="341"/>
      <c r="BS203" s="45"/>
      <c r="BT203" s="45"/>
      <c r="BU203" s="45"/>
      <c r="BV203" s="45"/>
      <c r="BW203" s="45"/>
    </row>
    <row r="204" spans="2:75" ht="53.25" customHeight="1">
      <c r="B204" s="375" t="s">
        <v>389</v>
      </c>
      <c r="C204" s="376"/>
      <c r="D204" s="397" t="s">
        <v>396</v>
      </c>
      <c r="E204" s="398"/>
      <c r="F204" s="398"/>
      <c r="G204" s="398"/>
      <c r="H204" s="398"/>
      <c r="I204" s="398"/>
      <c r="J204" s="398"/>
      <c r="K204" s="398"/>
      <c r="L204" s="398"/>
      <c r="M204" s="398"/>
      <c r="N204" s="398"/>
      <c r="O204" s="398"/>
      <c r="P204" s="398"/>
      <c r="Q204" s="398"/>
      <c r="R204" s="398"/>
      <c r="S204" s="398"/>
      <c r="T204" s="398"/>
      <c r="U204" s="398"/>
      <c r="V204" s="398"/>
      <c r="W204" s="398"/>
      <c r="X204" s="398"/>
      <c r="Y204" s="398"/>
      <c r="Z204" s="398"/>
      <c r="AA204" s="398"/>
      <c r="AB204" s="398"/>
      <c r="AC204" s="398"/>
      <c r="AD204" s="398"/>
      <c r="AE204" s="398"/>
      <c r="AF204" s="398"/>
      <c r="AG204" s="398"/>
      <c r="AH204" s="398"/>
      <c r="AI204" s="398"/>
      <c r="AJ204" s="398"/>
      <c r="AK204" s="398"/>
      <c r="AL204" s="398"/>
      <c r="AM204" s="398"/>
      <c r="AN204" s="398"/>
      <c r="AO204" s="398"/>
      <c r="AP204" s="398"/>
      <c r="AQ204" s="398"/>
      <c r="AR204" s="398"/>
      <c r="AS204" s="398"/>
      <c r="AT204" s="398"/>
      <c r="AU204" s="398"/>
      <c r="AV204" s="398"/>
      <c r="AW204" s="398"/>
      <c r="AX204" s="398"/>
      <c r="AY204" s="398"/>
      <c r="AZ204" s="398"/>
      <c r="BA204" s="398"/>
      <c r="BB204" s="398"/>
      <c r="BC204" s="398"/>
      <c r="BD204" s="398"/>
      <c r="BE204" s="398"/>
      <c r="BF204" s="398"/>
      <c r="BG204" s="398"/>
      <c r="BH204" s="398"/>
      <c r="BI204" s="398"/>
      <c r="BJ204" s="398"/>
      <c r="BK204" s="398"/>
      <c r="BL204" s="398"/>
      <c r="BM204" s="399"/>
      <c r="BN204" s="391" t="s">
        <v>97</v>
      </c>
      <c r="BO204" s="392"/>
      <c r="BP204" s="392"/>
      <c r="BQ204" s="393"/>
      <c r="BR204" s="341"/>
      <c r="BS204" s="45"/>
      <c r="BT204" s="45"/>
      <c r="BU204" s="45"/>
      <c r="BV204" s="45"/>
      <c r="BW204" s="45"/>
    </row>
    <row r="205" spans="2:75" ht="53.25" customHeight="1">
      <c r="B205" s="375" t="s">
        <v>390</v>
      </c>
      <c r="C205" s="376"/>
      <c r="D205" s="397" t="s">
        <v>395</v>
      </c>
      <c r="E205" s="398"/>
      <c r="F205" s="398"/>
      <c r="G205" s="398"/>
      <c r="H205" s="398"/>
      <c r="I205" s="398"/>
      <c r="J205" s="398"/>
      <c r="K205" s="398"/>
      <c r="L205" s="398"/>
      <c r="M205" s="398"/>
      <c r="N205" s="398"/>
      <c r="O205" s="398"/>
      <c r="P205" s="398"/>
      <c r="Q205" s="398"/>
      <c r="R205" s="398"/>
      <c r="S205" s="398"/>
      <c r="T205" s="398"/>
      <c r="U205" s="398"/>
      <c r="V205" s="398"/>
      <c r="W205" s="398"/>
      <c r="X205" s="398"/>
      <c r="Y205" s="398"/>
      <c r="Z205" s="398"/>
      <c r="AA205" s="398"/>
      <c r="AB205" s="398"/>
      <c r="AC205" s="398"/>
      <c r="AD205" s="398"/>
      <c r="AE205" s="398"/>
      <c r="AF205" s="398"/>
      <c r="AG205" s="398"/>
      <c r="AH205" s="398"/>
      <c r="AI205" s="398"/>
      <c r="AJ205" s="398"/>
      <c r="AK205" s="398"/>
      <c r="AL205" s="398"/>
      <c r="AM205" s="398"/>
      <c r="AN205" s="398"/>
      <c r="AO205" s="398"/>
      <c r="AP205" s="398"/>
      <c r="AQ205" s="398"/>
      <c r="AR205" s="398"/>
      <c r="AS205" s="398"/>
      <c r="AT205" s="398"/>
      <c r="AU205" s="398"/>
      <c r="AV205" s="398"/>
      <c r="AW205" s="398"/>
      <c r="AX205" s="398"/>
      <c r="AY205" s="398"/>
      <c r="AZ205" s="398"/>
      <c r="BA205" s="398"/>
      <c r="BB205" s="398"/>
      <c r="BC205" s="398"/>
      <c r="BD205" s="398"/>
      <c r="BE205" s="398"/>
      <c r="BF205" s="398"/>
      <c r="BG205" s="398"/>
      <c r="BH205" s="398"/>
      <c r="BI205" s="398"/>
      <c r="BJ205" s="398"/>
      <c r="BK205" s="398"/>
      <c r="BL205" s="398"/>
      <c r="BM205" s="399"/>
      <c r="BN205" s="391" t="s">
        <v>98</v>
      </c>
      <c r="BO205" s="392"/>
      <c r="BP205" s="392"/>
      <c r="BQ205" s="393"/>
      <c r="BR205" s="341"/>
      <c r="BS205" s="45"/>
      <c r="BT205" s="45"/>
      <c r="BU205" s="45"/>
      <c r="BV205" s="45"/>
      <c r="BW205" s="45"/>
    </row>
    <row r="206" spans="2:75" ht="53.25" customHeight="1">
      <c r="B206" s="375" t="s">
        <v>391</v>
      </c>
      <c r="C206" s="376"/>
      <c r="D206" s="397" t="s">
        <v>394</v>
      </c>
      <c r="E206" s="398"/>
      <c r="F206" s="398"/>
      <c r="G206" s="398"/>
      <c r="H206" s="398"/>
      <c r="I206" s="398"/>
      <c r="J206" s="398"/>
      <c r="K206" s="398"/>
      <c r="L206" s="398"/>
      <c r="M206" s="398"/>
      <c r="N206" s="398"/>
      <c r="O206" s="398"/>
      <c r="P206" s="398"/>
      <c r="Q206" s="398"/>
      <c r="R206" s="398"/>
      <c r="S206" s="398"/>
      <c r="T206" s="398"/>
      <c r="U206" s="398"/>
      <c r="V206" s="398"/>
      <c r="W206" s="398"/>
      <c r="X206" s="398"/>
      <c r="Y206" s="398"/>
      <c r="Z206" s="398"/>
      <c r="AA206" s="398"/>
      <c r="AB206" s="398"/>
      <c r="AC206" s="398"/>
      <c r="AD206" s="398"/>
      <c r="AE206" s="398"/>
      <c r="AF206" s="398"/>
      <c r="AG206" s="398"/>
      <c r="AH206" s="398"/>
      <c r="AI206" s="398"/>
      <c r="AJ206" s="398"/>
      <c r="AK206" s="398"/>
      <c r="AL206" s="398"/>
      <c r="AM206" s="398"/>
      <c r="AN206" s="398"/>
      <c r="AO206" s="398"/>
      <c r="AP206" s="398"/>
      <c r="AQ206" s="398"/>
      <c r="AR206" s="398"/>
      <c r="AS206" s="398"/>
      <c r="AT206" s="398"/>
      <c r="AU206" s="398"/>
      <c r="AV206" s="398"/>
      <c r="AW206" s="398"/>
      <c r="AX206" s="398"/>
      <c r="AY206" s="398"/>
      <c r="AZ206" s="398"/>
      <c r="BA206" s="398"/>
      <c r="BB206" s="398"/>
      <c r="BC206" s="398"/>
      <c r="BD206" s="398"/>
      <c r="BE206" s="398"/>
      <c r="BF206" s="398"/>
      <c r="BG206" s="398"/>
      <c r="BH206" s="398"/>
      <c r="BI206" s="398"/>
      <c r="BJ206" s="398"/>
      <c r="BK206" s="398"/>
      <c r="BL206" s="398"/>
      <c r="BM206" s="399"/>
      <c r="BN206" s="391" t="s">
        <v>98</v>
      </c>
      <c r="BO206" s="392"/>
      <c r="BP206" s="392"/>
      <c r="BQ206" s="393"/>
      <c r="BR206" s="341"/>
      <c r="BS206" s="45"/>
      <c r="BT206" s="45"/>
      <c r="BU206" s="45"/>
      <c r="BV206" s="45"/>
      <c r="BW206" s="45"/>
    </row>
    <row r="207" spans="2:75" ht="53.25" customHeight="1">
      <c r="B207" s="375" t="s">
        <v>392</v>
      </c>
      <c r="C207" s="376"/>
      <c r="D207" s="397" t="s">
        <v>393</v>
      </c>
      <c r="E207" s="398"/>
      <c r="F207" s="398"/>
      <c r="G207" s="398"/>
      <c r="H207" s="398"/>
      <c r="I207" s="398"/>
      <c r="J207" s="398"/>
      <c r="K207" s="398"/>
      <c r="L207" s="398"/>
      <c r="M207" s="398"/>
      <c r="N207" s="398"/>
      <c r="O207" s="398"/>
      <c r="P207" s="398"/>
      <c r="Q207" s="398"/>
      <c r="R207" s="398"/>
      <c r="S207" s="398"/>
      <c r="T207" s="398"/>
      <c r="U207" s="398"/>
      <c r="V207" s="398"/>
      <c r="W207" s="398"/>
      <c r="X207" s="398"/>
      <c r="Y207" s="398"/>
      <c r="Z207" s="398"/>
      <c r="AA207" s="398"/>
      <c r="AB207" s="398"/>
      <c r="AC207" s="398"/>
      <c r="AD207" s="398"/>
      <c r="AE207" s="398"/>
      <c r="AF207" s="398"/>
      <c r="AG207" s="398"/>
      <c r="AH207" s="398"/>
      <c r="AI207" s="398"/>
      <c r="AJ207" s="398"/>
      <c r="AK207" s="398"/>
      <c r="AL207" s="398"/>
      <c r="AM207" s="398"/>
      <c r="AN207" s="398"/>
      <c r="AO207" s="398"/>
      <c r="AP207" s="398"/>
      <c r="AQ207" s="398"/>
      <c r="AR207" s="398"/>
      <c r="AS207" s="398"/>
      <c r="AT207" s="398"/>
      <c r="AU207" s="398"/>
      <c r="AV207" s="398"/>
      <c r="AW207" s="398"/>
      <c r="AX207" s="398"/>
      <c r="AY207" s="398"/>
      <c r="AZ207" s="398"/>
      <c r="BA207" s="398"/>
      <c r="BB207" s="398"/>
      <c r="BC207" s="398"/>
      <c r="BD207" s="398"/>
      <c r="BE207" s="398"/>
      <c r="BF207" s="398"/>
      <c r="BG207" s="398"/>
      <c r="BH207" s="398"/>
      <c r="BI207" s="398"/>
      <c r="BJ207" s="398"/>
      <c r="BK207" s="398"/>
      <c r="BL207" s="398"/>
      <c r="BM207" s="399"/>
      <c r="BN207" s="391" t="s">
        <v>242</v>
      </c>
      <c r="BO207" s="392"/>
      <c r="BP207" s="392"/>
      <c r="BQ207" s="393"/>
      <c r="BR207" s="341"/>
      <c r="BS207" s="45"/>
      <c r="BT207" s="45"/>
      <c r="BU207" s="45"/>
      <c r="BV207" s="45"/>
      <c r="BW207" s="45"/>
    </row>
    <row r="208" spans="2:75" ht="44.25" customHeight="1">
      <c r="B208" s="375" t="s">
        <v>135</v>
      </c>
      <c r="C208" s="376"/>
      <c r="D208" s="369" t="s">
        <v>406</v>
      </c>
      <c r="E208" s="370"/>
      <c r="F208" s="370"/>
      <c r="G208" s="370"/>
      <c r="H208" s="370"/>
      <c r="I208" s="370"/>
      <c r="J208" s="370"/>
      <c r="K208" s="370"/>
      <c r="L208" s="370"/>
      <c r="M208" s="370"/>
      <c r="N208" s="370"/>
      <c r="O208" s="370"/>
      <c r="P208" s="370"/>
      <c r="Q208" s="370"/>
      <c r="R208" s="370"/>
      <c r="S208" s="370"/>
      <c r="T208" s="370"/>
      <c r="U208" s="370"/>
      <c r="V208" s="370"/>
      <c r="W208" s="370"/>
      <c r="X208" s="370"/>
      <c r="Y208" s="370"/>
      <c r="Z208" s="370"/>
      <c r="AA208" s="370"/>
      <c r="AB208" s="370"/>
      <c r="AC208" s="370"/>
      <c r="AD208" s="370"/>
      <c r="AE208" s="370"/>
      <c r="AF208" s="370"/>
      <c r="AG208" s="370"/>
      <c r="AH208" s="370"/>
      <c r="AI208" s="370"/>
      <c r="AJ208" s="370"/>
      <c r="AK208" s="370"/>
      <c r="AL208" s="370"/>
      <c r="AM208" s="370"/>
      <c r="AN208" s="370"/>
      <c r="AO208" s="370"/>
      <c r="AP208" s="370"/>
      <c r="AQ208" s="370"/>
      <c r="AR208" s="370"/>
      <c r="AS208" s="370"/>
      <c r="AT208" s="370"/>
      <c r="AU208" s="370"/>
      <c r="AV208" s="370"/>
      <c r="AW208" s="370"/>
      <c r="AX208" s="370"/>
      <c r="AY208" s="370"/>
      <c r="AZ208" s="370"/>
      <c r="BA208" s="370"/>
      <c r="BB208" s="370"/>
      <c r="BC208" s="370"/>
      <c r="BD208" s="370"/>
      <c r="BE208" s="370"/>
      <c r="BF208" s="370"/>
      <c r="BG208" s="370"/>
      <c r="BH208" s="370"/>
      <c r="BI208" s="370"/>
      <c r="BJ208" s="370"/>
      <c r="BK208" s="370"/>
      <c r="BL208" s="370"/>
      <c r="BM208" s="371"/>
      <c r="BN208" s="391" t="s">
        <v>33</v>
      </c>
      <c r="BO208" s="392"/>
      <c r="BP208" s="392"/>
      <c r="BQ208" s="393"/>
      <c r="BR208" s="341"/>
      <c r="BS208" s="45"/>
      <c r="BT208" s="45"/>
      <c r="BU208" s="45"/>
      <c r="BV208" s="45"/>
      <c r="BW208" s="45"/>
    </row>
    <row r="209" spans="2:75" ht="38.25" customHeight="1">
      <c r="B209" s="375" t="s">
        <v>136</v>
      </c>
      <c r="C209" s="376"/>
      <c r="D209" s="369" t="s">
        <v>364</v>
      </c>
      <c r="E209" s="370"/>
      <c r="F209" s="370"/>
      <c r="G209" s="370"/>
      <c r="H209" s="370"/>
      <c r="I209" s="370"/>
      <c r="J209" s="370"/>
      <c r="K209" s="370"/>
      <c r="L209" s="370"/>
      <c r="M209" s="370"/>
      <c r="N209" s="370"/>
      <c r="O209" s="370"/>
      <c r="P209" s="370"/>
      <c r="Q209" s="370"/>
      <c r="R209" s="370"/>
      <c r="S209" s="370"/>
      <c r="T209" s="370"/>
      <c r="U209" s="370"/>
      <c r="V209" s="370"/>
      <c r="W209" s="370"/>
      <c r="X209" s="370"/>
      <c r="Y209" s="370"/>
      <c r="Z209" s="370"/>
      <c r="AA209" s="370"/>
      <c r="AB209" s="370"/>
      <c r="AC209" s="370"/>
      <c r="AD209" s="370"/>
      <c r="AE209" s="370"/>
      <c r="AF209" s="370"/>
      <c r="AG209" s="370"/>
      <c r="AH209" s="370"/>
      <c r="AI209" s="370"/>
      <c r="AJ209" s="370"/>
      <c r="AK209" s="370"/>
      <c r="AL209" s="370"/>
      <c r="AM209" s="370"/>
      <c r="AN209" s="370"/>
      <c r="AO209" s="370"/>
      <c r="AP209" s="370"/>
      <c r="AQ209" s="370"/>
      <c r="AR209" s="370"/>
      <c r="AS209" s="370"/>
      <c r="AT209" s="370"/>
      <c r="AU209" s="370"/>
      <c r="AV209" s="370"/>
      <c r="AW209" s="370"/>
      <c r="AX209" s="370"/>
      <c r="AY209" s="370"/>
      <c r="AZ209" s="370"/>
      <c r="BA209" s="370"/>
      <c r="BB209" s="370"/>
      <c r="BC209" s="370"/>
      <c r="BD209" s="370"/>
      <c r="BE209" s="370"/>
      <c r="BF209" s="370"/>
      <c r="BG209" s="370"/>
      <c r="BH209" s="370"/>
      <c r="BI209" s="370"/>
      <c r="BJ209" s="370"/>
      <c r="BK209" s="370"/>
      <c r="BL209" s="370"/>
      <c r="BM209" s="371"/>
      <c r="BN209" s="391" t="s">
        <v>34</v>
      </c>
      <c r="BO209" s="392"/>
      <c r="BP209" s="392"/>
      <c r="BQ209" s="393"/>
      <c r="BR209" s="341"/>
      <c r="BS209" s="45"/>
      <c r="BT209" s="45"/>
      <c r="BU209" s="45"/>
      <c r="BV209" s="45"/>
      <c r="BW209" s="45"/>
    </row>
    <row r="210" spans="2:75" ht="41.25" customHeight="1">
      <c r="B210" s="375" t="s">
        <v>137</v>
      </c>
      <c r="C210" s="376"/>
      <c r="D210" s="369" t="s">
        <v>365</v>
      </c>
      <c r="E210" s="370"/>
      <c r="F210" s="370"/>
      <c r="G210" s="370"/>
      <c r="H210" s="370"/>
      <c r="I210" s="370"/>
      <c r="J210" s="370"/>
      <c r="K210" s="370"/>
      <c r="L210" s="370"/>
      <c r="M210" s="370"/>
      <c r="N210" s="370"/>
      <c r="O210" s="370"/>
      <c r="P210" s="370"/>
      <c r="Q210" s="370"/>
      <c r="R210" s="370"/>
      <c r="S210" s="370"/>
      <c r="T210" s="370"/>
      <c r="U210" s="370"/>
      <c r="V210" s="370"/>
      <c r="W210" s="370"/>
      <c r="X210" s="370"/>
      <c r="Y210" s="370"/>
      <c r="Z210" s="370"/>
      <c r="AA210" s="370"/>
      <c r="AB210" s="370"/>
      <c r="AC210" s="370"/>
      <c r="AD210" s="370"/>
      <c r="AE210" s="370"/>
      <c r="AF210" s="370"/>
      <c r="AG210" s="370"/>
      <c r="AH210" s="370"/>
      <c r="AI210" s="370"/>
      <c r="AJ210" s="370"/>
      <c r="AK210" s="370"/>
      <c r="AL210" s="370"/>
      <c r="AM210" s="370"/>
      <c r="AN210" s="370"/>
      <c r="AO210" s="370"/>
      <c r="AP210" s="370"/>
      <c r="AQ210" s="370"/>
      <c r="AR210" s="370"/>
      <c r="AS210" s="370"/>
      <c r="AT210" s="370"/>
      <c r="AU210" s="370"/>
      <c r="AV210" s="370"/>
      <c r="AW210" s="370"/>
      <c r="AX210" s="370"/>
      <c r="AY210" s="370"/>
      <c r="AZ210" s="370"/>
      <c r="BA210" s="370"/>
      <c r="BB210" s="370"/>
      <c r="BC210" s="370"/>
      <c r="BD210" s="370"/>
      <c r="BE210" s="370"/>
      <c r="BF210" s="370"/>
      <c r="BG210" s="370"/>
      <c r="BH210" s="370"/>
      <c r="BI210" s="370"/>
      <c r="BJ210" s="370"/>
      <c r="BK210" s="370"/>
      <c r="BL210" s="370"/>
      <c r="BM210" s="371"/>
      <c r="BN210" s="391" t="s">
        <v>78</v>
      </c>
      <c r="BO210" s="392"/>
      <c r="BP210" s="392"/>
      <c r="BQ210" s="393"/>
      <c r="BR210" s="341"/>
      <c r="BS210" s="45"/>
      <c r="BT210" s="45"/>
      <c r="BU210" s="45"/>
      <c r="BV210" s="45"/>
      <c r="BW210" s="45"/>
    </row>
    <row r="211" spans="2:75" ht="39.75" customHeight="1">
      <c r="B211" s="375" t="s">
        <v>140</v>
      </c>
      <c r="C211" s="376"/>
      <c r="D211" s="369" t="s">
        <v>366</v>
      </c>
      <c r="E211" s="370"/>
      <c r="F211" s="370"/>
      <c r="G211" s="370"/>
      <c r="H211" s="370"/>
      <c r="I211" s="370"/>
      <c r="J211" s="370"/>
      <c r="K211" s="370"/>
      <c r="L211" s="370"/>
      <c r="M211" s="370"/>
      <c r="N211" s="370"/>
      <c r="O211" s="370"/>
      <c r="P211" s="370"/>
      <c r="Q211" s="370"/>
      <c r="R211" s="370"/>
      <c r="S211" s="370"/>
      <c r="T211" s="370"/>
      <c r="U211" s="370"/>
      <c r="V211" s="370"/>
      <c r="W211" s="370"/>
      <c r="X211" s="370"/>
      <c r="Y211" s="370"/>
      <c r="Z211" s="370"/>
      <c r="AA211" s="370"/>
      <c r="AB211" s="370"/>
      <c r="AC211" s="370"/>
      <c r="AD211" s="370"/>
      <c r="AE211" s="370"/>
      <c r="AF211" s="370"/>
      <c r="AG211" s="370"/>
      <c r="AH211" s="370"/>
      <c r="AI211" s="370"/>
      <c r="AJ211" s="370"/>
      <c r="AK211" s="370"/>
      <c r="AL211" s="370"/>
      <c r="AM211" s="370"/>
      <c r="AN211" s="370"/>
      <c r="AO211" s="370"/>
      <c r="AP211" s="370"/>
      <c r="AQ211" s="370"/>
      <c r="AR211" s="370"/>
      <c r="AS211" s="370"/>
      <c r="AT211" s="370"/>
      <c r="AU211" s="370"/>
      <c r="AV211" s="370"/>
      <c r="AW211" s="370"/>
      <c r="AX211" s="370"/>
      <c r="AY211" s="370"/>
      <c r="AZ211" s="370"/>
      <c r="BA211" s="370"/>
      <c r="BB211" s="370"/>
      <c r="BC211" s="370"/>
      <c r="BD211" s="370"/>
      <c r="BE211" s="370"/>
      <c r="BF211" s="370"/>
      <c r="BG211" s="370"/>
      <c r="BH211" s="370"/>
      <c r="BI211" s="370"/>
      <c r="BJ211" s="370"/>
      <c r="BK211" s="370"/>
      <c r="BL211" s="370"/>
      <c r="BM211" s="371"/>
      <c r="BN211" s="391" t="s">
        <v>39</v>
      </c>
      <c r="BO211" s="392"/>
      <c r="BP211" s="392"/>
      <c r="BQ211" s="393"/>
      <c r="BR211" s="341"/>
      <c r="BS211" s="45"/>
      <c r="BT211" s="45"/>
      <c r="BU211" s="45"/>
      <c r="BV211" s="45"/>
      <c r="BW211" s="45"/>
    </row>
    <row r="212" spans="2:75" ht="53.25" customHeight="1">
      <c r="B212" s="375" t="s">
        <v>141</v>
      </c>
      <c r="C212" s="376"/>
      <c r="D212" s="369" t="s">
        <v>367</v>
      </c>
      <c r="E212" s="370"/>
      <c r="F212" s="370"/>
      <c r="G212" s="370"/>
      <c r="H212" s="370"/>
      <c r="I212" s="370"/>
      <c r="J212" s="370"/>
      <c r="K212" s="370"/>
      <c r="L212" s="370"/>
      <c r="M212" s="370"/>
      <c r="N212" s="370"/>
      <c r="O212" s="370"/>
      <c r="P212" s="370"/>
      <c r="Q212" s="370"/>
      <c r="R212" s="370"/>
      <c r="S212" s="370"/>
      <c r="T212" s="370"/>
      <c r="U212" s="370"/>
      <c r="V212" s="370"/>
      <c r="W212" s="370"/>
      <c r="X212" s="370"/>
      <c r="Y212" s="370"/>
      <c r="Z212" s="370"/>
      <c r="AA212" s="370"/>
      <c r="AB212" s="370"/>
      <c r="AC212" s="370"/>
      <c r="AD212" s="370"/>
      <c r="AE212" s="370"/>
      <c r="AF212" s="370"/>
      <c r="AG212" s="370"/>
      <c r="AH212" s="370"/>
      <c r="AI212" s="370"/>
      <c r="AJ212" s="370"/>
      <c r="AK212" s="370"/>
      <c r="AL212" s="370"/>
      <c r="AM212" s="370"/>
      <c r="AN212" s="370"/>
      <c r="AO212" s="370"/>
      <c r="AP212" s="370"/>
      <c r="AQ212" s="370"/>
      <c r="AR212" s="370"/>
      <c r="AS212" s="370"/>
      <c r="AT212" s="370"/>
      <c r="AU212" s="370"/>
      <c r="AV212" s="370"/>
      <c r="AW212" s="370"/>
      <c r="AX212" s="370"/>
      <c r="AY212" s="370"/>
      <c r="AZ212" s="370"/>
      <c r="BA212" s="370"/>
      <c r="BB212" s="370"/>
      <c r="BC212" s="370"/>
      <c r="BD212" s="370"/>
      <c r="BE212" s="370"/>
      <c r="BF212" s="370"/>
      <c r="BG212" s="370"/>
      <c r="BH212" s="370"/>
      <c r="BI212" s="370"/>
      <c r="BJ212" s="370"/>
      <c r="BK212" s="370"/>
      <c r="BL212" s="370"/>
      <c r="BM212" s="371"/>
      <c r="BN212" s="391" t="s">
        <v>40</v>
      </c>
      <c r="BO212" s="392"/>
      <c r="BP212" s="392"/>
      <c r="BQ212" s="393"/>
      <c r="BR212" s="341"/>
      <c r="BS212" s="45"/>
      <c r="BT212" s="45"/>
      <c r="BU212" s="45"/>
      <c r="BV212" s="45"/>
      <c r="BW212" s="45"/>
    </row>
    <row r="213" spans="2:75" ht="53.25" customHeight="1">
      <c r="B213" s="375" t="s">
        <v>142</v>
      </c>
      <c r="C213" s="376"/>
      <c r="D213" s="369" t="s">
        <v>407</v>
      </c>
      <c r="E213" s="370"/>
      <c r="F213" s="370"/>
      <c r="G213" s="370"/>
      <c r="H213" s="370"/>
      <c r="I213" s="370"/>
      <c r="J213" s="370"/>
      <c r="K213" s="370"/>
      <c r="L213" s="370"/>
      <c r="M213" s="370"/>
      <c r="N213" s="370"/>
      <c r="O213" s="370"/>
      <c r="P213" s="370"/>
      <c r="Q213" s="370"/>
      <c r="R213" s="370"/>
      <c r="S213" s="370"/>
      <c r="T213" s="370"/>
      <c r="U213" s="370"/>
      <c r="V213" s="370"/>
      <c r="W213" s="370"/>
      <c r="X213" s="370"/>
      <c r="Y213" s="370"/>
      <c r="Z213" s="370"/>
      <c r="AA213" s="370"/>
      <c r="AB213" s="370"/>
      <c r="AC213" s="370"/>
      <c r="AD213" s="370"/>
      <c r="AE213" s="370"/>
      <c r="AF213" s="370"/>
      <c r="AG213" s="370"/>
      <c r="AH213" s="370"/>
      <c r="AI213" s="370"/>
      <c r="AJ213" s="370"/>
      <c r="AK213" s="370"/>
      <c r="AL213" s="370"/>
      <c r="AM213" s="370"/>
      <c r="AN213" s="370"/>
      <c r="AO213" s="370"/>
      <c r="AP213" s="370"/>
      <c r="AQ213" s="370"/>
      <c r="AR213" s="370"/>
      <c r="AS213" s="370"/>
      <c r="AT213" s="370"/>
      <c r="AU213" s="370"/>
      <c r="AV213" s="370"/>
      <c r="AW213" s="370"/>
      <c r="AX213" s="370"/>
      <c r="AY213" s="370"/>
      <c r="AZ213" s="370"/>
      <c r="BA213" s="370"/>
      <c r="BB213" s="370"/>
      <c r="BC213" s="370"/>
      <c r="BD213" s="370"/>
      <c r="BE213" s="370"/>
      <c r="BF213" s="370"/>
      <c r="BG213" s="370"/>
      <c r="BH213" s="370"/>
      <c r="BI213" s="370"/>
      <c r="BJ213" s="370"/>
      <c r="BK213" s="370"/>
      <c r="BL213" s="370"/>
      <c r="BM213" s="371"/>
      <c r="BN213" s="391" t="s">
        <v>76</v>
      </c>
      <c r="BO213" s="392"/>
      <c r="BP213" s="392"/>
      <c r="BQ213" s="393"/>
      <c r="BR213" s="341"/>
      <c r="BS213" s="45"/>
      <c r="BT213" s="45"/>
      <c r="BU213" s="45"/>
      <c r="BV213" s="45"/>
      <c r="BW213" s="45"/>
    </row>
    <row r="214" spans="2:75" ht="53.25" customHeight="1">
      <c r="B214" s="375" t="s">
        <v>143</v>
      </c>
      <c r="C214" s="376"/>
      <c r="D214" s="369" t="s">
        <v>408</v>
      </c>
      <c r="E214" s="370"/>
      <c r="F214" s="370"/>
      <c r="G214" s="370"/>
      <c r="H214" s="370"/>
      <c r="I214" s="370"/>
      <c r="J214" s="370"/>
      <c r="K214" s="370"/>
      <c r="L214" s="370"/>
      <c r="M214" s="370"/>
      <c r="N214" s="370"/>
      <c r="O214" s="370"/>
      <c r="P214" s="370"/>
      <c r="Q214" s="370"/>
      <c r="R214" s="370"/>
      <c r="S214" s="370"/>
      <c r="T214" s="370"/>
      <c r="U214" s="370"/>
      <c r="V214" s="370"/>
      <c r="W214" s="370"/>
      <c r="X214" s="370"/>
      <c r="Y214" s="370"/>
      <c r="Z214" s="370"/>
      <c r="AA214" s="370"/>
      <c r="AB214" s="370"/>
      <c r="AC214" s="370"/>
      <c r="AD214" s="370"/>
      <c r="AE214" s="370"/>
      <c r="AF214" s="370"/>
      <c r="AG214" s="370"/>
      <c r="AH214" s="370"/>
      <c r="AI214" s="370"/>
      <c r="AJ214" s="370"/>
      <c r="AK214" s="370"/>
      <c r="AL214" s="370"/>
      <c r="AM214" s="370"/>
      <c r="AN214" s="370"/>
      <c r="AO214" s="370"/>
      <c r="AP214" s="370"/>
      <c r="AQ214" s="370"/>
      <c r="AR214" s="370"/>
      <c r="AS214" s="370"/>
      <c r="AT214" s="370"/>
      <c r="AU214" s="370"/>
      <c r="AV214" s="370"/>
      <c r="AW214" s="370"/>
      <c r="AX214" s="370"/>
      <c r="AY214" s="370"/>
      <c r="AZ214" s="370"/>
      <c r="BA214" s="370"/>
      <c r="BB214" s="370"/>
      <c r="BC214" s="370"/>
      <c r="BD214" s="370"/>
      <c r="BE214" s="370"/>
      <c r="BF214" s="370"/>
      <c r="BG214" s="370"/>
      <c r="BH214" s="370"/>
      <c r="BI214" s="370"/>
      <c r="BJ214" s="370"/>
      <c r="BK214" s="370"/>
      <c r="BL214" s="370"/>
      <c r="BM214" s="371"/>
      <c r="BN214" s="391" t="s">
        <v>81</v>
      </c>
      <c r="BO214" s="392"/>
      <c r="BP214" s="392"/>
      <c r="BQ214" s="393"/>
      <c r="BR214" s="341"/>
      <c r="BS214" s="45"/>
      <c r="BT214" s="45"/>
      <c r="BU214" s="45"/>
      <c r="BV214" s="45"/>
      <c r="BW214" s="45"/>
    </row>
    <row r="215" spans="2:75" ht="53.25" customHeight="1">
      <c r="B215" s="375" t="s">
        <v>144</v>
      </c>
      <c r="C215" s="376"/>
      <c r="D215" s="369" t="s">
        <v>409</v>
      </c>
      <c r="E215" s="370"/>
      <c r="F215" s="370"/>
      <c r="G215" s="370"/>
      <c r="H215" s="370"/>
      <c r="I215" s="370"/>
      <c r="J215" s="370"/>
      <c r="K215" s="370"/>
      <c r="L215" s="370"/>
      <c r="M215" s="370"/>
      <c r="N215" s="370"/>
      <c r="O215" s="370"/>
      <c r="P215" s="370"/>
      <c r="Q215" s="370"/>
      <c r="R215" s="370"/>
      <c r="S215" s="370"/>
      <c r="T215" s="370"/>
      <c r="U215" s="370"/>
      <c r="V215" s="370"/>
      <c r="W215" s="370"/>
      <c r="X215" s="370"/>
      <c r="Y215" s="370"/>
      <c r="Z215" s="370"/>
      <c r="AA215" s="370"/>
      <c r="AB215" s="370"/>
      <c r="AC215" s="370"/>
      <c r="AD215" s="370"/>
      <c r="AE215" s="370"/>
      <c r="AF215" s="370"/>
      <c r="AG215" s="370"/>
      <c r="AH215" s="370"/>
      <c r="AI215" s="370"/>
      <c r="AJ215" s="370"/>
      <c r="AK215" s="370"/>
      <c r="AL215" s="370"/>
      <c r="AM215" s="370"/>
      <c r="AN215" s="370"/>
      <c r="AO215" s="370"/>
      <c r="AP215" s="370"/>
      <c r="AQ215" s="370"/>
      <c r="AR215" s="370"/>
      <c r="AS215" s="370"/>
      <c r="AT215" s="370"/>
      <c r="AU215" s="370"/>
      <c r="AV215" s="370"/>
      <c r="AW215" s="370"/>
      <c r="AX215" s="370"/>
      <c r="AY215" s="370"/>
      <c r="AZ215" s="370"/>
      <c r="BA215" s="370"/>
      <c r="BB215" s="370"/>
      <c r="BC215" s="370"/>
      <c r="BD215" s="370"/>
      <c r="BE215" s="370"/>
      <c r="BF215" s="370"/>
      <c r="BG215" s="370"/>
      <c r="BH215" s="370"/>
      <c r="BI215" s="370"/>
      <c r="BJ215" s="370"/>
      <c r="BK215" s="370"/>
      <c r="BL215" s="370"/>
      <c r="BM215" s="371"/>
      <c r="BN215" s="391" t="s">
        <v>82</v>
      </c>
      <c r="BO215" s="392"/>
      <c r="BP215" s="392"/>
      <c r="BQ215" s="393"/>
      <c r="BR215" s="341"/>
      <c r="BS215" s="45"/>
      <c r="BT215" s="45"/>
      <c r="BU215" s="45"/>
      <c r="BV215" s="45"/>
      <c r="BW215" s="45"/>
    </row>
    <row r="216" spans="2:75" ht="53.25" customHeight="1">
      <c r="B216" s="375" t="s">
        <v>145</v>
      </c>
      <c r="C216" s="376"/>
      <c r="D216" s="369" t="s">
        <v>368</v>
      </c>
      <c r="E216" s="370"/>
      <c r="F216" s="370"/>
      <c r="G216" s="370"/>
      <c r="H216" s="370"/>
      <c r="I216" s="370"/>
      <c r="J216" s="370"/>
      <c r="K216" s="370"/>
      <c r="L216" s="370"/>
      <c r="M216" s="370"/>
      <c r="N216" s="370"/>
      <c r="O216" s="370"/>
      <c r="P216" s="370"/>
      <c r="Q216" s="370"/>
      <c r="R216" s="370"/>
      <c r="S216" s="370"/>
      <c r="T216" s="370"/>
      <c r="U216" s="370"/>
      <c r="V216" s="370"/>
      <c r="W216" s="370"/>
      <c r="X216" s="370"/>
      <c r="Y216" s="370"/>
      <c r="Z216" s="370"/>
      <c r="AA216" s="370"/>
      <c r="AB216" s="370"/>
      <c r="AC216" s="370"/>
      <c r="AD216" s="370"/>
      <c r="AE216" s="370"/>
      <c r="AF216" s="370"/>
      <c r="AG216" s="370"/>
      <c r="AH216" s="370"/>
      <c r="AI216" s="370"/>
      <c r="AJ216" s="370"/>
      <c r="AK216" s="370"/>
      <c r="AL216" s="370"/>
      <c r="AM216" s="370"/>
      <c r="AN216" s="370"/>
      <c r="AO216" s="370"/>
      <c r="AP216" s="370"/>
      <c r="AQ216" s="370"/>
      <c r="AR216" s="370"/>
      <c r="AS216" s="370"/>
      <c r="AT216" s="370"/>
      <c r="AU216" s="370"/>
      <c r="AV216" s="370"/>
      <c r="AW216" s="370"/>
      <c r="AX216" s="370"/>
      <c r="AY216" s="370"/>
      <c r="AZ216" s="370"/>
      <c r="BA216" s="370"/>
      <c r="BB216" s="370"/>
      <c r="BC216" s="370"/>
      <c r="BD216" s="370"/>
      <c r="BE216" s="370"/>
      <c r="BF216" s="370"/>
      <c r="BG216" s="370"/>
      <c r="BH216" s="370"/>
      <c r="BI216" s="370"/>
      <c r="BJ216" s="370"/>
      <c r="BK216" s="370"/>
      <c r="BL216" s="370"/>
      <c r="BM216" s="371"/>
      <c r="BN216" s="391" t="s">
        <v>84</v>
      </c>
      <c r="BO216" s="392"/>
      <c r="BP216" s="392"/>
      <c r="BQ216" s="393"/>
      <c r="BR216" s="341"/>
      <c r="BS216" s="45"/>
      <c r="BT216" s="45"/>
      <c r="BU216" s="45"/>
      <c r="BV216" s="45"/>
      <c r="BW216" s="45"/>
    </row>
    <row r="217" spans="2:75" ht="53.25" customHeight="1">
      <c r="B217" s="375" t="s">
        <v>146</v>
      </c>
      <c r="C217" s="376"/>
      <c r="D217" s="369" t="s">
        <v>369</v>
      </c>
      <c r="E217" s="370"/>
      <c r="F217" s="370"/>
      <c r="G217" s="370"/>
      <c r="H217" s="370"/>
      <c r="I217" s="370"/>
      <c r="J217" s="370"/>
      <c r="K217" s="370"/>
      <c r="L217" s="370"/>
      <c r="M217" s="370"/>
      <c r="N217" s="370"/>
      <c r="O217" s="370"/>
      <c r="P217" s="370"/>
      <c r="Q217" s="370"/>
      <c r="R217" s="370"/>
      <c r="S217" s="370"/>
      <c r="T217" s="370"/>
      <c r="U217" s="370"/>
      <c r="V217" s="370"/>
      <c r="W217" s="370"/>
      <c r="X217" s="370"/>
      <c r="Y217" s="370"/>
      <c r="Z217" s="370"/>
      <c r="AA217" s="370"/>
      <c r="AB217" s="370"/>
      <c r="AC217" s="370"/>
      <c r="AD217" s="370"/>
      <c r="AE217" s="370"/>
      <c r="AF217" s="370"/>
      <c r="AG217" s="370"/>
      <c r="AH217" s="370"/>
      <c r="AI217" s="370"/>
      <c r="AJ217" s="370"/>
      <c r="AK217" s="370"/>
      <c r="AL217" s="370"/>
      <c r="AM217" s="370"/>
      <c r="AN217" s="370"/>
      <c r="AO217" s="370"/>
      <c r="AP217" s="370"/>
      <c r="AQ217" s="370"/>
      <c r="AR217" s="370"/>
      <c r="AS217" s="370"/>
      <c r="AT217" s="370"/>
      <c r="AU217" s="370"/>
      <c r="AV217" s="370"/>
      <c r="AW217" s="370"/>
      <c r="AX217" s="370"/>
      <c r="AY217" s="370"/>
      <c r="AZ217" s="370"/>
      <c r="BA217" s="370"/>
      <c r="BB217" s="370"/>
      <c r="BC217" s="370"/>
      <c r="BD217" s="370"/>
      <c r="BE217" s="370"/>
      <c r="BF217" s="370"/>
      <c r="BG217" s="370"/>
      <c r="BH217" s="370"/>
      <c r="BI217" s="370"/>
      <c r="BJ217" s="370"/>
      <c r="BK217" s="370"/>
      <c r="BL217" s="370"/>
      <c r="BM217" s="371"/>
      <c r="BN217" s="391" t="s">
        <v>85</v>
      </c>
      <c r="BO217" s="392"/>
      <c r="BP217" s="392"/>
      <c r="BQ217" s="393"/>
      <c r="BR217" s="341"/>
      <c r="BS217" s="45"/>
      <c r="BT217" s="45"/>
      <c r="BU217" s="45"/>
      <c r="BV217" s="45"/>
      <c r="BW217" s="45"/>
    </row>
    <row r="218" spans="2:75" ht="53.25" customHeight="1">
      <c r="B218" s="375" t="s">
        <v>147</v>
      </c>
      <c r="C218" s="376"/>
      <c r="D218" s="369" t="s">
        <v>370</v>
      </c>
      <c r="E218" s="370"/>
      <c r="F218" s="370"/>
      <c r="G218" s="370"/>
      <c r="H218" s="370"/>
      <c r="I218" s="370"/>
      <c r="J218" s="370"/>
      <c r="K218" s="370"/>
      <c r="L218" s="370"/>
      <c r="M218" s="370"/>
      <c r="N218" s="370"/>
      <c r="O218" s="370"/>
      <c r="P218" s="370"/>
      <c r="Q218" s="370"/>
      <c r="R218" s="370"/>
      <c r="S218" s="370"/>
      <c r="T218" s="370"/>
      <c r="U218" s="370"/>
      <c r="V218" s="370"/>
      <c r="W218" s="370"/>
      <c r="X218" s="370"/>
      <c r="Y218" s="370"/>
      <c r="Z218" s="370"/>
      <c r="AA218" s="370"/>
      <c r="AB218" s="370"/>
      <c r="AC218" s="370"/>
      <c r="AD218" s="370"/>
      <c r="AE218" s="370"/>
      <c r="AF218" s="370"/>
      <c r="AG218" s="370"/>
      <c r="AH218" s="370"/>
      <c r="AI218" s="370"/>
      <c r="AJ218" s="370"/>
      <c r="AK218" s="370"/>
      <c r="AL218" s="370"/>
      <c r="AM218" s="370"/>
      <c r="AN218" s="370"/>
      <c r="AO218" s="370"/>
      <c r="AP218" s="370"/>
      <c r="AQ218" s="370"/>
      <c r="AR218" s="370"/>
      <c r="AS218" s="370"/>
      <c r="AT218" s="370"/>
      <c r="AU218" s="370"/>
      <c r="AV218" s="370"/>
      <c r="AW218" s="370"/>
      <c r="AX218" s="370"/>
      <c r="AY218" s="370"/>
      <c r="AZ218" s="370"/>
      <c r="BA218" s="370"/>
      <c r="BB218" s="370"/>
      <c r="BC218" s="370"/>
      <c r="BD218" s="370"/>
      <c r="BE218" s="370"/>
      <c r="BF218" s="370"/>
      <c r="BG218" s="370"/>
      <c r="BH218" s="370"/>
      <c r="BI218" s="370"/>
      <c r="BJ218" s="370"/>
      <c r="BK218" s="370"/>
      <c r="BL218" s="370"/>
      <c r="BM218" s="371"/>
      <c r="BN218" s="391" t="s">
        <v>87</v>
      </c>
      <c r="BO218" s="392"/>
      <c r="BP218" s="392"/>
      <c r="BQ218" s="393"/>
      <c r="BR218" s="341"/>
      <c r="BS218" s="45"/>
      <c r="BT218" s="45"/>
      <c r="BU218" s="45"/>
      <c r="BV218" s="45"/>
      <c r="BW218" s="45"/>
    </row>
    <row r="219" spans="2:75" ht="53.25" customHeight="1">
      <c r="B219" s="375" t="s">
        <v>148</v>
      </c>
      <c r="C219" s="376"/>
      <c r="D219" s="369" t="s">
        <v>410</v>
      </c>
      <c r="E219" s="370"/>
      <c r="F219" s="370"/>
      <c r="G219" s="370"/>
      <c r="H219" s="370"/>
      <c r="I219" s="370"/>
      <c r="J219" s="370"/>
      <c r="K219" s="370"/>
      <c r="L219" s="370"/>
      <c r="M219" s="370"/>
      <c r="N219" s="370"/>
      <c r="O219" s="370"/>
      <c r="P219" s="370"/>
      <c r="Q219" s="370"/>
      <c r="R219" s="370"/>
      <c r="S219" s="370"/>
      <c r="T219" s="370"/>
      <c r="U219" s="370"/>
      <c r="V219" s="370"/>
      <c r="W219" s="370"/>
      <c r="X219" s="370"/>
      <c r="Y219" s="370"/>
      <c r="Z219" s="370"/>
      <c r="AA219" s="370"/>
      <c r="AB219" s="370"/>
      <c r="AC219" s="370"/>
      <c r="AD219" s="370"/>
      <c r="AE219" s="370"/>
      <c r="AF219" s="370"/>
      <c r="AG219" s="370"/>
      <c r="AH219" s="370"/>
      <c r="AI219" s="370"/>
      <c r="AJ219" s="370"/>
      <c r="AK219" s="370"/>
      <c r="AL219" s="370"/>
      <c r="AM219" s="370"/>
      <c r="AN219" s="370"/>
      <c r="AO219" s="370"/>
      <c r="AP219" s="370"/>
      <c r="AQ219" s="370"/>
      <c r="AR219" s="370"/>
      <c r="AS219" s="370"/>
      <c r="AT219" s="370"/>
      <c r="AU219" s="370"/>
      <c r="AV219" s="370"/>
      <c r="AW219" s="370"/>
      <c r="AX219" s="370"/>
      <c r="AY219" s="370"/>
      <c r="AZ219" s="370"/>
      <c r="BA219" s="370"/>
      <c r="BB219" s="370"/>
      <c r="BC219" s="370"/>
      <c r="BD219" s="370"/>
      <c r="BE219" s="370"/>
      <c r="BF219" s="370"/>
      <c r="BG219" s="370"/>
      <c r="BH219" s="370"/>
      <c r="BI219" s="370"/>
      <c r="BJ219" s="370"/>
      <c r="BK219" s="370"/>
      <c r="BL219" s="370"/>
      <c r="BM219" s="371"/>
      <c r="BN219" s="391" t="s">
        <v>88</v>
      </c>
      <c r="BO219" s="392"/>
      <c r="BP219" s="392"/>
      <c r="BQ219" s="393"/>
      <c r="BR219" s="341"/>
      <c r="BS219" s="45"/>
      <c r="BT219" s="45"/>
      <c r="BU219" s="45"/>
      <c r="BV219" s="45"/>
      <c r="BW219" s="45"/>
    </row>
    <row r="220" spans="2:75" ht="53.25" customHeight="1">
      <c r="B220" s="375" t="s">
        <v>149</v>
      </c>
      <c r="C220" s="376"/>
      <c r="D220" s="369" t="s">
        <v>411</v>
      </c>
      <c r="E220" s="370"/>
      <c r="F220" s="370"/>
      <c r="G220" s="370"/>
      <c r="H220" s="370"/>
      <c r="I220" s="370"/>
      <c r="J220" s="370"/>
      <c r="K220" s="370"/>
      <c r="L220" s="370"/>
      <c r="M220" s="370"/>
      <c r="N220" s="370"/>
      <c r="O220" s="370"/>
      <c r="P220" s="370"/>
      <c r="Q220" s="370"/>
      <c r="R220" s="370"/>
      <c r="S220" s="370"/>
      <c r="T220" s="370"/>
      <c r="U220" s="370"/>
      <c r="V220" s="370"/>
      <c r="W220" s="370"/>
      <c r="X220" s="370"/>
      <c r="Y220" s="370"/>
      <c r="Z220" s="370"/>
      <c r="AA220" s="370"/>
      <c r="AB220" s="370"/>
      <c r="AC220" s="370"/>
      <c r="AD220" s="370"/>
      <c r="AE220" s="370"/>
      <c r="AF220" s="370"/>
      <c r="AG220" s="370"/>
      <c r="AH220" s="370"/>
      <c r="AI220" s="370"/>
      <c r="AJ220" s="370"/>
      <c r="AK220" s="370"/>
      <c r="AL220" s="370"/>
      <c r="AM220" s="370"/>
      <c r="AN220" s="370"/>
      <c r="AO220" s="370"/>
      <c r="AP220" s="370"/>
      <c r="AQ220" s="370"/>
      <c r="AR220" s="370"/>
      <c r="AS220" s="370"/>
      <c r="AT220" s="370"/>
      <c r="AU220" s="370"/>
      <c r="AV220" s="370"/>
      <c r="AW220" s="370"/>
      <c r="AX220" s="370"/>
      <c r="AY220" s="370"/>
      <c r="AZ220" s="370"/>
      <c r="BA220" s="370"/>
      <c r="BB220" s="370"/>
      <c r="BC220" s="370"/>
      <c r="BD220" s="370"/>
      <c r="BE220" s="370"/>
      <c r="BF220" s="370"/>
      <c r="BG220" s="370"/>
      <c r="BH220" s="370"/>
      <c r="BI220" s="370"/>
      <c r="BJ220" s="370"/>
      <c r="BK220" s="370"/>
      <c r="BL220" s="370"/>
      <c r="BM220" s="371"/>
      <c r="BN220" s="391" t="s">
        <v>90</v>
      </c>
      <c r="BO220" s="392"/>
      <c r="BP220" s="392"/>
      <c r="BQ220" s="393"/>
      <c r="BR220" s="341"/>
      <c r="BS220" s="45"/>
      <c r="BT220" s="45"/>
      <c r="BU220" s="45"/>
      <c r="BV220" s="45"/>
      <c r="BW220" s="45"/>
    </row>
    <row r="221" spans="2:75" ht="53.25" customHeight="1">
      <c r="B221" s="375" t="s">
        <v>150</v>
      </c>
      <c r="C221" s="376"/>
      <c r="D221" s="369" t="s">
        <v>412</v>
      </c>
      <c r="E221" s="370"/>
      <c r="F221" s="370"/>
      <c r="G221" s="370"/>
      <c r="H221" s="370"/>
      <c r="I221" s="370"/>
      <c r="J221" s="370"/>
      <c r="K221" s="370"/>
      <c r="L221" s="370"/>
      <c r="M221" s="370"/>
      <c r="N221" s="370"/>
      <c r="O221" s="370"/>
      <c r="P221" s="370"/>
      <c r="Q221" s="370"/>
      <c r="R221" s="370"/>
      <c r="S221" s="370"/>
      <c r="T221" s="370"/>
      <c r="U221" s="370"/>
      <c r="V221" s="370"/>
      <c r="W221" s="370"/>
      <c r="X221" s="370"/>
      <c r="Y221" s="370"/>
      <c r="Z221" s="370"/>
      <c r="AA221" s="370"/>
      <c r="AB221" s="370"/>
      <c r="AC221" s="370"/>
      <c r="AD221" s="370"/>
      <c r="AE221" s="370"/>
      <c r="AF221" s="370"/>
      <c r="AG221" s="370"/>
      <c r="AH221" s="370"/>
      <c r="AI221" s="370"/>
      <c r="AJ221" s="370"/>
      <c r="AK221" s="370"/>
      <c r="AL221" s="370"/>
      <c r="AM221" s="370"/>
      <c r="AN221" s="370"/>
      <c r="AO221" s="370"/>
      <c r="AP221" s="370"/>
      <c r="AQ221" s="370"/>
      <c r="AR221" s="370"/>
      <c r="AS221" s="370"/>
      <c r="AT221" s="370"/>
      <c r="AU221" s="370"/>
      <c r="AV221" s="370"/>
      <c r="AW221" s="370"/>
      <c r="AX221" s="370"/>
      <c r="AY221" s="370"/>
      <c r="AZ221" s="370"/>
      <c r="BA221" s="370"/>
      <c r="BB221" s="370"/>
      <c r="BC221" s="370"/>
      <c r="BD221" s="370"/>
      <c r="BE221" s="370"/>
      <c r="BF221" s="370"/>
      <c r="BG221" s="370"/>
      <c r="BH221" s="370"/>
      <c r="BI221" s="370"/>
      <c r="BJ221" s="370"/>
      <c r="BK221" s="370"/>
      <c r="BL221" s="370"/>
      <c r="BM221" s="371"/>
      <c r="BN221" s="391" t="s">
        <v>92</v>
      </c>
      <c r="BO221" s="392"/>
      <c r="BP221" s="392"/>
      <c r="BQ221" s="393"/>
      <c r="BR221" s="341"/>
      <c r="BS221" s="45"/>
      <c r="BT221" s="45"/>
      <c r="BU221" s="45"/>
      <c r="BV221" s="45"/>
      <c r="BW221" s="45"/>
    </row>
    <row r="222" spans="2:75" ht="53.25" customHeight="1">
      <c r="B222" s="375" t="s">
        <v>151</v>
      </c>
      <c r="C222" s="376"/>
      <c r="D222" s="369" t="s">
        <v>371</v>
      </c>
      <c r="E222" s="370"/>
      <c r="F222" s="370"/>
      <c r="G222" s="370"/>
      <c r="H222" s="370"/>
      <c r="I222" s="370"/>
      <c r="J222" s="370"/>
      <c r="K222" s="370"/>
      <c r="L222" s="370"/>
      <c r="M222" s="370"/>
      <c r="N222" s="370"/>
      <c r="O222" s="370"/>
      <c r="P222" s="370"/>
      <c r="Q222" s="370"/>
      <c r="R222" s="370"/>
      <c r="S222" s="370"/>
      <c r="T222" s="370"/>
      <c r="U222" s="370"/>
      <c r="V222" s="370"/>
      <c r="W222" s="370"/>
      <c r="X222" s="370"/>
      <c r="Y222" s="370"/>
      <c r="Z222" s="370"/>
      <c r="AA222" s="370"/>
      <c r="AB222" s="370"/>
      <c r="AC222" s="370"/>
      <c r="AD222" s="370"/>
      <c r="AE222" s="370"/>
      <c r="AF222" s="370"/>
      <c r="AG222" s="370"/>
      <c r="AH222" s="370"/>
      <c r="AI222" s="370"/>
      <c r="AJ222" s="370"/>
      <c r="AK222" s="370"/>
      <c r="AL222" s="370"/>
      <c r="AM222" s="370"/>
      <c r="AN222" s="370"/>
      <c r="AO222" s="370"/>
      <c r="AP222" s="370"/>
      <c r="AQ222" s="370"/>
      <c r="AR222" s="370"/>
      <c r="AS222" s="370"/>
      <c r="AT222" s="370"/>
      <c r="AU222" s="370"/>
      <c r="AV222" s="370"/>
      <c r="AW222" s="370"/>
      <c r="AX222" s="370"/>
      <c r="AY222" s="370"/>
      <c r="AZ222" s="370"/>
      <c r="BA222" s="370"/>
      <c r="BB222" s="370"/>
      <c r="BC222" s="370"/>
      <c r="BD222" s="370"/>
      <c r="BE222" s="370"/>
      <c r="BF222" s="370"/>
      <c r="BG222" s="370"/>
      <c r="BH222" s="370"/>
      <c r="BI222" s="370"/>
      <c r="BJ222" s="370"/>
      <c r="BK222" s="370"/>
      <c r="BL222" s="370"/>
      <c r="BM222" s="371"/>
      <c r="BN222" s="391" t="s">
        <v>93</v>
      </c>
      <c r="BO222" s="392"/>
      <c r="BP222" s="392"/>
      <c r="BQ222" s="393"/>
      <c r="BR222" s="341"/>
      <c r="BS222" s="45"/>
      <c r="BT222" s="45"/>
      <c r="BU222" s="45"/>
      <c r="BV222" s="45"/>
      <c r="BW222" s="45"/>
    </row>
    <row r="223" spans="2:75" ht="53.25" customHeight="1">
      <c r="B223" s="375" t="s">
        <v>152</v>
      </c>
      <c r="C223" s="376"/>
      <c r="D223" s="369" t="s">
        <v>413</v>
      </c>
      <c r="E223" s="370"/>
      <c r="F223" s="370"/>
      <c r="G223" s="370"/>
      <c r="H223" s="370"/>
      <c r="I223" s="370"/>
      <c r="J223" s="370"/>
      <c r="K223" s="370"/>
      <c r="L223" s="370"/>
      <c r="M223" s="370"/>
      <c r="N223" s="370"/>
      <c r="O223" s="370"/>
      <c r="P223" s="370"/>
      <c r="Q223" s="370"/>
      <c r="R223" s="370"/>
      <c r="S223" s="370"/>
      <c r="T223" s="370"/>
      <c r="U223" s="370"/>
      <c r="V223" s="370"/>
      <c r="W223" s="370"/>
      <c r="X223" s="370"/>
      <c r="Y223" s="370"/>
      <c r="Z223" s="370"/>
      <c r="AA223" s="370"/>
      <c r="AB223" s="370"/>
      <c r="AC223" s="370"/>
      <c r="AD223" s="370"/>
      <c r="AE223" s="370"/>
      <c r="AF223" s="370"/>
      <c r="AG223" s="370"/>
      <c r="AH223" s="370"/>
      <c r="AI223" s="370"/>
      <c r="AJ223" s="370"/>
      <c r="AK223" s="370"/>
      <c r="AL223" s="370"/>
      <c r="AM223" s="370"/>
      <c r="AN223" s="370"/>
      <c r="AO223" s="370"/>
      <c r="AP223" s="370"/>
      <c r="AQ223" s="370"/>
      <c r="AR223" s="370"/>
      <c r="AS223" s="370"/>
      <c r="AT223" s="370"/>
      <c r="AU223" s="370"/>
      <c r="AV223" s="370"/>
      <c r="AW223" s="370"/>
      <c r="AX223" s="370"/>
      <c r="AY223" s="370"/>
      <c r="AZ223" s="370"/>
      <c r="BA223" s="370"/>
      <c r="BB223" s="370"/>
      <c r="BC223" s="370"/>
      <c r="BD223" s="370"/>
      <c r="BE223" s="370"/>
      <c r="BF223" s="370"/>
      <c r="BG223" s="370"/>
      <c r="BH223" s="370"/>
      <c r="BI223" s="370"/>
      <c r="BJ223" s="370"/>
      <c r="BK223" s="370"/>
      <c r="BL223" s="370"/>
      <c r="BM223" s="371"/>
      <c r="BN223" s="391" t="s">
        <v>94</v>
      </c>
      <c r="BO223" s="392"/>
      <c r="BP223" s="392"/>
      <c r="BQ223" s="393"/>
      <c r="BR223" s="341"/>
      <c r="BS223" s="45"/>
      <c r="BT223" s="45"/>
      <c r="BU223" s="45"/>
      <c r="BV223" s="45"/>
      <c r="BW223" s="45"/>
    </row>
    <row r="224" spans="2:75" ht="53.25" customHeight="1">
      <c r="B224" s="375" t="s">
        <v>153</v>
      </c>
      <c r="C224" s="376"/>
      <c r="D224" s="369" t="s">
        <v>414</v>
      </c>
      <c r="E224" s="370"/>
      <c r="F224" s="370"/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70"/>
      <c r="R224" s="370"/>
      <c r="S224" s="370"/>
      <c r="T224" s="370"/>
      <c r="U224" s="370"/>
      <c r="V224" s="370"/>
      <c r="W224" s="370"/>
      <c r="X224" s="370"/>
      <c r="Y224" s="370"/>
      <c r="Z224" s="370"/>
      <c r="AA224" s="370"/>
      <c r="AB224" s="370"/>
      <c r="AC224" s="370"/>
      <c r="AD224" s="370"/>
      <c r="AE224" s="370"/>
      <c r="AF224" s="370"/>
      <c r="AG224" s="370"/>
      <c r="AH224" s="370"/>
      <c r="AI224" s="370"/>
      <c r="AJ224" s="370"/>
      <c r="AK224" s="370"/>
      <c r="AL224" s="370"/>
      <c r="AM224" s="370"/>
      <c r="AN224" s="370"/>
      <c r="AO224" s="370"/>
      <c r="AP224" s="370"/>
      <c r="AQ224" s="370"/>
      <c r="AR224" s="370"/>
      <c r="AS224" s="370"/>
      <c r="AT224" s="370"/>
      <c r="AU224" s="370"/>
      <c r="AV224" s="370"/>
      <c r="AW224" s="370"/>
      <c r="AX224" s="370"/>
      <c r="AY224" s="370"/>
      <c r="AZ224" s="370"/>
      <c r="BA224" s="370"/>
      <c r="BB224" s="370"/>
      <c r="BC224" s="370"/>
      <c r="BD224" s="370"/>
      <c r="BE224" s="370"/>
      <c r="BF224" s="370"/>
      <c r="BG224" s="370"/>
      <c r="BH224" s="370"/>
      <c r="BI224" s="370"/>
      <c r="BJ224" s="370"/>
      <c r="BK224" s="370"/>
      <c r="BL224" s="370"/>
      <c r="BM224" s="371"/>
      <c r="BN224" s="391" t="s">
        <v>95</v>
      </c>
      <c r="BO224" s="392"/>
      <c r="BP224" s="392"/>
      <c r="BQ224" s="393"/>
      <c r="BR224" s="341"/>
      <c r="BS224" s="45"/>
      <c r="BT224" s="45"/>
      <c r="BU224" s="45"/>
      <c r="BV224" s="45"/>
      <c r="BW224" s="45"/>
    </row>
    <row r="225" spans="2:75" ht="53.25" customHeight="1" thickBot="1">
      <c r="B225" s="647" t="s">
        <v>154</v>
      </c>
      <c r="C225" s="648"/>
      <c r="D225" s="381" t="s">
        <v>423</v>
      </c>
      <c r="E225" s="382"/>
      <c r="F225" s="382"/>
      <c r="G225" s="382"/>
      <c r="H225" s="382"/>
      <c r="I225" s="382"/>
      <c r="J225" s="382"/>
      <c r="K225" s="382"/>
      <c r="L225" s="382"/>
      <c r="M225" s="382"/>
      <c r="N225" s="382"/>
      <c r="O225" s="382"/>
      <c r="P225" s="382"/>
      <c r="Q225" s="382"/>
      <c r="R225" s="382"/>
      <c r="S225" s="382"/>
      <c r="T225" s="382"/>
      <c r="U225" s="382"/>
      <c r="V225" s="382"/>
      <c r="W225" s="382"/>
      <c r="X225" s="382"/>
      <c r="Y225" s="382"/>
      <c r="Z225" s="382"/>
      <c r="AA225" s="382"/>
      <c r="AB225" s="382"/>
      <c r="AC225" s="382"/>
      <c r="AD225" s="382"/>
      <c r="AE225" s="382"/>
      <c r="AF225" s="382"/>
      <c r="AG225" s="382"/>
      <c r="AH225" s="382"/>
      <c r="AI225" s="382"/>
      <c r="AJ225" s="382"/>
      <c r="AK225" s="382"/>
      <c r="AL225" s="382"/>
      <c r="AM225" s="382"/>
      <c r="AN225" s="382"/>
      <c r="AO225" s="382"/>
      <c r="AP225" s="382"/>
      <c r="AQ225" s="382"/>
      <c r="AR225" s="382"/>
      <c r="AS225" s="382"/>
      <c r="AT225" s="382"/>
      <c r="AU225" s="382"/>
      <c r="AV225" s="382"/>
      <c r="AW225" s="382"/>
      <c r="AX225" s="382"/>
      <c r="AY225" s="382"/>
      <c r="AZ225" s="382"/>
      <c r="BA225" s="382"/>
      <c r="BB225" s="382"/>
      <c r="BC225" s="382"/>
      <c r="BD225" s="382"/>
      <c r="BE225" s="382"/>
      <c r="BF225" s="382"/>
      <c r="BG225" s="382"/>
      <c r="BH225" s="382"/>
      <c r="BI225" s="382"/>
      <c r="BJ225" s="382"/>
      <c r="BK225" s="382"/>
      <c r="BL225" s="382"/>
      <c r="BM225" s="383"/>
      <c r="BN225" s="400" t="s">
        <v>96</v>
      </c>
      <c r="BO225" s="401"/>
      <c r="BP225" s="401"/>
      <c r="BQ225" s="402"/>
      <c r="BR225" s="341"/>
      <c r="BS225" s="45"/>
      <c r="BT225" s="45"/>
      <c r="BU225" s="45"/>
      <c r="BV225" s="45"/>
      <c r="BW225" s="45"/>
    </row>
    <row r="226" spans="2:75" s="124" customFormat="1" ht="33.75" customHeight="1">
      <c r="B226" s="344"/>
      <c r="C226" s="344"/>
      <c r="D226" s="304"/>
      <c r="E226" s="304"/>
      <c r="F226" s="304"/>
      <c r="G226" s="304"/>
      <c r="H226" s="304"/>
      <c r="I226" s="304"/>
      <c r="J226" s="304"/>
      <c r="K226" s="304"/>
      <c r="L226" s="304"/>
      <c r="M226" s="304"/>
      <c r="N226" s="304"/>
      <c r="O226" s="304"/>
      <c r="P226" s="304"/>
      <c r="Q226" s="304"/>
      <c r="R226" s="304"/>
      <c r="S226" s="304"/>
      <c r="T226" s="304"/>
      <c r="U226" s="304"/>
      <c r="V226" s="304"/>
      <c r="W226" s="304"/>
      <c r="X226" s="304"/>
      <c r="Y226" s="304"/>
      <c r="Z226" s="304"/>
      <c r="AA226" s="304"/>
      <c r="AB226" s="304"/>
      <c r="AC226" s="304"/>
      <c r="AD226" s="304"/>
      <c r="AE226" s="304"/>
      <c r="AF226" s="304"/>
      <c r="AG226" s="304"/>
      <c r="AH226" s="304"/>
      <c r="AI226" s="304"/>
      <c r="AJ226" s="304"/>
      <c r="AK226" s="304"/>
      <c r="AL226" s="304"/>
      <c r="AM226" s="304"/>
      <c r="AN226" s="304"/>
      <c r="AO226" s="304"/>
      <c r="AP226" s="304"/>
      <c r="AQ226" s="304"/>
      <c r="AR226" s="304"/>
      <c r="AS226" s="304"/>
      <c r="AT226" s="304"/>
      <c r="AU226" s="304"/>
      <c r="AV226" s="304"/>
      <c r="AW226" s="304"/>
      <c r="AX226" s="304"/>
      <c r="AY226" s="304"/>
      <c r="AZ226" s="304"/>
      <c r="BA226" s="304"/>
      <c r="BB226" s="304"/>
      <c r="BC226" s="304"/>
      <c r="BD226" s="304"/>
      <c r="BE226" s="304"/>
      <c r="BF226" s="304"/>
      <c r="BG226" s="304"/>
      <c r="BH226" s="304"/>
      <c r="BI226" s="304"/>
      <c r="BJ226" s="304"/>
      <c r="BK226" s="304"/>
      <c r="BL226" s="304"/>
      <c r="BM226" s="304"/>
      <c r="BN226" s="341"/>
      <c r="BO226" s="341"/>
      <c r="BP226" s="341"/>
      <c r="BQ226" s="341"/>
      <c r="BR226" s="341"/>
    </row>
    <row r="227" spans="2:75" ht="44.25" customHeight="1">
      <c r="B227" s="354" t="s">
        <v>210</v>
      </c>
      <c r="C227" s="354"/>
      <c r="D227" s="354"/>
      <c r="E227" s="354"/>
      <c r="F227" s="354"/>
      <c r="G227" s="354"/>
      <c r="H227" s="354"/>
      <c r="I227" s="354"/>
      <c r="J227" s="354"/>
      <c r="K227" s="354"/>
      <c r="L227" s="354"/>
      <c r="M227" s="354"/>
      <c r="N227" s="354"/>
      <c r="O227" s="354"/>
      <c r="P227" s="354"/>
      <c r="Q227" s="354"/>
      <c r="R227" s="354"/>
      <c r="S227" s="354"/>
      <c r="T227" s="354"/>
      <c r="U227" s="354"/>
      <c r="V227" s="354"/>
      <c r="W227" s="354"/>
      <c r="X227" s="354"/>
      <c r="Y227" s="354"/>
      <c r="Z227" s="354"/>
      <c r="AA227" s="354"/>
      <c r="AB227" s="354"/>
      <c r="AC227" s="354"/>
      <c r="AD227" s="354"/>
      <c r="AE227" s="354"/>
      <c r="AF227" s="354"/>
      <c r="AG227" s="354"/>
      <c r="AH227" s="354"/>
      <c r="AI227" s="354"/>
      <c r="AJ227" s="244"/>
      <c r="AK227" s="244"/>
      <c r="AL227" s="244"/>
      <c r="AM227" s="244"/>
      <c r="AN227" s="244"/>
      <c r="AO227" s="244"/>
      <c r="AP227" s="244"/>
      <c r="AQ227" s="244"/>
      <c r="AR227" s="244"/>
      <c r="AS227" s="244"/>
      <c r="AT227" s="244"/>
      <c r="AU227" s="244"/>
      <c r="AV227" s="354" t="s">
        <v>210</v>
      </c>
      <c r="AW227" s="354"/>
      <c r="AX227" s="354"/>
      <c r="AY227" s="354"/>
      <c r="AZ227" s="354"/>
      <c r="BA227" s="354"/>
      <c r="BB227" s="354"/>
      <c r="BC227" s="354"/>
      <c r="BD227" s="354"/>
      <c r="BE227" s="354"/>
      <c r="BF227" s="354"/>
      <c r="BG227" s="354"/>
      <c r="BH227" s="354"/>
      <c r="BI227" s="354"/>
      <c r="BJ227" s="354"/>
      <c r="BK227" s="354"/>
      <c r="BL227" s="354"/>
      <c r="BM227" s="354"/>
      <c r="BN227" s="354"/>
      <c r="BO227" s="354"/>
      <c r="BP227" s="354"/>
      <c r="BQ227" s="354"/>
      <c r="BR227" s="305"/>
      <c r="BS227" s="45"/>
      <c r="BT227" s="45"/>
      <c r="BU227" s="45"/>
      <c r="BV227" s="45"/>
      <c r="BW227" s="45"/>
    </row>
    <row r="228" spans="2:75" ht="39.75" customHeight="1">
      <c r="B228" s="406" t="s">
        <v>430</v>
      </c>
      <c r="C228" s="406"/>
      <c r="D228" s="406"/>
      <c r="E228" s="406"/>
      <c r="F228" s="406"/>
      <c r="G228" s="406"/>
      <c r="H228" s="406"/>
      <c r="I228" s="406"/>
      <c r="J228" s="406"/>
      <c r="K228" s="406"/>
      <c r="L228" s="406"/>
      <c r="M228" s="406"/>
      <c r="N228" s="406"/>
      <c r="O228" s="406"/>
      <c r="P228" s="406"/>
      <c r="Q228" s="406"/>
      <c r="R228" s="406"/>
      <c r="S228" s="406"/>
      <c r="T228" s="406"/>
      <c r="U228" s="406"/>
      <c r="V228" s="406"/>
      <c r="W228" s="406"/>
      <c r="X228" s="406"/>
      <c r="Y228" s="406"/>
      <c r="Z228" s="406"/>
      <c r="AA228" s="406"/>
      <c r="AB228" s="406"/>
      <c r="AC228" s="406"/>
      <c r="AD228" s="406"/>
      <c r="AE228" s="406"/>
      <c r="AF228" s="406"/>
      <c r="AG228" s="406"/>
      <c r="AH228" s="406"/>
      <c r="AI228" s="406"/>
      <c r="AJ228" s="244"/>
      <c r="AK228" s="244"/>
      <c r="AL228" s="244"/>
      <c r="AM228" s="244"/>
      <c r="AN228" s="244"/>
      <c r="AO228" s="244"/>
      <c r="AP228" s="244"/>
      <c r="AQ228" s="244"/>
      <c r="AR228" s="244"/>
      <c r="AS228" s="244"/>
      <c r="AT228" s="244"/>
      <c r="AU228" s="244"/>
      <c r="AV228" s="406" t="s">
        <v>427</v>
      </c>
      <c r="AW228" s="406"/>
      <c r="AX228" s="406"/>
      <c r="AY228" s="406"/>
      <c r="AZ228" s="406"/>
      <c r="BA228" s="406"/>
      <c r="BB228" s="406"/>
      <c r="BC228" s="406"/>
      <c r="BD228" s="406"/>
      <c r="BE228" s="406"/>
      <c r="BF228" s="406"/>
      <c r="BG228" s="406"/>
      <c r="BH228" s="406"/>
      <c r="BI228" s="406"/>
      <c r="BJ228" s="406"/>
      <c r="BK228" s="406"/>
      <c r="BL228" s="406"/>
      <c r="BM228" s="406"/>
      <c r="BN228" s="406"/>
      <c r="BO228" s="406"/>
      <c r="BP228" s="406"/>
      <c r="BQ228" s="406"/>
      <c r="BR228" s="308"/>
      <c r="BS228" s="45"/>
      <c r="BT228" s="45"/>
      <c r="BU228" s="45"/>
      <c r="BV228" s="45"/>
      <c r="BW228" s="45"/>
    </row>
    <row r="229" spans="2:75" ht="53.25" customHeight="1">
      <c r="B229" s="406"/>
      <c r="C229" s="406"/>
      <c r="D229" s="406"/>
      <c r="E229" s="406"/>
      <c r="F229" s="406"/>
      <c r="G229" s="406"/>
      <c r="H229" s="406"/>
      <c r="I229" s="406"/>
      <c r="J229" s="406"/>
      <c r="K229" s="406"/>
      <c r="L229" s="406"/>
      <c r="M229" s="406"/>
      <c r="N229" s="406"/>
      <c r="O229" s="406"/>
      <c r="P229" s="406"/>
      <c r="Q229" s="406"/>
      <c r="R229" s="406"/>
      <c r="S229" s="406"/>
      <c r="T229" s="406"/>
      <c r="U229" s="406"/>
      <c r="V229" s="406"/>
      <c r="W229" s="406"/>
      <c r="X229" s="406"/>
      <c r="Y229" s="406"/>
      <c r="Z229" s="406"/>
      <c r="AA229" s="406"/>
      <c r="AB229" s="406"/>
      <c r="AC229" s="406"/>
      <c r="AD229" s="406"/>
      <c r="AE229" s="406"/>
      <c r="AF229" s="406"/>
      <c r="AG229" s="406"/>
      <c r="AH229" s="406"/>
      <c r="AI229" s="406"/>
      <c r="AJ229" s="244"/>
      <c r="AK229" s="244"/>
      <c r="AL229" s="244"/>
      <c r="AM229" s="244"/>
      <c r="AN229" s="244"/>
      <c r="AO229" s="244"/>
      <c r="AP229" s="244"/>
      <c r="AQ229" s="244"/>
      <c r="AR229" s="244"/>
      <c r="AS229" s="244"/>
      <c r="AT229" s="244"/>
      <c r="AU229" s="244"/>
      <c r="AV229" s="406"/>
      <c r="AW229" s="406"/>
      <c r="AX229" s="406"/>
      <c r="AY229" s="406"/>
      <c r="AZ229" s="406"/>
      <c r="BA229" s="406"/>
      <c r="BB229" s="406"/>
      <c r="BC229" s="406"/>
      <c r="BD229" s="406"/>
      <c r="BE229" s="406"/>
      <c r="BF229" s="406"/>
      <c r="BG229" s="406"/>
      <c r="BH229" s="406"/>
      <c r="BI229" s="406"/>
      <c r="BJ229" s="406"/>
      <c r="BK229" s="406"/>
      <c r="BL229" s="406"/>
      <c r="BM229" s="406"/>
      <c r="BN229" s="406"/>
      <c r="BO229" s="406"/>
      <c r="BP229" s="406"/>
      <c r="BQ229" s="406"/>
      <c r="BR229" s="308"/>
      <c r="BS229" s="45"/>
      <c r="BT229" s="45"/>
      <c r="BU229" s="45"/>
      <c r="BV229" s="45"/>
      <c r="BW229" s="45"/>
    </row>
    <row r="230" spans="2:75" ht="53.25" customHeight="1">
      <c r="B230" s="406" t="s">
        <v>429</v>
      </c>
      <c r="C230" s="406"/>
      <c r="D230" s="406"/>
      <c r="E230" s="406"/>
      <c r="F230" s="406"/>
      <c r="G230" s="406"/>
      <c r="H230" s="406"/>
      <c r="I230" s="406"/>
      <c r="J230" s="406"/>
      <c r="K230" s="406"/>
      <c r="L230" s="406"/>
      <c r="M230" s="406"/>
      <c r="N230" s="406"/>
      <c r="O230" s="406"/>
      <c r="P230" s="407" t="s">
        <v>457</v>
      </c>
      <c r="Q230" s="407"/>
      <c r="R230" s="407"/>
      <c r="S230" s="407"/>
      <c r="T230" s="407"/>
      <c r="U230" s="407"/>
      <c r="V230" s="407"/>
      <c r="W230" s="407"/>
      <c r="X230" s="407"/>
      <c r="Y230" s="407"/>
      <c r="Z230" s="407"/>
      <c r="AA230" s="407"/>
      <c r="AB230" s="407"/>
      <c r="AC230" s="407"/>
      <c r="AD230" s="407"/>
      <c r="AE230" s="407"/>
      <c r="AF230" s="407"/>
      <c r="AG230" s="407"/>
      <c r="AH230" s="407"/>
      <c r="AI230" s="407"/>
      <c r="AJ230" s="244"/>
      <c r="AK230" s="244"/>
      <c r="AL230" s="244"/>
      <c r="AM230" s="244"/>
      <c r="AN230" s="244"/>
      <c r="AO230" s="244"/>
      <c r="AP230" s="244"/>
      <c r="AQ230" s="244"/>
      <c r="AR230" s="244"/>
      <c r="AS230" s="244"/>
      <c r="AT230" s="244"/>
      <c r="AU230" s="244"/>
      <c r="AV230" s="406" t="s">
        <v>429</v>
      </c>
      <c r="AW230" s="406"/>
      <c r="AX230" s="406"/>
      <c r="AY230" s="406"/>
      <c r="AZ230" s="406"/>
      <c r="BA230" s="406"/>
      <c r="BB230" s="406"/>
      <c r="BC230" s="406"/>
      <c r="BD230" s="406"/>
      <c r="BE230" s="406"/>
      <c r="BF230" s="406"/>
      <c r="BG230" s="406"/>
      <c r="BH230" s="406"/>
      <c r="BI230" s="406"/>
      <c r="BJ230" s="407" t="s">
        <v>428</v>
      </c>
      <c r="BK230" s="407"/>
      <c r="BL230" s="407"/>
      <c r="BM230" s="407"/>
      <c r="BN230" s="407"/>
      <c r="BO230" s="407"/>
      <c r="BP230" s="407"/>
      <c r="BQ230" s="407"/>
      <c r="BR230" s="309"/>
      <c r="BS230" s="45"/>
      <c r="BT230" s="45"/>
      <c r="BU230" s="45"/>
      <c r="BV230" s="45"/>
      <c r="BW230" s="45"/>
    </row>
    <row r="231" spans="2:75" ht="53.25" customHeight="1" thickBot="1">
      <c r="B231" s="25"/>
      <c r="C231" s="187" t="s">
        <v>346</v>
      </c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  <c r="AL231" s="25"/>
      <c r="AM231" s="25"/>
      <c r="AN231" s="25"/>
      <c r="AO231" s="25"/>
      <c r="AP231" s="25"/>
      <c r="AQ231" s="25"/>
      <c r="AR231" s="25"/>
      <c r="AS231" s="25"/>
      <c r="AT231" s="25"/>
      <c r="AU231" s="25"/>
      <c r="AV231" s="25"/>
      <c r="AW231" s="25"/>
      <c r="AX231" s="25"/>
      <c r="AY231" s="25"/>
      <c r="AZ231" s="25"/>
      <c r="BA231" s="25"/>
      <c r="BB231" s="25"/>
      <c r="BC231" s="25"/>
      <c r="BD231" s="25"/>
      <c r="BE231" s="25"/>
      <c r="BF231" s="25"/>
      <c r="BG231" s="25"/>
      <c r="BH231" s="25"/>
      <c r="BI231" s="25"/>
      <c r="BJ231" s="25"/>
      <c r="BK231" s="25"/>
      <c r="BL231" s="25"/>
      <c r="BM231" s="25"/>
      <c r="BN231" s="25"/>
      <c r="BO231" s="25"/>
      <c r="BP231" s="25"/>
      <c r="BQ231" s="25"/>
      <c r="BR231" s="25"/>
      <c r="BS231" s="45"/>
      <c r="BT231" s="45"/>
      <c r="BU231" s="45"/>
      <c r="BV231" s="45"/>
      <c r="BW231" s="45"/>
    </row>
    <row r="232" spans="2:75" ht="87.75" customHeight="1" thickBot="1">
      <c r="B232" s="758" t="s">
        <v>178</v>
      </c>
      <c r="C232" s="759"/>
      <c r="D232" s="378" t="s">
        <v>179</v>
      </c>
      <c r="E232" s="379"/>
      <c r="F232" s="379"/>
      <c r="G232" s="379"/>
      <c r="H232" s="379"/>
      <c r="I232" s="379"/>
      <c r="J232" s="379"/>
      <c r="K232" s="379"/>
      <c r="L232" s="379"/>
      <c r="M232" s="379"/>
      <c r="N232" s="379"/>
      <c r="O232" s="379"/>
      <c r="P232" s="379"/>
      <c r="Q232" s="379"/>
      <c r="R232" s="379"/>
      <c r="S232" s="379"/>
      <c r="T232" s="379"/>
      <c r="U232" s="379"/>
      <c r="V232" s="379"/>
      <c r="W232" s="379"/>
      <c r="X232" s="379"/>
      <c r="Y232" s="379"/>
      <c r="Z232" s="379"/>
      <c r="AA232" s="379"/>
      <c r="AB232" s="379"/>
      <c r="AC232" s="379"/>
      <c r="AD232" s="379"/>
      <c r="AE232" s="379"/>
      <c r="AF232" s="379"/>
      <c r="AG232" s="379"/>
      <c r="AH232" s="379"/>
      <c r="AI232" s="379"/>
      <c r="AJ232" s="379"/>
      <c r="AK232" s="379"/>
      <c r="AL232" s="379"/>
      <c r="AM232" s="379"/>
      <c r="AN232" s="379"/>
      <c r="AO232" s="379"/>
      <c r="AP232" s="379"/>
      <c r="AQ232" s="379"/>
      <c r="AR232" s="379"/>
      <c r="AS232" s="379"/>
      <c r="AT232" s="379"/>
      <c r="AU232" s="379"/>
      <c r="AV232" s="379"/>
      <c r="AW232" s="379"/>
      <c r="AX232" s="379"/>
      <c r="AY232" s="379"/>
      <c r="AZ232" s="379"/>
      <c r="BA232" s="379"/>
      <c r="BB232" s="379"/>
      <c r="BC232" s="379"/>
      <c r="BD232" s="379"/>
      <c r="BE232" s="379"/>
      <c r="BF232" s="379"/>
      <c r="BG232" s="379"/>
      <c r="BH232" s="379"/>
      <c r="BI232" s="379"/>
      <c r="BJ232" s="379"/>
      <c r="BK232" s="379"/>
      <c r="BL232" s="379"/>
      <c r="BM232" s="380"/>
      <c r="BN232" s="385" t="s">
        <v>181</v>
      </c>
      <c r="BO232" s="386"/>
      <c r="BP232" s="386"/>
      <c r="BQ232" s="387"/>
      <c r="BR232" s="340"/>
      <c r="BS232" s="45"/>
      <c r="BT232" s="45"/>
      <c r="BU232" s="45"/>
      <c r="BV232" s="45"/>
      <c r="BW232" s="45"/>
    </row>
    <row r="233" spans="2:75" ht="87.75" customHeight="1">
      <c r="B233" s="649" t="s">
        <v>155</v>
      </c>
      <c r="C233" s="650"/>
      <c r="D233" s="366" t="s">
        <v>372</v>
      </c>
      <c r="E233" s="367"/>
      <c r="F233" s="367"/>
      <c r="G233" s="367"/>
      <c r="H233" s="367"/>
      <c r="I233" s="367"/>
      <c r="J233" s="367"/>
      <c r="K233" s="367"/>
      <c r="L233" s="367"/>
      <c r="M233" s="367"/>
      <c r="N233" s="367"/>
      <c r="O233" s="367"/>
      <c r="P233" s="367"/>
      <c r="Q233" s="367"/>
      <c r="R233" s="367"/>
      <c r="S233" s="367"/>
      <c r="T233" s="367"/>
      <c r="U233" s="367"/>
      <c r="V233" s="367"/>
      <c r="W233" s="367"/>
      <c r="X233" s="367"/>
      <c r="Y233" s="367"/>
      <c r="Z233" s="367"/>
      <c r="AA233" s="367"/>
      <c r="AB233" s="367"/>
      <c r="AC233" s="367"/>
      <c r="AD233" s="367"/>
      <c r="AE233" s="367"/>
      <c r="AF233" s="367"/>
      <c r="AG233" s="367"/>
      <c r="AH233" s="367"/>
      <c r="AI233" s="367"/>
      <c r="AJ233" s="367"/>
      <c r="AK233" s="367"/>
      <c r="AL233" s="367"/>
      <c r="AM233" s="367"/>
      <c r="AN233" s="367"/>
      <c r="AO233" s="367"/>
      <c r="AP233" s="367"/>
      <c r="AQ233" s="367"/>
      <c r="AR233" s="367"/>
      <c r="AS233" s="367"/>
      <c r="AT233" s="367"/>
      <c r="AU233" s="367"/>
      <c r="AV233" s="367"/>
      <c r="AW233" s="367"/>
      <c r="AX233" s="367"/>
      <c r="AY233" s="367"/>
      <c r="AZ233" s="367"/>
      <c r="BA233" s="367"/>
      <c r="BB233" s="367"/>
      <c r="BC233" s="367"/>
      <c r="BD233" s="367"/>
      <c r="BE233" s="367"/>
      <c r="BF233" s="367"/>
      <c r="BG233" s="367"/>
      <c r="BH233" s="367"/>
      <c r="BI233" s="367"/>
      <c r="BJ233" s="367"/>
      <c r="BK233" s="367"/>
      <c r="BL233" s="367"/>
      <c r="BM233" s="368"/>
      <c r="BN233" s="388" t="s">
        <v>99</v>
      </c>
      <c r="BO233" s="389"/>
      <c r="BP233" s="389"/>
      <c r="BQ233" s="390"/>
      <c r="BR233" s="341"/>
      <c r="BS233" s="45"/>
      <c r="BT233" s="45"/>
      <c r="BU233" s="45"/>
      <c r="BV233" s="45"/>
      <c r="BW233" s="45"/>
    </row>
    <row r="234" spans="2:75" ht="53.25" customHeight="1">
      <c r="B234" s="375" t="s">
        <v>156</v>
      </c>
      <c r="C234" s="376"/>
      <c r="D234" s="369" t="s">
        <v>373</v>
      </c>
      <c r="E234" s="370"/>
      <c r="F234" s="370"/>
      <c r="G234" s="370"/>
      <c r="H234" s="370"/>
      <c r="I234" s="370"/>
      <c r="J234" s="370"/>
      <c r="K234" s="370"/>
      <c r="L234" s="370"/>
      <c r="M234" s="370"/>
      <c r="N234" s="370"/>
      <c r="O234" s="370"/>
      <c r="P234" s="370"/>
      <c r="Q234" s="370"/>
      <c r="R234" s="370"/>
      <c r="S234" s="370"/>
      <c r="T234" s="370"/>
      <c r="U234" s="370"/>
      <c r="V234" s="370"/>
      <c r="W234" s="370"/>
      <c r="X234" s="370"/>
      <c r="Y234" s="370"/>
      <c r="Z234" s="370"/>
      <c r="AA234" s="370"/>
      <c r="AB234" s="370"/>
      <c r="AC234" s="370"/>
      <c r="AD234" s="370"/>
      <c r="AE234" s="370"/>
      <c r="AF234" s="370"/>
      <c r="AG234" s="370"/>
      <c r="AH234" s="370"/>
      <c r="AI234" s="370"/>
      <c r="AJ234" s="370"/>
      <c r="AK234" s="370"/>
      <c r="AL234" s="370"/>
      <c r="AM234" s="370"/>
      <c r="AN234" s="370"/>
      <c r="AO234" s="370"/>
      <c r="AP234" s="370"/>
      <c r="AQ234" s="370"/>
      <c r="AR234" s="370"/>
      <c r="AS234" s="370"/>
      <c r="AT234" s="370"/>
      <c r="AU234" s="370"/>
      <c r="AV234" s="370"/>
      <c r="AW234" s="370"/>
      <c r="AX234" s="370"/>
      <c r="AY234" s="370"/>
      <c r="AZ234" s="370"/>
      <c r="BA234" s="370"/>
      <c r="BB234" s="370"/>
      <c r="BC234" s="370"/>
      <c r="BD234" s="370"/>
      <c r="BE234" s="370"/>
      <c r="BF234" s="370"/>
      <c r="BG234" s="370"/>
      <c r="BH234" s="370"/>
      <c r="BI234" s="370"/>
      <c r="BJ234" s="370"/>
      <c r="BK234" s="370"/>
      <c r="BL234" s="370"/>
      <c r="BM234" s="371"/>
      <c r="BN234" s="391" t="s">
        <v>100</v>
      </c>
      <c r="BO234" s="392"/>
      <c r="BP234" s="392"/>
      <c r="BQ234" s="393"/>
      <c r="BR234" s="341"/>
      <c r="BS234" s="45"/>
      <c r="BT234" s="45"/>
      <c r="BU234" s="45"/>
      <c r="BV234" s="45"/>
      <c r="BW234" s="45"/>
    </row>
    <row r="235" spans="2:75" ht="53.25" customHeight="1">
      <c r="B235" s="375" t="s">
        <v>157</v>
      </c>
      <c r="C235" s="376"/>
      <c r="D235" s="369" t="s">
        <v>415</v>
      </c>
      <c r="E235" s="370"/>
      <c r="F235" s="370"/>
      <c r="G235" s="370"/>
      <c r="H235" s="370"/>
      <c r="I235" s="370"/>
      <c r="J235" s="370"/>
      <c r="K235" s="370"/>
      <c r="L235" s="370"/>
      <c r="M235" s="370"/>
      <c r="N235" s="370"/>
      <c r="O235" s="370"/>
      <c r="P235" s="370"/>
      <c r="Q235" s="370"/>
      <c r="R235" s="370"/>
      <c r="S235" s="370"/>
      <c r="T235" s="370"/>
      <c r="U235" s="370"/>
      <c r="V235" s="370"/>
      <c r="W235" s="370"/>
      <c r="X235" s="370"/>
      <c r="Y235" s="370"/>
      <c r="Z235" s="370"/>
      <c r="AA235" s="370"/>
      <c r="AB235" s="370"/>
      <c r="AC235" s="370"/>
      <c r="AD235" s="370"/>
      <c r="AE235" s="370"/>
      <c r="AF235" s="370"/>
      <c r="AG235" s="370"/>
      <c r="AH235" s="370"/>
      <c r="AI235" s="370"/>
      <c r="AJ235" s="370"/>
      <c r="AK235" s="370"/>
      <c r="AL235" s="370"/>
      <c r="AM235" s="370"/>
      <c r="AN235" s="370"/>
      <c r="AO235" s="370"/>
      <c r="AP235" s="370"/>
      <c r="AQ235" s="370"/>
      <c r="AR235" s="370"/>
      <c r="AS235" s="370"/>
      <c r="AT235" s="370"/>
      <c r="AU235" s="370"/>
      <c r="AV235" s="370"/>
      <c r="AW235" s="370"/>
      <c r="AX235" s="370"/>
      <c r="AY235" s="370"/>
      <c r="AZ235" s="370"/>
      <c r="BA235" s="370"/>
      <c r="BB235" s="370"/>
      <c r="BC235" s="370"/>
      <c r="BD235" s="370"/>
      <c r="BE235" s="370"/>
      <c r="BF235" s="370"/>
      <c r="BG235" s="370"/>
      <c r="BH235" s="370"/>
      <c r="BI235" s="370"/>
      <c r="BJ235" s="370"/>
      <c r="BK235" s="370"/>
      <c r="BL235" s="370"/>
      <c r="BM235" s="371"/>
      <c r="BN235" s="391" t="s">
        <v>65</v>
      </c>
      <c r="BO235" s="392"/>
      <c r="BP235" s="392"/>
      <c r="BQ235" s="393"/>
      <c r="BR235" s="341"/>
      <c r="BS235" s="45"/>
      <c r="BT235" s="45"/>
      <c r="BU235" s="45"/>
      <c r="BV235" s="45"/>
      <c r="BW235" s="45"/>
    </row>
    <row r="236" spans="2:75" ht="48" customHeight="1">
      <c r="B236" s="375" t="s">
        <v>158</v>
      </c>
      <c r="C236" s="376"/>
      <c r="D236" s="369" t="s">
        <v>374</v>
      </c>
      <c r="E236" s="370"/>
      <c r="F236" s="370"/>
      <c r="G236" s="370"/>
      <c r="H236" s="370"/>
      <c r="I236" s="370"/>
      <c r="J236" s="370"/>
      <c r="K236" s="370"/>
      <c r="L236" s="370"/>
      <c r="M236" s="370"/>
      <c r="N236" s="370"/>
      <c r="O236" s="370"/>
      <c r="P236" s="370"/>
      <c r="Q236" s="370"/>
      <c r="R236" s="370"/>
      <c r="S236" s="370"/>
      <c r="T236" s="370"/>
      <c r="U236" s="370"/>
      <c r="V236" s="370"/>
      <c r="W236" s="370"/>
      <c r="X236" s="370"/>
      <c r="Y236" s="370"/>
      <c r="Z236" s="370"/>
      <c r="AA236" s="370"/>
      <c r="AB236" s="370"/>
      <c r="AC236" s="370"/>
      <c r="AD236" s="370"/>
      <c r="AE236" s="370"/>
      <c r="AF236" s="370"/>
      <c r="AG236" s="370"/>
      <c r="AH236" s="370"/>
      <c r="AI236" s="370"/>
      <c r="AJ236" s="370"/>
      <c r="AK236" s="370"/>
      <c r="AL236" s="370"/>
      <c r="AM236" s="370"/>
      <c r="AN236" s="370"/>
      <c r="AO236" s="370"/>
      <c r="AP236" s="370"/>
      <c r="AQ236" s="370"/>
      <c r="AR236" s="370"/>
      <c r="AS236" s="370"/>
      <c r="AT236" s="370"/>
      <c r="AU236" s="370"/>
      <c r="AV236" s="370"/>
      <c r="AW236" s="370"/>
      <c r="AX236" s="370"/>
      <c r="AY236" s="370"/>
      <c r="AZ236" s="370"/>
      <c r="BA236" s="370"/>
      <c r="BB236" s="370"/>
      <c r="BC236" s="370"/>
      <c r="BD236" s="370"/>
      <c r="BE236" s="370"/>
      <c r="BF236" s="370"/>
      <c r="BG236" s="370"/>
      <c r="BH236" s="370"/>
      <c r="BI236" s="370"/>
      <c r="BJ236" s="370"/>
      <c r="BK236" s="370"/>
      <c r="BL236" s="370"/>
      <c r="BM236" s="371"/>
      <c r="BN236" s="391" t="s">
        <v>294</v>
      </c>
      <c r="BO236" s="392"/>
      <c r="BP236" s="392"/>
      <c r="BQ236" s="393"/>
      <c r="BR236" s="341"/>
      <c r="BS236" s="45"/>
      <c r="BT236" s="45"/>
      <c r="BU236" s="45"/>
      <c r="BV236" s="45"/>
      <c r="BW236" s="45"/>
    </row>
    <row r="237" spans="2:75" ht="48" customHeight="1">
      <c r="B237" s="375" t="s">
        <v>159</v>
      </c>
      <c r="C237" s="376"/>
      <c r="D237" s="369" t="s">
        <v>416</v>
      </c>
      <c r="E237" s="370"/>
      <c r="F237" s="370"/>
      <c r="G237" s="370"/>
      <c r="H237" s="370"/>
      <c r="I237" s="370"/>
      <c r="J237" s="370"/>
      <c r="K237" s="370"/>
      <c r="L237" s="370"/>
      <c r="M237" s="370"/>
      <c r="N237" s="370"/>
      <c r="O237" s="370"/>
      <c r="P237" s="370"/>
      <c r="Q237" s="370"/>
      <c r="R237" s="370"/>
      <c r="S237" s="370"/>
      <c r="T237" s="370"/>
      <c r="U237" s="370"/>
      <c r="V237" s="370"/>
      <c r="W237" s="370"/>
      <c r="X237" s="370"/>
      <c r="Y237" s="370"/>
      <c r="Z237" s="370"/>
      <c r="AA237" s="370"/>
      <c r="AB237" s="370"/>
      <c r="AC237" s="370"/>
      <c r="AD237" s="370"/>
      <c r="AE237" s="370"/>
      <c r="AF237" s="370"/>
      <c r="AG237" s="370"/>
      <c r="AH237" s="370"/>
      <c r="AI237" s="370"/>
      <c r="AJ237" s="370"/>
      <c r="AK237" s="370"/>
      <c r="AL237" s="370"/>
      <c r="AM237" s="370"/>
      <c r="AN237" s="370"/>
      <c r="AO237" s="370"/>
      <c r="AP237" s="370"/>
      <c r="AQ237" s="370"/>
      <c r="AR237" s="370"/>
      <c r="AS237" s="370"/>
      <c r="AT237" s="370"/>
      <c r="AU237" s="370"/>
      <c r="AV237" s="370"/>
      <c r="AW237" s="370"/>
      <c r="AX237" s="370"/>
      <c r="AY237" s="370"/>
      <c r="AZ237" s="370"/>
      <c r="BA237" s="370"/>
      <c r="BB237" s="370"/>
      <c r="BC237" s="370"/>
      <c r="BD237" s="370"/>
      <c r="BE237" s="370"/>
      <c r="BF237" s="370"/>
      <c r="BG237" s="370"/>
      <c r="BH237" s="370"/>
      <c r="BI237" s="370"/>
      <c r="BJ237" s="370"/>
      <c r="BK237" s="370"/>
      <c r="BL237" s="370"/>
      <c r="BM237" s="371"/>
      <c r="BN237" s="391" t="s">
        <v>295</v>
      </c>
      <c r="BO237" s="392"/>
      <c r="BP237" s="392"/>
      <c r="BQ237" s="393"/>
      <c r="BR237" s="341"/>
      <c r="BS237" s="45"/>
      <c r="BT237" s="45"/>
      <c r="BU237" s="45"/>
      <c r="BV237" s="45"/>
      <c r="BW237" s="45"/>
    </row>
    <row r="238" spans="2:75" ht="48" customHeight="1">
      <c r="B238" s="375" t="s">
        <v>160</v>
      </c>
      <c r="C238" s="376"/>
      <c r="D238" s="369" t="s">
        <v>417</v>
      </c>
      <c r="E238" s="370"/>
      <c r="F238" s="370"/>
      <c r="G238" s="370"/>
      <c r="H238" s="370"/>
      <c r="I238" s="370"/>
      <c r="J238" s="370"/>
      <c r="K238" s="370"/>
      <c r="L238" s="370"/>
      <c r="M238" s="370"/>
      <c r="N238" s="370"/>
      <c r="O238" s="370"/>
      <c r="P238" s="370"/>
      <c r="Q238" s="370"/>
      <c r="R238" s="370"/>
      <c r="S238" s="370"/>
      <c r="T238" s="370"/>
      <c r="U238" s="370"/>
      <c r="V238" s="370"/>
      <c r="W238" s="370"/>
      <c r="X238" s="370"/>
      <c r="Y238" s="370"/>
      <c r="Z238" s="370"/>
      <c r="AA238" s="370"/>
      <c r="AB238" s="370"/>
      <c r="AC238" s="370"/>
      <c r="AD238" s="370"/>
      <c r="AE238" s="370"/>
      <c r="AF238" s="370"/>
      <c r="AG238" s="370"/>
      <c r="AH238" s="370"/>
      <c r="AI238" s="370"/>
      <c r="AJ238" s="370"/>
      <c r="AK238" s="370"/>
      <c r="AL238" s="370"/>
      <c r="AM238" s="370"/>
      <c r="AN238" s="370"/>
      <c r="AO238" s="370"/>
      <c r="AP238" s="370"/>
      <c r="AQ238" s="370"/>
      <c r="AR238" s="370"/>
      <c r="AS238" s="370"/>
      <c r="AT238" s="370"/>
      <c r="AU238" s="370"/>
      <c r="AV238" s="370"/>
      <c r="AW238" s="370"/>
      <c r="AX238" s="370"/>
      <c r="AY238" s="370"/>
      <c r="AZ238" s="370"/>
      <c r="BA238" s="370"/>
      <c r="BB238" s="370"/>
      <c r="BC238" s="370"/>
      <c r="BD238" s="370"/>
      <c r="BE238" s="370"/>
      <c r="BF238" s="370"/>
      <c r="BG238" s="370"/>
      <c r="BH238" s="370"/>
      <c r="BI238" s="370"/>
      <c r="BJ238" s="370"/>
      <c r="BK238" s="370"/>
      <c r="BL238" s="370"/>
      <c r="BM238" s="371"/>
      <c r="BN238" s="391" t="s">
        <v>101</v>
      </c>
      <c r="BO238" s="392"/>
      <c r="BP238" s="392"/>
      <c r="BQ238" s="393"/>
      <c r="BR238" s="341"/>
      <c r="BS238" s="45"/>
      <c r="BT238" s="45"/>
      <c r="BU238" s="45"/>
      <c r="BV238" s="45"/>
      <c r="BW238" s="45"/>
    </row>
    <row r="239" spans="2:75" ht="48" customHeight="1">
      <c r="B239" s="375" t="s">
        <v>161</v>
      </c>
      <c r="C239" s="376"/>
      <c r="D239" s="369" t="s">
        <v>375</v>
      </c>
      <c r="E239" s="370"/>
      <c r="F239" s="370"/>
      <c r="G239" s="370"/>
      <c r="H239" s="370"/>
      <c r="I239" s="370"/>
      <c r="J239" s="370"/>
      <c r="K239" s="370"/>
      <c r="L239" s="370"/>
      <c r="M239" s="370"/>
      <c r="N239" s="370"/>
      <c r="O239" s="370"/>
      <c r="P239" s="370"/>
      <c r="Q239" s="370"/>
      <c r="R239" s="370"/>
      <c r="S239" s="370"/>
      <c r="T239" s="370"/>
      <c r="U239" s="370"/>
      <c r="V239" s="370"/>
      <c r="W239" s="370"/>
      <c r="X239" s="370"/>
      <c r="Y239" s="370"/>
      <c r="Z239" s="370"/>
      <c r="AA239" s="370"/>
      <c r="AB239" s="370"/>
      <c r="AC239" s="370"/>
      <c r="AD239" s="370"/>
      <c r="AE239" s="370"/>
      <c r="AF239" s="370"/>
      <c r="AG239" s="370"/>
      <c r="AH239" s="370"/>
      <c r="AI239" s="370"/>
      <c r="AJ239" s="370"/>
      <c r="AK239" s="370"/>
      <c r="AL239" s="370"/>
      <c r="AM239" s="370"/>
      <c r="AN239" s="370"/>
      <c r="AO239" s="370"/>
      <c r="AP239" s="370"/>
      <c r="AQ239" s="370"/>
      <c r="AR239" s="370"/>
      <c r="AS239" s="370"/>
      <c r="AT239" s="370"/>
      <c r="AU239" s="370"/>
      <c r="AV239" s="370"/>
      <c r="AW239" s="370"/>
      <c r="AX239" s="370"/>
      <c r="AY239" s="370"/>
      <c r="AZ239" s="370"/>
      <c r="BA239" s="370"/>
      <c r="BB239" s="370"/>
      <c r="BC239" s="370"/>
      <c r="BD239" s="370"/>
      <c r="BE239" s="370"/>
      <c r="BF239" s="370"/>
      <c r="BG239" s="370"/>
      <c r="BH239" s="370"/>
      <c r="BI239" s="370"/>
      <c r="BJ239" s="370"/>
      <c r="BK239" s="370"/>
      <c r="BL239" s="370"/>
      <c r="BM239" s="371"/>
      <c r="BN239" s="391" t="s">
        <v>102</v>
      </c>
      <c r="BO239" s="392"/>
      <c r="BP239" s="392"/>
      <c r="BQ239" s="393"/>
      <c r="BR239" s="341"/>
      <c r="BS239" s="45"/>
      <c r="BT239" s="45"/>
      <c r="BU239" s="45"/>
      <c r="BV239" s="45"/>
      <c r="BW239" s="45"/>
    </row>
    <row r="240" spans="2:75" ht="60" customHeight="1">
      <c r="B240" s="375" t="s">
        <v>162</v>
      </c>
      <c r="C240" s="376"/>
      <c r="D240" s="369" t="s">
        <v>377</v>
      </c>
      <c r="E240" s="370"/>
      <c r="F240" s="370"/>
      <c r="G240" s="370"/>
      <c r="H240" s="370"/>
      <c r="I240" s="370"/>
      <c r="J240" s="370"/>
      <c r="K240" s="370"/>
      <c r="L240" s="370"/>
      <c r="M240" s="370"/>
      <c r="N240" s="370"/>
      <c r="O240" s="370"/>
      <c r="P240" s="370"/>
      <c r="Q240" s="370"/>
      <c r="R240" s="370"/>
      <c r="S240" s="370"/>
      <c r="T240" s="370"/>
      <c r="U240" s="370"/>
      <c r="V240" s="370"/>
      <c r="W240" s="370"/>
      <c r="X240" s="370"/>
      <c r="Y240" s="370"/>
      <c r="Z240" s="370"/>
      <c r="AA240" s="370"/>
      <c r="AB240" s="370"/>
      <c r="AC240" s="370"/>
      <c r="AD240" s="370"/>
      <c r="AE240" s="370"/>
      <c r="AF240" s="370"/>
      <c r="AG240" s="370"/>
      <c r="AH240" s="370"/>
      <c r="AI240" s="370"/>
      <c r="AJ240" s="370"/>
      <c r="AK240" s="370"/>
      <c r="AL240" s="370"/>
      <c r="AM240" s="370"/>
      <c r="AN240" s="370"/>
      <c r="AO240" s="370"/>
      <c r="AP240" s="370"/>
      <c r="AQ240" s="370"/>
      <c r="AR240" s="370"/>
      <c r="AS240" s="370"/>
      <c r="AT240" s="370"/>
      <c r="AU240" s="370"/>
      <c r="AV240" s="370"/>
      <c r="AW240" s="370"/>
      <c r="AX240" s="370"/>
      <c r="AY240" s="370"/>
      <c r="AZ240" s="370"/>
      <c r="BA240" s="370"/>
      <c r="BB240" s="370"/>
      <c r="BC240" s="370"/>
      <c r="BD240" s="370"/>
      <c r="BE240" s="370"/>
      <c r="BF240" s="370"/>
      <c r="BG240" s="370"/>
      <c r="BH240" s="370"/>
      <c r="BI240" s="370"/>
      <c r="BJ240" s="370"/>
      <c r="BK240" s="370"/>
      <c r="BL240" s="370"/>
      <c r="BM240" s="371"/>
      <c r="BN240" s="391" t="s">
        <v>103</v>
      </c>
      <c r="BO240" s="392"/>
      <c r="BP240" s="392"/>
      <c r="BQ240" s="393"/>
      <c r="BR240" s="341"/>
      <c r="BS240" s="45"/>
      <c r="BT240" s="45"/>
      <c r="BU240" s="45"/>
      <c r="BV240" s="45"/>
      <c r="BW240" s="45"/>
    </row>
    <row r="241" spans="2:75" ht="48" customHeight="1">
      <c r="B241" s="375" t="s">
        <v>163</v>
      </c>
      <c r="C241" s="376"/>
      <c r="D241" s="369" t="s">
        <v>378</v>
      </c>
      <c r="E241" s="370"/>
      <c r="F241" s="370"/>
      <c r="G241" s="370"/>
      <c r="H241" s="370"/>
      <c r="I241" s="370"/>
      <c r="J241" s="370"/>
      <c r="K241" s="370"/>
      <c r="L241" s="370"/>
      <c r="M241" s="370"/>
      <c r="N241" s="370"/>
      <c r="O241" s="370"/>
      <c r="P241" s="370"/>
      <c r="Q241" s="370"/>
      <c r="R241" s="370"/>
      <c r="S241" s="370"/>
      <c r="T241" s="370"/>
      <c r="U241" s="370"/>
      <c r="V241" s="370"/>
      <c r="W241" s="370"/>
      <c r="X241" s="370"/>
      <c r="Y241" s="370"/>
      <c r="Z241" s="370"/>
      <c r="AA241" s="370"/>
      <c r="AB241" s="370"/>
      <c r="AC241" s="370"/>
      <c r="AD241" s="370"/>
      <c r="AE241" s="370"/>
      <c r="AF241" s="370"/>
      <c r="AG241" s="370"/>
      <c r="AH241" s="370"/>
      <c r="AI241" s="370"/>
      <c r="AJ241" s="370"/>
      <c r="AK241" s="370"/>
      <c r="AL241" s="370"/>
      <c r="AM241" s="370"/>
      <c r="AN241" s="370"/>
      <c r="AO241" s="370"/>
      <c r="AP241" s="370"/>
      <c r="AQ241" s="370"/>
      <c r="AR241" s="370"/>
      <c r="AS241" s="370"/>
      <c r="AT241" s="370"/>
      <c r="AU241" s="370"/>
      <c r="AV241" s="370"/>
      <c r="AW241" s="370"/>
      <c r="AX241" s="370"/>
      <c r="AY241" s="370"/>
      <c r="AZ241" s="370"/>
      <c r="BA241" s="370"/>
      <c r="BB241" s="370"/>
      <c r="BC241" s="370"/>
      <c r="BD241" s="370"/>
      <c r="BE241" s="370"/>
      <c r="BF241" s="370"/>
      <c r="BG241" s="370"/>
      <c r="BH241" s="370"/>
      <c r="BI241" s="370"/>
      <c r="BJ241" s="370"/>
      <c r="BK241" s="370"/>
      <c r="BL241" s="370"/>
      <c r="BM241" s="371"/>
      <c r="BN241" s="391" t="s">
        <v>104</v>
      </c>
      <c r="BO241" s="392"/>
      <c r="BP241" s="392"/>
      <c r="BQ241" s="393"/>
      <c r="BR241" s="341"/>
      <c r="BS241" s="45"/>
      <c r="BT241" s="45"/>
      <c r="BU241" s="45"/>
      <c r="BV241" s="45"/>
      <c r="BW241" s="45"/>
    </row>
    <row r="242" spans="2:75" ht="48" customHeight="1">
      <c r="B242" s="375" t="s">
        <v>164</v>
      </c>
      <c r="C242" s="376"/>
      <c r="D242" s="369" t="s">
        <v>418</v>
      </c>
      <c r="E242" s="370"/>
      <c r="F242" s="370"/>
      <c r="G242" s="370"/>
      <c r="H242" s="370"/>
      <c r="I242" s="370"/>
      <c r="J242" s="370"/>
      <c r="K242" s="370"/>
      <c r="L242" s="370"/>
      <c r="M242" s="370"/>
      <c r="N242" s="370"/>
      <c r="O242" s="370"/>
      <c r="P242" s="370"/>
      <c r="Q242" s="370"/>
      <c r="R242" s="370"/>
      <c r="S242" s="370"/>
      <c r="T242" s="370"/>
      <c r="U242" s="370"/>
      <c r="V242" s="370"/>
      <c r="W242" s="370"/>
      <c r="X242" s="370"/>
      <c r="Y242" s="370"/>
      <c r="Z242" s="370"/>
      <c r="AA242" s="370"/>
      <c r="AB242" s="370"/>
      <c r="AC242" s="370"/>
      <c r="AD242" s="370"/>
      <c r="AE242" s="370"/>
      <c r="AF242" s="370"/>
      <c r="AG242" s="370"/>
      <c r="AH242" s="370"/>
      <c r="AI242" s="370"/>
      <c r="AJ242" s="370"/>
      <c r="AK242" s="370"/>
      <c r="AL242" s="370"/>
      <c r="AM242" s="370"/>
      <c r="AN242" s="370"/>
      <c r="AO242" s="370"/>
      <c r="AP242" s="370"/>
      <c r="AQ242" s="370"/>
      <c r="AR242" s="370"/>
      <c r="AS242" s="370"/>
      <c r="AT242" s="370"/>
      <c r="AU242" s="370"/>
      <c r="AV242" s="370"/>
      <c r="AW242" s="370"/>
      <c r="AX242" s="370"/>
      <c r="AY242" s="370"/>
      <c r="AZ242" s="370"/>
      <c r="BA242" s="370"/>
      <c r="BB242" s="370"/>
      <c r="BC242" s="370"/>
      <c r="BD242" s="370"/>
      <c r="BE242" s="370"/>
      <c r="BF242" s="370"/>
      <c r="BG242" s="370"/>
      <c r="BH242" s="370"/>
      <c r="BI242" s="370"/>
      <c r="BJ242" s="370"/>
      <c r="BK242" s="370"/>
      <c r="BL242" s="370"/>
      <c r="BM242" s="371"/>
      <c r="BN242" s="391" t="s">
        <v>105</v>
      </c>
      <c r="BO242" s="392"/>
      <c r="BP242" s="392"/>
      <c r="BQ242" s="393"/>
      <c r="BR242" s="341"/>
      <c r="BS242" s="45"/>
      <c r="BT242" s="45"/>
      <c r="BU242" s="45"/>
      <c r="BV242" s="45"/>
      <c r="BW242" s="45"/>
    </row>
    <row r="243" spans="2:75" ht="58.5" customHeight="1">
      <c r="B243" s="375" t="s">
        <v>165</v>
      </c>
      <c r="C243" s="376"/>
      <c r="D243" s="372" t="s">
        <v>422</v>
      </c>
      <c r="E243" s="373"/>
      <c r="F243" s="373"/>
      <c r="G243" s="373"/>
      <c r="H243" s="373"/>
      <c r="I243" s="373"/>
      <c r="J243" s="373"/>
      <c r="K243" s="373"/>
      <c r="L243" s="373"/>
      <c r="M243" s="373"/>
      <c r="N243" s="373"/>
      <c r="O243" s="373"/>
      <c r="P243" s="373"/>
      <c r="Q243" s="373"/>
      <c r="R243" s="373"/>
      <c r="S243" s="373"/>
      <c r="T243" s="373"/>
      <c r="U243" s="373"/>
      <c r="V243" s="373"/>
      <c r="W243" s="373"/>
      <c r="X243" s="373"/>
      <c r="Y243" s="373"/>
      <c r="Z243" s="373"/>
      <c r="AA243" s="373"/>
      <c r="AB243" s="373"/>
      <c r="AC243" s="373"/>
      <c r="AD243" s="373"/>
      <c r="AE243" s="373"/>
      <c r="AF243" s="373"/>
      <c r="AG243" s="373"/>
      <c r="AH243" s="373"/>
      <c r="AI243" s="373"/>
      <c r="AJ243" s="373"/>
      <c r="AK243" s="373"/>
      <c r="AL243" s="373"/>
      <c r="AM243" s="373"/>
      <c r="AN243" s="373"/>
      <c r="AO243" s="373"/>
      <c r="AP243" s="373"/>
      <c r="AQ243" s="373"/>
      <c r="AR243" s="373"/>
      <c r="AS243" s="373"/>
      <c r="AT243" s="373"/>
      <c r="AU243" s="373"/>
      <c r="AV243" s="373"/>
      <c r="AW243" s="373"/>
      <c r="AX243" s="373"/>
      <c r="AY243" s="373"/>
      <c r="AZ243" s="373"/>
      <c r="BA243" s="373"/>
      <c r="BB243" s="373"/>
      <c r="BC243" s="373"/>
      <c r="BD243" s="373"/>
      <c r="BE243" s="373"/>
      <c r="BF243" s="373"/>
      <c r="BG243" s="373"/>
      <c r="BH243" s="373"/>
      <c r="BI243" s="373"/>
      <c r="BJ243" s="373"/>
      <c r="BK243" s="373"/>
      <c r="BL243" s="373"/>
      <c r="BM243" s="374"/>
      <c r="BN243" s="391" t="s">
        <v>106</v>
      </c>
      <c r="BO243" s="392"/>
      <c r="BP243" s="392"/>
      <c r="BQ243" s="393"/>
      <c r="BR243" s="341"/>
      <c r="BS243" s="45"/>
      <c r="BT243" s="45"/>
      <c r="BU243" s="45"/>
      <c r="BV243" s="45"/>
      <c r="BW243" s="45"/>
    </row>
    <row r="244" spans="2:75" ht="48" customHeight="1">
      <c r="B244" s="375" t="s">
        <v>180</v>
      </c>
      <c r="C244" s="376"/>
      <c r="D244" s="369" t="s">
        <v>379</v>
      </c>
      <c r="E244" s="370"/>
      <c r="F244" s="370"/>
      <c r="G244" s="370"/>
      <c r="H244" s="370"/>
      <c r="I244" s="370"/>
      <c r="J244" s="370"/>
      <c r="K244" s="370"/>
      <c r="L244" s="370"/>
      <c r="M244" s="370"/>
      <c r="N244" s="370"/>
      <c r="O244" s="370"/>
      <c r="P244" s="370"/>
      <c r="Q244" s="370"/>
      <c r="R244" s="370"/>
      <c r="S244" s="370"/>
      <c r="T244" s="370"/>
      <c r="U244" s="370"/>
      <c r="V244" s="370"/>
      <c r="W244" s="370"/>
      <c r="X244" s="370"/>
      <c r="Y244" s="370"/>
      <c r="Z244" s="370"/>
      <c r="AA244" s="370"/>
      <c r="AB244" s="370"/>
      <c r="AC244" s="370"/>
      <c r="AD244" s="370"/>
      <c r="AE244" s="370"/>
      <c r="AF244" s="370"/>
      <c r="AG244" s="370"/>
      <c r="AH244" s="370"/>
      <c r="AI244" s="370"/>
      <c r="AJ244" s="370"/>
      <c r="AK244" s="370"/>
      <c r="AL244" s="370"/>
      <c r="AM244" s="370"/>
      <c r="AN244" s="370"/>
      <c r="AO244" s="370"/>
      <c r="AP244" s="370"/>
      <c r="AQ244" s="370"/>
      <c r="AR244" s="370"/>
      <c r="AS244" s="370"/>
      <c r="AT244" s="370"/>
      <c r="AU244" s="370"/>
      <c r="AV244" s="370"/>
      <c r="AW244" s="370"/>
      <c r="AX244" s="370"/>
      <c r="AY244" s="370"/>
      <c r="AZ244" s="370"/>
      <c r="BA244" s="370"/>
      <c r="BB244" s="370"/>
      <c r="BC244" s="370"/>
      <c r="BD244" s="370"/>
      <c r="BE244" s="370"/>
      <c r="BF244" s="370"/>
      <c r="BG244" s="370"/>
      <c r="BH244" s="370"/>
      <c r="BI244" s="370"/>
      <c r="BJ244" s="370"/>
      <c r="BK244" s="370"/>
      <c r="BL244" s="370"/>
      <c r="BM244" s="371"/>
      <c r="BN244" s="391" t="s">
        <v>107</v>
      </c>
      <c r="BO244" s="392"/>
      <c r="BP244" s="392"/>
      <c r="BQ244" s="393"/>
      <c r="BR244" s="341"/>
      <c r="BS244" s="45"/>
      <c r="BT244" s="45"/>
      <c r="BU244" s="45"/>
      <c r="BV244" s="45"/>
      <c r="BW244" s="45"/>
    </row>
    <row r="245" spans="2:75" ht="48" customHeight="1">
      <c r="B245" s="375" t="s">
        <v>166</v>
      </c>
      <c r="C245" s="376"/>
      <c r="D245" s="369" t="s">
        <v>380</v>
      </c>
      <c r="E245" s="370"/>
      <c r="F245" s="370"/>
      <c r="G245" s="370"/>
      <c r="H245" s="370"/>
      <c r="I245" s="370"/>
      <c r="J245" s="370"/>
      <c r="K245" s="370"/>
      <c r="L245" s="370"/>
      <c r="M245" s="370"/>
      <c r="N245" s="370"/>
      <c r="O245" s="370"/>
      <c r="P245" s="370"/>
      <c r="Q245" s="370"/>
      <c r="R245" s="370"/>
      <c r="S245" s="370"/>
      <c r="T245" s="370"/>
      <c r="U245" s="370"/>
      <c r="V245" s="370"/>
      <c r="W245" s="370"/>
      <c r="X245" s="370"/>
      <c r="Y245" s="370"/>
      <c r="Z245" s="370"/>
      <c r="AA245" s="370"/>
      <c r="AB245" s="370"/>
      <c r="AC245" s="370"/>
      <c r="AD245" s="370"/>
      <c r="AE245" s="370"/>
      <c r="AF245" s="370"/>
      <c r="AG245" s="370"/>
      <c r="AH245" s="370"/>
      <c r="AI245" s="370"/>
      <c r="AJ245" s="370"/>
      <c r="AK245" s="370"/>
      <c r="AL245" s="370"/>
      <c r="AM245" s="370"/>
      <c r="AN245" s="370"/>
      <c r="AO245" s="370"/>
      <c r="AP245" s="370"/>
      <c r="AQ245" s="370"/>
      <c r="AR245" s="370"/>
      <c r="AS245" s="370"/>
      <c r="AT245" s="370"/>
      <c r="AU245" s="370"/>
      <c r="AV245" s="370"/>
      <c r="AW245" s="370"/>
      <c r="AX245" s="370"/>
      <c r="AY245" s="370"/>
      <c r="AZ245" s="370"/>
      <c r="BA245" s="370"/>
      <c r="BB245" s="370"/>
      <c r="BC245" s="370"/>
      <c r="BD245" s="370"/>
      <c r="BE245" s="370"/>
      <c r="BF245" s="370"/>
      <c r="BG245" s="370"/>
      <c r="BH245" s="370"/>
      <c r="BI245" s="370"/>
      <c r="BJ245" s="370"/>
      <c r="BK245" s="370"/>
      <c r="BL245" s="370"/>
      <c r="BM245" s="371"/>
      <c r="BN245" s="391" t="s">
        <v>108</v>
      </c>
      <c r="BO245" s="392"/>
      <c r="BP245" s="392"/>
      <c r="BQ245" s="393"/>
      <c r="BR245" s="341"/>
      <c r="BS245" s="45"/>
      <c r="BT245" s="45"/>
      <c r="BU245" s="45"/>
      <c r="BV245" s="45"/>
      <c r="BW245" s="45"/>
    </row>
    <row r="246" spans="2:75" ht="48" customHeight="1">
      <c r="B246" s="375" t="s">
        <v>167</v>
      </c>
      <c r="C246" s="376"/>
      <c r="D246" s="369" t="s">
        <v>458</v>
      </c>
      <c r="E246" s="370"/>
      <c r="F246" s="370"/>
      <c r="G246" s="370"/>
      <c r="H246" s="370"/>
      <c r="I246" s="370"/>
      <c r="J246" s="370"/>
      <c r="K246" s="370"/>
      <c r="L246" s="370"/>
      <c r="M246" s="370"/>
      <c r="N246" s="370"/>
      <c r="O246" s="370"/>
      <c r="P246" s="370"/>
      <c r="Q246" s="370"/>
      <c r="R246" s="370"/>
      <c r="S246" s="370"/>
      <c r="T246" s="370"/>
      <c r="U246" s="370"/>
      <c r="V246" s="370"/>
      <c r="W246" s="370"/>
      <c r="X246" s="370"/>
      <c r="Y246" s="370"/>
      <c r="Z246" s="370"/>
      <c r="AA246" s="370"/>
      <c r="AB246" s="370"/>
      <c r="AC246" s="370"/>
      <c r="AD246" s="370"/>
      <c r="AE246" s="370"/>
      <c r="AF246" s="370"/>
      <c r="AG246" s="370"/>
      <c r="AH246" s="370"/>
      <c r="AI246" s="370"/>
      <c r="AJ246" s="370"/>
      <c r="AK246" s="370"/>
      <c r="AL246" s="370"/>
      <c r="AM246" s="370"/>
      <c r="AN246" s="370"/>
      <c r="AO246" s="370"/>
      <c r="AP246" s="370"/>
      <c r="AQ246" s="370"/>
      <c r="AR246" s="370"/>
      <c r="AS246" s="370"/>
      <c r="AT246" s="370"/>
      <c r="AU246" s="370"/>
      <c r="AV246" s="370"/>
      <c r="AW246" s="370"/>
      <c r="AX246" s="370"/>
      <c r="AY246" s="370"/>
      <c r="AZ246" s="370"/>
      <c r="BA246" s="370"/>
      <c r="BB246" s="370"/>
      <c r="BC246" s="370"/>
      <c r="BD246" s="370"/>
      <c r="BE246" s="370"/>
      <c r="BF246" s="370"/>
      <c r="BG246" s="370"/>
      <c r="BH246" s="370"/>
      <c r="BI246" s="370"/>
      <c r="BJ246" s="370"/>
      <c r="BK246" s="370"/>
      <c r="BL246" s="370"/>
      <c r="BM246" s="371"/>
      <c r="BN246" s="391" t="s">
        <v>341</v>
      </c>
      <c r="BO246" s="392"/>
      <c r="BP246" s="392"/>
      <c r="BQ246" s="393"/>
      <c r="BR246" s="341"/>
      <c r="BS246" s="45"/>
      <c r="BT246" s="45"/>
      <c r="BU246" s="45"/>
      <c r="BV246" s="45"/>
      <c r="BW246" s="45"/>
    </row>
    <row r="247" spans="2:75" ht="48" customHeight="1">
      <c r="B247" s="375" t="s">
        <v>168</v>
      </c>
      <c r="C247" s="376"/>
      <c r="D247" s="369" t="s">
        <v>419</v>
      </c>
      <c r="E247" s="370"/>
      <c r="F247" s="370"/>
      <c r="G247" s="370"/>
      <c r="H247" s="370"/>
      <c r="I247" s="370"/>
      <c r="J247" s="370"/>
      <c r="K247" s="370"/>
      <c r="L247" s="370"/>
      <c r="M247" s="370"/>
      <c r="N247" s="370"/>
      <c r="O247" s="370"/>
      <c r="P247" s="370"/>
      <c r="Q247" s="370"/>
      <c r="R247" s="370"/>
      <c r="S247" s="370"/>
      <c r="T247" s="370"/>
      <c r="U247" s="370"/>
      <c r="V247" s="370"/>
      <c r="W247" s="370"/>
      <c r="X247" s="370"/>
      <c r="Y247" s="370"/>
      <c r="Z247" s="370"/>
      <c r="AA247" s="370"/>
      <c r="AB247" s="370"/>
      <c r="AC247" s="370"/>
      <c r="AD247" s="370"/>
      <c r="AE247" s="370"/>
      <c r="AF247" s="370"/>
      <c r="AG247" s="370"/>
      <c r="AH247" s="370"/>
      <c r="AI247" s="370"/>
      <c r="AJ247" s="370"/>
      <c r="AK247" s="370"/>
      <c r="AL247" s="370"/>
      <c r="AM247" s="370"/>
      <c r="AN247" s="370"/>
      <c r="AO247" s="370"/>
      <c r="AP247" s="370"/>
      <c r="AQ247" s="370"/>
      <c r="AR247" s="370"/>
      <c r="AS247" s="370"/>
      <c r="AT247" s="370"/>
      <c r="AU247" s="370"/>
      <c r="AV247" s="370"/>
      <c r="AW247" s="370"/>
      <c r="AX247" s="370"/>
      <c r="AY247" s="370"/>
      <c r="AZ247" s="370"/>
      <c r="BA247" s="370"/>
      <c r="BB247" s="370"/>
      <c r="BC247" s="370"/>
      <c r="BD247" s="370"/>
      <c r="BE247" s="370"/>
      <c r="BF247" s="370"/>
      <c r="BG247" s="370"/>
      <c r="BH247" s="370"/>
      <c r="BI247" s="370"/>
      <c r="BJ247" s="370"/>
      <c r="BK247" s="370"/>
      <c r="BL247" s="370"/>
      <c r="BM247" s="371"/>
      <c r="BN247" s="391" t="s">
        <v>342</v>
      </c>
      <c r="BO247" s="392"/>
      <c r="BP247" s="392"/>
      <c r="BQ247" s="393"/>
      <c r="BR247" s="341"/>
      <c r="BS247" s="45"/>
      <c r="BT247" s="45"/>
      <c r="BU247" s="45"/>
      <c r="BV247" s="45"/>
      <c r="BW247" s="45"/>
    </row>
    <row r="248" spans="2:75" ht="48" customHeight="1">
      <c r="B248" s="375" t="s">
        <v>169</v>
      </c>
      <c r="C248" s="376"/>
      <c r="D248" s="369" t="s">
        <v>420</v>
      </c>
      <c r="E248" s="370"/>
      <c r="F248" s="370"/>
      <c r="G248" s="370"/>
      <c r="H248" s="370"/>
      <c r="I248" s="370"/>
      <c r="J248" s="370"/>
      <c r="K248" s="370"/>
      <c r="L248" s="370"/>
      <c r="M248" s="370"/>
      <c r="N248" s="370"/>
      <c r="O248" s="370"/>
      <c r="P248" s="370"/>
      <c r="Q248" s="370"/>
      <c r="R248" s="370"/>
      <c r="S248" s="370"/>
      <c r="T248" s="370"/>
      <c r="U248" s="370"/>
      <c r="V248" s="370"/>
      <c r="W248" s="370"/>
      <c r="X248" s="370"/>
      <c r="Y248" s="370"/>
      <c r="Z248" s="370"/>
      <c r="AA248" s="370"/>
      <c r="AB248" s="370"/>
      <c r="AC248" s="370"/>
      <c r="AD248" s="370"/>
      <c r="AE248" s="370"/>
      <c r="AF248" s="370"/>
      <c r="AG248" s="370"/>
      <c r="AH248" s="370"/>
      <c r="AI248" s="370"/>
      <c r="AJ248" s="370"/>
      <c r="AK248" s="370"/>
      <c r="AL248" s="370"/>
      <c r="AM248" s="370"/>
      <c r="AN248" s="370"/>
      <c r="AO248" s="370"/>
      <c r="AP248" s="370"/>
      <c r="AQ248" s="370"/>
      <c r="AR248" s="370"/>
      <c r="AS248" s="370"/>
      <c r="AT248" s="370"/>
      <c r="AU248" s="370"/>
      <c r="AV248" s="370"/>
      <c r="AW248" s="370"/>
      <c r="AX248" s="370"/>
      <c r="AY248" s="370"/>
      <c r="AZ248" s="370"/>
      <c r="BA248" s="370"/>
      <c r="BB248" s="370"/>
      <c r="BC248" s="370"/>
      <c r="BD248" s="370"/>
      <c r="BE248" s="370"/>
      <c r="BF248" s="370"/>
      <c r="BG248" s="370"/>
      <c r="BH248" s="370"/>
      <c r="BI248" s="370"/>
      <c r="BJ248" s="370"/>
      <c r="BK248" s="370"/>
      <c r="BL248" s="370"/>
      <c r="BM248" s="371"/>
      <c r="BN248" s="391" t="s">
        <v>343</v>
      </c>
      <c r="BO248" s="392"/>
      <c r="BP248" s="392"/>
      <c r="BQ248" s="393"/>
      <c r="BR248" s="341"/>
      <c r="BS248" s="45"/>
      <c r="BT248" s="45"/>
      <c r="BU248" s="45"/>
      <c r="BV248" s="45"/>
      <c r="BW248" s="45"/>
    </row>
    <row r="249" spans="2:75" ht="48" customHeight="1" thickBot="1">
      <c r="B249" s="647" t="s">
        <v>171</v>
      </c>
      <c r="C249" s="648"/>
      <c r="D249" s="381" t="s">
        <v>421</v>
      </c>
      <c r="E249" s="382"/>
      <c r="F249" s="382"/>
      <c r="G249" s="382"/>
      <c r="H249" s="382"/>
      <c r="I249" s="382"/>
      <c r="J249" s="382"/>
      <c r="K249" s="382"/>
      <c r="L249" s="382"/>
      <c r="M249" s="382"/>
      <c r="N249" s="382"/>
      <c r="O249" s="382"/>
      <c r="P249" s="382"/>
      <c r="Q249" s="382"/>
      <c r="R249" s="382"/>
      <c r="S249" s="382"/>
      <c r="T249" s="382"/>
      <c r="U249" s="382"/>
      <c r="V249" s="382"/>
      <c r="W249" s="382"/>
      <c r="X249" s="382"/>
      <c r="Y249" s="382"/>
      <c r="Z249" s="382"/>
      <c r="AA249" s="382"/>
      <c r="AB249" s="382"/>
      <c r="AC249" s="382"/>
      <c r="AD249" s="382"/>
      <c r="AE249" s="382"/>
      <c r="AF249" s="382"/>
      <c r="AG249" s="382"/>
      <c r="AH249" s="382"/>
      <c r="AI249" s="382"/>
      <c r="AJ249" s="382"/>
      <c r="AK249" s="382"/>
      <c r="AL249" s="382"/>
      <c r="AM249" s="382"/>
      <c r="AN249" s="382"/>
      <c r="AO249" s="382"/>
      <c r="AP249" s="382"/>
      <c r="AQ249" s="382"/>
      <c r="AR249" s="382"/>
      <c r="AS249" s="382"/>
      <c r="AT249" s="382"/>
      <c r="AU249" s="382"/>
      <c r="AV249" s="382"/>
      <c r="AW249" s="382"/>
      <c r="AX249" s="382"/>
      <c r="AY249" s="382"/>
      <c r="AZ249" s="382"/>
      <c r="BA249" s="382"/>
      <c r="BB249" s="382"/>
      <c r="BC249" s="382"/>
      <c r="BD249" s="382"/>
      <c r="BE249" s="382"/>
      <c r="BF249" s="382"/>
      <c r="BG249" s="382"/>
      <c r="BH249" s="382"/>
      <c r="BI249" s="382"/>
      <c r="BJ249" s="382"/>
      <c r="BK249" s="382"/>
      <c r="BL249" s="382"/>
      <c r="BM249" s="383"/>
      <c r="BN249" s="400" t="s">
        <v>344</v>
      </c>
      <c r="BO249" s="401"/>
      <c r="BP249" s="401"/>
      <c r="BQ249" s="402"/>
      <c r="BR249" s="341"/>
      <c r="BS249" s="45"/>
      <c r="BT249" s="45"/>
      <c r="BU249" s="45"/>
      <c r="BV249" s="45"/>
      <c r="BW249" s="45"/>
    </row>
    <row r="250" spans="2:75" ht="127.5" customHeight="1">
      <c r="B250" s="760" t="s">
        <v>424</v>
      </c>
      <c r="C250" s="761"/>
      <c r="D250" s="761"/>
      <c r="E250" s="761"/>
      <c r="F250" s="761"/>
      <c r="G250" s="761"/>
      <c r="H250" s="761"/>
      <c r="I250" s="761"/>
      <c r="J250" s="761"/>
      <c r="K250" s="761"/>
      <c r="L250" s="761"/>
      <c r="M250" s="761"/>
      <c r="N250" s="761"/>
      <c r="O250" s="761"/>
      <c r="P250" s="761"/>
      <c r="Q250" s="761"/>
      <c r="R250" s="761"/>
      <c r="S250" s="761"/>
      <c r="T250" s="761"/>
      <c r="U250" s="761"/>
      <c r="V250" s="761"/>
      <c r="W250" s="761"/>
      <c r="X250" s="761"/>
      <c r="Y250" s="761"/>
      <c r="Z250" s="761"/>
      <c r="AA250" s="761"/>
      <c r="AB250" s="761"/>
      <c r="AC250" s="761"/>
      <c r="AD250" s="761"/>
      <c r="AE250" s="761"/>
      <c r="AF250" s="761"/>
      <c r="AG250" s="761"/>
      <c r="AH250" s="761"/>
      <c r="AI250" s="761"/>
      <c r="AJ250" s="761"/>
      <c r="AK250" s="761"/>
      <c r="AL250" s="761"/>
      <c r="AM250" s="761"/>
      <c r="AN250" s="761"/>
      <c r="AO250" s="761"/>
      <c r="AP250" s="761"/>
      <c r="AQ250" s="761"/>
      <c r="AR250" s="761"/>
      <c r="AS250" s="761"/>
      <c r="AT250" s="761"/>
      <c r="AU250" s="761"/>
      <c r="AV250" s="761"/>
      <c r="AW250" s="761"/>
      <c r="AX250" s="761"/>
      <c r="AY250" s="761"/>
      <c r="AZ250" s="761"/>
      <c r="BA250" s="761"/>
      <c r="BB250" s="119"/>
      <c r="BC250" s="119"/>
      <c r="BD250" s="119"/>
      <c r="BE250" s="119"/>
      <c r="BF250" s="119"/>
      <c r="BG250" s="119"/>
      <c r="BH250" s="119"/>
      <c r="BI250" s="119"/>
      <c r="BJ250" s="119"/>
      <c r="BK250" s="119"/>
      <c r="BL250" s="119"/>
      <c r="BM250" s="119"/>
      <c r="BN250" s="119"/>
      <c r="BO250" s="119"/>
      <c r="BP250" s="119"/>
      <c r="BQ250" s="119"/>
      <c r="BR250" s="119"/>
      <c r="BS250" s="45"/>
      <c r="BT250" s="45"/>
      <c r="BU250" s="45"/>
      <c r="BV250" s="45"/>
      <c r="BW250" s="45"/>
    </row>
    <row r="251" spans="2:75" ht="27" customHeight="1">
      <c r="B251" s="233"/>
      <c r="C251" s="246"/>
      <c r="D251" s="234"/>
      <c r="E251" s="234"/>
      <c r="F251" s="234"/>
      <c r="G251" s="234"/>
      <c r="H251" s="234"/>
      <c r="I251" s="234"/>
      <c r="J251" s="234"/>
      <c r="K251" s="234"/>
      <c r="L251" s="234"/>
      <c r="M251" s="234"/>
      <c r="N251" s="234"/>
      <c r="O251" s="234"/>
      <c r="P251" s="234"/>
      <c r="Q251" s="234"/>
      <c r="R251" s="234"/>
      <c r="S251" s="234"/>
      <c r="T251" s="238"/>
      <c r="U251" s="238"/>
      <c r="V251" s="234"/>
      <c r="W251" s="234"/>
      <c r="X251" s="234"/>
      <c r="Y251" s="234"/>
      <c r="Z251" s="234"/>
      <c r="AA251" s="234"/>
      <c r="AB251" s="234"/>
      <c r="AC251" s="234"/>
      <c r="AD251" s="234"/>
      <c r="AE251" s="234"/>
      <c r="AF251" s="234"/>
      <c r="AG251" s="234"/>
      <c r="AH251" s="179"/>
      <c r="AI251" s="234"/>
      <c r="AJ251" s="234"/>
      <c r="AK251" s="234"/>
      <c r="AL251" s="246"/>
      <c r="AM251" s="234"/>
      <c r="AN251" s="234"/>
      <c r="AO251" s="234"/>
      <c r="AP251" s="234"/>
      <c r="AQ251" s="234"/>
      <c r="AR251" s="234"/>
      <c r="AS251" s="234"/>
      <c r="AT251" s="234"/>
      <c r="AU251" s="234"/>
      <c r="AV251" s="234"/>
      <c r="AW251" s="234"/>
      <c r="AX251" s="234"/>
      <c r="AY251" s="234"/>
      <c r="AZ251" s="234"/>
      <c r="BA251" s="234"/>
      <c r="BB251" s="234"/>
      <c r="BC251" s="234"/>
      <c r="BD251" s="234"/>
      <c r="BE251" s="234"/>
      <c r="BF251" s="234"/>
      <c r="BG251" s="234"/>
      <c r="BH251" s="234"/>
      <c r="BI251" s="234"/>
      <c r="BJ251" s="234"/>
      <c r="BK251" s="234"/>
      <c r="BL251" s="234"/>
      <c r="BM251" s="233"/>
      <c r="BN251" s="233"/>
      <c r="BO251" s="233"/>
      <c r="BP251" s="233"/>
      <c r="BQ251" s="233"/>
      <c r="BR251" s="233"/>
      <c r="BS251" s="45"/>
      <c r="BT251" s="45"/>
      <c r="BU251" s="45"/>
      <c r="BV251" s="45"/>
      <c r="BW251" s="45"/>
    </row>
    <row r="252" spans="2:75" ht="64.5" customHeight="1">
      <c r="B252" s="354" t="s">
        <v>210</v>
      </c>
      <c r="C252" s="354"/>
      <c r="D252" s="354"/>
      <c r="E252" s="354"/>
      <c r="F252" s="354"/>
      <c r="G252" s="354"/>
      <c r="H252" s="354"/>
      <c r="I252" s="354"/>
      <c r="J252" s="354"/>
      <c r="K252" s="354"/>
      <c r="L252" s="354"/>
      <c r="M252" s="354"/>
      <c r="N252" s="354"/>
      <c r="O252" s="354"/>
      <c r="P252" s="354"/>
      <c r="Q252" s="354"/>
      <c r="R252" s="354"/>
      <c r="S252" s="354"/>
      <c r="T252" s="354"/>
      <c r="U252" s="354"/>
      <c r="V252" s="354"/>
      <c r="W252" s="354"/>
      <c r="X252" s="354"/>
      <c r="Y252" s="354"/>
      <c r="Z252" s="354"/>
      <c r="AA252" s="354"/>
      <c r="AB252" s="354"/>
      <c r="AC252" s="354"/>
      <c r="AD252" s="354"/>
      <c r="AE252" s="354"/>
      <c r="AF252" s="354"/>
      <c r="AG252" s="354"/>
      <c r="AH252" s="354"/>
      <c r="AI252" s="354"/>
      <c r="AJ252" s="234"/>
      <c r="AK252" s="234"/>
      <c r="AL252" s="248"/>
      <c r="AM252" s="248"/>
      <c r="AN252" s="248"/>
      <c r="AO252" s="354" t="s">
        <v>210</v>
      </c>
      <c r="AP252" s="354"/>
      <c r="AQ252" s="354"/>
      <c r="AR252" s="354"/>
      <c r="AS252" s="354"/>
      <c r="AT252" s="354"/>
      <c r="AU252" s="354"/>
      <c r="AV252" s="354"/>
      <c r="AW252" s="354"/>
      <c r="AX252" s="354"/>
      <c r="AY252" s="354"/>
      <c r="AZ252" s="354"/>
      <c r="BA252" s="354"/>
      <c r="BB252" s="354"/>
      <c r="BC252" s="354"/>
      <c r="BD252" s="354"/>
      <c r="BE252" s="354"/>
      <c r="BF252" s="354"/>
      <c r="BG252" s="354"/>
      <c r="BH252" s="354"/>
      <c r="BI252" s="354"/>
      <c r="BJ252" s="354"/>
      <c r="BK252" s="354"/>
      <c r="BL252" s="354"/>
      <c r="BM252" s="354"/>
      <c r="BN252" s="354"/>
      <c r="BO252" s="354"/>
      <c r="BP252" s="354"/>
      <c r="BQ252" s="354"/>
      <c r="BR252" s="305"/>
      <c r="BS252" s="257"/>
      <c r="BT252" s="257"/>
      <c r="BU252" s="257"/>
      <c r="BV252" s="257"/>
      <c r="BW252" s="257"/>
    </row>
    <row r="253" spans="2:75" ht="55.5" customHeight="1">
      <c r="B253" s="363" t="s">
        <v>438</v>
      </c>
      <c r="C253" s="363"/>
      <c r="D253" s="363"/>
      <c r="E253" s="363"/>
      <c r="F253" s="363"/>
      <c r="G253" s="363"/>
      <c r="H253" s="363"/>
      <c r="I253" s="363"/>
      <c r="J253" s="363"/>
      <c r="K253" s="363"/>
      <c r="L253" s="363"/>
      <c r="M253" s="363"/>
      <c r="N253" s="363"/>
      <c r="O253" s="363"/>
      <c r="P253" s="363"/>
      <c r="Q253" s="363"/>
      <c r="R253" s="363"/>
      <c r="S253" s="363"/>
      <c r="T253" s="363"/>
      <c r="U253" s="363"/>
      <c r="V253" s="363"/>
      <c r="W253" s="363"/>
      <c r="X253" s="363"/>
      <c r="Y253" s="363"/>
      <c r="Z253" s="363"/>
      <c r="AA253" s="363"/>
      <c r="AB253" s="363"/>
      <c r="AC253" s="363"/>
      <c r="AD253" s="363"/>
      <c r="AE253" s="363"/>
      <c r="AF253" s="363"/>
      <c r="AG253" s="363"/>
      <c r="AH253" s="363"/>
      <c r="AI253" s="363"/>
      <c r="AJ253" s="234"/>
      <c r="AK253" s="234"/>
      <c r="AL253" s="247"/>
      <c r="AM253" s="247"/>
      <c r="AN253" s="247"/>
      <c r="AO253" s="355" t="s">
        <v>430</v>
      </c>
      <c r="AP253" s="355"/>
      <c r="AQ253" s="355"/>
      <c r="AR253" s="355"/>
      <c r="AS253" s="355"/>
      <c r="AT253" s="355"/>
      <c r="AU253" s="355"/>
      <c r="AV253" s="355"/>
      <c r="AW253" s="355"/>
      <c r="AX253" s="355"/>
      <c r="AY253" s="355"/>
      <c r="AZ253" s="355"/>
      <c r="BA253" s="355"/>
      <c r="BB253" s="355"/>
      <c r="BC253" s="355"/>
      <c r="BD253" s="355"/>
      <c r="BE253" s="355"/>
      <c r="BF253" s="355"/>
      <c r="BG253" s="355"/>
      <c r="BH253" s="355"/>
      <c r="BI253" s="355"/>
      <c r="BJ253" s="355"/>
      <c r="BK253" s="355"/>
      <c r="BL253" s="355"/>
      <c r="BM253" s="355"/>
      <c r="BN253" s="355"/>
      <c r="BO253" s="355"/>
      <c r="BP253" s="355"/>
      <c r="BQ253" s="355"/>
      <c r="BR253" s="306"/>
      <c r="BS253" s="45"/>
      <c r="BT253" s="45"/>
      <c r="BU253" s="45"/>
      <c r="BV253" s="45"/>
      <c r="BW253" s="45"/>
    </row>
    <row r="254" spans="2:75" ht="35.25" customHeight="1">
      <c r="B254" s="364"/>
      <c r="C254" s="364"/>
      <c r="D254" s="364"/>
      <c r="E254" s="364"/>
      <c r="F254" s="364"/>
      <c r="G254" s="364"/>
      <c r="H254" s="364"/>
      <c r="I254" s="364"/>
      <c r="J254" s="364"/>
      <c r="K254" s="364"/>
      <c r="L254" s="364"/>
      <c r="M254" s="364"/>
      <c r="N254" s="364"/>
      <c r="O254" s="364"/>
      <c r="P254" s="364"/>
      <c r="Q254" s="364"/>
      <c r="R254" s="364"/>
      <c r="S254" s="364"/>
      <c r="T254" s="364"/>
      <c r="U254" s="364"/>
      <c r="V254" s="364"/>
      <c r="W254" s="364"/>
      <c r="X254" s="364"/>
      <c r="Y254" s="364"/>
      <c r="Z254" s="364"/>
      <c r="AA254" s="364"/>
      <c r="AB254" s="364"/>
      <c r="AC254" s="364"/>
      <c r="AD254" s="364"/>
      <c r="AE254" s="364"/>
      <c r="AF254" s="364"/>
      <c r="AG254" s="364"/>
      <c r="AH254" s="364"/>
      <c r="AI254" s="364"/>
      <c r="AJ254" s="364"/>
      <c r="AK254" s="234"/>
      <c r="AL254" s="247"/>
      <c r="AM254" s="247"/>
      <c r="AN254" s="247"/>
      <c r="AO254" s="358"/>
      <c r="AP254" s="358"/>
      <c r="AQ254" s="358"/>
      <c r="AR254" s="358"/>
      <c r="AS254" s="358"/>
      <c r="AT254" s="358"/>
      <c r="AU254" s="358"/>
      <c r="AV254" s="358"/>
      <c r="AW254" s="358"/>
      <c r="AX254" s="357"/>
      <c r="AY254" s="357"/>
      <c r="AZ254" s="357"/>
      <c r="BA254" s="355" t="s">
        <v>457</v>
      </c>
      <c r="BB254" s="355"/>
      <c r="BC254" s="355"/>
      <c r="BD254" s="355"/>
      <c r="BE254" s="355"/>
      <c r="BF254" s="355"/>
      <c r="BG254" s="355"/>
      <c r="BH254" s="355"/>
      <c r="BI254" s="302"/>
      <c r="BJ254" s="302"/>
      <c r="BK254" s="302"/>
      <c r="BL254" s="302"/>
      <c r="BM254" s="302"/>
      <c r="BN254" s="302"/>
      <c r="BO254" s="302"/>
      <c r="BP254" s="302"/>
      <c r="BQ254" s="302"/>
      <c r="BR254" s="302"/>
      <c r="BS254" s="302"/>
      <c r="BT254" s="302"/>
      <c r="BU254" s="303"/>
      <c r="BV254" s="25"/>
      <c r="BW254" s="25"/>
    </row>
    <row r="255" spans="2:75" ht="40.5" customHeight="1">
      <c r="B255" s="360"/>
      <c r="C255" s="360"/>
      <c r="D255" s="360"/>
      <c r="E255" s="360"/>
      <c r="F255" s="360"/>
      <c r="G255" s="360"/>
      <c r="H255" s="360"/>
      <c r="I255" s="360"/>
      <c r="J255" s="360"/>
      <c r="K255" s="360"/>
      <c r="L255" s="360"/>
      <c r="M255" s="360"/>
      <c r="N255" s="357"/>
      <c r="O255" s="357"/>
      <c r="P255" s="357"/>
      <c r="Q255" s="357"/>
      <c r="R255" s="357"/>
      <c r="S255" s="361" t="s">
        <v>437</v>
      </c>
      <c r="T255" s="361"/>
      <c r="U255" s="361"/>
      <c r="V255" s="361"/>
      <c r="W255" s="361"/>
      <c r="X255" s="361"/>
      <c r="Y255" s="361"/>
      <c r="Z255" s="361"/>
      <c r="AA255" s="361"/>
      <c r="AB255" s="361"/>
      <c r="AC255" s="361"/>
      <c r="AD255" s="361"/>
      <c r="AE255" s="361"/>
      <c r="AF255" s="361"/>
      <c r="AG255" s="361"/>
      <c r="AH255" s="361"/>
      <c r="AI255" s="361"/>
      <c r="AK255" s="234"/>
      <c r="AL255" s="248"/>
      <c r="AM255" s="248"/>
      <c r="AN255" s="248"/>
      <c r="AO255" s="356" t="s">
        <v>433</v>
      </c>
      <c r="AP255" s="356"/>
      <c r="AQ255" s="356"/>
      <c r="AR255" s="356"/>
      <c r="AS255" s="356"/>
      <c r="AT255" s="356"/>
      <c r="AU255" s="356"/>
      <c r="AV255" s="356"/>
      <c r="AW255" s="356"/>
      <c r="AX255" s="347"/>
      <c r="AY255" s="347"/>
      <c r="AZ255" s="347"/>
      <c r="BA255" s="248"/>
      <c r="BB255" s="248"/>
      <c r="BC255" s="234"/>
      <c r="BD255" s="234"/>
      <c r="BE255" s="234"/>
      <c r="BF255" s="234"/>
      <c r="BG255" s="234"/>
      <c r="BH255" s="234"/>
      <c r="BI255" s="234"/>
      <c r="BJ255" s="234"/>
      <c r="BK255" s="234"/>
      <c r="BL255" s="248"/>
      <c r="BM255" s="233"/>
      <c r="BN255" s="233"/>
      <c r="BO255" s="233"/>
      <c r="BP255" s="233"/>
      <c r="BQ255" s="233"/>
      <c r="BR255" s="233"/>
      <c r="BS255" s="45"/>
      <c r="BT255" s="45"/>
      <c r="BU255" s="45"/>
      <c r="BV255" s="45"/>
      <c r="BW255" s="45"/>
    </row>
    <row r="256" spans="2:75" ht="51" customHeight="1">
      <c r="B256" s="347" t="s">
        <v>433</v>
      </c>
      <c r="C256" s="347"/>
      <c r="D256" s="347"/>
      <c r="E256" s="347"/>
      <c r="F256" s="347"/>
      <c r="G256" s="347"/>
      <c r="H256" s="347"/>
      <c r="I256" s="347"/>
      <c r="J256" s="347"/>
      <c r="K256" s="347"/>
      <c r="L256" s="347"/>
      <c r="M256" s="347"/>
      <c r="N256" s="347"/>
      <c r="O256" s="233"/>
      <c r="P256" s="233"/>
      <c r="Q256" s="233"/>
      <c r="R256" s="233"/>
      <c r="S256" s="233"/>
      <c r="T256" s="233"/>
      <c r="U256" s="233"/>
      <c r="V256" s="233"/>
      <c r="W256" s="233"/>
      <c r="X256" s="233"/>
      <c r="Y256" s="233"/>
      <c r="Z256" s="233"/>
      <c r="AA256" s="233"/>
      <c r="AB256" s="233"/>
      <c r="AC256" s="233"/>
      <c r="AD256" s="233"/>
      <c r="AE256" s="233"/>
      <c r="AF256" s="233"/>
      <c r="AG256" s="233"/>
      <c r="AH256" s="233"/>
      <c r="AI256" s="233"/>
      <c r="AK256" s="234"/>
      <c r="AL256" s="248"/>
      <c r="AM256" s="248"/>
      <c r="AN256" s="248"/>
      <c r="AO256" s="377" t="s">
        <v>427</v>
      </c>
      <c r="AP256" s="377"/>
      <c r="AQ256" s="377"/>
      <c r="AR256" s="377"/>
      <c r="AS256" s="377"/>
      <c r="AT256" s="377"/>
      <c r="AU256" s="377"/>
      <c r="AV256" s="377"/>
      <c r="AW256" s="377"/>
      <c r="AX256" s="377"/>
      <c r="AY256" s="377"/>
      <c r="AZ256" s="377"/>
      <c r="BA256" s="377"/>
      <c r="BB256" s="377"/>
      <c r="BC256" s="377"/>
      <c r="BD256" s="377"/>
      <c r="BE256" s="377"/>
      <c r="BF256" s="377"/>
      <c r="BG256" s="377"/>
      <c r="BH256" s="377"/>
      <c r="BI256" s="377"/>
      <c r="BJ256" s="377"/>
      <c r="BK256" s="377"/>
      <c r="BL256" s="377"/>
      <c r="BM256" s="377"/>
      <c r="BN256" s="377"/>
      <c r="BO256" s="233"/>
      <c r="BP256" s="233"/>
      <c r="BQ256" s="233"/>
      <c r="BR256" s="233"/>
      <c r="BS256" s="45"/>
      <c r="BT256" s="45"/>
      <c r="BU256" s="45"/>
      <c r="BV256" s="45"/>
      <c r="BW256" s="45"/>
    </row>
    <row r="257" spans="2:75" ht="63" customHeight="1">
      <c r="B257" s="365" t="s">
        <v>439</v>
      </c>
      <c r="C257" s="365"/>
      <c r="D257" s="365"/>
      <c r="E257" s="365"/>
      <c r="F257" s="365"/>
      <c r="G257" s="365"/>
      <c r="H257" s="365"/>
      <c r="I257" s="365"/>
      <c r="J257" s="365"/>
      <c r="K257" s="365"/>
      <c r="L257" s="365"/>
      <c r="M257" s="365"/>
      <c r="N257" s="365"/>
      <c r="O257" s="365"/>
      <c r="P257" s="365"/>
      <c r="Q257" s="365"/>
      <c r="R257" s="365"/>
      <c r="S257" s="365"/>
      <c r="T257" s="365"/>
      <c r="U257" s="365"/>
      <c r="V257" s="365"/>
      <c r="W257" s="365"/>
      <c r="X257" s="365"/>
      <c r="Y257" s="365"/>
      <c r="Z257" s="365"/>
      <c r="AA257" s="365"/>
      <c r="AB257" s="365"/>
      <c r="AC257" s="365"/>
      <c r="AD257" s="365"/>
      <c r="AE257" s="365"/>
      <c r="AF257" s="365"/>
      <c r="AG257" s="365"/>
      <c r="AH257" s="365"/>
      <c r="AI257" s="365"/>
      <c r="AJ257" s="234"/>
      <c r="AK257" s="234"/>
      <c r="AL257" s="247"/>
      <c r="AM257" s="234"/>
      <c r="AN257" s="234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  <c r="AZ257" s="45"/>
      <c r="BA257" s="351" t="s">
        <v>428</v>
      </c>
      <c r="BB257" s="351"/>
      <c r="BC257" s="351"/>
      <c r="BD257" s="351"/>
      <c r="BE257" s="351"/>
      <c r="BF257" s="351"/>
      <c r="BG257" s="351"/>
      <c r="BH257" s="351"/>
      <c r="BI257" s="351"/>
      <c r="BJ257" s="351"/>
      <c r="BK257" s="351"/>
      <c r="BL257" s="351"/>
      <c r="BM257" s="351"/>
      <c r="BN257" s="252"/>
      <c r="BO257" s="106"/>
      <c r="BP257" s="299"/>
      <c r="BQ257" s="299"/>
      <c r="BR257" s="307"/>
      <c r="BS257" s="45"/>
      <c r="BT257" s="45"/>
      <c r="BU257" s="45"/>
      <c r="BV257" s="45"/>
      <c r="BW257" s="45"/>
    </row>
    <row r="258" spans="2:75" ht="40.5" customHeight="1">
      <c r="B258" s="360"/>
      <c r="C258" s="360"/>
      <c r="D258" s="360"/>
      <c r="E258" s="360"/>
      <c r="F258" s="360"/>
      <c r="G258" s="360"/>
      <c r="H258" s="360"/>
      <c r="I258" s="360"/>
      <c r="J258" s="360"/>
      <c r="K258" s="360"/>
      <c r="L258" s="360"/>
      <c r="M258" s="360"/>
      <c r="N258" s="357"/>
      <c r="O258" s="357"/>
      <c r="P258" s="357"/>
      <c r="Q258" s="357"/>
      <c r="R258" s="357"/>
      <c r="S258" s="361" t="s">
        <v>436</v>
      </c>
      <c r="T258" s="361"/>
      <c r="U258" s="361"/>
      <c r="V258" s="361"/>
      <c r="W258" s="361"/>
      <c r="X258" s="361"/>
      <c r="Y258" s="361"/>
      <c r="Z258" s="361"/>
      <c r="AA258" s="361"/>
      <c r="AB258" s="361"/>
      <c r="AC258" s="361"/>
      <c r="AD258" s="361"/>
      <c r="AE258" s="361"/>
      <c r="AF258" s="361"/>
      <c r="AG258" s="361"/>
      <c r="AH258" s="361"/>
      <c r="AI258" s="361"/>
      <c r="AJ258" s="234"/>
      <c r="AK258" s="234"/>
      <c r="AL258" s="238"/>
      <c r="AM258" s="238"/>
      <c r="AN258" s="238"/>
      <c r="AO258" s="348" t="s">
        <v>433</v>
      </c>
      <c r="AP258" s="348"/>
      <c r="AQ258" s="348"/>
      <c r="AR258" s="348"/>
      <c r="AS258" s="348"/>
      <c r="AT258" s="348"/>
      <c r="AU258" s="348"/>
      <c r="AV258" s="348"/>
      <c r="AW258" s="348"/>
      <c r="AX258" s="348"/>
      <c r="AY258" s="18"/>
      <c r="AZ258" s="18"/>
      <c r="BA258" s="349"/>
      <c r="BB258" s="349"/>
      <c r="BC258" s="349"/>
      <c r="BD258" s="349"/>
      <c r="BE258" s="349"/>
      <c r="BF258" s="349"/>
      <c r="BG258" s="349"/>
      <c r="BH258" s="349"/>
      <c r="BI258" s="252"/>
      <c r="BJ258" s="252"/>
      <c r="BK258" s="252"/>
      <c r="BL258" s="252"/>
      <c r="BM258" s="252"/>
      <c r="BN258" s="252"/>
      <c r="BO258" s="106"/>
      <c r="BP258" s="299"/>
      <c r="BQ258" s="299"/>
      <c r="BR258" s="307"/>
      <c r="BS258" s="45"/>
      <c r="BT258" s="45"/>
      <c r="BU258" s="45"/>
      <c r="BV258" s="45"/>
      <c r="BW258" s="45"/>
    </row>
    <row r="259" spans="2:75" ht="52.5" customHeight="1">
      <c r="B259" s="347" t="s">
        <v>433</v>
      </c>
      <c r="C259" s="347"/>
      <c r="D259" s="347"/>
      <c r="E259" s="347"/>
      <c r="F259" s="347"/>
      <c r="G259" s="347"/>
      <c r="H259" s="347"/>
      <c r="I259" s="347"/>
      <c r="J259" s="347"/>
      <c r="K259" s="347"/>
      <c r="L259" s="347"/>
      <c r="M259" s="347"/>
      <c r="N259" s="347"/>
      <c r="O259" s="233"/>
      <c r="P259" s="233"/>
      <c r="Q259" s="233"/>
      <c r="R259" s="233"/>
      <c r="S259" s="233"/>
      <c r="T259" s="233"/>
      <c r="U259" s="233"/>
      <c r="V259" s="233"/>
      <c r="W259" s="233"/>
      <c r="X259" s="233"/>
      <c r="Y259" s="233"/>
      <c r="Z259" s="233"/>
      <c r="AA259" s="233"/>
      <c r="AB259" s="233"/>
      <c r="AC259" s="233"/>
      <c r="AD259" s="233"/>
      <c r="AE259" s="233"/>
      <c r="AF259" s="233"/>
      <c r="AG259" s="233"/>
      <c r="AH259" s="233"/>
      <c r="AI259" s="233"/>
      <c r="AJ259" s="234"/>
      <c r="AK259" s="234"/>
      <c r="AL259" s="247"/>
      <c r="AM259" s="247"/>
      <c r="AN259" s="247"/>
      <c r="AO259" s="347" t="s">
        <v>434</v>
      </c>
      <c r="AP259" s="347"/>
      <c r="AQ259" s="347"/>
      <c r="AR259" s="347"/>
      <c r="AS259" s="347"/>
      <c r="AT259" s="347"/>
      <c r="AU259" s="347"/>
      <c r="AV259" s="347"/>
      <c r="AW259" s="347"/>
      <c r="AX259" s="347"/>
      <c r="AY259" s="347"/>
      <c r="AZ259" s="233"/>
      <c r="BA259" s="233"/>
      <c r="BB259" s="248"/>
      <c r="BC259" s="234"/>
      <c r="BD259" s="234"/>
      <c r="BE259" s="234"/>
      <c r="BF259" s="234"/>
      <c r="BG259" s="234"/>
      <c r="BH259" s="234"/>
      <c r="BI259" s="234"/>
      <c r="BJ259" s="234"/>
      <c r="BK259" s="234"/>
      <c r="BL259" s="234"/>
      <c r="BM259" s="235"/>
      <c r="BN259" s="235"/>
      <c r="BO259" s="235"/>
      <c r="BP259" s="237"/>
      <c r="BQ259" s="237"/>
      <c r="BR259" s="237"/>
      <c r="BS259" s="45"/>
      <c r="BT259" s="45"/>
      <c r="BU259" s="45"/>
      <c r="BV259" s="45"/>
      <c r="BW259" s="45"/>
    </row>
    <row r="260" spans="2:75" ht="45" customHeight="1">
      <c r="B260" s="359" t="s">
        <v>447</v>
      </c>
      <c r="C260" s="359"/>
      <c r="D260" s="359"/>
      <c r="E260" s="359"/>
      <c r="F260" s="359"/>
      <c r="G260" s="359"/>
      <c r="H260" s="359"/>
      <c r="I260" s="359"/>
      <c r="J260" s="359"/>
      <c r="K260" s="359"/>
      <c r="L260" s="359"/>
      <c r="M260" s="359"/>
      <c r="N260" s="359"/>
      <c r="O260" s="359"/>
      <c r="P260" s="359"/>
      <c r="Q260" s="359"/>
      <c r="R260" s="359"/>
      <c r="S260" s="359"/>
      <c r="T260" s="359"/>
      <c r="U260" s="359"/>
      <c r="V260" s="359"/>
      <c r="W260" s="359"/>
      <c r="X260" s="359"/>
      <c r="Y260" s="359"/>
      <c r="Z260" s="359"/>
      <c r="AA260" s="359"/>
      <c r="AB260" s="359"/>
      <c r="AC260" s="359"/>
      <c r="AD260" s="359"/>
      <c r="AE260" s="359"/>
      <c r="AF260" s="359"/>
      <c r="AG260" s="359"/>
      <c r="AH260" s="359"/>
      <c r="AI260" s="359"/>
      <c r="AJ260" s="234"/>
      <c r="AK260" s="234"/>
      <c r="AL260" s="248"/>
      <c r="AM260" s="248"/>
      <c r="AN260" s="248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350" t="s">
        <v>435</v>
      </c>
      <c r="BB260" s="350"/>
      <c r="BC260" s="350"/>
      <c r="BD260" s="350"/>
      <c r="BE260" s="350"/>
      <c r="BF260" s="350"/>
      <c r="BG260" s="350"/>
      <c r="BH260" s="350"/>
      <c r="BI260" s="350"/>
      <c r="BJ260" s="350"/>
      <c r="BK260" s="350"/>
      <c r="BL260" s="350"/>
      <c r="BM260" s="350"/>
      <c r="BN260" s="235"/>
      <c r="BO260" s="235"/>
      <c r="BP260" s="237"/>
      <c r="BQ260" s="237"/>
      <c r="BR260" s="237"/>
      <c r="BS260" s="45"/>
      <c r="BT260" s="45"/>
      <c r="BU260" s="45"/>
      <c r="BV260" s="45"/>
      <c r="BW260" s="45"/>
    </row>
    <row r="261" spans="2:75" ht="38.25" customHeight="1">
      <c r="B261" s="360"/>
      <c r="C261" s="360"/>
      <c r="D261" s="360"/>
      <c r="E261" s="360"/>
      <c r="F261" s="360"/>
      <c r="G261" s="360"/>
      <c r="H261" s="360"/>
      <c r="I261" s="360"/>
      <c r="J261" s="360"/>
      <c r="K261" s="360"/>
      <c r="L261" s="360"/>
      <c r="M261" s="360"/>
      <c r="N261" s="357"/>
      <c r="O261" s="357"/>
      <c r="P261" s="357"/>
      <c r="Q261" s="357"/>
      <c r="R261" s="357"/>
      <c r="S261" s="361" t="s">
        <v>446</v>
      </c>
      <c r="T261" s="361"/>
      <c r="U261" s="361"/>
      <c r="V261" s="361"/>
      <c r="W261" s="361"/>
      <c r="X261" s="361"/>
      <c r="Y261" s="361"/>
      <c r="Z261" s="361"/>
      <c r="AA261" s="361"/>
      <c r="AB261" s="361"/>
      <c r="AC261" s="361"/>
      <c r="AD261" s="361"/>
      <c r="AE261" s="361"/>
      <c r="AF261" s="361"/>
      <c r="AG261" s="361"/>
      <c r="AH261" s="361"/>
      <c r="AI261" s="361"/>
      <c r="AJ261" s="234"/>
      <c r="AK261" s="234"/>
      <c r="AL261" s="247"/>
      <c r="AM261" s="247"/>
      <c r="AN261" s="247"/>
      <c r="AO261" s="348" t="s">
        <v>433</v>
      </c>
      <c r="AP261" s="348"/>
      <c r="AQ261" s="348"/>
      <c r="AR261" s="348"/>
      <c r="AS261" s="348"/>
      <c r="AT261" s="348"/>
      <c r="AU261" s="348"/>
      <c r="AV261" s="348"/>
      <c r="AW261" s="348"/>
      <c r="AX261" s="348"/>
      <c r="AY261" s="18"/>
      <c r="AZ261" s="18"/>
      <c r="BA261" s="349"/>
      <c r="BB261" s="349"/>
      <c r="BC261" s="349"/>
      <c r="BD261" s="349"/>
      <c r="BE261" s="349"/>
      <c r="BF261" s="349"/>
      <c r="BG261" s="349"/>
      <c r="BH261" s="349"/>
      <c r="BI261" s="234"/>
      <c r="BJ261" s="234"/>
      <c r="BK261" s="234"/>
      <c r="BL261" s="234"/>
      <c r="BM261" s="234"/>
      <c r="BN261" s="235"/>
      <c r="BO261" s="235"/>
      <c r="BP261" s="237"/>
      <c r="BQ261" s="237"/>
      <c r="BR261" s="237"/>
      <c r="BS261" s="45"/>
      <c r="BT261" s="45"/>
      <c r="BU261" s="45"/>
      <c r="BV261" s="45"/>
      <c r="BW261" s="45"/>
    </row>
    <row r="262" spans="2:75" ht="51" customHeight="1">
      <c r="B262" s="347" t="s">
        <v>433</v>
      </c>
      <c r="C262" s="347"/>
      <c r="D262" s="347"/>
      <c r="E262" s="347"/>
      <c r="F262" s="347"/>
      <c r="G262" s="347"/>
      <c r="H262" s="347"/>
      <c r="I262" s="347"/>
      <c r="J262" s="347"/>
      <c r="K262" s="347"/>
      <c r="L262" s="347"/>
      <c r="M262" s="347"/>
      <c r="N262" s="347"/>
      <c r="O262" s="347"/>
      <c r="P262" s="347"/>
      <c r="Q262" s="347"/>
      <c r="R262" s="347"/>
      <c r="S262" s="347"/>
      <c r="T262" s="347"/>
      <c r="U262" s="347"/>
      <c r="V262" s="347"/>
      <c r="W262" s="347"/>
      <c r="X262" s="347"/>
      <c r="Y262" s="347"/>
      <c r="Z262" s="347"/>
      <c r="AA262" s="347"/>
      <c r="AB262" s="347"/>
      <c r="AC262" s="347"/>
      <c r="AD262" s="347"/>
      <c r="AE262" s="347"/>
      <c r="AF262" s="347"/>
      <c r="AG262" s="347"/>
      <c r="AH262" s="347"/>
      <c r="AI262" s="347"/>
      <c r="AJ262" s="234"/>
      <c r="AK262" s="234"/>
      <c r="AL262" s="248"/>
      <c r="AM262" s="248"/>
      <c r="AN262" s="248"/>
      <c r="AO262" s="234"/>
      <c r="AP262" s="234"/>
      <c r="AQ262" s="234"/>
      <c r="AR262" s="234"/>
      <c r="AS262" s="234"/>
      <c r="AT262" s="234"/>
      <c r="AU262" s="234"/>
      <c r="AV262" s="234"/>
      <c r="AW262" s="234"/>
      <c r="AX262" s="234"/>
      <c r="AY262" s="234"/>
      <c r="AZ262" s="234"/>
      <c r="BA262" s="234"/>
      <c r="BB262" s="234"/>
      <c r="BC262" s="234"/>
      <c r="BD262" s="234"/>
      <c r="BE262" s="234"/>
      <c r="BF262" s="234"/>
      <c r="BG262" s="234"/>
      <c r="BH262" s="234"/>
      <c r="BI262" s="234"/>
      <c r="BJ262" s="234"/>
      <c r="BK262" s="234"/>
      <c r="BL262" s="234"/>
      <c r="BM262" s="234"/>
      <c r="BN262" s="251"/>
      <c r="BO262" s="251"/>
      <c r="BP262" s="237"/>
      <c r="BQ262" s="237"/>
      <c r="BR262" s="237"/>
      <c r="BS262" s="45"/>
      <c r="BT262" s="45"/>
      <c r="BU262" s="45"/>
      <c r="BV262" s="45"/>
      <c r="BW262" s="45"/>
    </row>
    <row r="263" spans="2:75" ht="33" customHeight="1">
      <c r="B263" s="353" t="s">
        <v>432</v>
      </c>
      <c r="C263" s="353"/>
      <c r="D263" s="353"/>
      <c r="E263" s="353"/>
      <c r="F263" s="353"/>
      <c r="G263" s="353"/>
      <c r="H263" s="353"/>
      <c r="I263" s="353"/>
      <c r="J263" s="353"/>
      <c r="K263" s="353"/>
      <c r="L263" s="353"/>
      <c r="M263" s="353"/>
      <c r="N263" s="353"/>
      <c r="O263" s="353"/>
      <c r="P263" s="353"/>
      <c r="Q263" s="353"/>
      <c r="R263" s="353"/>
      <c r="S263" s="353"/>
      <c r="T263" s="353"/>
      <c r="U263" s="353"/>
      <c r="V263" s="353"/>
      <c r="W263" s="353"/>
      <c r="X263" s="353"/>
      <c r="Y263" s="353"/>
      <c r="Z263" s="353"/>
      <c r="AA263" s="353"/>
      <c r="AB263" s="353"/>
      <c r="AC263" s="353"/>
      <c r="AD263" s="353"/>
      <c r="AE263" s="353"/>
      <c r="AF263" s="353"/>
      <c r="AG263" s="353"/>
      <c r="AH263" s="353"/>
      <c r="AI263" s="353"/>
      <c r="AJ263" s="353"/>
      <c r="AK263" s="234"/>
      <c r="AL263" s="247"/>
      <c r="AM263" s="247"/>
      <c r="AN263" s="247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  <c r="BF263" s="45"/>
      <c r="BG263" s="45"/>
      <c r="BH263" s="45"/>
      <c r="BI263" s="45"/>
      <c r="BJ263" s="45"/>
      <c r="BK263" s="45"/>
      <c r="BL263" s="45"/>
      <c r="BM263" s="45"/>
      <c r="BN263" s="45"/>
      <c r="BO263" s="45"/>
      <c r="BP263" s="45"/>
      <c r="BQ263" s="45"/>
      <c r="BR263" s="45"/>
      <c r="BS263" s="45"/>
      <c r="BT263" s="45"/>
      <c r="BU263" s="45"/>
      <c r="BV263" s="45"/>
      <c r="BW263" s="45"/>
    </row>
    <row r="264" spans="2:75" ht="44.25" customHeight="1">
      <c r="B264" s="353"/>
      <c r="C264" s="353"/>
      <c r="D264" s="353"/>
      <c r="E264" s="353"/>
      <c r="F264" s="353"/>
      <c r="G264" s="353"/>
      <c r="H264" s="353"/>
      <c r="I264" s="353"/>
      <c r="J264" s="353"/>
      <c r="K264" s="353"/>
      <c r="L264" s="353"/>
      <c r="M264" s="353"/>
      <c r="N264" s="353"/>
      <c r="O264" s="353"/>
      <c r="P264" s="353"/>
      <c r="Q264" s="353"/>
      <c r="R264" s="353"/>
      <c r="S264" s="353"/>
      <c r="T264" s="353"/>
      <c r="U264" s="353"/>
      <c r="V264" s="353"/>
      <c r="W264" s="353"/>
      <c r="X264" s="353"/>
      <c r="Y264" s="353"/>
      <c r="Z264" s="353"/>
      <c r="AA264" s="353"/>
      <c r="AB264" s="353"/>
      <c r="AC264" s="353"/>
      <c r="AD264" s="353"/>
      <c r="AE264" s="353"/>
      <c r="AF264" s="353"/>
      <c r="AG264" s="353"/>
      <c r="AH264" s="353"/>
      <c r="AI264" s="353"/>
      <c r="AJ264" s="353"/>
      <c r="AK264" s="179"/>
      <c r="AL264" s="179"/>
      <c r="AM264" s="179"/>
      <c r="AN264" s="179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45"/>
      <c r="AZ264" s="45"/>
      <c r="BA264" s="45"/>
      <c r="BB264" s="45"/>
      <c r="BC264" s="45"/>
      <c r="BD264" s="45"/>
      <c r="BE264" s="45"/>
      <c r="BF264" s="45"/>
      <c r="BG264" s="45"/>
      <c r="BH264" s="45"/>
      <c r="BI264" s="45"/>
      <c r="BJ264" s="45"/>
      <c r="BK264" s="45"/>
      <c r="BL264" s="45"/>
      <c r="BM264" s="45"/>
      <c r="BN264" s="45"/>
      <c r="BO264" s="45"/>
      <c r="BP264" s="45"/>
      <c r="BQ264" s="45"/>
      <c r="BR264" s="45"/>
      <c r="BS264" s="45"/>
      <c r="BT264" s="45"/>
      <c r="BU264" s="45"/>
      <c r="BV264" s="45"/>
      <c r="BW264" s="45"/>
    </row>
    <row r="265" spans="2:75" ht="30.75" customHeight="1">
      <c r="B265" s="97"/>
      <c r="C265" s="247"/>
      <c r="D265" s="247"/>
      <c r="E265" s="247"/>
      <c r="F265" s="247"/>
      <c r="G265" s="247"/>
      <c r="H265" s="247"/>
      <c r="I265" s="250"/>
      <c r="J265" s="250"/>
      <c r="K265" s="250"/>
      <c r="L265" s="238"/>
      <c r="M265" s="238"/>
      <c r="N265" s="238"/>
      <c r="O265" s="238"/>
      <c r="P265" s="238"/>
      <c r="Q265" s="238"/>
      <c r="R265" s="238"/>
      <c r="S265" s="238"/>
      <c r="T265" s="238"/>
      <c r="U265" s="238"/>
      <c r="V265" s="238"/>
      <c r="W265" s="238"/>
      <c r="X265" s="238"/>
      <c r="Y265" s="238"/>
      <c r="Z265" s="238"/>
      <c r="AA265" s="238"/>
      <c r="AB265" s="238"/>
      <c r="AC265" s="238"/>
      <c r="AD265" s="238"/>
      <c r="AE265" s="238"/>
      <c r="AF265" s="234"/>
      <c r="AG265" s="234"/>
      <c r="AH265" s="234"/>
      <c r="AI265" s="234"/>
      <c r="AJ265" s="234"/>
      <c r="AK265" s="179"/>
      <c r="AL265" s="179"/>
      <c r="AM265" s="179"/>
      <c r="AN265" s="179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  <c r="AZ265" s="45"/>
      <c r="BA265" s="45"/>
      <c r="BB265" s="45"/>
      <c r="BC265" s="45"/>
      <c r="BD265" s="45"/>
      <c r="BE265" s="45"/>
      <c r="BF265" s="45"/>
      <c r="BG265" s="45"/>
      <c r="BH265" s="45"/>
      <c r="BI265" s="45"/>
      <c r="BJ265" s="45"/>
      <c r="BK265" s="45"/>
      <c r="BL265" s="45"/>
      <c r="BM265" s="45"/>
      <c r="BN265" s="45"/>
      <c r="BO265" s="45"/>
      <c r="BP265" s="45"/>
      <c r="BQ265" s="45"/>
      <c r="BR265" s="45"/>
      <c r="BS265" s="45"/>
      <c r="BT265" s="45"/>
      <c r="BU265" s="45"/>
      <c r="BV265" s="45"/>
      <c r="BW265" s="45"/>
    </row>
    <row r="266" spans="2:75" ht="40.5" customHeight="1">
      <c r="B266" s="352" t="s">
        <v>431</v>
      </c>
      <c r="C266" s="352"/>
      <c r="D266" s="352"/>
      <c r="E266" s="352"/>
      <c r="F266" s="352"/>
      <c r="G266" s="352"/>
      <c r="H266" s="352"/>
      <c r="I266" s="352"/>
      <c r="J266" s="352"/>
      <c r="K266" s="352"/>
      <c r="L266" s="352"/>
      <c r="M266" s="352"/>
      <c r="N266" s="352"/>
      <c r="O266" s="352"/>
      <c r="P266" s="352"/>
      <c r="Q266" s="352"/>
      <c r="R266" s="352"/>
      <c r="S266" s="352"/>
      <c r="T266" s="352"/>
      <c r="U266" s="352"/>
      <c r="V266" s="352"/>
      <c r="W266" s="352"/>
      <c r="X266" s="352"/>
      <c r="Y266" s="352"/>
      <c r="Z266" s="352"/>
      <c r="AA266" s="352"/>
      <c r="AB266" s="352"/>
      <c r="AC266" s="352"/>
      <c r="AD266" s="248"/>
      <c r="AE266" s="248"/>
      <c r="AF266" s="252"/>
      <c r="AG266" s="252"/>
      <c r="AH266" s="252"/>
      <c r="AI266" s="252"/>
      <c r="AJ266" s="252"/>
      <c r="AK266" s="179"/>
      <c r="AL266" s="179"/>
      <c r="AM266" s="179"/>
      <c r="AN266" s="179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/>
      <c r="BE266" s="45"/>
      <c r="BF266" s="45"/>
      <c r="BG266" s="45"/>
      <c r="BH266" s="45"/>
      <c r="BI266" s="45"/>
      <c r="BJ266" s="45"/>
      <c r="BK266" s="45"/>
      <c r="BL266" s="45"/>
      <c r="BM266" s="45"/>
      <c r="BN266" s="45"/>
      <c r="BO266" s="45"/>
      <c r="BP266" s="45"/>
      <c r="BQ266" s="45"/>
      <c r="BR266" s="45"/>
      <c r="BS266" s="45"/>
      <c r="BT266" s="45"/>
      <c r="BU266" s="45"/>
      <c r="BV266" s="45"/>
      <c r="BW266" s="45"/>
    </row>
    <row r="267" spans="2:75" ht="40.5" customHeight="1">
      <c r="B267" s="362"/>
      <c r="C267" s="362"/>
      <c r="D267" s="362"/>
      <c r="E267" s="362"/>
      <c r="F267" s="362"/>
      <c r="G267" s="362"/>
      <c r="H267" s="362"/>
      <c r="I267" s="362"/>
      <c r="J267" s="362"/>
      <c r="K267" s="362"/>
      <c r="L267" s="362"/>
      <c r="M267" s="362"/>
      <c r="N267" s="362"/>
      <c r="O267" s="362"/>
      <c r="P267" s="362"/>
      <c r="Q267" s="362"/>
      <c r="R267" s="362"/>
      <c r="S267" s="362"/>
      <c r="T267" s="362"/>
      <c r="U267" s="362"/>
      <c r="V267" s="362"/>
      <c r="W267" s="362"/>
      <c r="X267" s="362"/>
      <c r="Y267" s="362"/>
      <c r="Z267" s="362"/>
      <c r="AA267" s="362"/>
      <c r="AB267" s="362"/>
      <c r="AC267" s="362"/>
      <c r="AD267" s="362"/>
      <c r="AE267" s="362"/>
      <c r="AF267" s="362"/>
      <c r="AG267" s="362"/>
      <c r="AH267" s="362"/>
      <c r="AI267" s="362"/>
      <c r="AJ267" s="247"/>
      <c r="AK267" s="179"/>
      <c r="AL267" s="179"/>
      <c r="AM267" s="179"/>
      <c r="AN267" s="179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/>
      <c r="BD267" s="45"/>
      <c r="BE267" s="45"/>
      <c r="BF267" s="45"/>
      <c r="BG267" s="45"/>
      <c r="BH267" s="45"/>
      <c r="BI267" s="45"/>
      <c r="BJ267" s="45"/>
      <c r="BK267" s="45"/>
      <c r="BL267" s="45"/>
      <c r="BM267" s="45"/>
      <c r="BN267" s="45"/>
      <c r="BO267" s="45"/>
      <c r="BP267" s="45"/>
      <c r="BQ267" s="45"/>
      <c r="BR267" s="45"/>
      <c r="BS267" s="45"/>
      <c r="BT267" s="45"/>
      <c r="BU267" s="45"/>
      <c r="BV267" s="45"/>
      <c r="BW267" s="45"/>
    </row>
    <row r="268" spans="2:75" ht="19.899999999999999" customHeight="1">
      <c r="B268" s="97"/>
      <c r="C268" s="179"/>
      <c r="D268" s="179"/>
      <c r="E268" s="179"/>
      <c r="F268" s="179"/>
      <c r="G268" s="179"/>
      <c r="H268" s="179"/>
      <c r="I268" s="179"/>
      <c r="J268" s="179"/>
      <c r="K268" s="179"/>
      <c r="L268" s="179"/>
      <c r="M268" s="179"/>
      <c r="N268" s="179"/>
      <c r="O268" s="179"/>
      <c r="P268" s="179"/>
      <c r="Q268" s="179"/>
      <c r="R268" s="179"/>
      <c r="S268" s="179"/>
      <c r="T268" s="249"/>
      <c r="U268" s="249"/>
      <c r="V268" s="179"/>
      <c r="W268" s="179"/>
      <c r="X268" s="179"/>
      <c r="Y268" s="179"/>
      <c r="Z268" s="179"/>
      <c r="AA268" s="179"/>
      <c r="AB268" s="179"/>
      <c r="AC268" s="179"/>
      <c r="AD268" s="179"/>
      <c r="AE268" s="179"/>
      <c r="AF268" s="179"/>
      <c r="AG268" s="179"/>
      <c r="AH268" s="179"/>
      <c r="AI268" s="179"/>
      <c r="AJ268" s="179"/>
      <c r="AK268" s="179"/>
      <c r="AL268" s="179"/>
      <c r="AM268" s="179"/>
      <c r="AN268" s="179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  <c r="BM268" s="45"/>
      <c r="BN268" s="45"/>
      <c r="BO268" s="45"/>
      <c r="BP268" s="45"/>
      <c r="BQ268" s="45"/>
      <c r="BR268" s="45"/>
      <c r="BS268" s="45"/>
      <c r="BT268" s="45"/>
      <c r="BU268" s="45"/>
      <c r="BV268" s="45"/>
      <c r="BW268" s="45"/>
    </row>
    <row r="269" spans="2:75" ht="19.899999999999999" customHeight="1">
      <c r="B269" s="97"/>
      <c r="C269" s="178"/>
      <c r="D269" s="178"/>
      <c r="E269" s="178"/>
      <c r="F269" s="178"/>
      <c r="G269" s="178"/>
      <c r="H269" s="178"/>
      <c r="I269" s="178"/>
      <c r="J269" s="178"/>
      <c r="K269" s="178"/>
      <c r="L269" s="178"/>
      <c r="M269" s="178"/>
      <c r="N269" s="178"/>
      <c r="O269" s="178"/>
      <c r="P269" s="178"/>
      <c r="Q269" s="178"/>
      <c r="R269" s="178"/>
      <c r="S269" s="178"/>
      <c r="T269" s="178"/>
      <c r="U269" s="178"/>
      <c r="V269" s="178"/>
      <c r="W269" s="178"/>
      <c r="X269" s="178"/>
      <c r="Y269" s="178"/>
      <c r="Z269" s="178"/>
      <c r="AA269" s="178"/>
      <c r="AB269" s="178"/>
      <c r="AC269" s="178"/>
      <c r="AD269" s="178"/>
      <c r="AE269" s="178"/>
      <c r="AF269" s="178"/>
      <c r="AG269" s="178"/>
      <c r="AH269" s="178"/>
      <c r="AI269" s="178"/>
      <c r="AJ269" s="178"/>
      <c r="AK269" s="178"/>
      <c r="AL269" s="178"/>
      <c r="AM269" s="178"/>
      <c r="AN269" s="178"/>
      <c r="AO269" s="45"/>
      <c r="AP269" s="45"/>
      <c r="AQ269" s="45"/>
      <c r="AR269" s="45"/>
      <c r="AS269" s="45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  <c r="BF269" s="45"/>
      <c r="BG269" s="45"/>
      <c r="BH269" s="45"/>
      <c r="BI269" s="45"/>
      <c r="BJ269" s="45"/>
      <c r="BK269" s="45"/>
      <c r="BL269" s="45"/>
      <c r="BM269" s="45"/>
      <c r="BN269" s="45"/>
      <c r="BO269" s="45"/>
      <c r="BP269" s="45"/>
      <c r="BQ269" s="45"/>
      <c r="BR269" s="45"/>
      <c r="BS269" s="45"/>
      <c r="BT269" s="45"/>
      <c r="BU269" s="45"/>
      <c r="BV269" s="45"/>
      <c r="BW269" s="45"/>
    </row>
    <row r="270" spans="2:75" ht="30.75" customHeight="1">
      <c r="B270" s="352"/>
      <c r="C270" s="352"/>
      <c r="D270" s="352"/>
      <c r="E270" s="352"/>
      <c r="F270" s="352"/>
      <c r="G270" s="352"/>
      <c r="H270" s="352"/>
      <c r="I270" s="352"/>
      <c r="J270" s="352"/>
      <c r="K270" s="352"/>
      <c r="L270" s="352"/>
      <c r="M270" s="352"/>
      <c r="N270" s="352"/>
      <c r="O270" s="352"/>
      <c r="P270" s="352"/>
      <c r="Q270" s="352"/>
      <c r="R270" s="352"/>
      <c r="S270" s="352"/>
      <c r="T270" s="352"/>
      <c r="U270" s="352"/>
      <c r="V270" s="352"/>
      <c r="W270" s="352"/>
      <c r="X270" s="352"/>
      <c r="Y270" s="352"/>
      <c r="Z270" s="352"/>
      <c r="AA270" s="352"/>
      <c r="AB270" s="352"/>
      <c r="AC270" s="352"/>
      <c r="AD270" s="179"/>
      <c r="AE270" s="179"/>
      <c r="AF270" s="179"/>
      <c r="AG270" s="179"/>
      <c r="AH270" s="179"/>
      <c r="AI270" s="179"/>
      <c r="AJ270" s="179"/>
      <c r="AK270" s="179"/>
      <c r="AL270" s="179"/>
      <c r="AM270" s="179"/>
      <c r="AN270" s="179"/>
      <c r="AO270" s="45"/>
      <c r="AP270" s="45"/>
      <c r="AQ270" s="45"/>
      <c r="AR270" s="45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  <c r="BF270" s="45"/>
      <c r="BG270" s="45"/>
      <c r="BH270" s="45"/>
      <c r="BI270" s="45"/>
      <c r="BJ270" s="45"/>
      <c r="BK270" s="45"/>
      <c r="BL270" s="45"/>
      <c r="BM270" s="45"/>
      <c r="BN270" s="45"/>
      <c r="BO270" s="45"/>
      <c r="BP270" s="45"/>
      <c r="BQ270" s="45"/>
      <c r="BR270" s="45"/>
      <c r="BS270" s="45"/>
      <c r="BT270" s="45"/>
      <c r="BU270" s="45"/>
      <c r="BV270" s="45"/>
      <c r="BW270" s="45"/>
    </row>
    <row r="271" spans="2:75" ht="33" customHeight="1">
      <c r="B271" s="97"/>
      <c r="C271" s="253"/>
      <c r="D271" s="253"/>
      <c r="E271" s="253"/>
      <c r="F271" s="253"/>
      <c r="G271" s="253"/>
      <c r="H271" s="253"/>
      <c r="I271" s="253"/>
      <c r="J271" s="253"/>
      <c r="K271" s="253"/>
      <c r="L271" s="253"/>
      <c r="M271" s="253"/>
      <c r="N271" s="253"/>
      <c r="O271" s="253"/>
      <c r="P271" s="253"/>
      <c r="Q271" s="253"/>
      <c r="R271" s="253"/>
      <c r="S271" s="253"/>
      <c r="T271" s="253"/>
      <c r="U271" s="253"/>
      <c r="V271" s="253"/>
      <c r="W271" s="253"/>
      <c r="X271" s="253"/>
      <c r="Y271" s="253"/>
      <c r="Z271" s="253"/>
      <c r="AA271" s="253"/>
      <c r="AB271" s="253"/>
      <c r="AC271" s="253"/>
      <c r="AD271" s="253"/>
      <c r="AE271" s="179"/>
      <c r="AF271" s="179"/>
      <c r="AG271" s="179"/>
      <c r="AH271" s="179"/>
      <c r="AI271" s="179"/>
      <c r="AJ271" s="179"/>
      <c r="AK271" s="179"/>
      <c r="AL271" s="179"/>
      <c r="AM271" s="179"/>
      <c r="AN271" s="179"/>
      <c r="AO271" s="45"/>
      <c r="AP271" s="45"/>
      <c r="AQ271" s="45"/>
      <c r="AR271" s="45"/>
      <c r="AS271" s="45"/>
      <c r="AT271" s="45"/>
      <c r="AU271" s="45"/>
      <c r="AV271" s="45"/>
      <c r="AW271" s="45"/>
      <c r="AX271" s="45"/>
      <c r="AY271" s="45"/>
      <c r="AZ271" s="45"/>
      <c r="BA271" s="45"/>
      <c r="BB271" s="45"/>
      <c r="BC271" s="45"/>
      <c r="BD271" s="45"/>
      <c r="BE271" s="45"/>
      <c r="BF271" s="45"/>
      <c r="BG271" s="45"/>
      <c r="BH271" s="45"/>
      <c r="BI271" s="45"/>
      <c r="BJ271" s="45"/>
      <c r="BK271" s="45"/>
      <c r="BL271" s="45"/>
      <c r="BM271" s="45"/>
      <c r="BN271" s="45"/>
      <c r="BO271" s="45"/>
      <c r="BP271" s="45"/>
      <c r="BQ271" s="45"/>
      <c r="BR271" s="45"/>
      <c r="BS271" s="45"/>
      <c r="BT271" s="45"/>
      <c r="BU271" s="45"/>
      <c r="BV271" s="45"/>
      <c r="BW271" s="45"/>
    </row>
    <row r="272" spans="2:75" ht="19.899999999999999" customHeight="1">
      <c r="B272" s="34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45"/>
      <c r="AP272" s="45"/>
      <c r="AQ272" s="45"/>
      <c r="AR272" s="45"/>
      <c r="AS272" s="45"/>
      <c r="AT272" s="45"/>
      <c r="AU272" s="45"/>
      <c r="AV272" s="45"/>
      <c r="AW272" s="45"/>
      <c r="AX272" s="45"/>
      <c r="AY272" s="45"/>
      <c r="AZ272" s="45"/>
      <c r="BA272" s="45"/>
      <c r="BB272" s="45"/>
      <c r="BC272" s="45"/>
      <c r="BD272" s="45"/>
      <c r="BE272" s="45"/>
      <c r="BF272" s="45"/>
      <c r="BG272" s="45"/>
      <c r="BH272" s="45"/>
      <c r="BI272" s="45"/>
      <c r="BJ272" s="45"/>
      <c r="BK272" s="45"/>
      <c r="BL272" s="45"/>
      <c r="BM272" s="45"/>
      <c r="BN272" s="45"/>
      <c r="BO272" s="45"/>
      <c r="BP272" s="45"/>
      <c r="BQ272" s="45"/>
      <c r="BR272" s="45"/>
      <c r="BS272" s="45"/>
      <c r="BT272" s="45"/>
      <c r="BU272" s="45"/>
      <c r="BV272" s="45"/>
      <c r="BW272" s="45"/>
    </row>
  </sheetData>
  <mergeCells count="2326">
    <mergeCell ref="B204:C204"/>
    <mergeCell ref="B205:C205"/>
    <mergeCell ref="B206:C206"/>
    <mergeCell ref="B207:C207"/>
    <mergeCell ref="K8:L8"/>
    <mergeCell ref="B194:C194"/>
    <mergeCell ref="B195:C195"/>
    <mergeCell ref="B196:C196"/>
    <mergeCell ref="B197:C197"/>
    <mergeCell ref="C136:R136"/>
    <mergeCell ref="AF150:AG150"/>
    <mergeCell ref="AH149:AI149"/>
    <mergeCell ref="AH150:AI150"/>
    <mergeCell ref="AJ149:AK149"/>
    <mergeCell ref="AJ150:AK150"/>
    <mergeCell ref="BL149:BM149"/>
    <mergeCell ref="BL150:BM150"/>
    <mergeCell ref="AH147:AI147"/>
    <mergeCell ref="W41:AI41"/>
    <mergeCell ref="AJ41:BO41"/>
    <mergeCell ref="AJ88:BO88"/>
    <mergeCell ref="AB142:AC142"/>
    <mergeCell ref="AD142:AE142"/>
    <mergeCell ref="AJ159:BO159"/>
    <mergeCell ref="W159:AI159"/>
    <mergeCell ref="B147:B148"/>
    <mergeCell ref="C147:R147"/>
    <mergeCell ref="C148:R148"/>
    <mergeCell ref="S147:T147"/>
    <mergeCell ref="U147:V147"/>
    <mergeCell ref="S148:T148"/>
    <mergeCell ref="B151:B152"/>
    <mergeCell ref="BX177:BZ177"/>
    <mergeCell ref="BP147:BQ148"/>
    <mergeCell ref="W149:Y149"/>
    <mergeCell ref="W150:Y150"/>
    <mergeCell ref="Z149:AA149"/>
    <mergeCell ref="Z150:AA150"/>
    <mergeCell ref="AB149:AC149"/>
    <mergeCell ref="AB150:AC150"/>
    <mergeCell ref="AD149:AE149"/>
    <mergeCell ref="AD150:AE150"/>
    <mergeCell ref="AF149:AG149"/>
    <mergeCell ref="BT178:BW178"/>
    <mergeCell ref="BX178:BZ178"/>
    <mergeCell ref="BD176:BG176"/>
    <mergeCell ref="BD177:BG177"/>
    <mergeCell ref="BD178:BG178"/>
    <mergeCell ref="BD179:BG179"/>
    <mergeCell ref="AJ176:AM176"/>
    <mergeCell ref="AJ177:AM177"/>
    <mergeCell ref="W147:Y147"/>
    <mergeCell ref="W148:Y148"/>
    <mergeCell ref="Z147:AA147"/>
    <mergeCell ref="Z148:AA148"/>
    <mergeCell ref="AB147:AC147"/>
    <mergeCell ref="AB148:AC148"/>
    <mergeCell ref="AB151:AC151"/>
    <mergeCell ref="AB152:AC152"/>
    <mergeCell ref="BP167:BQ167"/>
    <mergeCell ref="BH175:BK175"/>
    <mergeCell ref="BL175:BO175"/>
    <mergeCell ref="BP178:BQ178"/>
    <mergeCell ref="BP176:BQ176"/>
    <mergeCell ref="CB178:CE178"/>
    <mergeCell ref="CG178:CJ178"/>
    <mergeCell ref="CL178:CO178"/>
    <mergeCell ref="B109:B110"/>
    <mergeCell ref="BP108:BQ108"/>
    <mergeCell ref="AJ180:AM180"/>
    <mergeCell ref="BP106:BQ107"/>
    <mergeCell ref="C149:R149"/>
    <mergeCell ref="C150:R150"/>
    <mergeCell ref="S149:T149"/>
    <mergeCell ref="S150:T150"/>
    <mergeCell ref="U149:V149"/>
    <mergeCell ref="U150:V150"/>
    <mergeCell ref="BP149:BQ150"/>
    <mergeCell ref="BP151:BQ152"/>
    <mergeCell ref="CB179:CF179"/>
    <mergeCell ref="BX174:BZ174"/>
    <mergeCell ref="CB174:CE174"/>
    <mergeCell ref="CG174:CJ174"/>
    <mergeCell ref="CL174:CO174"/>
    <mergeCell ref="BT175:BW175"/>
    <mergeCell ref="BX175:BZ175"/>
    <mergeCell ref="CB175:CE175"/>
    <mergeCell ref="CG175:CJ175"/>
    <mergeCell ref="CL175:CO175"/>
    <mergeCell ref="BT176:BW176"/>
    <mergeCell ref="BX176:BZ176"/>
    <mergeCell ref="CB176:CE176"/>
    <mergeCell ref="CG176:CJ176"/>
    <mergeCell ref="CL176:CO176"/>
    <mergeCell ref="BT177:BW177"/>
    <mergeCell ref="AJ124:BO124"/>
    <mergeCell ref="C102:R102"/>
    <mergeCell ref="C104:R104"/>
    <mergeCell ref="W104:Y104"/>
    <mergeCell ref="CB177:CE177"/>
    <mergeCell ref="CG177:CJ177"/>
    <mergeCell ref="CL177:CO177"/>
    <mergeCell ref="BP109:BQ110"/>
    <mergeCell ref="B114:B115"/>
    <mergeCell ref="BP114:BQ115"/>
    <mergeCell ref="B118:B119"/>
    <mergeCell ref="BP118:BQ119"/>
    <mergeCell ref="B134:B135"/>
    <mergeCell ref="BP134:BQ135"/>
    <mergeCell ref="B139:B140"/>
    <mergeCell ref="B141:B142"/>
    <mergeCell ref="B143:B144"/>
    <mergeCell ref="BP139:BQ140"/>
    <mergeCell ref="BP141:BQ142"/>
    <mergeCell ref="BP143:BQ144"/>
    <mergeCell ref="AD144:AE144"/>
    <mergeCell ref="AF144:AG144"/>
    <mergeCell ref="AH144:AI144"/>
    <mergeCell ref="AZ144:BA144"/>
    <mergeCell ref="C141:R141"/>
    <mergeCell ref="W141:Y141"/>
    <mergeCell ref="Z141:AA141"/>
    <mergeCell ref="AB141:AC141"/>
    <mergeCell ref="C142:R142"/>
    <mergeCell ref="W142:Y142"/>
    <mergeCell ref="Z142:AA142"/>
    <mergeCell ref="C144:R144"/>
    <mergeCell ref="W144:Y144"/>
    <mergeCell ref="C99:R99"/>
    <mergeCell ref="AF99:AG99"/>
    <mergeCell ref="AH99:AI99"/>
    <mergeCell ref="AJ99:AK99"/>
    <mergeCell ref="AN99:AO99"/>
    <mergeCell ref="AR99:AS99"/>
    <mergeCell ref="AV99:AW99"/>
    <mergeCell ref="AZ99:BA99"/>
    <mergeCell ref="BD99:BE99"/>
    <mergeCell ref="BH99:BI99"/>
    <mergeCell ref="BL99:BM99"/>
    <mergeCell ref="BP99:BQ99"/>
    <mergeCell ref="C101:R101"/>
    <mergeCell ref="W101:Y101"/>
    <mergeCell ref="Z101:AA101"/>
    <mergeCell ref="AB101:AC101"/>
    <mergeCell ref="AD101:AE101"/>
    <mergeCell ref="AF101:AG101"/>
    <mergeCell ref="AH101:AI101"/>
    <mergeCell ref="C100:R100"/>
    <mergeCell ref="W100:Y100"/>
    <mergeCell ref="Z100:AA100"/>
    <mergeCell ref="AB100:AC100"/>
    <mergeCell ref="AD100:AE100"/>
    <mergeCell ref="AF100:AG100"/>
    <mergeCell ref="AH100:AI100"/>
    <mergeCell ref="BP100:BQ100"/>
    <mergeCell ref="BL101:BM101"/>
    <mergeCell ref="S99:T99"/>
    <mergeCell ref="U99:V99"/>
    <mergeCell ref="W99:Y99"/>
    <mergeCell ref="Z99:AA99"/>
    <mergeCell ref="C70:R70"/>
    <mergeCell ref="W70:Y70"/>
    <mergeCell ref="Z70:AA70"/>
    <mergeCell ref="AB70:AC70"/>
    <mergeCell ref="BP74:BQ74"/>
    <mergeCell ref="BP75:BQ76"/>
    <mergeCell ref="BP103:BQ104"/>
    <mergeCell ref="B75:B76"/>
    <mergeCell ref="BH176:BK176"/>
    <mergeCell ref="BH177:BK177"/>
    <mergeCell ref="BH178:BK178"/>
    <mergeCell ref="BH179:BK179"/>
    <mergeCell ref="BL176:BO176"/>
    <mergeCell ref="BL177:BO177"/>
    <mergeCell ref="BL178:BO178"/>
    <mergeCell ref="BL179:BO179"/>
    <mergeCell ref="AV176:AY176"/>
    <mergeCell ref="AV177:AY177"/>
    <mergeCell ref="AV178:AY178"/>
    <mergeCell ref="AV179:AY179"/>
    <mergeCell ref="AZ176:BC176"/>
    <mergeCell ref="AZ177:BC177"/>
    <mergeCell ref="AZ178:BC178"/>
    <mergeCell ref="AZ179:BC179"/>
    <mergeCell ref="B103:B104"/>
    <mergeCell ref="C103:R103"/>
    <mergeCell ref="S103:T103"/>
    <mergeCell ref="U103:V103"/>
    <mergeCell ref="W103:Y103"/>
    <mergeCell ref="Z103:AA103"/>
    <mergeCell ref="AB103:AC103"/>
    <mergeCell ref="AD103:AE103"/>
    <mergeCell ref="C74:R74"/>
    <mergeCell ref="S74:T74"/>
    <mergeCell ref="U74:V74"/>
    <mergeCell ref="W74:Y74"/>
    <mergeCell ref="Z74:AA74"/>
    <mergeCell ref="AB74:AC74"/>
    <mergeCell ref="AD74:AE74"/>
    <mergeCell ref="AF74:AG74"/>
    <mergeCell ref="AH74:AI74"/>
    <mergeCell ref="AJ74:AK74"/>
    <mergeCell ref="AN74:AO74"/>
    <mergeCell ref="AR74:AS74"/>
    <mergeCell ref="AV74:AW74"/>
    <mergeCell ref="AZ74:BA74"/>
    <mergeCell ref="BD74:BE74"/>
    <mergeCell ref="C73:R73"/>
    <mergeCell ref="W73:Y73"/>
    <mergeCell ref="Z73:AA73"/>
    <mergeCell ref="AB73:AC73"/>
    <mergeCell ref="AD73:AE73"/>
    <mergeCell ref="AF73:AG73"/>
    <mergeCell ref="AH73:AI73"/>
    <mergeCell ref="AD70:AE70"/>
    <mergeCell ref="C71:R71"/>
    <mergeCell ref="W71:Y71"/>
    <mergeCell ref="AR176:AU176"/>
    <mergeCell ref="AR177:AU177"/>
    <mergeCell ref="AR178:AU178"/>
    <mergeCell ref="AR179:AU179"/>
    <mergeCell ref="B62:B63"/>
    <mergeCell ref="AV75:AW75"/>
    <mergeCell ref="AZ75:BA75"/>
    <mergeCell ref="BD75:BE75"/>
    <mergeCell ref="B106:B107"/>
    <mergeCell ref="AN150:AO150"/>
    <mergeCell ref="AR149:AS149"/>
    <mergeCell ref="AR150:AS150"/>
    <mergeCell ref="AV149:AW149"/>
    <mergeCell ref="AV150:AW150"/>
    <mergeCell ref="AZ149:BA149"/>
    <mergeCell ref="AZ150:BA150"/>
    <mergeCell ref="BD149:BE149"/>
    <mergeCell ref="BD150:BE150"/>
    <mergeCell ref="AH176:AI176"/>
    <mergeCell ref="AH177:AI177"/>
    <mergeCell ref="AH178:AI178"/>
    <mergeCell ref="AH179:AI179"/>
    <mergeCell ref="AF174:AG174"/>
    <mergeCell ref="AF175:AG175"/>
    <mergeCell ref="AF176:AG176"/>
    <mergeCell ref="AF177:AG177"/>
    <mergeCell ref="B68:B69"/>
    <mergeCell ref="AN149:AO149"/>
    <mergeCell ref="AD141:AE141"/>
    <mergeCell ref="AB175:AC175"/>
    <mergeCell ref="AD175:AE175"/>
    <mergeCell ref="Z176:AA176"/>
    <mergeCell ref="AB176:AC176"/>
    <mergeCell ref="AD176:AE176"/>
    <mergeCell ref="Z177:AA177"/>
    <mergeCell ref="AB177:AC177"/>
    <mergeCell ref="AD177:AE177"/>
    <mergeCell ref="Z178:AA178"/>
    <mergeCell ref="AB178:AC178"/>
    <mergeCell ref="AD178:AE178"/>
    <mergeCell ref="Z179:AA179"/>
    <mergeCell ref="AB179:AC179"/>
    <mergeCell ref="AD179:AE179"/>
    <mergeCell ref="AJ178:AM178"/>
    <mergeCell ref="AJ179:AM179"/>
    <mergeCell ref="AN176:AQ176"/>
    <mergeCell ref="AN177:AQ177"/>
    <mergeCell ref="AN178:AQ178"/>
    <mergeCell ref="AN179:AQ179"/>
    <mergeCell ref="BD161:BG162"/>
    <mergeCell ref="BH161:BK162"/>
    <mergeCell ref="AR126:AU127"/>
    <mergeCell ref="AV126:AY127"/>
    <mergeCell ref="AZ126:BC127"/>
    <mergeCell ref="Z144:AA144"/>
    <mergeCell ref="AB144:AC144"/>
    <mergeCell ref="C171:R171"/>
    <mergeCell ref="W171:Y171"/>
    <mergeCell ref="Z171:AA171"/>
    <mergeCell ref="AB171:AC171"/>
    <mergeCell ref="AD171:AE171"/>
    <mergeCell ref="AF171:AG171"/>
    <mergeCell ref="AH171:AI171"/>
    <mergeCell ref="AZ171:BA171"/>
    <mergeCell ref="AF142:AG142"/>
    <mergeCell ref="AF141:AG141"/>
    <mergeCell ref="AH141:AI141"/>
    <mergeCell ref="AB145:AC145"/>
    <mergeCell ref="AD145:AE145"/>
    <mergeCell ref="AF145:AG145"/>
    <mergeCell ref="AH145:AI145"/>
    <mergeCell ref="AD168:AE168"/>
    <mergeCell ref="AF168:AG168"/>
    <mergeCell ref="AH168:AI168"/>
    <mergeCell ref="C145:R145"/>
    <mergeCell ref="W145:Y145"/>
    <mergeCell ref="Z145:AA145"/>
    <mergeCell ref="AB134:AC134"/>
    <mergeCell ref="C172:R172"/>
    <mergeCell ref="W172:Y172"/>
    <mergeCell ref="Z172:AA172"/>
    <mergeCell ref="AB172:AC172"/>
    <mergeCell ref="AD172:AE172"/>
    <mergeCell ref="AF172:AG172"/>
    <mergeCell ref="AH172:AI172"/>
    <mergeCell ref="AZ172:BA172"/>
    <mergeCell ref="AN171:AO171"/>
    <mergeCell ref="AN172:AO172"/>
    <mergeCell ref="AR171:AS171"/>
    <mergeCell ref="AR172:AS172"/>
    <mergeCell ref="U172:V172"/>
    <mergeCell ref="S171:T171"/>
    <mergeCell ref="U171:V171"/>
    <mergeCell ref="C169:R169"/>
    <mergeCell ref="W169:Y169"/>
    <mergeCell ref="Z169:AA169"/>
    <mergeCell ref="AB169:AC169"/>
    <mergeCell ref="AD169:AE169"/>
    <mergeCell ref="AF169:AG169"/>
    <mergeCell ref="AH169:AI169"/>
    <mergeCell ref="AZ169:BA169"/>
    <mergeCell ref="BP169:BQ169"/>
    <mergeCell ref="C170:R170"/>
    <mergeCell ref="W170:Y170"/>
    <mergeCell ref="Z170:AA170"/>
    <mergeCell ref="AB170:AC170"/>
    <mergeCell ref="AD170:AE170"/>
    <mergeCell ref="AF170:AG170"/>
    <mergeCell ref="AH170:AI170"/>
    <mergeCell ref="AZ170:BA170"/>
    <mergeCell ref="BP170:BQ170"/>
    <mergeCell ref="AN169:AO169"/>
    <mergeCell ref="AN170:AO170"/>
    <mergeCell ref="AR169:AS169"/>
    <mergeCell ref="AR170:AS170"/>
    <mergeCell ref="BD169:BE169"/>
    <mergeCell ref="BD170:BE170"/>
    <mergeCell ref="BH169:BI169"/>
    <mergeCell ref="BH170:BI170"/>
    <mergeCell ref="BP168:BQ168"/>
    <mergeCell ref="AN167:AO167"/>
    <mergeCell ref="AN168:AO168"/>
    <mergeCell ref="AR167:AS167"/>
    <mergeCell ref="AR168:AS168"/>
    <mergeCell ref="BD168:BE168"/>
    <mergeCell ref="U168:V168"/>
    <mergeCell ref="BH168:BI168"/>
    <mergeCell ref="W146:Y146"/>
    <mergeCell ref="Z146:AA146"/>
    <mergeCell ref="AB146:AC146"/>
    <mergeCell ref="AD146:AE146"/>
    <mergeCell ref="AF146:AG146"/>
    <mergeCell ref="AH146:AI146"/>
    <mergeCell ref="C151:R151"/>
    <mergeCell ref="W151:Y151"/>
    <mergeCell ref="Z151:AA151"/>
    <mergeCell ref="U146:V146"/>
    <mergeCell ref="AH161:AI166"/>
    <mergeCell ref="AJ161:AM162"/>
    <mergeCell ref="AN161:AQ162"/>
    <mergeCell ref="AR161:AU162"/>
    <mergeCell ref="AV161:AY162"/>
    <mergeCell ref="AZ161:BC162"/>
    <mergeCell ref="BP159:BQ166"/>
    <mergeCell ref="AF151:AG151"/>
    <mergeCell ref="U148:V148"/>
    <mergeCell ref="C146:R146"/>
    <mergeCell ref="C168:R168"/>
    <mergeCell ref="W168:Y168"/>
    <mergeCell ref="Z168:AA168"/>
    <mergeCell ref="AB168:AC168"/>
    <mergeCell ref="AH167:AI167"/>
    <mergeCell ref="AH152:AI152"/>
    <mergeCell ref="AH148:AI148"/>
    <mergeCell ref="AD152:AE152"/>
    <mergeCell ref="AF152:AG152"/>
    <mergeCell ref="C140:R140"/>
    <mergeCell ref="W140:Y140"/>
    <mergeCell ref="Z140:AA140"/>
    <mergeCell ref="AB140:AC140"/>
    <mergeCell ref="AD140:AE140"/>
    <mergeCell ref="AF140:AG140"/>
    <mergeCell ref="AH140:AI140"/>
    <mergeCell ref="S152:T152"/>
    <mergeCell ref="U152:V152"/>
    <mergeCell ref="C152:R152"/>
    <mergeCell ref="W152:Y152"/>
    <mergeCell ref="Z152:AA152"/>
    <mergeCell ref="AD147:AE147"/>
    <mergeCell ref="AD148:AE148"/>
    <mergeCell ref="AF147:AG147"/>
    <mergeCell ref="AF148:AG148"/>
    <mergeCell ref="AD151:AE151"/>
    <mergeCell ref="U145:V145"/>
    <mergeCell ref="AH142:AI142"/>
    <mergeCell ref="AD139:AE139"/>
    <mergeCell ref="AF139:AG139"/>
    <mergeCell ref="AH139:AI139"/>
    <mergeCell ref="S132:T132"/>
    <mergeCell ref="C135:R135"/>
    <mergeCell ref="W135:Y135"/>
    <mergeCell ref="Z135:AA135"/>
    <mergeCell ref="AB135:AC135"/>
    <mergeCell ref="AD135:AE135"/>
    <mergeCell ref="AF135:AG135"/>
    <mergeCell ref="AH135:AI135"/>
    <mergeCell ref="U135:V135"/>
    <mergeCell ref="C143:R143"/>
    <mergeCell ref="W143:Y143"/>
    <mergeCell ref="Z143:AA143"/>
    <mergeCell ref="AB143:AC143"/>
    <mergeCell ref="AD143:AE143"/>
    <mergeCell ref="AF143:AG143"/>
    <mergeCell ref="AH143:AI143"/>
    <mergeCell ref="U143:V143"/>
    <mergeCell ref="U140:V140"/>
    <mergeCell ref="AD134:AE134"/>
    <mergeCell ref="AF134:AG134"/>
    <mergeCell ref="AH134:AI134"/>
    <mergeCell ref="S133:T133"/>
    <mergeCell ref="C137:R137"/>
    <mergeCell ref="W137:Y137"/>
    <mergeCell ref="Z137:AA137"/>
    <mergeCell ref="AB137:AC137"/>
    <mergeCell ref="AD137:AE137"/>
    <mergeCell ref="AF137:AG137"/>
    <mergeCell ref="AH137:AI137"/>
    <mergeCell ref="U144:V144"/>
    <mergeCell ref="U139:V139"/>
    <mergeCell ref="S145:T145"/>
    <mergeCell ref="C139:R139"/>
    <mergeCell ref="W139:Y139"/>
    <mergeCell ref="Z139:AA139"/>
    <mergeCell ref="AB139:AC139"/>
    <mergeCell ref="S141:T141"/>
    <mergeCell ref="U141:V141"/>
    <mergeCell ref="W133:Y133"/>
    <mergeCell ref="Z133:AA133"/>
    <mergeCell ref="AB119:AC119"/>
    <mergeCell ref="AD119:AE119"/>
    <mergeCell ref="AF119:AG119"/>
    <mergeCell ref="AH119:AI119"/>
    <mergeCell ref="C120:R120"/>
    <mergeCell ref="W120:Y120"/>
    <mergeCell ref="Z120:AA120"/>
    <mergeCell ref="AB120:AC120"/>
    <mergeCell ref="AD120:AE120"/>
    <mergeCell ref="AF120:AG120"/>
    <mergeCell ref="AH120:AI120"/>
    <mergeCell ref="U132:V132"/>
    <mergeCell ref="U133:V133"/>
    <mergeCell ref="W124:AI124"/>
    <mergeCell ref="C138:R138"/>
    <mergeCell ref="W138:Y138"/>
    <mergeCell ref="Z138:AA138"/>
    <mergeCell ref="AB138:AC138"/>
    <mergeCell ref="AD138:AE138"/>
    <mergeCell ref="AF138:AG138"/>
    <mergeCell ref="AH138:AI138"/>
    <mergeCell ref="C124:R131"/>
    <mergeCell ref="S124:T131"/>
    <mergeCell ref="U137:V137"/>
    <mergeCell ref="U138:V138"/>
    <mergeCell ref="AB133:AC133"/>
    <mergeCell ref="AD133:AE133"/>
    <mergeCell ref="AF133:AG133"/>
    <mergeCell ref="AH133:AI133"/>
    <mergeCell ref="C134:R134"/>
    <mergeCell ref="W134:Y134"/>
    <mergeCell ref="Z134:AA134"/>
    <mergeCell ref="BP120:BQ120"/>
    <mergeCell ref="C121:R121"/>
    <mergeCell ref="W121:Y121"/>
    <mergeCell ref="Z121:AA121"/>
    <mergeCell ref="AB121:AC121"/>
    <mergeCell ref="AD121:AE121"/>
    <mergeCell ref="AF121:AG121"/>
    <mergeCell ref="AH121:AI121"/>
    <mergeCell ref="BP121:BQ121"/>
    <mergeCell ref="AZ121:BA121"/>
    <mergeCell ref="AV121:AW121"/>
    <mergeCell ref="U120:V120"/>
    <mergeCell ref="BD126:BG127"/>
    <mergeCell ref="BH126:BK127"/>
    <mergeCell ref="AZ135:BA135"/>
    <mergeCell ref="AZ137:BA137"/>
    <mergeCell ref="AZ138:BA138"/>
    <mergeCell ref="BH132:BI132"/>
    <mergeCell ref="AN126:AQ127"/>
    <mergeCell ref="U134:V134"/>
    <mergeCell ref="AJ132:AK132"/>
    <mergeCell ref="AV119:AW119"/>
    <mergeCell ref="AV120:AW120"/>
    <mergeCell ref="S119:T119"/>
    <mergeCell ref="S120:T120"/>
    <mergeCell ref="S121:T121"/>
    <mergeCell ref="AZ120:BA120"/>
    <mergeCell ref="BL121:BM121"/>
    <mergeCell ref="AN121:AO121"/>
    <mergeCell ref="BD120:BE120"/>
    <mergeCell ref="BL120:BM120"/>
    <mergeCell ref="BH119:BI119"/>
    <mergeCell ref="BH120:BI120"/>
    <mergeCell ref="BH121:BI121"/>
    <mergeCell ref="AR120:AS120"/>
    <mergeCell ref="AJ119:AK119"/>
    <mergeCell ref="AJ120:AK120"/>
    <mergeCell ref="AJ121:AK121"/>
    <mergeCell ref="U121:V121"/>
    <mergeCell ref="C119:R119"/>
    <mergeCell ref="W119:Y119"/>
    <mergeCell ref="Z119:AA119"/>
    <mergeCell ref="C116:R116"/>
    <mergeCell ref="W116:Y116"/>
    <mergeCell ref="Z116:AA116"/>
    <mergeCell ref="AB116:AC116"/>
    <mergeCell ref="AD116:AE116"/>
    <mergeCell ref="AF116:AG116"/>
    <mergeCell ref="AH116:AI116"/>
    <mergeCell ref="C117:R117"/>
    <mergeCell ref="W117:Y117"/>
    <mergeCell ref="Z117:AA117"/>
    <mergeCell ref="AB117:AC117"/>
    <mergeCell ref="AD117:AE117"/>
    <mergeCell ref="AF117:AG117"/>
    <mergeCell ref="AH117:AI117"/>
    <mergeCell ref="C118:R118"/>
    <mergeCell ref="W118:Y118"/>
    <mergeCell ref="Z118:AA118"/>
    <mergeCell ref="AB118:AC118"/>
    <mergeCell ref="AD118:AE118"/>
    <mergeCell ref="AF118:AG118"/>
    <mergeCell ref="AH118:AI118"/>
    <mergeCell ref="S118:T118"/>
    <mergeCell ref="S117:T117"/>
    <mergeCell ref="U118:V118"/>
    <mergeCell ref="U116:V116"/>
    <mergeCell ref="S116:T116"/>
    <mergeCell ref="U117:V117"/>
    <mergeCell ref="C113:R113"/>
    <mergeCell ref="W113:Y113"/>
    <mergeCell ref="Z113:AA113"/>
    <mergeCell ref="AB113:AC113"/>
    <mergeCell ref="AD113:AE113"/>
    <mergeCell ref="AF113:AG113"/>
    <mergeCell ref="AH113:AI113"/>
    <mergeCell ref="C114:R114"/>
    <mergeCell ref="W114:Y114"/>
    <mergeCell ref="Z114:AA114"/>
    <mergeCell ref="AB114:AC114"/>
    <mergeCell ref="AD114:AE114"/>
    <mergeCell ref="AF114:AG114"/>
    <mergeCell ref="AH114:AI114"/>
    <mergeCell ref="C115:R115"/>
    <mergeCell ref="W115:Y115"/>
    <mergeCell ref="Z115:AA115"/>
    <mergeCell ref="AB115:AC115"/>
    <mergeCell ref="AD115:AE115"/>
    <mergeCell ref="AF115:AG115"/>
    <mergeCell ref="AH115:AI115"/>
    <mergeCell ref="S115:T115"/>
    <mergeCell ref="S114:T114"/>
    <mergeCell ref="U115:V115"/>
    <mergeCell ref="S113:T113"/>
    <mergeCell ref="U113:V113"/>
    <mergeCell ref="C109:R109"/>
    <mergeCell ref="W109:Y109"/>
    <mergeCell ref="Z109:AA109"/>
    <mergeCell ref="AB109:AC109"/>
    <mergeCell ref="AD109:AE109"/>
    <mergeCell ref="AF109:AG109"/>
    <mergeCell ref="AH109:AI109"/>
    <mergeCell ref="C110:R110"/>
    <mergeCell ref="W110:Y110"/>
    <mergeCell ref="Z110:AA110"/>
    <mergeCell ref="AB110:AC110"/>
    <mergeCell ref="AD110:AE110"/>
    <mergeCell ref="AF110:AG110"/>
    <mergeCell ref="AH110:AI110"/>
    <mergeCell ref="C112:R112"/>
    <mergeCell ref="W112:Y112"/>
    <mergeCell ref="Z112:AA112"/>
    <mergeCell ref="AB112:AC112"/>
    <mergeCell ref="AD112:AE112"/>
    <mergeCell ref="AF112:AG112"/>
    <mergeCell ref="AH112:AI112"/>
    <mergeCell ref="U110:V110"/>
    <mergeCell ref="U112:V112"/>
    <mergeCell ref="U109:V109"/>
    <mergeCell ref="C105:R105"/>
    <mergeCell ref="W105:Y105"/>
    <mergeCell ref="Z105:AA105"/>
    <mergeCell ref="AB105:AC105"/>
    <mergeCell ref="AD105:AE105"/>
    <mergeCell ref="AF105:AG105"/>
    <mergeCell ref="AH105:AI105"/>
    <mergeCell ref="C106:R106"/>
    <mergeCell ref="U106:V106"/>
    <mergeCell ref="W106:Y106"/>
    <mergeCell ref="Z106:AA106"/>
    <mergeCell ref="AB106:AC106"/>
    <mergeCell ref="AD106:AE106"/>
    <mergeCell ref="AF106:AG106"/>
    <mergeCell ref="AH106:AI106"/>
    <mergeCell ref="C107:R107"/>
    <mergeCell ref="W107:Y107"/>
    <mergeCell ref="Z107:AA107"/>
    <mergeCell ref="AB107:AC107"/>
    <mergeCell ref="AD107:AE107"/>
    <mergeCell ref="AF107:AG107"/>
    <mergeCell ref="AH107:AI107"/>
    <mergeCell ref="S106:T106"/>
    <mergeCell ref="S105:T105"/>
    <mergeCell ref="AB99:AC99"/>
    <mergeCell ref="BP112:BQ112"/>
    <mergeCell ref="S109:T109"/>
    <mergeCell ref="S110:T110"/>
    <mergeCell ref="BL110:BM110"/>
    <mergeCell ref="BL112:BM112"/>
    <mergeCell ref="AJ109:AK109"/>
    <mergeCell ref="AJ110:AK110"/>
    <mergeCell ref="AJ112:AK112"/>
    <mergeCell ref="BL103:BM103"/>
    <mergeCell ref="AF103:AG103"/>
    <mergeCell ref="AV103:AW103"/>
    <mergeCell ref="AZ103:BA103"/>
    <mergeCell ref="AN112:AO112"/>
    <mergeCell ref="BP102:BQ102"/>
    <mergeCell ref="U105:V105"/>
    <mergeCell ref="AR106:AS106"/>
    <mergeCell ref="AR107:AS107"/>
    <mergeCell ref="BH106:BI106"/>
    <mergeCell ref="BH107:BI107"/>
    <mergeCell ref="BD106:BE106"/>
    <mergeCell ref="AD99:AE99"/>
    <mergeCell ref="AR104:AS104"/>
    <mergeCell ref="AR105:AS105"/>
    <mergeCell ref="BH104:BI104"/>
    <mergeCell ref="BH105:BI105"/>
    <mergeCell ref="AR109:AS109"/>
    <mergeCell ref="BD107:BE107"/>
    <mergeCell ref="AF96:AG96"/>
    <mergeCell ref="AH96:AI96"/>
    <mergeCell ref="AV96:AW96"/>
    <mergeCell ref="AZ96:BA96"/>
    <mergeCell ref="AZ97:BA97"/>
    <mergeCell ref="AF104:AG104"/>
    <mergeCell ref="AH104:AI104"/>
    <mergeCell ref="S102:T102"/>
    <mergeCell ref="C97:R97"/>
    <mergeCell ref="W97:Y97"/>
    <mergeCell ref="Z97:AA97"/>
    <mergeCell ref="AB97:AC97"/>
    <mergeCell ref="AD97:AE97"/>
    <mergeCell ref="AF97:AG97"/>
    <mergeCell ref="AH97:AI97"/>
    <mergeCell ref="C98:R98"/>
    <mergeCell ref="W98:Y98"/>
    <mergeCell ref="Z98:AA98"/>
    <mergeCell ref="AB98:AC98"/>
    <mergeCell ref="AD98:AE98"/>
    <mergeCell ref="AF98:AG98"/>
    <mergeCell ref="AH98:AI98"/>
    <mergeCell ref="S101:T101"/>
    <mergeCell ref="U101:V101"/>
    <mergeCell ref="AH103:AI103"/>
    <mergeCell ref="W102:Y102"/>
    <mergeCell ref="Z102:AA102"/>
    <mergeCell ref="AB102:AC102"/>
    <mergeCell ref="AD102:AE102"/>
    <mergeCell ref="Z104:AA104"/>
    <mergeCell ref="AB104:AC104"/>
    <mergeCell ref="AD104:AE104"/>
    <mergeCell ref="C75:R75"/>
    <mergeCell ref="S75:T75"/>
    <mergeCell ref="U75:V75"/>
    <mergeCell ref="W75:Y75"/>
    <mergeCell ref="Z75:AA75"/>
    <mergeCell ref="AB75:AC75"/>
    <mergeCell ref="BF92:BF95"/>
    <mergeCell ref="BG92:BG95"/>
    <mergeCell ref="BH92:BI95"/>
    <mergeCell ref="BJ92:BJ95"/>
    <mergeCell ref="BK92:BK95"/>
    <mergeCell ref="BL92:BM95"/>
    <mergeCell ref="AJ75:AK75"/>
    <mergeCell ref="AN75:AO75"/>
    <mergeCell ref="C78:R78"/>
    <mergeCell ref="BL98:BM98"/>
    <mergeCell ref="C77:R77"/>
    <mergeCell ref="C80:R80"/>
    <mergeCell ref="C79:R79"/>
    <mergeCell ref="C76:R76"/>
    <mergeCell ref="W76:Y76"/>
    <mergeCell ref="Z76:AA76"/>
    <mergeCell ref="AB76:AC76"/>
    <mergeCell ref="AD76:AE76"/>
    <mergeCell ref="AF76:AG76"/>
    <mergeCell ref="AH76:AI76"/>
    <mergeCell ref="C96:R96"/>
    <mergeCell ref="W96:Y96"/>
    <mergeCell ref="Z96:AA96"/>
    <mergeCell ref="AB96:AC96"/>
    <mergeCell ref="AD96:AE96"/>
    <mergeCell ref="AP92:AP95"/>
    <mergeCell ref="AQ92:AQ95"/>
    <mergeCell ref="AR92:AS95"/>
    <mergeCell ref="AT92:AT95"/>
    <mergeCell ref="AU92:AU95"/>
    <mergeCell ref="AX92:AX95"/>
    <mergeCell ref="AY92:AY95"/>
    <mergeCell ref="AZ92:BA95"/>
    <mergeCell ref="BB92:BB95"/>
    <mergeCell ref="BC92:BC95"/>
    <mergeCell ref="BD92:BE95"/>
    <mergeCell ref="AZ80:BA80"/>
    <mergeCell ref="BD80:BE80"/>
    <mergeCell ref="BD78:BE78"/>
    <mergeCell ref="BD77:BE77"/>
    <mergeCell ref="BD90:BG91"/>
    <mergeCell ref="BH90:BK91"/>
    <mergeCell ref="BH77:BI77"/>
    <mergeCell ref="BH78:BI78"/>
    <mergeCell ref="BH80:BI80"/>
    <mergeCell ref="Z71:AA71"/>
    <mergeCell ref="AB71:AC71"/>
    <mergeCell ref="AD71:AE71"/>
    <mergeCell ref="AF71:AG71"/>
    <mergeCell ref="AH71:AI71"/>
    <mergeCell ref="C72:R72"/>
    <mergeCell ref="W72:Y72"/>
    <mergeCell ref="Z72:AA72"/>
    <mergeCell ref="AB72:AC72"/>
    <mergeCell ref="AD72:AE72"/>
    <mergeCell ref="AF72:AG72"/>
    <mergeCell ref="AH72:AI72"/>
    <mergeCell ref="BP66:BQ66"/>
    <mergeCell ref="C67:R67"/>
    <mergeCell ref="W67:Y67"/>
    <mergeCell ref="Z67:AA67"/>
    <mergeCell ref="AB67:AC67"/>
    <mergeCell ref="AD67:AE67"/>
    <mergeCell ref="AF67:AG67"/>
    <mergeCell ref="AH67:AI67"/>
    <mergeCell ref="BP67:BQ67"/>
    <mergeCell ref="C68:R68"/>
    <mergeCell ref="W68:Y68"/>
    <mergeCell ref="Z68:AA68"/>
    <mergeCell ref="AB68:AC68"/>
    <mergeCell ref="AD68:AE68"/>
    <mergeCell ref="AF68:AG68"/>
    <mergeCell ref="AH68:AI68"/>
    <mergeCell ref="C69:R69"/>
    <mergeCell ref="W69:Y69"/>
    <mergeCell ref="Z69:AA69"/>
    <mergeCell ref="AB69:AC69"/>
    <mergeCell ref="AH69:AI69"/>
    <mergeCell ref="AN68:AO68"/>
    <mergeCell ref="AN69:AO69"/>
    <mergeCell ref="U68:V68"/>
    <mergeCell ref="BL66:BM66"/>
    <mergeCell ref="BL67:BM67"/>
    <mergeCell ref="BL68:BM68"/>
    <mergeCell ref="BL69:BM69"/>
    <mergeCell ref="AJ66:AK66"/>
    <mergeCell ref="AJ67:AK67"/>
    <mergeCell ref="Z64:AA64"/>
    <mergeCell ref="AB64:AC64"/>
    <mergeCell ref="AD64:AE64"/>
    <mergeCell ref="AF64:AG64"/>
    <mergeCell ref="AH64:AI64"/>
    <mergeCell ref="W64:Y64"/>
    <mergeCell ref="BH66:BI66"/>
    <mergeCell ref="U66:V66"/>
    <mergeCell ref="AR64:AS64"/>
    <mergeCell ref="AR65:AS65"/>
    <mergeCell ref="U67:V67"/>
    <mergeCell ref="U69:V69"/>
    <mergeCell ref="AR68:AS68"/>
    <mergeCell ref="AR69:AS69"/>
    <mergeCell ref="C58:R58"/>
    <mergeCell ref="BP60:BQ60"/>
    <mergeCell ref="C61:R61"/>
    <mergeCell ref="W61:Y61"/>
    <mergeCell ref="Z61:AA61"/>
    <mergeCell ref="AB61:AC61"/>
    <mergeCell ref="AD61:AE61"/>
    <mergeCell ref="AF61:AG61"/>
    <mergeCell ref="AH61:AI61"/>
    <mergeCell ref="BP61:BQ61"/>
    <mergeCell ref="U61:V61"/>
    <mergeCell ref="BL59:BM59"/>
    <mergeCell ref="BL60:BM60"/>
    <mergeCell ref="BL61:BM61"/>
    <mergeCell ref="BL62:BM62"/>
    <mergeCell ref="BL63:BM63"/>
    <mergeCell ref="AD66:AE66"/>
    <mergeCell ref="AF66:AG66"/>
    <mergeCell ref="AH66:AI66"/>
    <mergeCell ref="S64:T64"/>
    <mergeCell ref="C64:R64"/>
    <mergeCell ref="BP62:BQ63"/>
    <mergeCell ref="S65:T65"/>
    <mergeCell ref="C62:R62"/>
    <mergeCell ref="W62:Y62"/>
    <mergeCell ref="Z62:AA62"/>
    <mergeCell ref="AB62:AC62"/>
    <mergeCell ref="AD62:AE62"/>
    <mergeCell ref="W59:Y59"/>
    <mergeCell ref="Z59:AA59"/>
    <mergeCell ref="C60:R60"/>
    <mergeCell ref="W60:Y60"/>
    <mergeCell ref="C55:R55"/>
    <mergeCell ref="C56:R56"/>
    <mergeCell ref="AF59:AG59"/>
    <mergeCell ref="AH59:AI59"/>
    <mergeCell ref="C65:R65"/>
    <mergeCell ref="W65:Y65"/>
    <mergeCell ref="Z65:AA65"/>
    <mergeCell ref="AB65:AC65"/>
    <mergeCell ref="AD65:AE65"/>
    <mergeCell ref="AF65:AG65"/>
    <mergeCell ref="AH65:AI65"/>
    <mergeCell ref="C66:R66"/>
    <mergeCell ref="W66:Y66"/>
    <mergeCell ref="Z66:AA66"/>
    <mergeCell ref="AB66:AC66"/>
    <mergeCell ref="C159:R166"/>
    <mergeCell ref="C57:R57"/>
    <mergeCell ref="W57:Y57"/>
    <mergeCell ref="Z57:AA57"/>
    <mergeCell ref="AB57:AC57"/>
    <mergeCell ref="AD57:AE57"/>
    <mergeCell ref="AF57:AG57"/>
    <mergeCell ref="AH57:AI57"/>
    <mergeCell ref="S57:T57"/>
    <mergeCell ref="C132:R132"/>
    <mergeCell ref="W132:Y132"/>
    <mergeCell ref="Z132:AA132"/>
    <mergeCell ref="AB132:AC132"/>
    <mergeCell ref="AD132:AE132"/>
    <mergeCell ref="AF132:AG132"/>
    <mergeCell ref="AH132:AI132"/>
    <mergeCell ref="C133:R133"/>
    <mergeCell ref="AB60:AC60"/>
    <mergeCell ref="AD60:AE60"/>
    <mergeCell ref="AF60:AG60"/>
    <mergeCell ref="AH60:AI60"/>
    <mergeCell ref="S60:T60"/>
    <mergeCell ref="U59:V59"/>
    <mergeCell ref="Z63:AA63"/>
    <mergeCell ref="AB63:AC63"/>
    <mergeCell ref="AD63:AE63"/>
    <mergeCell ref="AF63:AG63"/>
    <mergeCell ref="AH63:AI63"/>
    <mergeCell ref="S62:T62"/>
    <mergeCell ref="U63:V63"/>
    <mergeCell ref="U58:V58"/>
    <mergeCell ref="AF62:AG62"/>
    <mergeCell ref="AH62:AI62"/>
    <mergeCell ref="S61:T61"/>
    <mergeCell ref="C63:R63"/>
    <mergeCell ref="W63:Y63"/>
    <mergeCell ref="C59:R59"/>
    <mergeCell ref="AB59:AC59"/>
    <mergeCell ref="AD59:AE59"/>
    <mergeCell ref="AH50:AI50"/>
    <mergeCell ref="C51:R51"/>
    <mergeCell ref="W51:Y51"/>
    <mergeCell ref="Z51:AA51"/>
    <mergeCell ref="AB51:AC51"/>
    <mergeCell ref="AD51:AE51"/>
    <mergeCell ref="AF51:AG51"/>
    <mergeCell ref="AH51:AI51"/>
    <mergeCell ref="S51:T51"/>
    <mergeCell ref="S50:T50"/>
    <mergeCell ref="U51:V51"/>
    <mergeCell ref="AB52:AC52"/>
    <mergeCell ref="AD52:AE52"/>
    <mergeCell ref="AF52:AG52"/>
    <mergeCell ref="AH52:AI52"/>
    <mergeCell ref="U52:V52"/>
    <mergeCell ref="C50:R50"/>
    <mergeCell ref="W50:Y50"/>
    <mergeCell ref="Z50:AA50"/>
    <mergeCell ref="AB50:AC50"/>
    <mergeCell ref="C52:R52"/>
    <mergeCell ref="S52:T52"/>
    <mergeCell ref="C53:R53"/>
    <mergeCell ref="W53:Y53"/>
    <mergeCell ref="Z53:AA53"/>
    <mergeCell ref="AB53:AC53"/>
    <mergeCell ref="AD53:AE53"/>
    <mergeCell ref="AZ142:BA142"/>
    <mergeCell ref="AZ143:BA143"/>
    <mergeCell ref="AR133:AS133"/>
    <mergeCell ref="AR134:AS134"/>
    <mergeCell ref="AV138:AW138"/>
    <mergeCell ref="AJ163:AK166"/>
    <mergeCell ref="AL163:AL166"/>
    <mergeCell ref="AM163:AM166"/>
    <mergeCell ref="AJ147:AK147"/>
    <mergeCell ref="AJ148:AK148"/>
    <mergeCell ref="AN147:AO147"/>
    <mergeCell ref="AN148:AO148"/>
    <mergeCell ref="AR147:AS147"/>
    <mergeCell ref="AN163:AO166"/>
    <mergeCell ref="AJ141:AK141"/>
    <mergeCell ref="AJ142:AK142"/>
    <mergeCell ref="AJ143:AK143"/>
    <mergeCell ref="AJ144:AK144"/>
    <mergeCell ref="AJ145:AK145"/>
    <mergeCell ref="AJ146:AK146"/>
    <mergeCell ref="AJ151:AK151"/>
    <mergeCell ref="AJ152:AK152"/>
    <mergeCell ref="AR142:AS142"/>
    <mergeCell ref="AN152:AO152"/>
    <mergeCell ref="AR135:AS135"/>
    <mergeCell ref="AR137:AS137"/>
    <mergeCell ref="AJ133:AK133"/>
    <mergeCell ref="AZ113:BA113"/>
    <mergeCell ref="AZ114:BA114"/>
    <mergeCell ref="AZ115:BA115"/>
    <mergeCell ref="AZ116:BA116"/>
    <mergeCell ref="AZ117:BA117"/>
    <mergeCell ref="AZ118:BA118"/>
    <mergeCell ref="AZ119:BA119"/>
    <mergeCell ref="AF54:AG54"/>
    <mergeCell ref="AH54:AI54"/>
    <mergeCell ref="S53:T53"/>
    <mergeCell ref="U53:V53"/>
    <mergeCell ref="U54:V54"/>
    <mergeCell ref="W55:Y55"/>
    <mergeCell ref="Z55:AA55"/>
    <mergeCell ref="AB55:AC55"/>
    <mergeCell ref="AD55:AE55"/>
    <mergeCell ref="AF55:AG55"/>
    <mergeCell ref="AH55:AI55"/>
    <mergeCell ref="W56:Y56"/>
    <mergeCell ref="Z56:AA56"/>
    <mergeCell ref="AN97:AO97"/>
    <mergeCell ref="AJ70:AK70"/>
    <mergeCell ref="AV117:AW117"/>
    <mergeCell ref="AV118:AW118"/>
    <mergeCell ref="AR119:AS119"/>
    <mergeCell ref="AJ118:AK118"/>
    <mergeCell ref="S55:T55"/>
    <mergeCell ref="U57:V57"/>
    <mergeCell ref="U56:V56"/>
    <mergeCell ref="U55:V55"/>
    <mergeCell ref="AJ63:AK63"/>
    <mergeCell ref="Z60:AA60"/>
    <mergeCell ref="AD50:AE50"/>
    <mergeCell ref="AF50:AG50"/>
    <mergeCell ref="AF53:AG53"/>
    <mergeCell ref="AH53:AI53"/>
    <mergeCell ref="C54:R54"/>
    <mergeCell ref="W54:Y54"/>
    <mergeCell ref="Z54:AA54"/>
    <mergeCell ref="AB54:AC54"/>
    <mergeCell ref="AD54:AE54"/>
    <mergeCell ref="BL126:BO127"/>
    <mergeCell ref="AJ128:AK131"/>
    <mergeCell ref="AL128:AL131"/>
    <mergeCell ref="AM128:AM131"/>
    <mergeCell ref="AN128:AO131"/>
    <mergeCell ref="BD128:BE131"/>
    <mergeCell ref="BF128:BF131"/>
    <mergeCell ref="BG128:BG131"/>
    <mergeCell ref="BH128:BI131"/>
    <mergeCell ref="BJ128:BJ131"/>
    <mergeCell ref="BK128:BK131"/>
    <mergeCell ref="BL128:BM131"/>
    <mergeCell ref="BN128:BN131"/>
    <mergeCell ref="BO128:BO131"/>
    <mergeCell ref="AB56:AC56"/>
    <mergeCell ref="AD56:AE56"/>
    <mergeCell ref="AF56:AG56"/>
    <mergeCell ref="AH56:AI56"/>
    <mergeCell ref="AR121:AS121"/>
    <mergeCell ref="AN96:AO96"/>
    <mergeCell ref="AR115:AS115"/>
    <mergeCell ref="AR116:AS116"/>
    <mergeCell ref="AR117:AS117"/>
    <mergeCell ref="AN35:AO35"/>
    <mergeCell ref="AN36:AO36"/>
    <mergeCell ref="AB49:AC49"/>
    <mergeCell ref="AD49:AE49"/>
    <mergeCell ref="AF49:AG49"/>
    <mergeCell ref="AH43:AI48"/>
    <mergeCell ref="AJ43:AM44"/>
    <mergeCell ref="U124:V131"/>
    <mergeCell ref="W125:Y131"/>
    <mergeCell ref="Z125:AA131"/>
    <mergeCell ref="AB125:AI125"/>
    <mergeCell ref="AB126:AC131"/>
    <mergeCell ref="AD126:AE131"/>
    <mergeCell ref="AF126:AG131"/>
    <mergeCell ref="AH126:AI131"/>
    <mergeCell ref="AJ126:AM127"/>
    <mergeCell ref="S49:T49"/>
    <mergeCell ref="AH49:AI49"/>
    <mergeCell ref="AB58:AC58"/>
    <mergeCell ref="AD58:AE58"/>
    <mergeCell ref="AF58:AG58"/>
    <mergeCell ref="AH58:AI58"/>
    <mergeCell ref="S66:T66"/>
    <mergeCell ref="AF70:AG70"/>
    <mergeCell ref="AH70:AI70"/>
    <mergeCell ref="AF102:AG102"/>
    <mergeCell ref="AH102:AI102"/>
    <mergeCell ref="W88:AI88"/>
    <mergeCell ref="AJ62:AK62"/>
    <mergeCell ref="AM92:AM95"/>
    <mergeCell ref="AJ49:AK49"/>
    <mergeCell ref="AJ50:AK50"/>
    <mergeCell ref="W26:AI26"/>
    <mergeCell ref="S36:T36"/>
    <mergeCell ref="AR37:AS37"/>
    <mergeCell ref="BL34:BM34"/>
    <mergeCell ref="C35:R35"/>
    <mergeCell ref="W35:Y35"/>
    <mergeCell ref="Z35:AA35"/>
    <mergeCell ref="AB35:AC35"/>
    <mergeCell ref="AD35:AE35"/>
    <mergeCell ref="AF35:AG35"/>
    <mergeCell ref="AH35:AI35"/>
    <mergeCell ref="C36:R36"/>
    <mergeCell ref="W36:Y36"/>
    <mergeCell ref="Z36:AA36"/>
    <mergeCell ref="AB36:AC36"/>
    <mergeCell ref="AD36:AE36"/>
    <mergeCell ref="AF36:AG36"/>
    <mergeCell ref="AH36:AI36"/>
    <mergeCell ref="BH36:BI36"/>
    <mergeCell ref="AZ35:BA35"/>
    <mergeCell ref="AZ36:BA36"/>
    <mergeCell ref="C37:R37"/>
    <mergeCell ref="W37:Y37"/>
    <mergeCell ref="Z37:AA37"/>
    <mergeCell ref="AB37:AC37"/>
    <mergeCell ref="AD37:AE37"/>
    <mergeCell ref="AF37:AG37"/>
    <mergeCell ref="AH37:AI37"/>
    <mergeCell ref="AV37:AW37"/>
    <mergeCell ref="AV36:AW36"/>
    <mergeCell ref="AV35:AW35"/>
    <mergeCell ref="BL36:BM36"/>
    <mergeCell ref="BK45:BK48"/>
    <mergeCell ref="BL45:BM48"/>
    <mergeCell ref="BN45:BN48"/>
    <mergeCell ref="BO45:BO48"/>
    <mergeCell ref="BJ30:BJ33"/>
    <mergeCell ref="BB45:BB48"/>
    <mergeCell ref="BC45:BC48"/>
    <mergeCell ref="BD45:BE48"/>
    <mergeCell ref="BD49:BE49"/>
    <mergeCell ref="BD50:BE50"/>
    <mergeCell ref="BD51:BE51"/>
    <mergeCell ref="AX45:AX48"/>
    <mergeCell ref="C38:R38"/>
    <mergeCell ref="W38:Y38"/>
    <mergeCell ref="Z38:AA38"/>
    <mergeCell ref="AB38:AC38"/>
    <mergeCell ref="AD38:AE38"/>
    <mergeCell ref="AF38:AG38"/>
    <mergeCell ref="AH38:AI38"/>
    <mergeCell ref="U38:V38"/>
    <mergeCell ref="S38:T38"/>
    <mergeCell ref="S35:T35"/>
    <mergeCell ref="U35:V35"/>
    <mergeCell ref="S26:T33"/>
    <mergeCell ref="U26:V33"/>
    <mergeCell ref="Z27:AA33"/>
    <mergeCell ref="AB28:AC33"/>
    <mergeCell ref="AD28:AE33"/>
    <mergeCell ref="AB27:AI27"/>
    <mergeCell ref="C34:R34"/>
    <mergeCell ref="C26:R33"/>
    <mergeCell ref="S37:T37"/>
    <mergeCell ref="AZ50:BA50"/>
    <mergeCell ref="AZ51:BA51"/>
    <mergeCell ref="AZ52:BA52"/>
    <mergeCell ref="BD28:BG29"/>
    <mergeCell ref="AZ28:BC29"/>
    <mergeCell ref="BD30:BE33"/>
    <mergeCell ref="AZ30:BA33"/>
    <mergeCell ref="AV28:AY29"/>
    <mergeCell ref="AV30:AW33"/>
    <mergeCell ref="AV43:AY44"/>
    <mergeCell ref="AZ43:BC44"/>
    <mergeCell ref="BD43:BG44"/>
    <mergeCell ref="BF45:BF48"/>
    <mergeCell ref="BG45:BG48"/>
    <mergeCell ref="BH45:BI48"/>
    <mergeCell ref="BJ45:BJ48"/>
    <mergeCell ref="AY45:AY48"/>
    <mergeCell ref="AZ45:BA48"/>
    <mergeCell ref="AN49:AO49"/>
    <mergeCell ref="AN50:AO50"/>
    <mergeCell ref="AN100:AO100"/>
    <mergeCell ref="AN101:AO101"/>
    <mergeCell ref="AN102:AO102"/>
    <mergeCell ref="AZ55:BA55"/>
    <mergeCell ref="C41:R48"/>
    <mergeCell ref="S41:T48"/>
    <mergeCell ref="U41:V48"/>
    <mergeCell ref="W42:Y48"/>
    <mergeCell ref="Z42:AA48"/>
    <mergeCell ref="AV52:AW52"/>
    <mergeCell ref="AV51:AW51"/>
    <mergeCell ref="AV50:AW50"/>
    <mergeCell ref="AV49:AW49"/>
    <mergeCell ref="AN43:AQ44"/>
    <mergeCell ref="AR43:AU44"/>
    <mergeCell ref="AB42:AI42"/>
    <mergeCell ref="AB43:AC48"/>
    <mergeCell ref="AD43:AE48"/>
    <mergeCell ref="AF43:AG48"/>
    <mergeCell ref="C88:R95"/>
    <mergeCell ref="AJ71:AK71"/>
    <mergeCell ref="AJ72:AK72"/>
    <mergeCell ref="S88:T95"/>
    <mergeCell ref="C49:R49"/>
    <mergeCell ref="W49:Y49"/>
    <mergeCell ref="Z49:AA49"/>
    <mergeCell ref="AV97:AW97"/>
    <mergeCell ref="AN64:AO64"/>
    <mergeCell ref="AN65:AO65"/>
    <mergeCell ref="AN67:AO67"/>
    <mergeCell ref="AR114:AS114"/>
    <mergeCell ref="B232:C232"/>
    <mergeCell ref="B250:BA250"/>
    <mergeCell ref="B203:C203"/>
    <mergeCell ref="AP163:AP166"/>
    <mergeCell ref="AQ163:AQ166"/>
    <mergeCell ref="AR163:AS166"/>
    <mergeCell ref="AT163:AT166"/>
    <mergeCell ref="AU163:AU166"/>
    <mergeCell ref="AV163:AW166"/>
    <mergeCell ref="AX163:AX166"/>
    <mergeCell ref="AY163:AY166"/>
    <mergeCell ref="AZ163:BA166"/>
    <mergeCell ref="U88:V95"/>
    <mergeCell ref="W89:Y95"/>
    <mergeCell ref="Z89:AA95"/>
    <mergeCell ref="AB89:AI89"/>
    <mergeCell ref="AB90:AC95"/>
    <mergeCell ref="AD90:AE95"/>
    <mergeCell ref="AF90:AG95"/>
    <mergeCell ref="AH90:AI95"/>
    <mergeCell ref="AJ90:AM91"/>
    <mergeCell ref="AN90:AQ91"/>
    <mergeCell ref="AR90:AU91"/>
    <mergeCell ref="AN118:AO118"/>
    <mergeCell ref="AN119:AO119"/>
    <mergeCell ref="AN120:AO120"/>
    <mergeCell ref="AN103:AO103"/>
    <mergeCell ref="AN98:AO98"/>
    <mergeCell ref="AV101:AW101"/>
    <mergeCell ref="AV100:AW100"/>
    <mergeCell ref="AV98:AW98"/>
    <mergeCell ref="AN113:AO113"/>
    <mergeCell ref="AJ113:AK113"/>
    <mergeCell ref="AJ114:AK114"/>
    <mergeCell ref="B5:Q5"/>
    <mergeCell ref="B6:Q6"/>
    <mergeCell ref="B7:Q7"/>
    <mergeCell ref="BF5:BQ5"/>
    <mergeCell ref="BF6:BQ6"/>
    <mergeCell ref="BF7:BQ7"/>
    <mergeCell ref="B11:B15"/>
    <mergeCell ref="AP11:AS11"/>
    <mergeCell ref="AU11:AW11"/>
    <mergeCell ref="L11:O11"/>
    <mergeCell ref="AL11:AO11"/>
    <mergeCell ref="AV116:AW116"/>
    <mergeCell ref="AV115:AW115"/>
    <mergeCell ref="AV114:AW114"/>
    <mergeCell ref="AV113:AW113"/>
    <mergeCell ref="AV112:AW112"/>
    <mergeCell ref="AV110:AW110"/>
    <mergeCell ref="AV109:AW109"/>
    <mergeCell ref="AM45:AM48"/>
    <mergeCell ref="AN45:AO48"/>
    <mergeCell ref="AP45:AP48"/>
    <mergeCell ref="AQ45:AQ48"/>
    <mergeCell ref="AR45:AS48"/>
    <mergeCell ref="AN70:AO70"/>
    <mergeCell ref="AN71:AO71"/>
    <mergeCell ref="AN72:AO72"/>
    <mergeCell ref="AN73:AO73"/>
    <mergeCell ref="AN76:AO76"/>
    <mergeCell ref="AN62:AO62"/>
    <mergeCell ref="AN92:AO95"/>
    <mergeCell ref="AJ64:AK64"/>
    <mergeCell ref="AJ65:AK65"/>
    <mergeCell ref="AJ104:AK104"/>
    <mergeCell ref="AJ105:AK105"/>
    <mergeCell ref="AJ106:AK106"/>
    <mergeCell ref="AJ107:AK107"/>
    <mergeCell ref="AJ92:AK95"/>
    <mergeCell ref="AJ103:AK103"/>
    <mergeCell ref="AL92:AL95"/>
    <mergeCell ref="AN104:AO104"/>
    <mergeCell ref="AN105:AO105"/>
    <mergeCell ref="AN106:AO106"/>
    <mergeCell ref="AN107:AO107"/>
    <mergeCell ref="AJ96:AK96"/>
    <mergeCell ref="AJ97:AK97"/>
    <mergeCell ref="AJ98:AK98"/>
    <mergeCell ref="AJ100:AK100"/>
    <mergeCell ref="AJ101:AK101"/>
    <mergeCell ref="AJ102:AK102"/>
    <mergeCell ref="AJ79:AK79"/>
    <mergeCell ref="AN79:AO79"/>
    <mergeCell ref="AN57:AO57"/>
    <mergeCell ref="AT45:AT48"/>
    <mergeCell ref="AU45:AU48"/>
    <mergeCell ref="AV45:AW48"/>
    <mergeCell ref="AN52:AO52"/>
    <mergeCell ref="AN53:AO53"/>
    <mergeCell ref="AN54:AO54"/>
    <mergeCell ref="AR55:AS55"/>
    <mergeCell ref="AJ115:AK115"/>
    <mergeCell ref="AJ116:AK116"/>
    <mergeCell ref="AJ117:AK117"/>
    <mergeCell ref="AN116:AO116"/>
    <mergeCell ref="AN117:AO117"/>
    <mergeCell ref="AJ51:AK51"/>
    <mergeCell ref="AJ52:AK52"/>
    <mergeCell ref="AJ53:AK53"/>
    <mergeCell ref="AJ54:AK54"/>
    <mergeCell ref="AJ55:AK55"/>
    <mergeCell ref="AJ56:AK56"/>
    <mergeCell ref="AJ57:AK57"/>
    <mergeCell ref="AJ58:AK58"/>
    <mergeCell ref="AJ59:AK59"/>
    <mergeCell ref="AJ60:AK60"/>
    <mergeCell ref="AJ61:AK61"/>
    <mergeCell ref="AN114:AO114"/>
    <mergeCell ref="AN115:AO115"/>
    <mergeCell ref="AN58:AO58"/>
    <mergeCell ref="AN59:AO59"/>
    <mergeCell ref="AN60:AO60"/>
    <mergeCell ref="AN61:AO61"/>
    <mergeCell ref="AN63:AO63"/>
    <mergeCell ref="AN80:AO80"/>
    <mergeCell ref="BJ163:BJ166"/>
    <mergeCell ref="BL161:BO162"/>
    <mergeCell ref="AZ147:BA147"/>
    <mergeCell ref="AV148:AW148"/>
    <mergeCell ref="BL147:BM147"/>
    <mergeCell ref="AR143:AS143"/>
    <mergeCell ref="AR144:AS144"/>
    <mergeCell ref="AV135:AW135"/>
    <mergeCell ref="AV134:AW134"/>
    <mergeCell ref="AV133:AW133"/>
    <mergeCell ref="AV132:AW132"/>
    <mergeCell ref="BL132:BM132"/>
    <mergeCell ref="BL133:BM133"/>
    <mergeCell ref="BL134:BM134"/>
    <mergeCell ref="BL135:BM135"/>
    <mergeCell ref="BL137:BM137"/>
    <mergeCell ref="BL138:BM138"/>
    <mergeCell ref="BB163:BB166"/>
    <mergeCell ref="BC163:BC166"/>
    <mergeCell ref="BD163:BE166"/>
    <mergeCell ref="BF163:BF166"/>
    <mergeCell ref="BG163:BG166"/>
    <mergeCell ref="AR148:AS148"/>
    <mergeCell ref="AV147:AW147"/>
    <mergeCell ref="BL148:BM148"/>
    <mergeCell ref="BH160:BO160"/>
    <mergeCell ref="BD145:BE145"/>
    <mergeCell ref="BD151:BE151"/>
    <mergeCell ref="BD152:BE152"/>
    <mergeCell ref="BD146:BE146"/>
    <mergeCell ref="BL139:BM139"/>
    <mergeCell ref="AR132:AS132"/>
    <mergeCell ref="B200:C200"/>
    <mergeCell ref="B189:C189"/>
    <mergeCell ref="B199:C199"/>
    <mergeCell ref="BP177:BQ177"/>
    <mergeCell ref="BN163:BN166"/>
    <mergeCell ref="BO163:BO166"/>
    <mergeCell ref="AA7:AT7"/>
    <mergeCell ref="BH37:BI37"/>
    <mergeCell ref="BH38:BI38"/>
    <mergeCell ref="BL35:BM35"/>
    <mergeCell ref="BF3:BQ3"/>
    <mergeCell ref="AJ125:AQ125"/>
    <mergeCell ref="AR125:AY125"/>
    <mergeCell ref="AZ125:BG125"/>
    <mergeCell ref="BH125:BO125"/>
    <mergeCell ref="BP113:BQ113"/>
    <mergeCell ref="AZ89:BG89"/>
    <mergeCell ref="BH89:BO89"/>
    <mergeCell ref="BD114:BE114"/>
    <mergeCell ref="BD115:BE115"/>
    <mergeCell ref="BK163:BK166"/>
    <mergeCell ref="AZ57:BA57"/>
    <mergeCell ref="AN132:AO132"/>
    <mergeCell ref="AR146:AS146"/>
    <mergeCell ref="AR151:AS151"/>
    <mergeCell ref="AR152:AS152"/>
    <mergeCell ref="AZ132:BA132"/>
    <mergeCell ref="S59:T59"/>
    <mergeCell ref="S54:T54"/>
    <mergeCell ref="S56:T56"/>
    <mergeCell ref="S58:T58"/>
    <mergeCell ref="BH163:BI166"/>
    <mergeCell ref="B159:B166"/>
    <mergeCell ref="AJ185:AM185"/>
    <mergeCell ref="AJ183:AM183"/>
    <mergeCell ref="AN183:AQ183"/>
    <mergeCell ref="AN184:AQ184"/>
    <mergeCell ref="AN185:AQ185"/>
    <mergeCell ref="AR184:AU184"/>
    <mergeCell ref="AR183:AU183"/>
    <mergeCell ref="AR185:AU185"/>
    <mergeCell ref="AJ184:AM184"/>
    <mergeCell ref="AJ160:AQ160"/>
    <mergeCell ref="AR160:AY160"/>
    <mergeCell ref="AZ160:BG160"/>
    <mergeCell ref="AZ133:BA133"/>
    <mergeCell ref="AZ134:BA134"/>
    <mergeCell ref="AV152:AW152"/>
    <mergeCell ref="AV151:AW151"/>
    <mergeCell ref="AV146:AW146"/>
    <mergeCell ref="AV145:AW145"/>
    <mergeCell ref="AV144:AW144"/>
    <mergeCell ref="AV143:AW143"/>
    <mergeCell ref="AV142:AW142"/>
    <mergeCell ref="AV141:AW141"/>
    <mergeCell ref="AN139:AO139"/>
    <mergeCell ref="AN140:AO140"/>
    <mergeCell ref="AN141:AO141"/>
    <mergeCell ref="AN142:AO142"/>
    <mergeCell ref="AN143:AO143"/>
    <mergeCell ref="AN144:AO144"/>
    <mergeCell ref="AN145:AO145"/>
    <mergeCell ref="AN146:AO146"/>
    <mergeCell ref="AN151:AO151"/>
    <mergeCell ref="B41:B48"/>
    <mergeCell ref="BP41:BQ48"/>
    <mergeCell ref="AJ42:AQ42"/>
    <mergeCell ref="AR42:AY42"/>
    <mergeCell ref="AZ42:BG42"/>
    <mergeCell ref="BH42:BO42"/>
    <mergeCell ref="BP53:BQ53"/>
    <mergeCell ref="BP55:BQ55"/>
    <mergeCell ref="BP56:BQ56"/>
    <mergeCell ref="BP57:BQ57"/>
    <mergeCell ref="BP58:BQ58"/>
    <mergeCell ref="AJ89:AQ89"/>
    <mergeCell ref="AR89:AY89"/>
    <mergeCell ref="BP70:BQ70"/>
    <mergeCell ref="AR76:AS76"/>
    <mergeCell ref="AV66:AW66"/>
    <mergeCell ref="AV67:AW67"/>
    <mergeCell ref="AV68:AW68"/>
    <mergeCell ref="AV69:AW69"/>
    <mergeCell ref="AV70:AW70"/>
    <mergeCell ref="S63:T63"/>
    <mergeCell ref="BP72:BQ72"/>
    <mergeCell ref="U60:V60"/>
    <mergeCell ref="U65:V65"/>
    <mergeCell ref="U64:V64"/>
    <mergeCell ref="U62:V62"/>
    <mergeCell ref="AJ76:AK76"/>
    <mergeCell ref="BP49:BQ49"/>
    <mergeCell ref="S73:T73"/>
    <mergeCell ref="S67:T67"/>
    <mergeCell ref="AN66:AO66"/>
    <mergeCell ref="AH79:AI79"/>
    <mergeCell ref="AR113:AS113"/>
    <mergeCell ref="BP116:BQ116"/>
    <mergeCell ref="BP117:BQ117"/>
    <mergeCell ref="AJ171:AK171"/>
    <mergeCell ref="AJ172:AK172"/>
    <mergeCell ref="W52:Y52"/>
    <mergeCell ref="Z52:AA52"/>
    <mergeCell ref="W58:Y58"/>
    <mergeCell ref="Z58:AA58"/>
    <mergeCell ref="BP65:BQ65"/>
    <mergeCell ref="BP105:BQ105"/>
    <mergeCell ref="BP101:BQ101"/>
    <mergeCell ref="BP88:BQ95"/>
    <mergeCell ref="AN138:AO138"/>
    <mergeCell ref="AV137:AW137"/>
    <mergeCell ref="BH141:BI141"/>
    <mergeCell ref="BH142:BI142"/>
    <mergeCell ref="BH143:BI143"/>
    <mergeCell ref="BH144:BI144"/>
    <mergeCell ref="BH145:BI145"/>
    <mergeCell ref="BL163:BM166"/>
    <mergeCell ref="AN133:AO133"/>
    <mergeCell ref="AN137:AO137"/>
    <mergeCell ref="AP128:AP131"/>
    <mergeCell ref="AQ128:AQ131"/>
    <mergeCell ref="BP132:BQ132"/>
    <mergeCell ref="BP133:BQ133"/>
    <mergeCell ref="BP137:BQ137"/>
    <mergeCell ref="BP145:BQ145"/>
    <mergeCell ref="BP124:BQ131"/>
    <mergeCell ref="BP138:BQ138"/>
    <mergeCell ref="BP172:BQ172"/>
    <mergeCell ref="BP146:BQ146"/>
    <mergeCell ref="AJ135:AK135"/>
    <mergeCell ref="AJ137:AK137"/>
    <mergeCell ref="AJ138:AK138"/>
    <mergeCell ref="AJ139:AK139"/>
    <mergeCell ref="AJ140:AK140"/>
    <mergeCell ref="AR182:AU182"/>
    <mergeCell ref="AV182:AY182"/>
    <mergeCell ref="AZ182:BC182"/>
    <mergeCell ref="BD182:BG182"/>
    <mergeCell ref="AY11:BB11"/>
    <mergeCell ref="AH11:AJ11"/>
    <mergeCell ref="AC11:AF11"/>
    <mergeCell ref="Y11:AA11"/>
    <mergeCell ref="BC18:BD18"/>
    <mergeCell ref="BE17:BF17"/>
    <mergeCell ref="BK11:BL15"/>
    <mergeCell ref="BI17:BJ17"/>
    <mergeCell ref="W174:Y174"/>
    <mergeCell ref="W175:Y175"/>
    <mergeCell ref="W176:Y176"/>
    <mergeCell ref="W177:Y177"/>
    <mergeCell ref="AJ175:AM175"/>
    <mergeCell ref="AN175:AQ175"/>
    <mergeCell ref="AR175:AU175"/>
    <mergeCell ref="AZ175:BC175"/>
    <mergeCell ref="BD175:BG175"/>
    <mergeCell ref="BH174:BI174"/>
    <mergeCell ref="BL174:BM174"/>
    <mergeCell ref="AJ134:AK134"/>
    <mergeCell ref="AN134:AO134"/>
    <mergeCell ref="AN135:AO135"/>
    <mergeCell ref="AV175:AY175"/>
    <mergeCell ref="BP179:BQ179"/>
    <mergeCell ref="Y184:AI184"/>
    <mergeCell ref="M182:P182"/>
    <mergeCell ref="Q182:T182"/>
    <mergeCell ref="U182:X182"/>
    <mergeCell ref="Y183:AI183"/>
    <mergeCell ref="B174:V174"/>
    <mergeCell ref="B175:V175"/>
    <mergeCell ref="B176:V176"/>
    <mergeCell ref="AV181:BG181"/>
    <mergeCell ref="Y181:AU181"/>
    <mergeCell ref="AJ182:AM182"/>
    <mergeCell ref="B178:V178"/>
    <mergeCell ref="B179:V179"/>
    <mergeCell ref="BH146:BI146"/>
    <mergeCell ref="BH151:BI151"/>
    <mergeCell ref="BH152:BI152"/>
    <mergeCell ref="BH167:BI167"/>
    <mergeCell ref="S146:T146"/>
    <mergeCell ref="BP175:BQ175"/>
    <mergeCell ref="BP174:BQ174"/>
    <mergeCell ref="S172:T172"/>
    <mergeCell ref="S168:T168"/>
    <mergeCell ref="BP171:BQ171"/>
    <mergeCell ref="AH151:AI151"/>
    <mergeCell ref="C167:R167"/>
    <mergeCell ref="W167:Y167"/>
    <mergeCell ref="Z167:AA167"/>
    <mergeCell ref="AB167:AC167"/>
    <mergeCell ref="AD167:AE167"/>
    <mergeCell ref="AF167:AG167"/>
    <mergeCell ref="Y182:AI182"/>
    <mergeCell ref="B210:C210"/>
    <mergeCell ref="B209:C209"/>
    <mergeCell ref="B190:C190"/>
    <mergeCell ref="B198:C198"/>
    <mergeCell ref="B201:C201"/>
    <mergeCell ref="B202:C202"/>
    <mergeCell ref="Y185:AI185"/>
    <mergeCell ref="AJ174:AK174"/>
    <mergeCell ref="AN174:AO174"/>
    <mergeCell ref="AR174:AS174"/>
    <mergeCell ref="AV174:AW174"/>
    <mergeCell ref="AZ174:BA174"/>
    <mergeCell ref="BD174:BE174"/>
    <mergeCell ref="B191:C191"/>
    <mergeCell ref="B192:C192"/>
    <mergeCell ref="B193:C193"/>
    <mergeCell ref="B177:V177"/>
    <mergeCell ref="W178:Y178"/>
    <mergeCell ref="W179:Y179"/>
    <mergeCell ref="AH174:AI174"/>
    <mergeCell ref="AH175:AI175"/>
    <mergeCell ref="AF178:AG178"/>
    <mergeCell ref="AF179:AG179"/>
    <mergeCell ref="AD174:AE174"/>
    <mergeCell ref="AB174:AC174"/>
    <mergeCell ref="Z174:AA174"/>
    <mergeCell ref="Z175:AA175"/>
    <mergeCell ref="AN182:AQ182"/>
    <mergeCell ref="B186:BQ186"/>
    <mergeCell ref="U183:X185"/>
    <mergeCell ref="Q183:T185"/>
    <mergeCell ref="C108:R108"/>
    <mergeCell ref="S108:T108"/>
    <mergeCell ref="U108:V108"/>
    <mergeCell ref="W108:Y108"/>
    <mergeCell ref="B249:C249"/>
    <mergeCell ref="B248:C248"/>
    <mergeCell ref="B244:C244"/>
    <mergeCell ref="B239:C239"/>
    <mergeCell ref="B234:C234"/>
    <mergeCell ref="B236:C236"/>
    <mergeCell ref="B241:C241"/>
    <mergeCell ref="B242:C242"/>
    <mergeCell ref="B245:C245"/>
    <mergeCell ref="B208:C208"/>
    <mergeCell ref="B211:C211"/>
    <mergeCell ref="B247:C247"/>
    <mergeCell ref="B218:C218"/>
    <mergeCell ref="B235:C235"/>
    <mergeCell ref="B238:C238"/>
    <mergeCell ref="B225:C225"/>
    <mergeCell ref="B240:C240"/>
    <mergeCell ref="B243:C243"/>
    <mergeCell ref="B233:C233"/>
    <mergeCell ref="B220:C220"/>
    <mergeCell ref="B219:C219"/>
    <mergeCell ref="B224:C224"/>
    <mergeCell ref="B222:C222"/>
    <mergeCell ref="B223:C223"/>
    <mergeCell ref="B216:C216"/>
    <mergeCell ref="B212:C212"/>
    <mergeCell ref="B217:C217"/>
    <mergeCell ref="B246:C246"/>
    <mergeCell ref="AJ168:AK168"/>
    <mergeCell ref="AJ169:AK169"/>
    <mergeCell ref="AJ170:AK170"/>
    <mergeCell ref="S144:T144"/>
    <mergeCell ref="S68:T68"/>
    <mergeCell ref="S151:T151"/>
    <mergeCell ref="S137:T137"/>
    <mergeCell ref="S134:T134"/>
    <mergeCell ref="B88:B95"/>
    <mergeCell ref="S159:T166"/>
    <mergeCell ref="U159:V166"/>
    <mergeCell ref="W160:Y166"/>
    <mergeCell ref="Z160:AA166"/>
    <mergeCell ref="AB160:AI160"/>
    <mergeCell ref="AB161:AC166"/>
    <mergeCell ref="AD161:AE166"/>
    <mergeCell ref="AF161:AG166"/>
    <mergeCell ref="U102:V102"/>
    <mergeCell ref="S98:T98"/>
    <mergeCell ref="U98:V98"/>
    <mergeCell ref="C122:R122"/>
    <mergeCell ref="U104:V104"/>
    <mergeCell ref="B124:B131"/>
    <mergeCell ref="S135:T135"/>
    <mergeCell ref="C111:R111"/>
    <mergeCell ref="S111:T111"/>
    <mergeCell ref="U111:V111"/>
    <mergeCell ref="W111:Y111"/>
    <mergeCell ref="Z111:AA111"/>
    <mergeCell ref="AB111:AC111"/>
    <mergeCell ref="AD111:AE111"/>
    <mergeCell ref="AF111:AG111"/>
    <mergeCell ref="S79:T79"/>
    <mergeCell ref="U79:V79"/>
    <mergeCell ref="AF79:AG79"/>
    <mergeCell ref="B4:Q4"/>
    <mergeCell ref="S170:T170"/>
    <mergeCell ref="U170:V170"/>
    <mergeCell ref="AF9:BE9"/>
    <mergeCell ref="U11:W11"/>
    <mergeCell ref="P11:S11"/>
    <mergeCell ref="BC11:BD15"/>
    <mergeCell ref="C11:F11"/>
    <mergeCell ref="H11:J11"/>
    <mergeCell ref="S140:T140"/>
    <mergeCell ref="S104:T104"/>
    <mergeCell ref="S112:T112"/>
    <mergeCell ref="U119:V119"/>
    <mergeCell ref="S167:T167"/>
    <mergeCell ref="U151:V151"/>
    <mergeCell ref="U142:V142"/>
    <mergeCell ref="U167:V167"/>
    <mergeCell ref="S138:T138"/>
    <mergeCell ref="S139:T139"/>
    <mergeCell ref="S143:T143"/>
    <mergeCell ref="S169:T169"/>
    <mergeCell ref="U169:V169"/>
    <mergeCell ref="S142:T142"/>
    <mergeCell ref="U49:V49"/>
    <mergeCell ref="U50:V50"/>
    <mergeCell ref="U73:V73"/>
    <mergeCell ref="U70:V70"/>
    <mergeCell ref="BE19:BF19"/>
    <mergeCell ref="AH34:AI34"/>
    <mergeCell ref="AJ37:AK37"/>
    <mergeCell ref="AJ38:AK38"/>
    <mergeCell ref="BP51:BQ51"/>
    <mergeCell ref="BP52:BQ52"/>
    <mergeCell ref="BP59:BQ59"/>
    <mergeCell ref="AZ37:BA37"/>
    <mergeCell ref="AZ38:BA38"/>
    <mergeCell ref="BD37:BE37"/>
    <mergeCell ref="BD38:BE38"/>
    <mergeCell ref="U72:V72"/>
    <mergeCell ref="AN38:AO38"/>
    <mergeCell ref="AV57:AW57"/>
    <mergeCell ref="AV56:AW56"/>
    <mergeCell ref="AV55:AW55"/>
    <mergeCell ref="AV54:AW54"/>
    <mergeCell ref="AV53:AW53"/>
    <mergeCell ref="AV38:AW38"/>
    <mergeCell ref="AJ45:AK48"/>
    <mergeCell ref="AL45:AL48"/>
    <mergeCell ref="AR38:AS38"/>
    <mergeCell ref="AR49:AS49"/>
    <mergeCell ref="AR50:AS50"/>
    <mergeCell ref="AR51:AS51"/>
    <mergeCell ref="AR52:AS52"/>
    <mergeCell ref="AN55:AO55"/>
    <mergeCell ref="BP38:BQ38"/>
    <mergeCell ref="BD53:BE53"/>
    <mergeCell ref="BL57:BM57"/>
    <mergeCell ref="BL58:BM58"/>
    <mergeCell ref="BD52:BE52"/>
    <mergeCell ref="AR58:AS58"/>
    <mergeCell ref="AN56:AO56"/>
    <mergeCell ref="U76:V76"/>
    <mergeCell ref="U96:V96"/>
    <mergeCell ref="AH75:AI75"/>
    <mergeCell ref="AD75:AE75"/>
    <mergeCell ref="AF75:AG75"/>
    <mergeCell ref="AZ71:BA71"/>
    <mergeCell ref="AZ72:BA72"/>
    <mergeCell ref="AZ73:BA73"/>
    <mergeCell ref="AZ76:BA76"/>
    <mergeCell ref="AZ66:BA66"/>
    <mergeCell ref="AZ67:BA67"/>
    <mergeCell ref="AZ68:BA68"/>
    <mergeCell ref="AJ68:AK68"/>
    <mergeCell ref="AJ69:AK69"/>
    <mergeCell ref="BE18:BF18"/>
    <mergeCell ref="BO16:BP16"/>
    <mergeCell ref="AZ61:BA61"/>
    <mergeCell ref="AV61:AW61"/>
    <mergeCell ref="AV76:AW76"/>
    <mergeCell ref="AD69:AE69"/>
    <mergeCell ref="AF69:AG69"/>
    <mergeCell ref="BO18:BP18"/>
    <mergeCell ref="BO19:BP19"/>
    <mergeCell ref="BP34:BQ34"/>
    <mergeCell ref="BP35:BQ35"/>
    <mergeCell ref="BI18:BJ18"/>
    <mergeCell ref="BE20:BF20"/>
    <mergeCell ref="U37:V37"/>
    <mergeCell ref="BK18:BL18"/>
    <mergeCell ref="BL37:BM37"/>
    <mergeCell ref="AN37:AO37"/>
    <mergeCell ref="AJ73:AK73"/>
    <mergeCell ref="AZ63:BA63"/>
    <mergeCell ref="BQ11:BQ15"/>
    <mergeCell ref="BC16:BD16"/>
    <mergeCell ref="BC17:BD17"/>
    <mergeCell ref="BG16:BH16"/>
    <mergeCell ref="BI16:BJ16"/>
    <mergeCell ref="BK16:BL16"/>
    <mergeCell ref="BG17:BH17"/>
    <mergeCell ref="BG11:BH15"/>
    <mergeCell ref="BI11:BJ15"/>
    <mergeCell ref="BE16:BF16"/>
    <mergeCell ref="BC19:BD19"/>
    <mergeCell ref="BP21:BQ21"/>
    <mergeCell ref="BH21:BK21"/>
    <mergeCell ref="BL21:BO21"/>
    <mergeCell ref="BM17:BN17"/>
    <mergeCell ref="BM18:BN18"/>
    <mergeCell ref="BM19:BN19"/>
    <mergeCell ref="BG18:BH18"/>
    <mergeCell ref="BG19:BH19"/>
    <mergeCell ref="BM11:BN15"/>
    <mergeCell ref="BO11:BP15"/>
    <mergeCell ref="BK17:BL17"/>
    <mergeCell ref="BK19:BL19"/>
    <mergeCell ref="BM16:BN16"/>
    <mergeCell ref="BE11:BF15"/>
    <mergeCell ref="BH43:BK44"/>
    <mergeCell ref="BL43:BO44"/>
    <mergeCell ref="BL38:BM38"/>
    <mergeCell ref="BI20:BJ20"/>
    <mergeCell ref="BP37:BQ37"/>
    <mergeCell ref="AZ49:BA49"/>
    <mergeCell ref="BG20:BH20"/>
    <mergeCell ref="BC20:BD20"/>
    <mergeCell ref="BI19:BJ19"/>
    <mergeCell ref="BO17:BP17"/>
    <mergeCell ref="AR35:AS35"/>
    <mergeCell ref="AR36:AS36"/>
    <mergeCell ref="BK20:BL20"/>
    <mergeCell ref="AR27:AY27"/>
    <mergeCell ref="AM30:AM33"/>
    <mergeCell ref="AP30:AP33"/>
    <mergeCell ref="AQ30:AQ33"/>
    <mergeCell ref="AT30:AT33"/>
    <mergeCell ref="AU30:AU33"/>
    <mergeCell ref="BP26:BQ33"/>
    <mergeCell ref="BM20:BN20"/>
    <mergeCell ref="BO20:BP20"/>
    <mergeCell ref="BK30:BK33"/>
    <mergeCell ref="BN30:BN33"/>
    <mergeCell ref="BO30:BO33"/>
    <mergeCell ref="BL28:BO29"/>
    <mergeCell ref="BL30:BM33"/>
    <mergeCell ref="BH28:BK29"/>
    <mergeCell ref="BH30:BI33"/>
    <mergeCell ref="AR28:AU29"/>
    <mergeCell ref="AR30:AS33"/>
    <mergeCell ref="AN28:AQ29"/>
    <mergeCell ref="AN30:AO33"/>
    <mergeCell ref="AJ28:AM29"/>
    <mergeCell ref="B25:BQ25"/>
    <mergeCell ref="B26:B33"/>
    <mergeCell ref="AZ27:BG27"/>
    <mergeCell ref="BP36:BQ36"/>
    <mergeCell ref="S70:T70"/>
    <mergeCell ref="BL65:BM65"/>
    <mergeCell ref="AZ90:BC91"/>
    <mergeCell ref="BH27:BO27"/>
    <mergeCell ref="AF28:AG33"/>
    <mergeCell ref="AH28:AI33"/>
    <mergeCell ref="AJ26:BO26"/>
    <mergeCell ref="AJ27:AQ27"/>
    <mergeCell ref="AX30:AX33"/>
    <mergeCell ref="AY30:AY33"/>
    <mergeCell ref="BB30:BB33"/>
    <mergeCell ref="BC30:BC33"/>
    <mergeCell ref="BF30:BF33"/>
    <mergeCell ref="BG30:BG33"/>
    <mergeCell ref="U36:V36"/>
    <mergeCell ref="S34:T34"/>
    <mergeCell ref="U34:V34"/>
    <mergeCell ref="BH34:BI34"/>
    <mergeCell ref="AJ35:AK35"/>
    <mergeCell ref="AJ36:AK36"/>
    <mergeCell ref="BH35:BI35"/>
    <mergeCell ref="BD35:BE35"/>
    <mergeCell ref="BD36:BE36"/>
    <mergeCell ref="AJ30:AK33"/>
    <mergeCell ref="W27:Y33"/>
    <mergeCell ref="AL30:AL33"/>
    <mergeCell ref="W34:Y34"/>
    <mergeCell ref="Z34:AA34"/>
    <mergeCell ref="AB34:AC34"/>
    <mergeCell ref="AD34:AE34"/>
    <mergeCell ref="AF34:AG34"/>
    <mergeCell ref="BL49:BM49"/>
    <mergeCell ref="S71:T71"/>
    <mergeCell ref="U71:V71"/>
    <mergeCell ref="S97:T97"/>
    <mergeCell ref="U97:V97"/>
    <mergeCell ref="S72:T72"/>
    <mergeCell ref="S100:T100"/>
    <mergeCell ref="U100:V100"/>
    <mergeCell ref="AZ69:BA69"/>
    <mergeCell ref="AZ70:BA70"/>
    <mergeCell ref="S69:T69"/>
    <mergeCell ref="U114:V114"/>
    <mergeCell ref="BL115:BM115"/>
    <mergeCell ref="BL116:BM116"/>
    <mergeCell ref="BH75:BI75"/>
    <mergeCell ref="BL75:BM75"/>
    <mergeCell ref="AR96:AS96"/>
    <mergeCell ref="AR97:AS97"/>
    <mergeCell ref="AR98:AS98"/>
    <mergeCell ref="AR100:AS100"/>
    <mergeCell ref="AR101:AS101"/>
    <mergeCell ref="AR102:AS102"/>
    <mergeCell ref="S107:T107"/>
    <mergeCell ref="U107:V107"/>
    <mergeCell ref="BL70:BM70"/>
    <mergeCell ref="BL71:BM71"/>
    <mergeCell ref="S76:T76"/>
    <mergeCell ref="S96:T96"/>
    <mergeCell ref="AH111:AI111"/>
    <mergeCell ref="AN109:AO109"/>
    <mergeCell ref="AN110:AO110"/>
    <mergeCell ref="BL102:BM102"/>
    <mergeCell ref="BH96:BI96"/>
    <mergeCell ref="AR59:AS59"/>
    <mergeCell ref="AR60:AS60"/>
    <mergeCell ref="AR61:AS61"/>
    <mergeCell ref="AR62:AS62"/>
    <mergeCell ref="AR63:AS63"/>
    <mergeCell ref="AZ60:BA60"/>
    <mergeCell ref="BP64:BQ64"/>
    <mergeCell ref="AR53:AS53"/>
    <mergeCell ref="AR54:AS54"/>
    <mergeCell ref="AR56:AS56"/>
    <mergeCell ref="AR57:AS57"/>
    <mergeCell ref="BP68:BQ69"/>
    <mergeCell ref="BP50:BQ50"/>
    <mergeCell ref="BD57:BE57"/>
    <mergeCell ref="BD63:BE63"/>
    <mergeCell ref="BD64:BE64"/>
    <mergeCell ref="BD65:BE65"/>
    <mergeCell ref="AV65:AW65"/>
    <mergeCell ref="AV64:AW64"/>
    <mergeCell ref="AV63:AW63"/>
    <mergeCell ref="AV62:AW62"/>
    <mergeCell ref="AV60:AW60"/>
    <mergeCell ref="AV59:AW59"/>
    <mergeCell ref="AV58:AW58"/>
    <mergeCell ref="BP54:BQ54"/>
    <mergeCell ref="AR66:AS66"/>
    <mergeCell ref="BH61:BI61"/>
    <mergeCell ref="BH62:BI62"/>
    <mergeCell ref="BH63:BI63"/>
    <mergeCell ref="BH64:BI64"/>
    <mergeCell ref="BH65:BI65"/>
    <mergeCell ref="AR67:AS67"/>
    <mergeCell ref="AZ64:BA64"/>
    <mergeCell ref="AZ65:BA65"/>
    <mergeCell ref="BP96:BQ96"/>
    <mergeCell ref="BL50:BM50"/>
    <mergeCell ref="BL51:BM51"/>
    <mergeCell ref="BL52:BM52"/>
    <mergeCell ref="BL53:BM53"/>
    <mergeCell ref="BL54:BM54"/>
    <mergeCell ref="BL55:BM55"/>
    <mergeCell ref="BL56:BM56"/>
    <mergeCell ref="BP79:BQ80"/>
    <mergeCell ref="AZ53:BA53"/>
    <mergeCell ref="AZ54:BA54"/>
    <mergeCell ref="AZ56:BA56"/>
    <mergeCell ref="BD54:BE54"/>
    <mergeCell ref="BD55:BE55"/>
    <mergeCell ref="BD56:BE56"/>
    <mergeCell ref="BD60:BE60"/>
    <mergeCell ref="BD61:BE61"/>
    <mergeCell ref="BD62:BE62"/>
    <mergeCell ref="AZ58:BA58"/>
    <mergeCell ref="AZ59:BA59"/>
    <mergeCell ref="BD73:BE73"/>
    <mergeCell ref="BD76:BE76"/>
    <mergeCell ref="BP78:BQ78"/>
    <mergeCell ref="BH58:BI58"/>
    <mergeCell ref="BH59:BI59"/>
    <mergeCell ref="BH60:BI60"/>
    <mergeCell ref="BL64:BM64"/>
    <mergeCell ref="BL72:BM72"/>
    <mergeCell ref="BL73:BM73"/>
    <mergeCell ref="AZ62:BA62"/>
    <mergeCell ref="BL76:BM76"/>
    <mergeCell ref="BL74:BM74"/>
    <mergeCell ref="BP73:BQ73"/>
    <mergeCell ref="AR75:AS75"/>
    <mergeCell ref="BL78:BM78"/>
    <mergeCell ref="BP97:BQ97"/>
    <mergeCell ref="BP71:BQ71"/>
    <mergeCell ref="BN92:BN95"/>
    <mergeCell ref="BO92:BO95"/>
    <mergeCell ref="BL90:BO91"/>
    <mergeCell ref="AZ98:BA98"/>
    <mergeCell ref="AZ100:BA100"/>
    <mergeCell ref="BL80:BM80"/>
    <mergeCell ref="BL100:BM100"/>
    <mergeCell ref="AV71:AW71"/>
    <mergeCell ref="AV90:AY91"/>
    <mergeCell ref="BD103:BE103"/>
    <mergeCell ref="BH103:BI103"/>
    <mergeCell ref="AR78:AS78"/>
    <mergeCell ref="AR77:AS77"/>
    <mergeCell ref="BH79:BI79"/>
    <mergeCell ref="BH98:BI98"/>
    <mergeCell ref="BH100:BI100"/>
    <mergeCell ref="BH101:BI101"/>
    <mergeCell ref="BH102:BI102"/>
    <mergeCell ref="BP77:BQ77"/>
    <mergeCell ref="BP98:BQ98"/>
    <mergeCell ref="BH97:BI97"/>
    <mergeCell ref="AR70:AS70"/>
    <mergeCell ref="AR71:AS71"/>
    <mergeCell ref="AR72:AS72"/>
    <mergeCell ref="AR73:AS73"/>
    <mergeCell ref="AR80:AS80"/>
    <mergeCell ref="BH67:BI67"/>
    <mergeCell ref="BH68:BI68"/>
    <mergeCell ref="BH69:BI69"/>
    <mergeCell ref="BH70:BI70"/>
    <mergeCell ref="BH71:BI71"/>
    <mergeCell ref="BH72:BI72"/>
    <mergeCell ref="BH73:BI73"/>
    <mergeCell ref="BH76:BI76"/>
    <mergeCell ref="BH74:BI74"/>
    <mergeCell ref="BD71:BE71"/>
    <mergeCell ref="BH110:BI110"/>
    <mergeCell ref="BH112:BI112"/>
    <mergeCell ref="AZ101:BA101"/>
    <mergeCell ref="AZ102:BA102"/>
    <mergeCell ref="AZ104:BA104"/>
    <mergeCell ref="AZ105:BA105"/>
    <mergeCell ref="AZ106:BA106"/>
    <mergeCell ref="AZ107:BA107"/>
    <mergeCell ref="AZ109:BA109"/>
    <mergeCell ref="AZ110:BA110"/>
    <mergeCell ref="AV107:AW107"/>
    <mergeCell ref="AV106:AW106"/>
    <mergeCell ref="AV105:AW105"/>
    <mergeCell ref="AV104:AW104"/>
    <mergeCell ref="AV102:AW102"/>
    <mergeCell ref="AR103:AS103"/>
    <mergeCell ref="AR79:AS79"/>
    <mergeCell ref="BH113:BI113"/>
    <mergeCell ref="BH114:BI114"/>
    <mergeCell ref="BH115:BI115"/>
    <mergeCell ref="BH49:BI49"/>
    <mergeCell ref="BH50:BI50"/>
    <mergeCell ref="BH51:BI51"/>
    <mergeCell ref="BH52:BI52"/>
    <mergeCell ref="BH53:BI53"/>
    <mergeCell ref="BH54:BI54"/>
    <mergeCell ref="BH55:BI55"/>
    <mergeCell ref="BH56:BI56"/>
    <mergeCell ref="BH57:BI57"/>
    <mergeCell ref="BD66:BE66"/>
    <mergeCell ref="BD67:BE67"/>
    <mergeCell ref="BD68:BE68"/>
    <mergeCell ref="BD69:BE69"/>
    <mergeCell ref="BD70:BE70"/>
    <mergeCell ref="BH109:BI109"/>
    <mergeCell ref="BD58:BE58"/>
    <mergeCell ref="BD59:BE59"/>
    <mergeCell ref="BD96:BE96"/>
    <mergeCell ref="BD97:BE97"/>
    <mergeCell ref="BD98:BE98"/>
    <mergeCell ref="BD100:BE100"/>
    <mergeCell ref="BD101:BE101"/>
    <mergeCell ref="BD102:BE102"/>
    <mergeCell ref="BD104:BE104"/>
    <mergeCell ref="BD105:BE105"/>
    <mergeCell ref="BD109:BE109"/>
    <mergeCell ref="BD110:BE110"/>
    <mergeCell ref="BL118:BM118"/>
    <mergeCell ref="BD112:BE112"/>
    <mergeCell ref="BD113:BE113"/>
    <mergeCell ref="BH117:BI117"/>
    <mergeCell ref="BH118:BI118"/>
    <mergeCell ref="AV73:AW73"/>
    <mergeCell ref="AV72:AW72"/>
    <mergeCell ref="AV92:AW95"/>
    <mergeCell ref="BL119:BM119"/>
    <mergeCell ref="BH116:BI116"/>
    <mergeCell ref="BL96:BM96"/>
    <mergeCell ref="BL97:BM97"/>
    <mergeCell ref="BD72:BE72"/>
    <mergeCell ref="BD79:BE79"/>
    <mergeCell ref="AZ77:BA77"/>
    <mergeCell ref="AZ78:BA78"/>
    <mergeCell ref="AV80:AW80"/>
    <mergeCell ref="AV78:AW78"/>
    <mergeCell ref="AV77:AW77"/>
    <mergeCell ref="AZ111:BA111"/>
    <mergeCell ref="BD111:BE111"/>
    <mergeCell ref="BL104:BM104"/>
    <mergeCell ref="BL105:BM105"/>
    <mergeCell ref="BL106:BM106"/>
    <mergeCell ref="BL107:BM107"/>
    <mergeCell ref="BL113:BM113"/>
    <mergeCell ref="BL114:BM114"/>
    <mergeCell ref="AZ112:BA112"/>
    <mergeCell ref="BD119:BE119"/>
    <mergeCell ref="BL117:BM117"/>
    <mergeCell ref="BD116:BE116"/>
    <mergeCell ref="BD117:BE117"/>
    <mergeCell ref="AR118:AS118"/>
    <mergeCell ref="AV140:AW140"/>
    <mergeCell ref="AV139:AW139"/>
    <mergeCell ref="BH149:BI149"/>
    <mergeCell ref="BH150:BI150"/>
    <mergeCell ref="AZ148:BA148"/>
    <mergeCell ref="BD147:BE147"/>
    <mergeCell ref="BD148:BE148"/>
    <mergeCell ref="BH147:BI147"/>
    <mergeCell ref="BH148:BI148"/>
    <mergeCell ref="BD121:BE121"/>
    <mergeCell ref="AR128:AS131"/>
    <mergeCell ref="AT128:AT131"/>
    <mergeCell ref="AU128:AU131"/>
    <mergeCell ref="AV128:AW131"/>
    <mergeCell ref="AX128:AX131"/>
    <mergeCell ref="AY128:AY131"/>
    <mergeCell ref="AZ128:BA131"/>
    <mergeCell ref="BB128:BB131"/>
    <mergeCell ref="BC128:BC131"/>
    <mergeCell ref="AR145:AS145"/>
    <mergeCell ref="AR138:AS138"/>
    <mergeCell ref="AR139:AS139"/>
    <mergeCell ref="AR140:AS140"/>
    <mergeCell ref="AR141:AS141"/>
    <mergeCell ref="BH122:BQ122"/>
    <mergeCell ref="AZ145:BA145"/>
    <mergeCell ref="AZ146:BA146"/>
    <mergeCell ref="BL140:BM140"/>
    <mergeCell ref="BL141:BM141"/>
    <mergeCell ref="BL142:BM142"/>
    <mergeCell ref="BL143:BM143"/>
    <mergeCell ref="BH171:BI171"/>
    <mergeCell ref="BH172:BI172"/>
    <mergeCell ref="AV167:AW167"/>
    <mergeCell ref="AV168:AW168"/>
    <mergeCell ref="AV169:AW169"/>
    <mergeCell ref="AV170:AW170"/>
    <mergeCell ref="AV171:AW171"/>
    <mergeCell ref="AV172:AW172"/>
    <mergeCell ref="BD171:BE171"/>
    <mergeCell ref="BD172:BE172"/>
    <mergeCell ref="BH133:BI133"/>
    <mergeCell ref="BH134:BI134"/>
    <mergeCell ref="BH135:BI135"/>
    <mergeCell ref="BH137:BI137"/>
    <mergeCell ref="BH138:BI138"/>
    <mergeCell ref="BH139:BI139"/>
    <mergeCell ref="BH140:BI140"/>
    <mergeCell ref="BD137:BE137"/>
    <mergeCell ref="BD138:BE138"/>
    <mergeCell ref="BD139:BE139"/>
    <mergeCell ref="BD140:BE140"/>
    <mergeCell ref="BD141:BE141"/>
    <mergeCell ref="BD142:BE142"/>
    <mergeCell ref="BD143:BE143"/>
    <mergeCell ref="BD144:BE144"/>
    <mergeCell ref="AZ151:BA151"/>
    <mergeCell ref="AZ152:BA152"/>
    <mergeCell ref="AZ168:BA168"/>
    <mergeCell ref="AZ167:BA167"/>
    <mergeCell ref="AZ139:BA139"/>
    <mergeCell ref="AZ140:BA140"/>
    <mergeCell ref="AZ141:BA141"/>
    <mergeCell ref="BL144:BM144"/>
    <mergeCell ref="BL145:BM145"/>
    <mergeCell ref="BL146:BM146"/>
    <mergeCell ref="BL151:BM151"/>
    <mergeCell ref="BL152:BM152"/>
    <mergeCell ref="AJ167:AK167"/>
    <mergeCell ref="BD167:BE167"/>
    <mergeCell ref="BL167:BM167"/>
    <mergeCell ref="W2:BB2"/>
    <mergeCell ref="W4:AY4"/>
    <mergeCell ref="BL168:BM168"/>
    <mergeCell ref="BL169:BM169"/>
    <mergeCell ref="BL170:BM170"/>
    <mergeCell ref="AF78:AG78"/>
    <mergeCell ref="AH78:AI78"/>
    <mergeCell ref="AB80:AC80"/>
    <mergeCell ref="AD80:AE80"/>
    <mergeCell ref="AF80:AG80"/>
    <mergeCell ref="AH80:AI80"/>
    <mergeCell ref="AJ80:AK80"/>
    <mergeCell ref="AJ78:AK78"/>
    <mergeCell ref="AJ77:AK77"/>
    <mergeCell ref="AN77:AO77"/>
    <mergeCell ref="AN78:AO78"/>
    <mergeCell ref="W79:Y79"/>
    <mergeCell ref="Z79:AA79"/>
    <mergeCell ref="AB79:AC79"/>
    <mergeCell ref="AD79:AE79"/>
    <mergeCell ref="AR110:AS110"/>
    <mergeCell ref="AR112:AS112"/>
    <mergeCell ref="AV79:AW79"/>
    <mergeCell ref="AZ79:BA79"/>
    <mergeCell ref="BL171:BM171"/>
    <mergeCell ref="BL172:BM172"/>
    <mergeCell ref="AJ34:AK34"/>
    <mergeCell ref="AN34:AO34"/>
    <mergeCell ref="AR34:AS34"/>
    <mergeCell ref="AV34:AW34"/>
    <mergeCell ref="AZ34:BA34"/>
    <mergeCell ref="BD34:BE34"/>
    <mergeCell ref="S77:T77"/>
    <mergeCell ref="U77:V77"/>
    <mergeCell ref="S78:T78"/>
    <mergeCell ref="S80:T80"/>
    <mergeCell ref="U80:V80"/>
    <mergeCell ref="U78:V78"/>
    <mergeCell ref="W77:Y77"/>
    <mergeCell ref="W78:Y78"/>
    <mergeCell ref="W80:Y80"/>
    <mergeCell ref="Z80:AA80"/>
    <mergeCell ref="Z78:AA78"/>
    <mergeCell ref="Z77:AA77"/>
    <mergeCell ref="AB77:AC77"/>
    <mergeCell ref="AD77:AE77"/>
    <mergeCell ref="BL77:BM77"/>
    <mergeCell ref="BD132:BE132"/>
    <mergeCell ref="BD133:BE133"/>
    <mergeCell ref="BD134:BE134"/>
    <mergeCell ref="BD135:BE135"/>
    <mergeCell ref="BL79:BM79"/>
    <mergeCell ref="AF77:AG77"/>
    <mergeCell ref="AH77:AI77"/>
    <mergeCell ref="AB78:AC78"/>
    <mergeCell ref="AD78:AE78"/>
    <mergeCell ref="CG179:CJ179"/>
    <mergeCell ref="AN51:AO51"/>
    <mergeCell ref="S136:T136"/>
    <mergeCell ref="U136:V136"/>
    <mergeCell ref="W136:Y136"/>
    <mergeCell ref="AN136:AO136"/>
    <mergeCell ref="AR136:AS136"/>
    <mergeCell ref="AV136:AW136"/>
    <mergeCell ref="AZ136:BA136"/>
    <mergeCell ref="BD136:BE136"/>
    <mergeCell ref="BH136:BI136"/>
    <mergeCell ref="BL136:BM136"/>
    <mergeCell ref="AR108:AS108"/>
    <mergeCell ref="AV108:AW108"/>
    <mergeCell ref="AZ108:BA108"/>
    <mergeCell ref="BD108:BE108"/>
    <mergeCell ref="BH108:BI108"/>
    <mergeCell ref="BL108:BM108"/>
    <mergeCell ref="AJ111:AK111"/>
    <mergeCell ref="AN111:AO111"/>
    <mergeCell ref="AR111:AS111"/>
    <mergeCell ref="AV111:AW111"/>
    <mergeCell ref="Z108:AA108"/>
    <mergeCell ref="AB108:AC108"/>
    <mergeCell ref="AD108:AE108"/>
    <mergeCell ref="AF108:AG108"/>
    <mergeCell ref="AH108:AI108"/>
    <mergeCell ref="AJ108:AK108"/>
    <mergeCell ref="AN108:AO108"/>
    <mergeCell ref="BP111:BQ111"/>
    <mergeCell ref="BH111:BI111"/>
    <mergeCell ref="BL111:BM111"/>
    <mergeCell ref="BA258:BH258"/>
    <mergeCell ref="AO258:AX258"/>
    <mergeCell ref="M183:P185"/>
    <mergeCell ref="B183:L185"/>
    <mergeCell ref="AV183:AY185"/>
    <mergeCell ref="AZ183:BC185"/>
    <mergeCell ref="BD183:BG185"/>
    <mergeCell ref="B182:L182"/>
    <mergeCell ref="B181:X181"/>
    <mergeCell ref="B39:U39"/>
    <mergeCell ref="AV83:BQ84"/>
    <mergeCell ref="AV85:BI85"/>
    <mergeCell ref="B85:O85"/>
    <mergeCell ref="B83:AI84"/>
    <mergeCell ref="B82:AI82"/>
    <mergeCell ref="AV82:BQ82"/>
    <mergeCell ref="P85:AI85"/>
    <mergeCell ref="BJ85:BQ85"/>
    <mergeCell ref="B154:AI154"/>
    <mergeCell ref="AV154:BQ154"/>
    <mergeCell ref="B155:AI156"/>
    <mergeCell ref="AV155:BQ156"/>
    <mergeCell ref="B157:O157"/>
    <mergeCell ref="P157:AI157"/>
    <mergeCell ref="AV157:BI157"/>
    <mergeCell ref="BJ157:BQ157"/>
    <mergeCell ref="BH181:BQ181"/>
    <mergeCell ref="BH182:BQ185"/>
    <mergeCell ref="B79:B80"/>
    <mergeCell ref="BH39:BQ39"/>
    <mergeCell ref="BL109:BM109"/>
    <mergeCell ref="BD118:BE118"/>
    <mergeCell ref="D220:BM220"/>
    <mergeCell ref="D221:BM221"/>
    <mergeCell ref="D222:BM222"/>
    <mergeCell ref="D210:BM210"/>
    <mergeCell ref="D211:BM211"/>
    <mergeCell ref="D212:BM212"/>
    <mergeCell ref="D213:BM213"/>
    <mergeCell ref="D214:BM214"/>
    <mergeCell ref="D215:BM215"/>
    <mergeCell ref="D216:BM216"/>
    <mergeCell ref="D217:BM217"/>
    <mergeCell ref="D218:BM218"/>
    <mergeCell ref="AV227:BQ227"/>
    <mergeCell ref="B228:AI229"/>
    <mergeCell ref="AV228:BQ229"/>
    <mergeCell ref="B230:O230"/>
    <mergeCell ref="P230:AI230"/>
    <mergeCell ref="AV230:BI230"/>
    <mergeCell ref="BJ230:BQ230"/>
    <mergeCell ref="B213:C213"/>
    <mergeCell ref="B214:C214"/>
    <mergeCell ref="B221:C221"/>
    <mergeCell ref="B227:AI227"/>
    <mergeCell ref="B215:C215"/>
    <mergeCell ref="D219:BM219"/>
    <mergeCell ref="BN221:BQ221"/>
    <mergeCell ref="BN222:BQ222"/>
    <mergeCell ref="BN189:BQ189"/>
    <mergeCell ref="BN190:BQ190"/>
    <mergeCell ref="BN191:BQ191"/>
    <mergeCell ref="BN192:BQ192"/>
    <mergeCell ref="BN193:BQ193"/>
    <mergeCell ref="BN194:BQ194"/>
    <mergeCell ref="BN195:BQ195"/>
    <mergeCell ref="BN196:BQ196"/>
    <mergeCell ref="BN197:BQ197"/>
    <mergeCell ref="BN198:BQ198"/>
    <mergeCell ref="BN199:BQ199"/>
    <mergeCell ref="BN200:BQ200"/>
    <mergeCell ref="BN201:BQ201"/>
    <mergeCell ref="BN202:BQ202"/>
    <mergeCell ref="BN203:BQ203"/>
    <mergeCell ref="BN204:BQ204"/>
    <mergeCell ref="BN205:BQ205"/>
    <mergeCell ref="D208:BM208"/>
    <mergeCell ref="D209:BM209"/>
    <mergeCell ref="BN206:BQ206"/>
    <mergeCell ref="BN207:BQ207"/>
    <mergeCell ref="BN208:BQ208"/>
    <mergeCell ref="BN209:BQ209"/>
    <mergeCell ref="BN241:BQ241"/>
    <mergeCell ref="BN249:BQ249"/>
    <mergeCell ref="BN248:BQ248"/>
    <mergeCell ref="BN247:BQ247"/>
    <mergeCell ref="BN246:BQ246"/>
    <mergeCell ref="BN245:BQ245"/>
    <mergeCell ref="BN244:BQ244"/>
    <mergeCell ref="BN243:BQ243"/>
    <mergeCell ref="BN242:BQ242"/>
    <mergeCell ref="D248:BM248"/>
    <mergeCell ref="D249:BM249"/>
    <mergeCell ref="BN223:BQ223"/>
    <mergeCell ref="BN224:BQ224"/>
    <mergeCell ref="BN225:BQ225"/>
    <mergeCell ref="D207:BM207"/>
    <mergeCell ref="BN210:BQ210"/>
    <mergeCell ref="BN211:BQ211"/>
    <mergeCell ref="BN212:BQ212"/>
    <mergeCell ref="BN213:BQ213"/>
    <mergeCell ref="BN214:BQ214"/>
    <mergeCell ref="BN215:BQ215"/>
    <mergeCell ref="BN216:BQ216"/>
    <mergeCell ref="BN217:BQ217"/>
    <mergeCell ref="BN218:BQ218"/>
    <mergeCell ref="BN219:BQ219"/>
    <mergeCell ref="BN220:BQ220"/>
    <mergeCell ref="D232:BM232"/>
    <mergeCell ref="D223:BM223"/>
    <mergeCell ref="D224:BM224"/>
    <mergeCell ref="D225:BM225"/>
    <mergeCell ref="D189:BM189"/>
    <mergeCell ref="B188:BQ188"/>
    <mergeCell ref="BN232:BQ232"/>
    <mergeCell ref="BN233:BQ233"/>
    <mergeCell ref="BN234:BQ234"/>
    <mergeCell ref="BN235:BQ235"/>
    <mergeCell ref="BN236:BQ236"/>
    <mergeCell ref="BN237:BQ237"/>
    <mergeCell ref="BN238:BQ238"/>
    <mergeCell ref="BN239:BQ239"/>
    <mergeCell ref="BN240:BQ240"/>
    <mergeCell ref="D190:BM190"/>
    <mergeCell ref="D191:BM191"/>
    <mergeCell ref="D192:BM192"/>
    <mergeCell ref="D193:BM193"/>
    <mergeCell ref="D194:BM194"/>
    <mergeCell ref="D195:BM195"/>
    <mergeCell ref="D196:BM196"/>
    <mergeCell ref="D197:BM197"/>
    <mergeCell ref="D198:BM198"/>
    <mergeCell ref="D199:BM199"/>
    <mergeCell ref="D200:BM200"/>
    <mergeCell ref="D201:BM201"/>
    <mergeCell ref="D202:BM202"/>
    <mergeCell ref="D203:BM203"/>
    <mergeCell ref="D204:BM204"/>
    <mergeCell ref="D205:BM205"/>
    <mergeCell ref="D206:BM206"/>
    <mergeCell ref="S255:AI255"/>
    <mergeCell ref="B256:N256"/>
    <mergeCell ref="D233:BM233"/>
    <mergeCell ref="D234:BM234"/>
    <mergeCell ref="D235:BM235"/>
    <mergeCell ref="D236:BM236"/>
    <mergeCell ref="D237:BM237"/>
    <mergeCell ref="D238:BM238"/>
    <mergeCell ref="D239:BM239"/>
    <mergeCell ref="D240:BM240"/>
    <mergeCell ref="D241:BM241"/>
    <mergeCell ref="D242:BM242"/>
    <mergeCell ref="D243:BM243"/>
    <mergeCell ref="D244:BM244"/>
    <mergeCell ref="D245:BM245"/>
    <mergeCell ref="D246:BM246"/>
    <mergeCell ref="D247:BM247"/>
    <mergeCell ref="B237:C237"/>
    <mergeCell ref="AO256:BN256"/>
    <mergeCell ref="BC10:BQ10"/>
    <mergeCell ref="B10:U10"/>
    <mergeCell ref="AO259:AY259"/>
    <mergeCell ref="AO261:AX261"/>
    <mergeCell ref="BA261:BH261"/>
    <mergeCell ref="BA260:BM260"/>
    <mergeCell ref="BA257:BM257"/>
    <mergeCell ref="B270:AC270"/>
    <mergeCell ref="B263:AJ264"/>
    <mergeCell ref="AO252:BQ252"/>
    <mergeCell ref="AO253:BQ253"/>
    <mergeCell ref="B262:AI262"/>
    <mergeCell ref="AO255:AZ255"/>
    <mergeCell ref="B259:N259"/>
    <mergeCell ref="N258:R258"/>
    <mergeCell ref="N261:R261"/>
    <mergeCell ref="AO254:AW254"/>
    <mergeCell ref="AX254:AZ254"/>
    <mergeCell ref="BA254:BH254"/>
    <mergeCell ref="B260:AI260"/>
    <mergeCell ref="B261:M261"/>
    <mergeCell ref="S261:AI261"/>
    <mergeCell ref="B266:AC266"/>
    <mergeCell ref="B267:AI267"/>
    <mergeCell ref="B252:AI252"/>
    <mergeCell ref="B253:AI253"/>
    <mergeCell ref="B254:AJ254"/>
    <mergeCell ref="B257:AI257"/>
    <mergeCell ref="B258:M258"/>
    <mergeCell ref="S258:AI258"/>
    <mergeCell ref="B255:M255"/>
    <mergeCell ref="N255:R255"/>
  </mergeCells>
  <phoneticPr fontId="0" type="noConversion"/>
  <printOptions horizontalCentered="1"/>
  <pageMargins left="0.15748031496062992" right="0.11811023622047245" top="0.39370078740157483" bottom="0.39370078740157483" header="0" footer="0"/>
  <pageSetup paperSize="8" scale="37" fitToHeight="2" orientation="landscape" horizontalDpi="300" verticalDpi="300" r:id="rId1"/>
  <headerFooter alignWithMargins="0"/>
  <rowBreaks count="6" manualBreakCount="6">
    <brk id="39" max="16383" man="1"/>
    <brk id="86" max="69" man="1"/>
    <brk id="122" max="69" man="1"/>
    <brk id="157" max="16383" man="1"/>
    <brk id="186" max="69" man="1"/>
    <brk id="230" max="6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 1</vt:lpstr>
      <vt:lpstr>Лист1</vt:lpstr>
      <vt:lpstr>'Лист 1'!Область_печати</vt:lpstr>
    </vt:vector>
  </TitlesOfParts>
  <Company>BSPA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</dc:creator>
  <cp:lastModifiedBy>123_velichkovich</cp:lastModifiedBy>
  <cp:lastPrinted>2023-02-09T13:09:10Z</cp:lastPrinted>
  <dcterms:created xsi:type="dcterms:W3CDTF">2005-04-01T05:49:20Z</dcterms:created>
  <dcterms:modified xsi:type="dcterms:W3CDTF">2023-02-10T06:53:35Z</dcterms:modified>
</cp:coreProperties>
</file>