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73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план'!$A$1:$BK$127</definedName>
  </definedNames>
  <calcPr fullCalcOnLoad="1"/>
</workbook>
</file>

<file path=xl/sharedStrings.xml><?xml version="1.0" encoding="utf-8"?>
<sst xmlns="http://schemas.openxmlformats.org/spreadsheetml/2006/main" count="351" uniqueCount="268">
  <si>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</si>
  <si>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</si>
  <si>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</si>
  <si>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</si>
  <si>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</si>
  <si>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</si>
  <si>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</si>
  <si>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</si>
  <si>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</si>
  <si>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</si>
  <si>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</si>
  <si>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</si>
  <si>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</si>
  <si>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</si>
  <si>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</si>
  <si>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</si>
  <si>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</si>
  <si>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</si>
  <si>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</si>
  <si>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</si>
  <si>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</si>
  <si>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</si>
  <si>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</si>
  <si>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</si>
  <si>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</si>
  <si>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</si>
  <si>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</si>
  <si>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</si>
  <si>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</si>
  <si>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</si>
  <si>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</si>
  <si>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</si>
  <si>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</si>
  <si>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</si>
  <si>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</si>
  <si>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</si>
  <si>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</si>
  <si>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</si>
  <si>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</si>
  <si>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</si>
  <si>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</si>
  <si>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</si>
  <si>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</si>
  <si>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</si>
  <si>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</si>
  <si>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</si>
  <si>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</si>
  <si>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</si>
  <si>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</si>
  <si>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</si>
  <si>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</si>
  <si>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</si>
  <si>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</si>
  <si>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</si>
  <si>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</si>
  <si>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</si>
  <si>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</si>
  <si>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</si>
  <si>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V. Магистерская диссертация</t>
  </si>
  <si>
    <t>Зачетных единиц</t>
  </si>
  <si>
    <t>/</t>
  </si>
  <si>
    <t>Магистерская диссертация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</si>
  <si>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</si>
  <si>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</si>
  <si>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</si>
  <si>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</si>
  <si>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</si>
  <si>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</si>
  <si>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</si>
  <si>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</si>
  <si>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</si>
  <si>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</si>
  <si>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</si>
  <si>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</si>
  <si>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</si>
  <si>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</si>
  <si>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</si>
  <si>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</si>
  <si>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</si>
  <si>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</si>
  <si>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</si>
  <si>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</si>
  <si>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</si>
  <si>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</si>
  <si>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</si>
  <si>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</si>
  <si>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</si>
  <si>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</si>
  <si>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</si>
  <si>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</si>
  <si>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</si>
  <si>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</si>
  <si>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</si>
  <si>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</si>
  <si>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</si>
  <si>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</si>
  <si>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</si>
  <si>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</si>
  <si>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</si>
  <si>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</si>
  <si>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</si>
  <si>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</si>
  <si>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</si>
  <si>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</si>
  <si>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</si>
  <si>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</si>
  <si>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</si>
  <si>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</si>
  <si>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</si>
  <si>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</si>
  <si>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</si>
  <si>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VI. Итоговая аттестация</t>
  </si>
  <si>
    <t>VII. Матрица компетенций</t>
  </si>
  <si>
    <t>/72</t>
  </si>
  <si>
    <t>Защита магистерской диссертации</t>
  </si>
  <si>
    <t>УК-3</t>
  </si>
  <si>
    <t xml:space="preserve"> - </t>
  </si>
  <si>
    <t>1.1.3</t>
  </si>
  <si>
    <t>2.2.3</t>
  </si>
  <si>
    <t>СК-1</t>
  </si>
  <si>
    <t>УПК-1</t>
  </si>
  <si>
    <t>УПК-2</t>
  </si>
  <si>
    <t>УПК-3</t>
  </si>
  <si>
    <t>СК-2</t>
  </si>
  <si>
    <t>СК-3</t>
  </si>
  <si>
    <t>_______________  И.А.Старовойтова</t>
  </si>
  <si>
    <t>МИНИСТЕРСТВО ОБРАЗОВАНИЯ РЕСПУБЛИКИ БЕЛАРУСЬ</t>
  </si>
  <si>
    <t>Количество курсовых проектов</t>
  </si>
  <si>
    <t>в области защиты от чрезвычайных ситуаций</t>
  </si>
  <si>
    <t xml:space="preserve">Председатель УМО по образованию </t>
  </si>
  <si>
    <t>И.И.Полевода</t>
  </si>
  <si>
    <t>И.В.Титович</t>
  </si>
  <si>
    <t>С.А.Касперович</t>
  </si>
  <si>
    <t xml:space="preserve">Председатель НМС УМО по образованию </t>
  </si>
  <si>
    <t>УК-4</t>
  </si>
  <si>
    <t xml:space="preserve">                       М.П.</t>
  </si>
  <si>
    <t>Регистрационный №</t>
  </si>
  <si>
    <t>практика</t>
  </si>
  <si>
    <t>магистерская диссертация</t>
  </si>
  <si>
    <t>2.3</t>
  </si>
  <si>
    <t>2.3.1</t>
  </si>
  <si>
    <t>/50</t>
  </si>
  <si>
    <t>УК-6</t>
  </si>
  <si>
    <t>Научно-исследовательский семинар</t>
  </si>
  <si>
    <t>Код модуля, учебной дисциплины</t>
  </si>
  <si>
    <t>УК-5</t>
  </si>
  <si>
    <t>1.1.4</t>
  </si>
  <si>
    <t>/3</t>
  </si>
  <si>
    <t>-</t>
  </si>
  <si>
    <t>органов и подразделений по чрезвычайным ситуациям</t>
  </si>
  <si>
    <t>Анализ и моделирование сложных систем</t>
  </si>
  <si>
    <t>Системный анализ и планирование деятельности</t>
  </si>
  <si>
    <t>Информационные технологии поддержки принятия решений</t>
  </si>
  <si>
    <t>1.1.1, 1.1.3, 1.1.4</t>
  </si>
  <si>
    <t>СК-4</t>
  </si>
  <si>
    <t>СК-5</t>
  </si>
  <si>
    <t>СК-6</t>
  </si>
  <si>
    <t>СК-7</t>
  </si>
  <si>
    <t>2.2.4</t>
  </si>
  <si>
    <t>3 (/2)</t>
  </si>
  <si>
    <t>6(/2)</t>
  </si>
  <si>
    <t>Срок обучения:  1 год</t>
  </si>
  <si>
    <t>1.1.1, 1.1.3</t>
  </si>
  <si>
    <t>Методология исследования системных объектов</t>
  </si>
  <si>
    <t>Риск-менеджмент в сфере защиты от чрезвычайных ситуаций</t>
  </si>
  <si>
    <t>Анализ многомерных данных</t>
  </si>
  <si>
    <t xml:space="preserve">СК-1 </t>
  </si>
  <si>
    <t>8(/1)</t>
  </si>
  <si>
    <t>Кадровый менеджмент и идеологическая работа в органах и подразделениях по чрезвычайным ситуациям / Финансовый менеджмент и материально-техническое обеспечение органов и подразделений по чрезвычайным ситуациям</t>
  </si>
  <si>
    <t>СК-8</t>
  </si>
  <si>
    <t>СК-6 / СК-7</t>
  </si>
  <si>
    <t>1 семестр,
13 недель</t>
  </si>
  <si>
    <t>2 семестр,
12 недель</t>
  </si>
  <si>
    <t>4 (/1)</t>
  </si>
  <si>
    <t>Инновационная деятельность / Организация и методы научных исследований</t>
  </si>
  <si>
    <t>Проектирование и разработка мероприятий инженерной защиты / Устойчивость объектов экономики в чрезвычайных ситуациях</t>
  </si>
  <si>
    <t>Государственное управление в сфере безопасности в чрезвычайных ситуациях / Психология управления и управленческий интеллект</t>
  </si>
  <si>
    <t>Технологии управления и эффективные коммуникации / Иноязычная коммуникация в профессиональной деятельности</t>
  </si>
  <si>
    <t>Модуль "Научно-исследовательская работа"</t>
  </si>
  <si>
    <t>Начальник Главного управления профессионального образования
Министерства образования Республики Беларусь</t>
  </si>
  <si>
    <t>Специальность: 7-06-1033-04   Информационно-аналитическое обеспечение деятельности</t>
  </si>
  <si>
    <t>ПРИМЕРНЫЙ УЧЕБНЫЙ  ПЛАН</t>
  </si>
  <si>
    <t>Степень: Магистр</t>
  </si>
  <si>
    <t>Государственный  компонент</t>
  </si>
  <si>
    <t>Компонент учреждения образования</t>
  </si>
  <si>
    <t>/124</t>
  </si>
  <si>
    <t>/40</t>
  </si>
  <si>
    <t>/32</t>
  </si>
  <si>
    <t>/142</t>
  </si>
  <si>
    <t>/96</t>
  </si>
  <si>
    <t>/26</t>
  </si>
  <si>
    <t>/24</t>
  </si>
  <si>
    <t>/4</t>
  </si>
  <si>
    <t>/2</t>
  </si>
  <si>
    <t>Дополнительные виды обучения</t>
  </si>
  <si>
    <t>УК-1,4,5</t>
  </si>
  <si>
    <t>Разработан в качестве примера реализации образовательного стандарта по специальности 7-06-1033-04 Информационно-аналитическое обеспечение деятельности органов и подразделений по чрезвычайным ситуациям</t>
  </si>
  <si>
    <t>С.В.Маршина</t>
  </si>
  <si>
    <t>Рекомендован к утверждению Президиумом Совета УМО</t>
  </si>
  <si>
    <t>Применять методы научного познания в исследовательской деятельности, генерировать и реализовывать инновационные идеи.</t>
  </si>
  <si>
    <t>Решать научно-исследовательские и инновационные задачи на основе применения информационно-коммуникационных технологий.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</si>
  <si>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деятельности.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</si>
  <si>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</si>
  <si>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Развивать инновационную восприимчивость и способность к инновационной  деятельности.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</si>
  <si>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неопределенности.</t>
  </si>
  <si>
    <t>УК-7</t>
  </si>
  <si>
    <t>Применять психолого-педагогические методы и информационно- коммуникационные технологии в образовании и управлении</t>
  </si>
  <si>
    <t>/36</t>
  </si>
  <si>
    <t>/62</t>
  </si>
  <si>
    <t>/56</t>
  </si>
  <si>
    <t>2.4</t>
  </si>
  <si>
    <t>2.4.1</t>
  </si>
  <si>
    <t>2.4.2</t>
  </si>
  <si>
    <t>2.4.3</t>
  </si>
  <si>
    <t>2.2.2, 2.4.2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</si>
  <si>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</si>
  <si>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</si>
  <si>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</si>
  <si>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</si>
  <si>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</si>
  <si>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</si>
  <si>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</si>
  <si>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</si>
  <si>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</si>
  <si>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УК-1, УПК-1,3</t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</si>
  <si>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</si>
  <si>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</si>
  <si>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</si>
  <si>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t>УК-7, СК-3, СК-4</t>
  </si>
  <si>
    <t>УК-3,4, СК-5</t>
  </si>
  <si>
    <t>Д.В.Сеген</t>
  </si>
  <si>
    <t>Заместитель Министра по чрезвычайным ситуациям Республики Беларусь</t>
  </si>
  <si>
    <t>С.А.Саланович</t>
  </si>
  <si>
    <t>Производственная-1</t>
  </si>
  <si>
    <t>Производственная-2</t>
  </si>
  <si>
    <t>Зачетных 
единиц</t>
  </si>
  <si>
    <t>1</t>
  </si>
  <si>
    <t>2</t>
  </si>
  <si>
    <t>Определять характеристики и признаки сложных систем, осуществлять планирование и управление деятельностью на основе использования методов системного анализа</t>
  </si>
  <si>
    <t>Выявлять, анализировать, прогнозировать факторы неопределенности и неустойчивости, сценарии развития сложных систем безопасности</t>
  </si>
  <si>
    <t xml:space="preserve">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</si>
  <si>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Анализировать процесс управления, выделять содержательные компоненты, вырабатывать научно обоснованные управленческие решения, применять инновационные методики управления в деятельности органов и подразделений по чрезвычайным ситуациям</t>
  </si>
  <si>
    <t>Вырабатывать эффективные решения с учетом психологических закономерностей процесса управления при осуществлении информационно-аналитической деятельности в органах и подразделениях по чрезвычайным ситуациям</t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</si>
  <si>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– граждан Республики Беларусь. </t>
    </r>
  </si>
  <si>
    <t>Определять инновационные подходы при управлении органами и подразделениями по чрезвычайным ситуациям, применять методы управленческого анализа, владеть навыками профессионального коммуникационного менеджмента</t>
  </si>
  <si>
    <t>Осуществлять кадровый менеджмент в органах и подразделениях по чрезвычайным ситуациям, проводить оценку и развитие персонала с использование научных и инновационных методик, реализовывать идеологическую работу</t>
  </si>
  <si>
    <t xml:space="preserve">Проводить оценку использования материально-технических ресурсов, вырабатывать эффективные экономически обоснованные управленческие решения </t>
  </si>
  <si>
    <t>Обеспечивать планирование и проведение теоретических и экспериментальных исследований, обеспечивать инновационную деятельность в области предупреждения и ликвидации чрезвычайных ситуаций</t>
  </si>
  <si>
    <t>/70</t>
  </si>
  <si>
    <t>УК-2,7</t>
  </si>
  <si>
    <t>УК-4,6, УПК-2</t>
  </si>
  <si>
    <t>УК-1,5 УПК-1</t>
  </si>
  <si>
    <t>1.1.2, 2.2.2, 2.3.1</t>
  </si>
  <si>
    <t>1.1.4, 2.3.1</t>
  </si>
  <si>
    <t>1.1.1, 1.1.4, 2.3.1, 2.4.1</t>
  </si>
  <si>
    <t>Применять научные методы анализа и обработки многомерных данных в области предупреждения и ликвидации чрезвычайных ситуаций</t>
  </si>
  <si>
    <t>IV. Производственные практики</t>
  </si>
  <si>
    <t>2.1.3</t>
  </si>
  <si>
    <r>
      <t>УК-2</t>
    </r>
    <r>
      <rPr>
        <sz val="42"/>
        <color indexed="17"/>
        <rFont val="Times New Roman"/>
        <family val="1"/>
      </rPr>
      <t>,7</t>
    </r>
    <r>
      <rPr>
        <sz val="42"/>
        <rFont val="Times New Roman"/>
        <family val="1"/>
      </rPr>
      <t xml:space="preserve"> УПК-1,3</t>
    </r>
  </si>
  <si>
    <t xml:space="preserve">Реализовывать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</si>
  <si>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>Аналитический модуль</t>
  </si>
  <si>
    <t>Информационный модуль</t>
  </si>
  <si>
    <t>Управленческий модуль</t>
  </si>
  <si>
    <t>1.1.3, 2.1.3, 2.4.3</t>
  </si>
  <si>
    <t>1.1.3, 2.1.3, 2.2.1</t>
  </si>
  <si>
    <t>.2023</t>
  </si>
  <si>
    <t>Протокол № ____ от _________ 20___ г.</t>
  </si>
  <si>
    <t>по образованию в области защиты от чрезвычайных ситуаций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</si>
</sst>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sz val="38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i/>
      <sz val="42"/>
      <name val="Arial Cyr"/>
      <family val="0"/>
    </font>
    <font>
      <b/>
      <sz val="42"/>
      <name val="Arial Cyr"/>
      <family val="0"/>
    </font>
    <font>
      <sz val="32"/>
      <name val="Arial Cyr"/>
      <family val="0"/>
    </font>
    <font>
      <sz val="16"/>
      <name val="Arial Cyr"/>
      <family val="0"/>
    </font>
    <font>
      <vertAlign val="superscript"/>
      <sz val="42"/>
      <name val="Times New Roman"/>
      <family val="1"/>
    </font>
    <font>
      <u val="single"/>
      <sz val="4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sz val="4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2"/>
      <color indexed="9"/>
      <name val="Times New Roman"/>
      <family val="1"/>
    </font>
    <font>
      <b/>
      <sz val="42"/>
      <color indexed="9"/>
      <name val="Times New Roman"/>
      <family val="1"/>
    </font>
    <font>
      <sz val="4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2"/>
      <color theme="0"/>
      <name val="Times New Roman"/>
      <family val="1"/>
    </font>
    <font>
      <b/>
      <sz val="42"/>
      <color theme="0"/>
      <name val="Times New Roman"/>
      <family val="1"/>
    </font>
    <font>
      <sz val="4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2" fillId="0" borderId="0" applyNumberFormat="0" applyFill="0" applyBorder="0" applyProtection="0">
      <alignment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33" borderId="15" xfId="0" applyNumberFormat="1" applyFont="1" applyFill="1" applyBorder="1" applyAlignment="1">
      <alignment vertical="center"/>
    </xf>
    <xf numFmtId="1" fontId="8" fillId="33" borderId="16" xfId="0" applyNumberFormat="1" applyFont="1" applyFill="1" applyBorder="1" applyAlignment="1">
      <alignment vertical="center"/>
    </xf>
    <xf numFmtId="1" fontId="8" fillId="33" borderId="17" xfId="0" applyNumberFormat="1" applyFont="1" applyFill="1" applyBorder="1" applyAlignment="1">
      <alignment vertical="center"/>
    </xf>
    <xf numFmtId="1" fontId="8" fillId="33" borderId="18" xfId="0" applyNumberFormat="1" applyFont="1" applyFill="1" applyBorder="1" applyAlignment="1">
      <alignment vertical="center"/>
    </xf>
    <xf numFmtId="1" fontId="8" fillId="33" borderId="19" xfId="0" applyNumberFormat="1" applyFont="1" applyFill="1" applyBorder="1" applyAlignment="1">
      <alignment vertical="center"/>
    </xf>
    <xf numFmtId="1" fontId="8" fillId="33" borderId="20" xfId="0" applyNumberFormat="1" applyFont="1" applyFill="1" applyBorder="1" applyAlignment="1">
      <alignment vertical="center"/>
    </xf>
    <xf numFmtId="1" fontId="8" fillId="33" borderId="14" xfId="0" applyNumberFormat="1" applyFont="1" applyFill="1" applyBorder="1" applyAlignment="1">
      <alignment vertical="center"/>
    </xf>
    <xf numFmtId="1" fontId="8" fillId="33" borderId="21" xfId="0" applyNumberFormat="1" applyFont="1" applyFill="1" applyBorder="1" applyAlignment="1">
      <alignment vertical="center"/>
    </xf>
    <xf numFmtId="1" fontId="8" fillId="33" borderId="2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51" applyFont="1" applyFill="1" applyBorder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" fontId="10" fillId="0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33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33" borderId="27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33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justify" wrapText="1"/>
    </xf>
    <xf numFmtId="0" fontId="8" fillId="33" borderId="0" xfId="0" applyFont="1" applyFill="1" applyAlignment="1">
      <alignment vertical="justify" wrapText="1"/>
    </xf>
    <xf numFmtId="0" fontId="18" fillId="33" borderId="0" xfId="0" applyFont="1" applyFill="1" applyAlignment="1">
      <alignment horizontal="left"/>
    </xf>
    <xf numFmtId="0" fontId="8" fillId="0" borderId="0" xfId="0" applyFont="1" applyFill="1" applyAlignment="1">
      <alignment vertical="justify" wrapText="1"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 vertical="top"/>
    </xf>
    <xf numFmtId="0" fontId="8" fillId="0" borderId="28" xfId="0" applyFont="1" applyFill="1" applyBorder="1" applyAlignment="1">
      <alignment/>
    </xf>
    <xf numFmtId="0" fontId="8" fillId="33" borderId="0" xfId="0" applyFont="1" applyFill="1" applyAlignment="1">
      <alignment horizontal="left" vertical="justify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29" xfId="0" applyNumberFormat="1" applyFont="1" applyFill="1" applyBorder="1" applyAlignment="1">
      <alignment vertical="center"/>
    </xf>
    <xf numFmtId="49" fontId="4" fillId="33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21" fillId="33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8" fillId="0" borderId="30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9" fillId="0" borderId="25" xfId="0" applyNumberFormat="1" applyFont="1" applyFill="1" applyBorder="1" applyAlignment="1">
      <alignment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49" fontId="9" fillId="0" borderId="33" xfId="0" applyNumberFormat="1" applyFont="1" applyFill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left" vertical="center"/>
    </xf>
    <xf numFmtId="1" fontId="10" fillId="33" borderId="35" xfId="0" applyNumberFormat="1" applyFont="1" applyFill="1" applyBorder="1" applyAlignment="1">
      <alignment horizontal="left" vertical="center"/>
    </xf>
    <xf numFmtId="1" fontId="10" fillId="33" borderId="37" xfId="0" applyNumberFormat="1" applyFont="1" applyFill="1" applyBorder="1" applyAlignment="1">
      <alignment horizontal="left" vertical="center"/>
    </xf>
    <xf numFmtId="1" fontId="10" fillId="33" borderId="28" xfId="0" applyNumberFormat="1" applyFont="1" applyFill="1" applyBorder="1" applyAlignment="1">
      <alignment horizontal="left" vertical="center"/>
    </xf>
    <xf numFmtId="1" fontId="10" fillId="33" borderId="34" xfId="0" applyNumberFormat="1" applyFont="1" applyFill="1" applyBorder="1" applyAlignment="1">
      <alignment horizontal="left" vertical="center"/>
    </xf>
    <xf numFmtId="1" fontId="10" fillId="33" borderId="35" xfId="0" applyNumberFormat="1" applyFont="1" applyFill="1" applyBorder="1" applyAlignment="1">
      <alignment horizontal="left" vertical="center"/>
    </xf>
    <xf numFmtId="1" fontId="9" fillId="0" borderId="32" xfId="0" applyNumberFormat="1" applyFont="1" applyFill="1" applyBorder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" fontId="64" fillId="0" borderId="0" xfId="0" applyNumberFormat="1" applyFont="1" applyFill="1" applyBorder="1" applyAlignment="1">
      <alignment vertical="center"/>
    </xf>
    <xf numFmtId="1" fontId="64" fillId="0" borderId="0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1" fontId="64" fillId="0" borderId="0" xfId="0" applyNumberFormat="1" applyFont="1" applyFill="1" applyBorder="1" applyAlignment="1">
      <alignment horizontal="left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4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top"/>
    </xf>
    <xf numFmtId="0" fontId="8" fillId="33" borderId="28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top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left" vertical="center"/>
    </xf>
    <xf numFmtId="1" fontId="12" fillId="0" borderId="36" xfId="0" applyNumberFormat="1" applyFont="1" applyFill="1" applyBorder="1" applyAlignment="1">
      <alignment horizontal="left" vertical="center"/>
    </xf>
    <xf numFmtId="1" fontId="12" fillId="0" borderId="34" xfId="0" applyNumberFormat="1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center" vertical="center" textRotation="90"/>
    </xf>
    <xf numFmtId="0" fontId="4" fillId="0" borderId="58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22" fillId="0" borderId="59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0" fillId="33" borderId="34" xfId="0" applyNumberFormat="1" applyFont="1" applyFill="1" applyBorder="1" applyAlignment="1">
      <alignment horizontal="left" vertical="center"/>
    </xf>
    <xf numFmtId="1" fontId="10" fillId="33" borderId="28" xfId="0" applyNumberFormat="1" applyFont="1" applyFill="1" applyBorder="1" applyAlignment="1">
      <alignment horizontal="left" vertical="center"/>
    </xf>
    <xf numFmtId="1" fontId="10" fillId="33" borderId="36" xfId="0" applyNumberFormat="1" applyFont="1" applyFill="1" applyBorder="1" applyAlignment="1">
      <alignment horizontal="left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" fontId="10" fillId="33" borderId="52" xfId="0" applyNumberFormat="1" applyFont="1" applyFill="1" applyBorder="1" applyAlignment="1">
      <alignment horizontal="center" vertical="center"/>
    </xf>
    <xf numFmtId="1" fontId="10" fillId="33" borderId="49" xfId="0" applyNumberFormat="1" applyFont="1" applyFill="1" applyBorder="1" applyAlignment="1">
      <alignment horizontal="center" vertical="center"/>
    </xf>
    <xf numFmtId="1" fontId="10" fillId="33" borderId="50" xfId="0" applyNumberFormat="1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10" fillId="33" borderId="60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" fontId="9" fillId="0" borderId="60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10" fillId="33" borderId="59" xfId="0" applyNumberFormat="1" applyFont="1" applyFill="1" applyBorder="1" applyAlignment="1">
      <alignment horizontal="center" vertical="center"/>
    </xf>
    <xf numFmtId="1" fontId="10" fillId="33" borderId="35" xfId="0" applyNumberFormat="1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48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left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textRotation="90"/>
    </xf>
    <xf numFmtId="0" fontId="8" fillId="33" borderId="0" xfId="0" applyFont="1" applyFill="1" applyAlignment="1">
      <alignment horizontal="left" vertical="justify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justify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textRotation="90"/>
    </xf>
    <xf numFmtId="0" fontId="4" fillId="33" borderId="49" xfId="0" applyFont="1" applyFill="1" applyBorder="1" applyAlignment="1">
      <alignment horizontal="center" vertical="center" textRotation="90"/>
    </xf>
    <xf numFmtId="0" fontId="4" fillId="33" borderId="52" xfId="0" applyFont="1" applyFill="1" applyBorder="1" applyAlignment="1">
      <alignment horizontal="center" vertical="center" textRotation="90"/>
    </xf>
    <xf numFmtId="0" fontId="4" fillId="33" borderId="50" xfId="0" applyFont="1" applyFill="1" applyBorder="1" applyAlignment="1">
      <alignment horizontal="center" vertical="center" textRotation="90"/>
    </xf>
    <xf numFmtId="0" fontId="4" fillId="33" borderId="60" xfId="0" applyFont="1" applyFill="1" applyBorder="1" applyAlignment="1">
      <alignment horizontal="center" vertical="center" textRotation="90"/>
    </xf>
    <xf numFmtId="0" fontId="3" fillId="33" borderId="65" xfId="0" applyFont="1" applyFill="1" applyBorder="1" applyAlignment="1">
      <alignment horizontal="center" vertical="center" textRotation="90"/>
    </xf>
    <xf numFmtId="0" fontId="3" fillId="33" borderId="68" xfId="0" applyFont="1" applyFill="1" applyBorder="1" applyAlignment="1">
      <alignment horizontal="center" vertical="center" textRotation="90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33" borderId="59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 textRotation="90"/>
    </xf>
    <xf numFmtId="0" fontId="21" fillId="0" borderId="56" xfId="0" applyFont="1" applyFill="1" applyBorder="1" applyAlignment="1">
      <alignment horizontal="center" vertical="center" textRotation="90"/>
    </xf>
    <xf numFmtId="0" fontId="21" fillId="0" borderId="58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4" xfId="0" applyFont="1" applyFill="1" applyBorder="1" applyAlignment="1">
      <alignment horizontal="center" vertical="center" textRotation="90"/>
    </xf>
    <xf numFmtId="0" fontId="21" fillId="0" borderId="47" xfId="0" applyFont="1" applyFill="1" applyBorder="1" applyAlignment="1">
      <alignment horizontal="center" vertical="center" textRotation="90"/>
    </xf>
    <xf numFmtId="0" fontId="21" fillId="0" borderId="25" xfId="0" applyFont="1" applyFill="1" applyBorder="1" applyAlignment="1">
      <alignment horizontal="center" vertical="center" textRotation="90"/>
    </xf>
    <xf numFmtId="0" fontId="21" fillId="0" borderId="32" xfId="0" applyFont="1" applyFill="1" applyBorder="1" applyAlignment="1">
      <alignment horizontal="center" vertical="center" textRotation="90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34" xfId="0" applyFont="1" applyFill="1" applyBorder="1" applyAlignment="1">
      <alignment horizontal="center" vertical="center" textRotation="90"/>
    </xf>
    <xf numFmtId="0" fontId="3" fillId="33" borderId="36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" fontId="8" fillId="0" borderId="69" xfId="0" applyNumberFormat="1" applyFont="1" applyFill="1" applyBorder="1" applyAlignment="1">
      <alignment horizontal="center" vertical="center"/>
    </xf>
    <xf numFmtId="1" fontId="8" fillId="0" borderId="70" xfId="0" applyNumberFormat="1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>
      <alignment horizontal="center" vertical="center"/>
    </xf>
    <xf numFmtId="1" fontId="8" fillId="0" borderId="7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textRotation="90"/>
    </xf>
    <xf numFmtId="0" fontId="4" fillId="0" borderId="73" xfId="0" applyFont="1" applyFill="1" applyBorder="1" applyAlignment="1">
      <alignment horizontal="center" vertical="center" textRotation="90"/>
    </xf>
    <xf numFmtId="0" fontId="4" fillId="0" borderId="48" xfId="0" applyFont="1" applyFill="1" applyBorder="1" applyAlignment="1">
      <alignment horizontal="center" vertical="center" textRotation="90"/>
    </xf>
    <xf numFmtId="0" fontId="21" fillId="33" borderId="46" xfId="0" applyFont="1" applyFill="1" applyBorder="1" applyAlignment="1">
      <alignment horizontal="center" vertical="center" textRotation="90"/>
    </xf>
    <xf numFmtId="0" fontId="21" fillId="33" borderId="63" xfId="0" applyFont="1" applyFill="1" applyBorder="1" applyAlignment="1">
      <alignment horizontal="center" vertical="center" textRotation="90"/>
    </xf>
    <xf numFmtId="0" fontId="21" fillId="33" borderId="26" xfId="0" applyFont="1" applyFill="1" applyBorder="1" applyAlignment="1">
      <alignment horizontal="center" vertical="center" textRotation="90"/>
    </xf>
    <xf numFmtId="0" fontId="21" fillId="33" borderId="74" xfId="0" applyFont="1" applyFill="1" applyBorder="1" applyAlignment="1">
      <alignment horizontal="center" vertical="center" textRotation="90"/>
    </xf>
    <xf numFmtId="0" fontId="21" fillId="33" borderId="42" xfId="0" applyFont="1" applyFill="1" applyBorder="1" applyAlignment="1">
      <alignment horizontal="center" vertical="center" textRotation="90"/>
    </xf>
    <xf numFmtId="0" fontId="21" fillId="33" borderId="75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textRotation="90"/>
    </xf>
    <xf numFmtId="0" fontId="4" fillId="33" borderId="5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1" fontId="10" fillId="33" borderId="76" xfId="0" applyNumberFormat="1" applyFont="1" applyFill="1" applyBorder="1" applyAlignment="1">
      <alignment horizontal="center" vertical="center"/>
    </xf>
    <xf numFmtId="1" fontId="10" fillId="33" borderId="77" xfId="0" applyNumberFormat="1" applyFont="1" applyFill="1" applyBorder="1" applyAlignment="1">
      <alignment horizontal="center" vertical="center"/>
    </xf>
    <xf numFmtId="1" fontId="10" fillId="33" borderId="69" xfId="0" applyNumberFormat="1" applyFont="1" applyFill="1" applyBorder="1" applyAlignment="1">
      <alignment horizontal="left" vertical="center"/>
    </xf>
    <xf numFmtId="1" fontId="10" fillId="33" borderId="70" xfId="0" applyNumberFormat="1" applyFont="1" applyFill="1" applyBorder="1" applyAlignment="1">
      <alignment horizontal="left" vertical="center"/>
    </xf>
    <xf numFmtId="1" fontId="10" fillId="0" borderId="76" xfId="0" applyNumberFormat="1" applyFont="1" applyFill="1" applyBorder="1" applyAlignment="1">
      <alignment horizontal="center" vertical="center"/>
    </xf>
    <xf numFmtId="1" fontId="10" fillId="0" borderId="77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9" fillId="33" borderId="52" xfId="0" applyNumberFormat="1" applyFont="1" applyFill="1" applyBorder="1" applyAlignment="1">
      <alignment horizontal="center" vertical="center"/>
    </xf>
    <xf numFmtId="1" fontId="9" fillId="33" borderId="60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left" vertical="center"/>
    </xf>
    <xf numFmtId="1" fontId="10" fillId="0" borderId="36" xfId="0" applyNumberFormat="1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left" vertical="center"/>
    </xf>
    <xf numFmtId="1" fontId="10" fillId="0" borderId="28" xfId="0" applyNumberFormat="1" applyFont="1" applyFill="1" applyBorder="1" applyAlignment="1">
      <alignment horizontal="left" vertical="center"/>
    </xf>
    <xf numFmtId="1" fontId="9" fillId="0" borderId="59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left" vertical="center"/>
    </xf>
    <xf numFmtId="1" fontId="8" fillId="0" borderId="49" xfId="0" applyNumberFormat="1" applyFont="1" applyFill="1" applyBorder="1" applyAlignment="1">
      <alignment horizontal="left" vertical="center"/>
    </xf>
    <xf numFmtId="1" fontId="8" fillId="0" borderId="60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 wrapText="1"/>
    </xf>
    <xf numFmtId="1" fontId="8" fillId="0" borderId="45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horizontal="left" vertical="center" wrapText="1"/>
    </xf>
    <xf numFmtId="1" fontId="8" fillId="0" borderId="38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7" fillId="0" borderId="23" xfId="0" applyNumberFormat="1" applyFont="1" applyBorder="1" applyAlignment="1">
      <alignment horizontal="center" vertical="center"/>
    </xf>
    <xf numFmtId="1" fontId="6" fillId="0" borderId="65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left" vertical="center"/>
    </xf>
    <xf numFmtId="1" fontId="12" fillId="0" borderId="59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6" fillId="0" borderId="64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1" fontId="8" fillId="0" borderId="27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left" vertical="center" wrapText="1"/>
    </xf>
    <xf numFmtId="1" fontId="9" fillId="33" borderId="15" xfId="0" applyNumberFormat="1" applyFont="1" applyFill="1" applyBorder="1" applyAlignment="1">
      <alignment horizontal="left" vertical="center" wrapText="1"/>
    </xf>
    <xf numFmtId="1" fontId="9" fillId="33" borderId="45" xfId="0" applyNumberFormat="1" applyFont="1" applyFill="1" applyBorder="1" applyAlignment="1">
      <alignment horizontal="left" vertical="center" wrapText="1"/>
    </xf>
    <xf numFmtId="1" fontId="9" fillId="33" borderId="17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1" fontId="6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127"/>
  <sheetViews>
    <sheetView tabSelected="1" view="pageBreakPreview" zoomScale="26" zoomScaleNormal="32" zoomScaleSheetLayoutView="26" workbookViewId="0" topLeftCell="A5">
      <selection activeCell="W125" sqref="W125"/>
    </sheetView>
  </sheetViews>
  <sheetFormatPr defaultColWidth="4.75390625" defaultRowHeight="12.75"/>
  <cols>
    <col min="1" max="1" width="4.75390625" style="59" customWidth="1"/>
    <col min="2" max="2" width="26.00390625" style="59" customWidth="1"/>
    <col min="3" max="18" width="8.75390625" style="59" customWidth="1"/>
    <col min="19" max="20" width="8.75390625" style="132" customWidth="1"/>
    <col min="21" max="23" width="8.75390625" style="59" customWidth="1"/>
    <col min="24" max="24" width="10.75390625" style="59" customWidth="1"/>
    <col min="25" max="25" width="10.625" style="59" customWidth="1"/>
    <col min="26" max="26" width="9.75390625" style="59" customWidth="1"/>
    <col min="27" max="32" width="8.75390625" style="59" customWidth="1"/>
    <col min="33" max="54" width="8.75390625" style="1" customWidth="1"/>
    <col min="55" max="55" width="10.625" style="1" customWidth="1"/>
    <col min="56" max="58" width="8.75390625" style="1" customWidth="1"/>
    <col min="59" max="61" width="8.75390625" style="4" customWidth="1"/>
    <col min="62" max="62" width="25.375" style="4" customWidth="1"/>
    <col min="63" max="63" width="5.25390625" style="58" bestFit="1" customWidth="1"/>
    <col min="64" max="67" width="4.75390625" style="59" customWidth="1"/>
    <col min="68" max="68" width="13.00390625" style="59" customWidth="1"/>
    <col min="69" max="69" width="13.625" style="59" customWidth="1"/>
    <col min="70" max="16384" width="4.75390625" style="59" customWidth="1"/>
  </cols>
  <sheetData>
    <row r="1" spans="14:62" s="8" customFormat="1" ht="53.25"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5"/>
      <c r="AZ1" s="5"/>
      <c r="BA1" s="5"/>
      <c r="BB1" s="5"/>
      <c r="BC1" s="5"/>
      <c r="BD1" s="5"/>
      <c r="BE1" s="5"/>
      <c r="BF1" s="5"/>
      <c r="BG1" s="6"/>
      <c r="BH1" s="6"/>
      <c r="BI1" s="6"/>
      <c r="BJ1" s="6"/>
    </row>
    <row r="2" spans="14:62" s="8" customFormat="1" ht="17.25" customHeight="1"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6"/>
      <c r="BI2" s="6"/>
      <c r="BJ2" s="6"/>
    </row>
    <row r="3" spans="2:56" s="7" customFormat="1" ht="45" customHeight="1">
      <c r="B3" s="436"/>
      <c r="C3" s="436"/>
      <c r="D3" s="436"/>
      <c r="E3" s="436"/>
      <c r="F3" s="436"/>
      <c r="G3" s="436"/>
      <c r="H3" s="436"/>
      <c r="I3" s="436"/>
      <c r="J3" s="436"/>
      <c r="N3" s="178" t="s">
        <v>126</v>
      </c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BD3" s="92"/>
    </row>
    <row r="4" spans="19:62" s="8" customFormat="1" ht="53.25">
      <c r="S4" s="33"/>
      <c r="T4" s="3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6"/>
      <c r="BH4" s="6"/>
      <c r="BI4" s="6"/>
      <c r="BJ4" s="6"/>
    </row>
    <row r="5" spans="2:62" s="8" customFormat="1" ht="44.25" customHeight="1">
      <c r="B5" s="8" t="s">
        <v>52</v>
      </c>
      <c r="L5" s="437" t="s">
        <v>181</v>
      </c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5"/>
      <c r="BA5" s="5"/>
      <c r="BB5" s="5"/>
      <c r="BC5" s="5"/>
      <c r="BD5" s="93"/>
      <c r="BE5" s="93"/>
      <c r="BF5" s="93"/>
      <c r="BG5" s="94"/>
      <c r="BH5" s="94"/>
      <c r="BI5" s="94"/>
      <c r="BJ5" s="94"/>
    </row>
    <row r="6" spans="2:62" s="8" customFormat="1" ht="53.25">
      <c r="B6" s="8" t="s">
        <v>53</v>
      </c>
      <c r="S6" s="33"/>
      <c r="T6" s="33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93"/>
      <c r="BE6" s="93"/>
      <c r="BF6" s="93"/>
      <c r="BG6" s="94"/>
      <c r="BH6" s="94"/>
      <c r="BI6" s="94"/>
      <c r="BJ6" s="94"/>
    </row>
    <row r="7" spans="2:62" s="8" customFormat="1" ht="53.25">
      <c r="B7" s="8" t="s">
        <v>54</v>
      </c>
      <c r="S7" s="33"/>
      <c r="T7" s="33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6"/>
      <c r="BI7" s="6"/>
      <c r="BJ7" s="6"/>
    </row>
    <row r="8" spans="2:62" s="8" customFormat="1" ht="53.25">
      <c r="B8" s="8" t="s">
        <v>55</v>
      </c>
      <c r="K8" s="7"/>
      <c r="L8" s="438" t="s">
        <v>180</v>
      </c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95"/>
      <c r="BA8" s="95"/>
      <c r="BB8" s="95"/>
      <c r="BC8" s="95"/>
      <c r="BD8" s="95"/>
      <c r="BE8" s="95"/>
      <c r="BF8" s="95"/>
      <c r="BG8" s="6"/>
      <c r="BH8" s="6"/>
      <c r="BI8" s="6"/>
      <c r="BJ8" s="6"/>
    </row>
    <row r="9" spans="2:62" s="8" customFormat="1" ht="55.5" customHeight="1">
      <c r="B9" s="7" t="s">
        <v>125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9"/>
      <c r="S9" s="69"/>
      <c r="T9" s="69"/>
      <c r="U9" s="69"/>
      <c r="V9" s="69"/>
      <c r="W9" s="69"/>
      <c r="X9" s="69"/>
      <c r="Y9" s="69"/>
      <c r="Z9" s="69" t="s">
        <v>149</v>
      </c>
      <c r="AA9" s="69"/>
      <c r="AB9" s="69"/>
      <c r="AC9" s="69"/>
      <c r="AD9" s="7"/>
      <c r="AE9" s="69"/>
      <c r="AF9" s="69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95"/>
      <c r="AT9" s="96"/>
      <c r="AU9" s="96"/>
      <c r="AV9" s="96"/>
      <c r="AW9" s="96"/>
      <c r="AX9" s="96"/>
      <c r="AY9" s="96"/>
      <c r="AZ9" s="69" t="s">
        <v>182</v>
      </c>
      <c r="BA9" s="96"/>
      <c r="BB9" s="96"/>
      <c r="BC9" s="96"/>
      <c r="BD9" s="96"/>
      <c r="BE9" s="96"/>
      <c r="BF9" s="96"/>
      <c r="BG9" s="96"/>
      <c r="BH9" s="96"/>
      <c r="BI9" s="96"/>
      <c r="BJ9" s="96"/>
    </row>
    <row r="10" spans="2:62" s="8" customFormat="1" ht="51.75" customHeight="1">
      <c r="B10" s="69" t="s">
        <v>135</v>
      </c>
      <c r="C10" s="69"/>
      <c r="D10" s="69"/>
      <c r="E10" s="69"/>
      <c r="F10" s="69"/>
      <c r="G10" s="69"/>
      <c r="H10" s="69"/>
      <c r="I10" s="69"/>
      <c r="S10" s="94"/>
      <c r="T10" s="94"/>
      <c r="U10" s="94"/>
      <c r="V10" s="94"/>
      <c r="W10" s="94"/>
      <c r="Y10" s="94"/>
      <c r="Z10" s="97"/>
      <c r="AA10" s="94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99"/>
      <c r="AQ10" s="99"/>
      <c r="AR10" s="99"/>
      <c r="AS10" s="100"/>
      <c r="AT10" s="100"/>
      <c r="AU10" s="95"/>
      <c r="AV10" s="95"/>
      <c r="AW10" s="95"/>
      <c r="AX10" s="95"/>
      <c r="AY10" s="95"/>
      <c r="AZ10" s="69" t="s">
        <v>161</v>
      </c>
      <c r="BA10" s="95"/>
      <c r="BB10" s="78"/>
      <c r="BC10" s="78"/>
      <c r="BD10" s="78"/>
      <c r="BE10" s="78"/>
      <c r="BF10" s="78"/>
      <c r="BG10" s="79"/>
      <c r="BH10" s="79"/>
      <c r="BI10" s="79"/>
      <c r="BJ10" s="79"/>
    </row>
    <row r="11" spans="2:62" s="8" customFormat="1" ht="44.25" customHeight="1">
      <c r="B11" s="8" t="s">
        <v>56</v>
      </c>
      <c r="G11" s="8" t="s">
        <v>265</v>
      </c>
      <c r="H11" s="7"/>
      <c r="I11" s="7"/>
      <c r="S11" s="33"/>
      <c r="T11" s="33"/>
      <c r="U11" s="8" t="s">
        <v>109</v>
      </c>
      <c r="AD11" s="101"/>
      <c r="AE11" s="101"/>
      <c r="AF11" s="101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5"/>
      <c r="AU11" s="78"/>
      <c r="AV11" s="5"/>
      <c r="AW11" s="102"/>
      <c r="AX11" s="102"/>
      <c r="AY11" s="102"/>
      <c r="AZ11" s="95"/>
      <c r="BA11" s="102"/>
      <c r="BB11" s="102"/>
      <c r="BC11" s="5"/>
      <c r="BD11" s="5"/>
      <c r="BE11" s="5"/>
      <c r="BF11" s="5"/>
      <c r="BG11" s="6"/>
      <c r="BH11" s="6"/>
      <c r="BI11" s="6"/>
      <c r="BJ11" s="79"/>
    </row>
    <row r="12" spans="18:62" s="8" customFormat="1" ht="53.25" customHeight="1">
      <c r="R12" s="6"/>
      <c r="S12" s="33"/>
      <c r="T12" s="33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99"/>
      <c r="AQ12" s="99"/>
      <c r="AR12" s="99"/>
      <c r="AS12" s="99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103"/>
      <c r="BF12" s="103"/>
      <c r="BG12" s="103"/>
      <c r="BH12" s="103"/>
      <c r="BI12" s="96"/>
      <c r="BJ12" s="96"/>
    </row>
    <row r="13" spans="19:62" s="8" customFormat="1" ht="7.5" customHeight="1">
      <c r="S13" s="33"/>
      <c r="T13" s="33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99"/>
      <c r="AU13" s="99"/>
      <c r="AV13" s="99"/>
      <c r="AW13" s="99"/>
      <c r="AX13" s="5"/>
      <c r="AY13" s="78"/>
      <c r="AZ13" s="78"/>
      <c r="BA13" s="78"/>
      <c r="BB13" s="78"/>
      <c r="BC13" s="78"/>
      <c r="BD13" s="78"/>
      <c r="BE13" s="78"/>
      <c r="BF13" s="78"/>
      <c r="BG13" s="79"/>
      <c r="BH13" s="79"/>
      <c r="BI13" s="79"/>
      <c r="BJ13" s="6"/>
    </row>
    <row r="14" spans="2:62" s="8" customFormat="1" ht="42" customHeight="1">
      <c r="B14" s="8" t="s">
        <v>136</v>
      </c>
      <c r="G14" s="34"/>
      <c r="H14" s="34"/>
      <c r="I14" s="104"/>
      <c r="J14" s="104"/>
      <c r="K14" s="104"/>
      <c r="L14" s="104"/>
      <c r="M14" s="104"/>
      <c r="N14" s="104"/>
      <c r="O14" s="104"/>
      <c r="S14" s="33"/>
      <c r="T14" s="33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105"/>
      <c r="BG14" s="98"/>
      <c r="BH14" s="98"/>
      <c r="BI14" s="98"/>
      <c r="BJ14" s="6"/>
    </row>
    <row r="15" spans="19:62" s="8" customFormat="1" ht="22.5" customHeight="1">
      <c r="S15" s="33"/>
      <c r="T15" s="33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  <c r="BH15" s="6"/>
      <c r="BI15" s="6"/>
      <c r="BJ15" s="6"/>
    </row>
    <row r="16" spans="19:62" s="8" customFormat="1" ht="0.75" customHeight="1">
      <c r="S16" s="33"/>
      <c r="T16" s="33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  <c r="BH16" s="6"/>
      <c r="BI16" s="6"/>
      <c r="BJ16" s="6"/>
    </row>
    <row r="17" spans="6:62" s="8" customFormat="1" ht="45.75" customHeight="1">
      <c r="F17" s="35" t="s">
        <v>110</v>
      </c>
      <c r="S17" s="33"/>
      <c r="T17" s="33"/>
      <c r="AG17" s="5"/>
      <c r="AH17" s="5"/>
      <c r="AI17" s="5"/>
      <c r="AJ17" s="5"/>
      <c r="AK17" s="5"/>
      <c r="AL17" s="5"/>
      <c r="AM17" s="5"/>
      <c r="AN17" s="66"/>
      <c r="AO17" s="5"/>
      <c r="AP17" s="66" t="s">
        <v>57</v>
      </c>
      <c r="AQ17" s="5"/>
      <c r="AR17" s="5"/>
      <c r="AS17" s="66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6"/>
      <c r="BH17" s="6"/>
      <c r="BI17" s="6"/>
      <c r="BJ17" s="6"/>
    </row>
    <row r="18" spans="19:62" s="36" customFormat="1" ht="48" hidden="1">
      <c r="S18" s="84"/>
      <c r="T18" s="84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85"/>
      <c r="BH18" s="85"/>
      <c r="BI18" s="85"/>
      <c r="BJ18" s="85"/>
    </row>
    <row r="19" spans="2:62" s="37" customFormat="1" ht="41.25" customHeight="1">
      <c r="B19" s="432" t="s">
        <v>62</v>
      </c>
      <c r="C19" s="434" t="s">
        <v>63</v>
      </c>
      <c r="D19" s="434"/>
      <c r="E19" s="434"/>
      <c r="F19" s="434"/>
      <c r="G19" s="435" t="s">
        <v>215</v>
      </c>
      <c r="H19" s="434" t="s">
        <v>64</v>
      </c>
      <c r="I19" s="434"/>
      <c r="J19" s="434"/>
      <c r="K19" s="435" t="s">
        <v>216</v>
      </c>
      <c r="L19" s="434" t="s">
        <v>65</v>
      </c>
      <c r="M19" s="434"/>
      <c r="N19" s="434"/>
      <c r="O19" s="434"/>
      <c r="P19" s="434" t="s">
        <v>66</v>
      </c>
      <c r="Q19" s="434"/>
      <c r="R19" s="434"/>
      <c r="S19" s="434"/>
      <c r="T19" s="435" t="s">
        <v>217</v>
      </c>
      <c r="U19" s="434" t="s">
        <v>67</v>
      </c>
      <c r="V19" s="434"/>
      <c r="W19" s="434"/>
      <c r="X19" s="435" t="s">
        <v>218</v>
      </c>
      <c r="Y19" s="440" t="s">
        <v>68</v>
      </c>
      <c r="Z19" s="440"/>
      <c r="AA19" s="440"/>
      <c r="AB19" s="441" t="s">
        <v>219</v>
      </c>
      <c r="AC19" s="440" t="s">
        <v>69</v>
      </c>
      <c r="AD19" s="440"/>
      <c r="AE19" s="440"/>
      <c r="AF19" s="440"/>
      <c r="AG19" s="435" t="s">
        <v>220</v>
      </c>
      <c r="AH19" s="434" t="s">
        <v>70</v>
      </c>
      <c r="AI19" s="434"/>
      <c r="AJ19" s="434"/>
      <c r="AK19" s="435" t="s">
        <v>221</v>
      </c>
      <c r="AL19" s="434" t="s">
        <v>71</v>
      </c>
      <c r="AM19" s="434"/>
      <c r="AN19" s="434"/>
      <c r="AO19" s="434"/>
      <c r="AP19" s="434" t="s">
        <v>72</v>
      </c>
      <c r="AQ19" s="434"/>
      <c r="AR19" s="434"/>
      <c r="AS19" s="434"/>
      <c r="AT19" s="435" t="s">
        <v>222</v>
      </c>
      <c r="AU19" s="434" t="s">
        <v>73</v>
      </c>
      <c r="AV19" s="434"/>
      <c r="AW19" s="434"/>
      <c r="AX19" s="435" t="s">
        <v>223</v>
      </c>
      <c r="AY19" s="434" t="s">
        <v>74</v>
      </c>
      <c r="AZ19" s="434"/>
      <c r="BA19" s="434"/>
      <c r="BB19" s="458"/>
      <c r="BC19" s="432" t="s">
        <v>51</v>
      </c>
      <c r="BD19" s="447" t="s">
        <v>75</v>
      </c>
      <c r="BE19" s="447" t="s">
        <v>76</v>
      </c>
      <c r="BF19" s="447" t="s">
        <v>61</v>
      </c>
      <c r="BG19" s="447" t="s">
        <v>77</v>
      </c>
      <c r="BH19" s="447" t="s">
        <v>45</v>
      </c>
      <c r="BI19" s="468" t="s">
        <v>2</v>
      </c>
      <c r="BJ19" s="469"/>
    </row>
    <row r="20" spans="2:62" s="37" customFormat="1" ht="358.5" customHeight="1">
      <c r="B20" s="432"/>
      <c r="C20" s="108" t="s">
        <v>78</v>
      </c>
      <c r="D20" s="108" t="s">
        <v>79</v>
      </c>
      <c r="E20" s="108" t="s">
        <v>80</v>
      </c>
      <c r="F20" s="108" t="s">
        <v>81</v>
      </c>
      <c r="G20" s="434"/>
      <c r="H20" s="108" t="s">
        <v>82</v>
      </c>
      <c r="I20" s="108" t="s">
        <v>83</v>
      </c>
      <c r="J20" s="108" t="s">
        <v>84</v>
      </c>
      <c r="K20" s="434"/>
      <c r="L20" s="108" t="s">
        <v>85</v>
      </c>
      <c r="M20" s="108" t="s">
        <v>86</v>
      </c>
      <c r="N20" s="108" t="s">
        <v>87</v>
      </c>
      <c r="O20" s="108" t="s">
        <v>88</v>
      </c>
      <c r="P20" s="108" t="s">
        <v>89</v>
      </c>
      <c r="Q20" s="108" t="s">
        <v>79</v>
      </c>
      <c r="R20" s="108" t="s">
        <v>80</v>
      </c>
      <c r="S20" s="108" t="s">
        <v>81</v>
      </c>
      <c r="T20" s="434"/>
      <c r="U20" s="108" t="s">
        <v>90</v>
      </c>
      <c r="V20" s="108" t="s">
        <v>91</v>
      </c>
      <c r="W20" s="108" t="s">
        <v>92</v>
      </c>
      <c r="X20" s="434"/>
      <c r="Y20" s="107" t="s">
        <v>93</v>
      </c>
      <c r="Z20" s="107" t="s">
        <v>94</v>
      </c>
      <c r="AA20" s="107" t="s">
        <v>95</v>
      </c>
      <c r="AB20" s="440"/>
      <c r="AC20" s="107" t="s">
        <v>93</v>
      </c>
      <c r="AD20" s="107" t="s">
        <v>94</v>
      </c>
      <c r="AE20" s="107" t="s">
        <v>95</v>
      </c>
      <c r="AF20" s="107" t="s">
        <v>96</v>
      </c>
      <c r="AG20" s="434"/>
      <c r="AH20" s="108" t="s">
        <v>82</v>
      </c>
      <c r="AI20" s="108" t="s">
        <v>83</v>
      </c>
      <c r="AJ20" s="108" t="s">
        <v>84</v>
      </c>
      <c r="AK20" s="434"/>
      <c r="AL20" s="108" t="s">
        <v>97</v>
      </c>
      <c r="AM20" s="108" t="s">
        <v>98</v>
      </c>
      <c r="AN20" s="108" t="s">
        <v>99</v>
      </c>
      <c r="AO20" s="108" t="s">
        <v>100</v>
      </c>
      <c r="AP20" s="108" t="s">
        <v>89</v>
      </c>
      <c r="AQ20" s="108" t="s">
        <v>79</v>
      </c>
      <c r="AR20" s="108" t="s">
        <v>80</v>
      </c>
      <c r="AS20" s="108" t="s">
        <v>81</v>
      </c>
      <c r="AT20" s="434"/>
      <c r="AU20" s="108" t="s">
        <v>82</v>
      </c>
      <c r="AV20" s="108" t="s">
        <v>83</v>
      </c>
      <c r="AW20" s="108" t="s">
        <v>84</v>
      </c>
      <c r="AX20" s="434"/>
      <c r="AY20" s="108" t="s">
        <v>85</v>
      </c>
      <c r="AZ20" s="108" t="s">
        <v>86</v>
      </c>
      <c r="BA20" s="108" t="s">
        <v>87</v>
      </c>
      <c r="BB20" s="109" t="s">
        <v>101</v>
      </c>
      <c r="BC20" s="432"/>
      <c r="BD20" s="448"/>
      <c r="BE20" s="448"/>
      <c r="BF20" s="448"/>
      <c r="BG20" s="448"/>
      <c r="BH20" s="448"/>
      <c r="BI20" s="470"/>
      <c r="BJ20" s="471"/>
    </row>
    <row r="21" spans="2:62" s="37" customFormat="1" ht="39.75" customHeight="1">
      <c r="B21" s="110" t="s">
        <v>46</v>
      </c>
      <c r="C21" s="111"/>
      <c r="D21" s="111"/>
      <c r="E21" s="111"/>
      <c r="F21" s="111"/>
      <c r="G21" s="111"/>
      <c r="H21" s="111"/>
      <c r="I21" s="111"/>
      <c r="J21" s="111"/>
      <c r="K21" s="111">
        <v>13</v>
      </c>
      <c r="L21" s="111"/>
      <c r="M21" s="111"/>
      <c r="N21" s="111"/>
      <c r="O21" s="112"/>
      <c r="P21" s="112" t="s">
        <v>49</v>
      </c>
      <c r="Q21" s="112" t="s">
        <v>49</v>
      </c>
      <c r="R21" s="113" t="s">
        <v>60</v>
      </c>
      <c r="S21" s="113" t="s">
        <v>60</v>
      </c>
      <c r="T21" s="113" t="s">
        <v>60</v>
      </c>
      <c r="U21" s="113" t="s">
        <v>60</v>
      </c>
      <c r="V21" s="114" t="s">
        <v>47</v>
      </c>
      <c r="W21" s="114" t="s">
        <v>47</v>
      </c>
      <c r="X21" s="112" t="s">
        <v>48</v>
      </c>
      <c r="Y21" s="112" t="s">
        <v>48</v>
      </c>
      <c r="Z21" s="106"/>
      <c r="AA21" s="106"/>
      <c r="AB21" s="106"/>
      <c r="AC21" s="106">
        <v>12</v>
      </c>
      <c r="AD21" s="106"/>
      <c r="AE21" s="106"/>
      <c r="AF21" s="106"/>
      <c r="AG21" s="112"/>
      <c r="AH21" s="112"/>
      <c r="AI21" s="112"/>
      <c r="AJ21" s="114"/>
      <c r="AK21" s="112"/>
      <c r="AL21" s="112" t="s">
        <v>49</v>
      </c>
      <c r="AM21" s="112" t="s">
        <v>49</v>
      </c>
      <c r="AN21" s="113" t="s">
        <v>60</v>
      </c>
      <c r="AO21" s="113" t="s">
        <v>60</v>
      </c>
      <c r="AP21" s="113" t="s">
        <v>60</v>
      </c>
      <c r="AQ21" s="113" t="s">
        <v>60</v>
      </c>
      <c r="AR21" s="114" t="s">
        <v>47</v>
      </c>
      <c r="AS21" s="114" t="s">
        <v>47</v>
      </c>
      <c r="AT21" s="112" t="s">
        <v>50</v>
      </c>
      <c r="AU21" s="114"/>
      <c r="AV21" s="114"/>
      <c r="AW21" s="114"/>
      <c r="AX21" s="112"/>
      <c r="AY21" s="112"/>
      <c r="AZ21" s="112"/>
      <c r="BA21" s="112"/>
      <c r="BB21" s="109"/>
      <c r="BC21" s="112">
        <v>25</v>
      </c>
      <c r="BD21" s="112">
        <v>4</v>
      </c>
      <c r="BE21" s="112">
        <v>4</v>
      </c>
      <c r="BF21" s="112">
        <v>8</v>
      </c>
      <c r="BG21" s="112">
        <v>1</v>
      </c>
      <c r="BH21" s="112">
        <v>2</v>
      </c>
      <c r="BI21" s="458">
        <f>SUM(BC21:BH21)</f>
        <v>44</v>
      </c>
      <c r="BJ21" s="472"/>
    </row>
    <row r="22" spans="2:62" s="2" customFormat="1" ht="39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5"/>
      <c r="R22" s="115"/>
      <c r="S22" s="115"/>
      <c r="T22" s="115"/>
      <c r="U22" s="115"/>
      <c r="V22" s="115"/>
      <c r="W22" s="115"/>
      <c r="X22" s="115"/>
      <c r="Y22" s="116"/>
      <c r="Z22" s="116"/>
      <c r="AA22" s="116"/>
      <c r="AB22" s="116"/>
      <c r="AC22" s="116"/>
      <c r="AD22" s="116"/>
      <c r="AE22" s="116"/>
      <c r="AF22" s="116"/>
      <c r="AG22" s="115"/>
      <c r="AH22" s="115"/>
      <c r="AI22" s="115"/>
      <c r="AJ22" s="115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8">
        <f>SUM(BC21:BC21)</f>
        <v>25</v>
      </c>
      <c r="BD22" s="118">
        <f>SUM(BD21:BD21)</f>
        <v>4</v>
      </c>
      <c r="BE22" s="118">
        <v>4</v>
      </c>
      <c r="BF22" s="118">
        <v>8</v>
      </c>
      <c r="BG22" s="118">
        <f>SUM(BG21:BG21)</f>
        <v>1</v>
      </c>
      <c r="BH22" s="118">
        <v>2</v>
      </c>
      <c r="BI22" s="473">
        <f>SUM(BC22:BH22)</f>
        <v>44</v>
      </c>
      <c r="BJ22" s="474"/>
    </row>
    <row r="23" spans="2:62" s="2" customFormat="1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9"/>
      <c r="T23" s="119"/>
      <c r="U23" s="3"/>
      <c r="V23" s="3"/>
      <c r="W23" s="3"/>
      <c r="X23" s="3"/>
      <c r="Y23" s="38"/>
      <c r="Z23" s="38"/>
      <c r="AA23" s="38"/>
      <c r="AB23" s="38"/>
      <c r="AC23" s="38"/>
      <c r="AD23" s="38"/>
      <c r="AE23" s="38"/>
      <c r="AF23" s="38"/>
      <c r="AG23" s="3"/>
      <c r="AH23" s="3"/>
      <c r="AI23" s="3"/>
      <c r="AJ23" s="3"/>
      <c r="BG23" s="120"/>
      <c r="BH23" s="120"/>
      <c r="BI23" s="120"/>
      <c r="BJ23" s="120"/>
    </row>
    <row r="24" spans="2:62" s="2" customFormat="1" ht="48">
      <c r="B24" s="3"/>
      <c r="C24" s="3"/>
      <c r="D24" s="3" t="s">
        <v>102</v>
      </c>
      <c r="E24" s="3"/>
      <c r="F24" s="3"/>
      <c r="G24" s="3"/>
      <c r="I24" s="121"/>
      <c r="J24" s="117" t="s">
        <v>103</v>
      </c>
      <c r="K24" s="3" t="s">
        <v>104</v>
      </c>
      <c r="O24" s="3"/>
      <c r="P24" s="3"/>
      <c r="Q24" s="3"/>
      <c r="R24" s="3"/>
      <c r="S24" s="119"/>
      <c r="T24" s="122" t="s">
        <v>49</v>
      </c>
      <c r="U24" s="117" t="s">
        <v>103</v>
      </c>
      <c r="V24" s="3" t="s">
        <v>137</v>
      </c>
      <c r="X24" s="3"/>
      <c r="Y24" s="38"/>
      <c r="Z24" s="38"/>
      <c r="AA24" s="38"/>
      <c r="AB24" s="38"/>
      <c r="AC24" s="38"/>
      <c r="AD24" s="38"/>
      <c r="AE24" s="36"/>
      <c r="AF24" s="123" t="s">
        <v>50</v>
      </c>
      <c r="AG24" s="117" t="s">
        <v>103</v>
      </c>
      <c r="AH24" s="3" t="s">
        <v>105</v>
      </c>
      <c r="AI24" s="3"/>
      <c r="AJ24" s="3"/>
      <c r="AP24" s="124"/>
      <c r="AQ24" s="125"/>
      <c r="AR24" s="126"/>
      <c r="AS24" s="127"/>
      <c r="AT24" s="127"/>
      <c r="BG24" s="120"/>
      <c r="BH24" s="120"/>
      <c r="BI24" s="120"/>
      <c r="BJ24" s="120"/>
    </row>
    <row r="25" spans="2:62" s="2" customFormat="1" ht="13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9"/>
      <c r="T25" s="119"/>
      <c r="U25" s="3"/>
      <c r="V25" s="3"/>
      <c r="W25" s="3"/>
      <c r="X25" s="3"/>
      <c r="Y25" s="38"/>
      <c r="Z25" s="38"/>
      <c r="AA25" s="38"/>
      <c r="AB25" s="38"/>
      <c r="AC25" s="38"/>
      <c r="AD25" s="38"/>
      <c r="AE25" s="38"/>
      <c r="AF25" s="38"/>
      <c r="AG25" s="3"/>
      <c r="AH25" s="3"/>
      <c r="AI25" s="3"/>
      <c r="AJ25" s="3"/>
      <c r="AP25" s="127"/>
      <c r="AQ25" s="127"/>
      <c r="AR25" s="127"/>
      <c r="AS25" s="127"/>
      <c r="AT25" s="127"/>
      <c r="BG25" s="120"/>
      <c r="BH25" s="120"/>
      <c r="BI25" s="120"/>
      <c r="BJ25" s="120"/>
    </row>
    <row r="26" spans="2:62" s="2" customFormat="1" ht="48">
      <c r="B26" s="3"/>
      <c r="C26" s="3"/>
      <c r="D26" s="3"/>
      <c r="E26" s="3"/>
      <c r="F26" s="3"/>
      <c r="G26" s="3"/>
      <c r="H26" s="3"/>
      <c r="I26" s="128" t="s">
        <v>47</v>
      </c>
      <c r="J26" s="117" t="s">
        <v>103</v>
      </c>
      <c r="K26" s="3" t="s">
        <v>106</v>
      </c>
      <c r="O26" s="3"/>
      <c r="P26" s="3"/>
      <c r="Q26" s="3"/>
      <c r="R26" s="3"/>
      <c r="S26" s="119"/>
      <c r="T26" s="122" t="s">
        <v>60</v>
      </c>
      <c r="U26" s="117" t="s">
        <v>103</v>
      </c>
      <c r="V26" s="3" t="s">
        <v>138</v>
      </c>
      <c r="X26" s="3"/>
      <c r="Y26" s="38"/>
      <c r="Z26" s="38"/>
      <c r="AA26" s="38"/>
      <c r="AB26" s="38"/>
      <c r="AC26" s="38"/>
      <c r="AD26" s="38"/>
      <c r="AE26" s="36"/>
      <c r="AF26" s="123" t="s">
        <v>48</v>
      </c>
      <c r="AG26" s="117" t="s">
        <v>103</v>
      </c>
      <c r="AH26" s="3" t="s">
        <v>107</v>
      </c>
      <c r="AI26" s="3"/>
      <c r="AJ26" s="3"/>
      <c r="BG26" s="120"/>
      <c r="BH26" s="120"/>
      <c r="BI26" s="120"/>
      <c r="BJ26" s="120"/>
    </row>
    <row r="27" spans="2:62" s="2" customFormat="1" ht="29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9"/>
      <c r="T27" s="119"/>
      <c r="U27" s="3"/>
      <c r="V27" s="3"/>
      <c r="W27" s="3"/>
      <c r="X27" s="3"/>
      <c r="Y27" s="38"/>
      <c r="Z27" s="38"/>
      <c r="AA27" s="38"/>
      <c r="AB27" s="38"/>
      <c r="AC27" s="38"/>
      <c r="AD27" s="38"/>
      <c r="AE27" s="38"/>
      <c r="AF27" s="38"/>
      <c r="AG27" s="3"/>
      <c r="AH27" s="3"/>
      <c r="AI27" s="3"/>
      <c r="AJ27" s="3"/>
      <c r="BG27" s="120"/>
      <c r="BH27" s="120"/>
      <c r="BI27" s="120"/>
      <c r="BJ27" s="120"/>
    </row>
    <row r="28" spans="2:62" s="2" customFormat="1" ht="30.75" customHeight="1" hidden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19"/>
      <c r="T28" s="119"/>
      <c r="U28" s="3"/>
      <c r="V28" s="3"/>
      <c r="W28" s="3"/>
      <c r="X28" s="3"/>
      <c r="Y28" s="38"/>
      <c r="Z28" s="38"/>
      <c r="AA28" s="38"/>
      <c r="AB28" s="38"/>
      <c r="AC28" s="38"/>
      <c r="AD28" s="38"/>
      <c r="AE28" s="38"/>
      <c r="AF28" s="38"/>
      <c r="AG28" s="3"/>
      <c r="AH28" s="3"/>
      <c r="AI28" s="3"/>
      <c r="AJ28" s="3"/>
      <c r="BG28" s="120"/>
      <c r="BH28" s="120"/>
      <c r="BI28" s="120"/>
      <c r="BJ28" s="120"/>
    </row>
    <row r="29" spans="2:62" s="36" customFormat="1" ht="48" hidden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29"/>
      <c r="T29" s="129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"/>
      <c r="AH29" s="3"/>
      <c r="AI29" s="3"/>
      <c r="AJ29" s="3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85"/>
      <c r="BH29" s="85"/>
      <c r="BI29" s="85"/>
      <c r="BJ29" s="85"/>
    </row>
    <row r="30" spans="2:62" s="8" customFormat="1" ht="47.25" customHeight="1" thickBot="1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1"/>
      <c r="U30" s="130"/>
      <c r="V30" s="130"/>
      <c r="W30" s="130"/>
      <c r="X30" s="130"/>
      <c r="Y30" s="130"/>
      <c r="Z30" s="130"/>
      <c r="AA30" s="130"/>
      <c r="AB30" s="35" t="s">
        <v>108</v>
      </c>
      <c r="AC30" s="130"/>
      <c r="AD30" s="130"/>
      <c r="AE30" s="130"/>
      <c r="AF30" s="130"/>
      <c r="AG30" s="130"/>
      <c r="AH30" s="130"/>
      <c r="AI30" s="130"/>
      <c r="AJ30" s="130"/>
      <c r="BG30" s="6"/>
      <c r="BH30" s="6"/>
      <c r="BI30" s="6"/>
      <c r="BJ30" s="6"/>
    </row>
    <row r="31" spans="2:62" s="36" customFormat="1" ht="50.25" customHeight="1" thickBot="1">
      <c r="B31" s="295" t="s">
        <v>23</v>
      </c>
      <c r="C31" s="449" t="s">
        <v>31</v>
      </c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298" t="s">
        <v>3</v>
      </c>
      <c r="U31" s="299"/>
      <c r="V31" s="304" t="s">
        <v>4</v>
      </c>
      <c r="W31" s="305"/>
      <c r="X31" s="310" t="s">
        <v>5</v>
      </c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2"/>
      <c r="AJ31" s="455" t="s">
        <v>21</v>
      </c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7"/>
      <c r="BB31" s="489" t="s">
        <v>16</v>
      </c>
      <c r="BC31" s="490"/>
      <c r="BD31" s="459" t="s">
        <v>24</v>
      </c>
      <c r="BE31" s="460"/>
      <c r="BF31" s="460"/>
      <c r="BG31" s="460"/>
      <c r="BH31" s="460"/>
      <c r="BI31" s="460"/>
      <c r="BJ31" s="461"/>
    </row>
    <row r="32" spans="2:62" s="36" customFormat="1" ht="50.25" customHeight="1" thickBot="1">
      <c r="B32" s="296"/>
      <c r="C32" s="451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300"/>
      <c r="U32" s="301"/>
      <c r="V32" s="306"/>
      <c r="W32" s="307"/>
      <c r="X32" s="298" t="s">
        <v>2</v>
      </c>
      <c r="Y32" s="299"/>
      <c r="Z32" s="304" t="s">
        <v>6</v>
      </c>
      <c r="AA32" s="305"/>
      <c r="AB32" s="495" t="s">
        <v>7</v>
      </c>
      <c r="AC32" s="496"/>
      <c r="AD32" s="496"/>
      <c r="AE32" s="496"/>
      <c r="AF32" s="496"/>
      <c r="AG32" s="496"/>
      <c r="AH32" s="496"/>
      <c r="AI32" s="497"/>
      <c r="AJ32" s="498" t="s">
        <v>9</v>
      </c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500"/>
      <c r="BB32" s="491"/>
      <c r="BC32" s="492"/>
      <c r="BD32" s="462"/>
      <c r="BE32" s="463"/>
      <c r="BF32" s="463"/>
      <c r="BG32" s="463"/>
      <c r="BH32" s="463"/>
      <c r="BI32" s="463"/>
      <c r="BJ32" s="464"/>
    </row>
    <row r="33" spans="2:62" s="36" customFormat="1" ht="105.75" customHeight="1" thickBot="1">
      <c r="B33" s="296"/>
      <c r="C33" s="451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300"/>
      <c r="U33" s="301"/>
      <c r="V33" s="306"/>
      <c r="W33" s="307"/>
      <c r="X33" s="300"/>
      <c r="Y33" s="301"/>
      <c r="Z33" s="306"/>
      <c r="AA33" s="301"/>
      <c r="AB33" s="501" t="s">
        <v>8</v>
      </c>
      <c r="AC33" s="487"/>
      <c r="AD33" s="486" t="s">
        <v>25</v>
      </c>
      <c r="AE33" s="487"/>
      <c r="AF33" s="486" t="s">
        <v>26</v>
      </c>
      <c r="AG33" s="487"/>
      <c r="AH33" s="304" t="s">
        <v>22</v>
      </c>
      <c r="AI33" s="305"/>
      <c r="AJ33" s="502" t="s">
        <v>171</v>
      </c>
      <c r="AK33" s="503"/>
      <c r="AL33" s="503"/>
      <c r="AM33" s="503"/>
      <c r="AN33" s="503"/>
      <c r="AO33" s="503"/>
      <c r="AP33" s="503"/>
      <c r="AQ33" s="503"/>
      <c r="AR33" s="504"/>
      <c r="AS33" s="502" t="s">
        <v>172</v>
      </c>
      <c r="AT33" s="503"/>
      <c r="AU33" s="503"/>
      <c r="AV33" s="503"/>
      <c r="AW33" s="503"/>
      <c r="AX33" s="503"/>
      <c r="AY33" s="503"/>
      <c r="AZ33" s="503"/>
      <c r="BA33" s="504"/>
      <c r="BB33" s="491"/>
      <c r="BC33" s="492"/>
      <c r="BD33" s="462"/>
      <c r="BE33" s="463"/>
      <c r="BF33" s="463"/>
      <c r="BG33" s="463"/>
      <c r="BH33" s="463"/>
      <c r="BI33" s="463"/>
      <c r="BJ33" s="464"/>
    </row>
    <row r="34" spans="2:62" s="36" customFormat="1" ht="225" customHeight="1" thickBot="1">
      <c r="B34" s="297"/>
      <c r="C34" s="453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302"/>
      <c r="U34" s="303"/>
      <c r="V34" s="308"/>
      <c r="W34" s="309"/>
      <c r="X34" s="302"/>
      <c r="Y34" s="303"/>
      <c r="Z34" s="308"/>
      <c r="AA34" s="303"/>
      <c r="AB34" s="302"/>
      <c r="AC34" s="488"/>
      <c r="AD34" s="308"/>
      <c r="AE34" s="488"/>
      <c r="AF34" s="308"/>
      <c r="AG34" s="488"/>
      <c r="AH34" s="308"/>
      <c r="AI34" s="309"/>
      <c r="AJ34" s="442" t="s">
        <v>1</v>
      </c>
      <c r="AK34" s="443"/>
      <c r="AL34" s="445"/>
      <c r="AM34" s="444" t="s">
        <v>10</v>
      </c>
      <c r="AN34" s="443"/>
      <c r="AO34" s="445"/>
      <c r="AP34" s="443" t="s">
        <v>11</v>
      </c>
      <c r="AQ34" s="443"/>
      <c r="AR34" s="446"/>
      <c r="AS34" s="442" t="s">
        <v>1</v>
      </c>
      <c r="AT34" s="443"/>
      <c r="AU34" s="443"/>
      <c r="AV34" s="444" t="s">
        <v>10</v>
      </c>
      <c r="AW34" s="443"/>
      <c r="AX34" s="445"/>
      <c r="AY34" s="443" t="s">
        <v>11</v>
      </c>
      <c r="AZ34" s="443"/>
      <c r="BA34" s="446"/>
      <c r="BB34" s="493"/>
      <c r="BC34" s="494"/>
      <c r="BD34" s="465"/>
      <c r="BE34" s="466"/>
      <c r="BF34" s="466"/>
      <c r="BG34" s="466"/>
      <c r="BH34" s="466"/>
      <c r="BI34" s="466"/>
      <c r="BJ34" s="467"/>
    </row>
    <row r="35" spans="2:62" s="40" customFormat="1" ht="70.5" customHeight="1" thickBot="1">
      <c r="B35" s="39" t="s">
        <v>12</v>
      </c>
      <c r="C35" s="547" t="s">
        <v>183</v>
      </c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3"/>
      <c r="U35" s="544"/>
      <c r="V35" s="289"/>
      <c r="W35" s="327"/>
      <c r="X35" s="326">
        <f>X36</f>
        <v>540</v>
      </c>
      <c r="Y35" s="291"/>
      <c r="Z35" s="289">
        <f>Z36</f>
        <v>180</v>
      </c>
      <c r="AA35" s="327"/>
      <c r="AB35" s="290">
        <f>AB36</f>
        <v>62</v>
      </c>
      <c r="AC35" s="291"/>
      <c r="AD35" s="289"/>
      <c r="AE35" s="291"/>
      <c r="AF35" s="289">
        <f>AF36</f>
        <v>82</v>
      </c>
      <c r="AG35" s="291"/>
      <c r="AH35" s="338">
        <f>AH36</f>
        <v>36</v>
      </c>
      <c r="AI35" s="345"/>
      <c r="AJ35" s="420">
        <f>AJ36</f>
        <v>324</v>
      </c>
      <c r="AK35" s="339"/>
      <c r="AL35" s="340"/>
      <c r="AM35" s="338">
        <f>AM36</f>
        <v>108</v>
      </c>
      <c r="AN35" s="339"/>
      <c r="AO35" s="340"/>
      <c r="AP35" s="338">
        <f>AP36</f>
        <v>9</v>
      </c>
      <c r="AQ35" s="339"/>
      <c r="AR35" s="345"/>
      <c r="AS35" s="420">
        <f>AS36</f>
        <v>216</v>
      </c>
      <c r="AT35" s="339"/>
      <c r="AU35" s="340"/>
      <c r="AV35" s="338">
        <f>AV36</f>
        <v>72</v>
      </c>
      <c r="AW35" s="339"/>
      <c r="AX35" s="340"/>
      <c r="AY35" s="338">
        <f>AY36</f>
        <v>6</v>
      </c>
      <c r="AZ35" s="339"/>
      <c r="BA35" s="345"/>
      <c r="BB35" s="505">
        <f>BB36</f>
        <v>15</v>
      </c>
      <c r="BC35" s="506"/>
      <c r="BD35" s="420"/>
      <c r="BE35" s="339"/>
      <c r="BF35" s="339"/>
      <c r="BG35" s="339"/>
      <c r="BH35" s="339"/>
      <c r="BI35" s="339"/>
      <c r="BJ35" s="345"/>
    </row>
    <row r="36" spans="2:62" s="41" customFormat="1" ht="77.25" customHeight="1">
      <c r="B36" s="9" t="s">
        <v>27</v>
      </c>
      <c r="C36" s="548" t="s">
        <v>260</v>
      </c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9"/>
      <c r="T36" s="275"/>
      <c r="U36" s="283"/>
      <c r="V36" s="292"/>
      <c r="W36" s="276"/>
      <c r="X36" s="275">
        <f>SUM(X37:Y40)</f>
        <v>540</v>
      </c>
      <c r="Y36" s="283"/>
      <c r="Z36" s="292">
        <f>SUM(Z37:AA40)</f>
        <v>180</v>
      </c>
      <c r="AA36" s="276"/>
      <c r="AB36" s="293">
        <f>SUM(AB37:AC40)</f>
        <v>62</v>
      </c>
      <c r="AC36" s="283"/>
      <c r="AD36" s="292"/>
      <c r="AE36" s="283"/>
      <c r="AF36" s="292">
        <f>SUM(AF37:AG40)</f>
        <v>82</v>
      </c>
      <c r="AG36" s="283"/>
      <c r="AH36" s="292">
        <f>SUM(AH37:AI40)</f>
        <v>36</v>
      </c>
      <c r="AI36" s="276"/>
      <c r="AJ36" s="275">
        <f>SUM(AJ37:AL40)</f>
        <v>324</v>
      </c>
      <c r="AK36" s="293"/>
      <c r="AL36" s="283"/>
      <c r="AM36" s="292">
        <f>SUM(AM37:AO40)</f>
        <v>108</v>
      </c>
      <c r="AN36" s="293"/>
      <c r="AO36" s="283"/>
      <c r="AP36" s="292">
        <f>SUM(AP37:AR40)</f>
        <v>9</v>
      </c>
      <c r="AQ36" s="293"/>
      <c r="AR36" s="276"/>
      <c r="AS36" s="275">
        <f>SUM(AS37:AU40)</f>
        <v>216</v>
      </c>
      <c r="AT36" s="293"/>
      <c r="AU36" s="283"/>
      <c r="AV36" s="292">
        <f>SUM(AV37:AX40)</f>
        <v>72</v>
      </c>
      <c r="AW36" s="293"/>
      <c r="AX36" s="283"/>
      <c r="AY36" s="292">
        <f>SUM(AY37:BA40)</f>
        <v>6</v>
      </c>
      <c r="AZ36" s="293"/>
      <c r="BA36" s="276"/>
      <c r="BB36" s="275">
        <f>AP36+AY36</f>
        <v>15</v>
      </c>
      <c r="BC36" s="276"/>
      <c r="BD36" s="275"/>
      <c r="BE36" s="293"/>
      <c r="BF36" s="293"/>
      <c r="BG36" s="293"/>
      <c r="BH36" s="293"/>
      <c r="BI36" s="293"/>
      <c r="BJ36" s="276"/>
    </row>
    <row r="37" spans="2:62" s="17" customFormat="1" ht="114.75" customHeight="1">
      <c r="B37" s="10" t="s">
        <v>32</v>
      </c>
      <c r="C37" s="532" t="s">
        <v>163</v>
      </c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3"/>
      <c r="T37" s="254">
        <v>1</v>
      </c>
      <c r="U37" s="241"/>
      <c r="V37" s="232"/>
      <c r="W37" s="233"/>
      <c r="X37" s="254">
        <f>SUM(AJ37+AS37)</f>
        <v>108</v>
      </c>
      <c r="Y37" s="241"/>
      <c r="Z37" s="232">
        <f>SUM(AB37:AI37)</f>
        <v>36</v>
      </c>
      <c r="AA37" s="233"/>
      <c r="AB37" s="294">
        <v>12</v>
      </c>
      <c r="AC37" s="319"/>
      <c r="AD37" s="281"/>
      <c r="AE37" s="319"/>
      <c r="AF37" s="281">
        <v>20</v>
      </c>
      <c r="AG37" s="319"/>
      <c r="AH37" s="281">
        <v>4</v>
      </c>
      <c r="AI37" s="413"/>
      <c r="AJ37" s="254">
        <v>108</v>
      </c>
      <c r="AK37" s="240"/>
      <c r="AL37" s="241"/>
      <c r="AM37" s="232">
        <v>36</v>
      </c>
      <c r="AN37" s="240"/>
      <c r="AO37" s="241"/>
      <c r="AP37" s="232">
        <v>3</v>
      </c>
      <c r="AQ37" s="240"/>
      <c r="AR37" s="233"/>
      <c r="AS37" s="254"/>
      <c r="AT37" s="240"/>
      <c r="AU37" s="241"/>
      <c r="AV37" s="232"/>
      <c r="AW37" s="240"/>
      <c r="AX37" s="241"/>
      <c r="AY37" s="232"/>
      <c r="AZ37" s="240"/>
      <c r="BA37" s="233"/>
      <c r="BB37" s="254">
        <f>AP37+AY37</f>
        <v>3</v>
      </c>
      <c r="BC37" s="233"/>
      <c r="BD37" s="417" t="s">
        <v>224</v>
      </c>
      <c r="BE37" s="418"/>
      <c r="BF37" s="418"/>
      <c r="BG37" s="418"/>
      <c r="BH37" s="418"/>
      <c r="BI37" s="418"/>
      <c r="BJ37" s="419"/>
    </row>
    <row r="38" spans="2:62" s="17" customFormat="1" ht="105" customHeight="1">
      <c r="B38" s="11" t="s">
        <v>33</v>
      </c>
      <c r="C38" s="532" t="s">
        <v>164</v>
      </c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3"/>
      <c r="T38" s="254">
        <v>1</v>
      </c>
      <c r="U38" s="241"/>
      <c r="V38" s="232"/>
      <c r="W38" s="233"/>
      <c r="X38" s="254">
        <f>SUM(AJ38+AS38)</f>
        <v>108</v>
      </c>
      <c r="Y38" s="241"/>
      <c r="Z38" s="232">
        <f>SUM(AB38:AI38)</f>
        <v>36</v>
      </c>
      <c r="AA38" s="233"/>
      <c r="AB38" s="197">
        <v>18</v>
      </c>
      <c r="AC38" s="199"/>
      <c r="AD38" s="287"/>
      <c r="AE38" s="199"/>
      <c r="AF38" s="287">
        <v>12</v>
      </c>
      <c r="AG38" s="199"/>
      <c r="AH38" s="287">
        <v>6</v>
      </c>
      <c r="AI38" s="288"/>
      <c r="AJ38" s="254">
        <v>108</v>
      </c>
      <c r="AK38" s="240"/>
      <c r="AL38" s="241"/>
      <c r="AM38" s="232">
        <v>36</v>
      </c>
      <c r="AN38" s="240"/>
      <c r="AO38" s="241"/>
      <c r="AP38" s="232">
        <v>3</v>
      </c>
      <c r="AQ38" s="240"/>
      <c r="AR38" s="233"/>
      <c r="AS38" s="254"/>
      <c r="AT38" s="240"/>
      <c r="AU38" s="241"/>
      <c r="AV38" s="232"/>
      <c r="AW38" s="240"/>
      <c r="AX38" s="241"/>
      <c r="AY38" s="232"/>
      <c r="AZ38" s="240"/>
      <c r="BA38" s="233"/>
      <c r="BB38" s="254">
        <f>AP38+AY38</f>
        <v>3</v>
      </c>
      <c r="BC38" s="233"/>
      <c r="BD38" s="417" t="s">
        <v>250</v>
      </c>
      <c r="BE38" s="418"/>
      <c r="BF38" s="418"/>
      <c r="BG38" s="418"/>
      <c r="BH38" s="418"/>
      <c r="BI38" s="418"/>
      <c r="BJ38" s="419"/>
    </row>
    <row r="39" spans="2:62" s="17" customFormat="1" ht="60" customHeight="1">
      <c r="B39" s="11" t="s">
        <v>117</v>
      </c>
      <c r="C39" s="532" t="s">
        <v>150</v>
      </c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3"/>
      <c r="T39" s="254">
        <v>2</v>
      </c>
      <c r="U39" s="241"/>
      <c r="V39" s="232">
        <v>1</v>
      </c>
      <c r="W39" s="233"/>
      <c r="X39" s="254">
        <f>SUM(AJ39+AS39)</f>
        <v>216</v>
      </c>
      <c r="Y39" s="241"/>
      <c r="Z39" s="232">
        <f>SUM(AB39:AI39)</f>
        <v>72</v>
      </c>
      <c r="AA39" s="233"/>
      <c r="AB39" s="294">
        <v>26</v>
      </c>
      <c r="AC39" s="282"/>
      <c r="AD39" s="281"/>
      <c r="AE39" s="282"/>
      <c r="AF39" s="281">
        <v>38</v>
      </c>
      <c r="AG39" s="282"/>
      <c r="AH39" s="281">
        <v>8</v>
      </c>
      <c r="AI39" s="324"/>
      <c r="AJ39" s="254">
        <v>108</v>
      </c>
      <c r="AK39" s="240"/>
      <c r="AL39" s="241"/>
      <c r="AM39" s="232">
        <v>36</v>
      </c>
      <c r="AN39" s="240"/>
      <c r="AO39" s="241"/>
      <c r="AP39" s="232">
        <v>3</v>
      </c>
      <c r="AQ39" s="240"/>
      <c r="AR39" s="233"/>
      <c r="AS39" s="254">
        <v>108</v>
      </c>
      <c r="AT39" s="240"/>
      <c r="AU39" s="241"/>
      <c r="AV39" s="232">
        <v>36</v>
      </c>
      <c r="AW39" s="240"/>
      <c r="AX39" s="241"/>
      <c r="AY39" s="232">
        <v>3</v>
      </c>
      <c r="AZ39" s="240"/>
      <c r="BA39" s="233"/>
      <c r="BB39" s="254">
        <f>AO39+AY39</f>
        <v>3</v>
      </c>
      <c r="BC39" s="233"/>
      <c r="BD39" s="417" t="s">
        <v>258</v>
      </c>
      <c r="BE39" s="418"/>
      <c r="BF39" s="418"/>
      <c r="BG39" s="418"/>
      <c r="BH39" s="418"/>
      <c r="BI39" s="418"/>
      <c r="BJ39" s="419"/>
    </row>
    <row r="40" spans="2:68" s="17" customFormat="1" ht="105" customHeight="1" thickBot="1">
      <c r="B40" s="12" t="s">
        <v>146</v>
      </c>
      <c r="C40" s="550" t="s">
        <v>151</v>
      </c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1"/>
      <c r="T40" s="169">
        <v>2</v>
      </c>
      <c r="U40" s="170"/>
      <c r="V40" s="167"/>
      <c r="W40" s="171"/>
      <c r="X40" s="254">
        <f>SUM(AJ40+AS40)</f>
        <v>108</v>
      </c>
      <c r="Y40" s="241"/>
      <c r="Z40" s="232">
        <f>SUM(AB40:AI40)</f>
        <v>36</v>
      </c>
      <c r="AA40" s="233"/>
      <c r="AB40" s="320">
        <v>6</v>
      </c>
      <c r="AC40" s="175"/>
      <c r="AD40" s="176"/>
      <c r="AE40" s="175"/>
      <c r="AF40" s="176">
        <v>12</v>
      </c>
      <c r="AG40" s="175"/>
      <c r="AH40" s="176">
        <v>18</v>
      </c>
      <c r="AI40" s="174"/>
      <c r="AJ40" s="169"/>
      <c r="AK40" s="168"/>
      <c r="AL40" s="170"/>
      <c r="AM40" s="167"/>
      <c r="AN40" s="168"/>
      <c r="AO40" s="170"/>
      <c r="AP40" s="167"/>
      <c r="AQ40" s="168"/>
      <c r="AR40" s="31"/>
      <c r="AS40" s="254">
        <v>108</v>
      </c>
      <c r="AT40" s="240"/>
      <c r="AU40" s="241"/>
      <c r="AV40" s="167">
        <v>36</v>
      </c>
      <c r="AW40" s="168"/>
      <c r="AX40" s="170"/>
      <c r="AY40" s="167">
        <v>3</v>
      </c>
      <c r="AZ40" s="168"/>
      <c r="BA40" s="171"/>
      <c r="BB40" s="169">
        <f>AO40+AY40</f>
        <v>3</v>
      </c>
      <c r="BC40" s="171"/>
      <c r="BD40" s="511" t="s">
        <v>251</v>
      </c>
      <c r="BE40" s="512"/>
      <c r="BF40" s="512"/>
      <c r="BG40" s="512"/>
      <c r="BH40" s="512"/>
      <c r="BI40" s="512"/>
      <c r="BJ40" s="513"/>
      <c r="BP40" s="41"/>
    </row>
    <row r="41" spans="2:62" s="40" customFormat="1" ht="105" customHeight="1" thickBot="1">
      <c r="B41" s="39" t="s">
        <v>20</v>
      </c>
      <c r="C41" s="547" t="s">
        <v>184</v>
      </c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3"/>
      <c r="U41" s="544"/>
      <c r="V41" s="289"/>
      <c r="W41" s="327"/>
      <c r="X41" s="326">
        <f>X42+X46+X51</f>
        <v>936</v>
      </c>
      <c r="Y41" s="291"/>
      <c r="Z41" s="289">
        <f>Z42+Z46+Z51</f>
        <v>288</v>
      </c>
      <c r="AA41" s="327"/>
      <c r="AB41" s="290">
        <f>AB42+AB46+AB51</f>
        <v>102</v>
      </c>
      <c r="AC41" s="291"/>
      <c r="AD41" s="290">
        <f>AD42+AD46+AD51</f>
        <v>18</v>
      </c>
      <c r="AE41" s="291"/>
      <c r="AF41" s="289">
        <f>AF42+AF46+AF51</f>
        <v>74</v>
      </c>
      <c r="AG41" s="291"/>
      <c r="AH41" s="289">
        <f>AH42+AH46+AH51:AI51</f>
        <v>94</v>
      </c>
      <c r="AI41" s="327"/>
      <c r="AJ41" s="326">
        <f>AJ42+AJ46+AJ51</f>
        <v>414</v>
      </c>
      <c r="AK41" s="290"/>
      <c r="AL41" s="291"/>
      <c r="AM41" s="289">
        <f>AM42+AM46+AM51</f>
        <v>130</v>
      </c>
      <c r="AN41" s="290"/>
      <c r="AO41" s="291"/>
      <c r="AP41" s="289">
        <f>AP42+AP46+AP51</f>
        <v>12</v>
      </c>
      <c r="AQ41" s="290"/>
      <c r="AR41" s="327"/>
      <c r="AS41" s="326">
        <f>AS42+AS46+AS51</f>
        <v>522</v>
      </c>
      <c r="AT41" s="290"/>
      <c r="AU41" s="291"/>
      <c r="AV41" s="289">
        <f>AV42+AV46+AV51</f>
        <v>158</v>
      </c>
      <c r="AW41" s="290"/>
      <c r="AX41" s="291"/>
      <c r="AY41" s="289">
        <f>AY42+AY46+AY51</f>
        <v>15</v>
      </c>
      <c r="AZ41" s="290"/>
      <c r="BA41" s="327"/>
      <c r="BB41" s="509">
        <f>BB42+BB46+BB51</f>
        <v>27</v>
      </c>
      <c r="BC41" s="510"/>
      <c r="BD41" s="326"/>
      <c r="BE41" s="290"/>
      <c r="BF41" s="290"/>
      <c r="BG41" s="290"/>
      <c r="BH41" s="290"/>
      <c r="BI41" s="290"/>
      <c r="BJ41" s="327"/>
    </row>
    <row r="42" spans="2:62" s="41" customFormat="1" ht="60" customHeight="1">
      <c r="B42" s="9" t="s">
        <v>28</v>
      </c>
      <c r="C42" s="552" t="s">
        <v>261</v>
      </c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4"/>
      <c r="T42" s="275"/>
      <c r="U42" s="283"/>
      <c r="V42" s="292"/>
      <c r="W42" s="276"/>
      <c r="X42" s="275">
        <f>SUM(X43:Y45)</f>
        <v>324</v>
      </c>
      <c r="Y42" s="283"/>
      <c r="Z42" s="292">
        <f>SUM(Z43:AA45)</f>
        <v>108</v>
      </c>
      <c r="AA42" s="276"/>
      <c r="AB42" s="275">
        <f>SUM(AB43:AC45)</f>
        <v>36</v>
      </c>
      <c r="AC42" s="283"/>
      <c r="AD42" s="275">
        <f>SUM(AD43:AE45)</f>
        <v>18</v>
      </c>
      <c r="AE42" s="283"/>
      <c r="AF42" s="275">
        <f>SUM(AF43:AG45)</f>
        <v>26</v>
      </c>
      <c r="AG42" s="283"/>
      <c r="AH42" s="275">
        <f>SUM(AH43:AI45)</f>
        <v>28</v>
      </c>
      <c r="AI42" s="283"/>
      <c r="AJ42" s="275">
        <f>SUM(AJ43:AL45)</f>
        <v>216</v>
      </c>
      <c r="AK42" s="293"/>
      <c r="AL42" s="283"/>
      <c r="AM42" s="275">
        <f>SUM(AM43:AO45)</f>
        <v>72</v>
      </c>
      <c r="AN42" s="293"/>
      <c r="AO42" s="283"/>
      <c r="AP42" s="275">
        <f>SUM(AP43:AR45)</f>
        <v>6</v>
      </c>
      <c r="AQ42" s="293"/>
      <c r="AR42" s="283"/>
      <c r="AS42" s="275">
        <f>SUM(AS43:AU45)</f>
        <v>108</v>
      </c>
      <c r="AT42" s="293"/>
      <c r="AU42" s="283"/>
      <c r="AV42" s="275">
        <f>SUM(AV43:AX45)</f>
        <v>36</v>
      </c>
      <c r="AW42" s="293"/>
      <c r="AX42" s="283"/>
      <c r="AY42" s="275">
        <f>SUM(AY43:BA45)</f>
        <v>3</v>
      </c>
      <c r="AZ42" s="293"/>
      <c r="BA42" s="283"/>
      <c r="BB42" s="275">
        <f>SUM(BB43:BC45)</f>
        <v>9</v>
      </c>
      <c r="BC42" s="276"/>
      <c r="BD42" s="275"/>
      <c r="BE42" s="293"/>
      <c r="BF42" s="293"/>
      <c r="BG42" s="293"/>
      <c r="BH42" s="293"/>
      <c r="BI42" s="293"/>
      <c r="BJ42" s="276"/>
    </row>
    <row r="43" spans="2:68" s="17" customFormat="1" ht="218.25" customHeight="1">
      <c r="B43" s="11" t="s">
        <v>34</v>
      </c>
      <c r="C43" s="555" t="s">
        <v>175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1"/>
      <c r="T43" s="294"/>
      <c r="U43" s="282"/>
      <c r="V43" s="281">
        <v>1</v>
      </c>
      <c r="W43" s="324"/>
      <c r="X43" s="254">
        <f>SUM(AJ43+AS43)</f>
        <v>108</v>
      </c>
      <c r="Y43" s="241"/>
      <c r="Z43" s="232">
        <f>SUM(AB43:AI43)</f>
        <v>36</v>
      </c>
      <c r="AA43" s="240"/>
      <c r="AB43" s="294">
        <v>14</v>
      </c>
      <c r="AC43" s="282"/>
      <c r="AD43" s="281"/>
      <c r="AE43" s="282"/>
      <c r="AF43" s="281">
        <v>18</v>
      </c>
      <c r="AG43" s="282"/>
      <c r="AH43" s="281">
        <v>4</v>
      </c>
      <c r="AI43" s="324"/>
      <c r="AJ43" s="254">
        <v>108</v>
      </c>
      <c r="AK43" s="240"/>
      <c r="AL43" s="241"/>
      <c r="AM43" s="232">
        <v>36</v>
      </c>
      <c r="AN43" s="240"/>
      <c r="AO43" s="241"/>
      <c r="AP43" s="232">
        <v>3</v>
      </c>
      <c r="AQ43" s="240"/>
      <c r="AR43" s="233"/>
      <c r="AS43" s="254"/>
      <c r="AT43" s="240"/>
      <c r="AU43" s="241"/>
      <c r="AV43" s="232"/>
      <c r="AW43" s="240"/>
      <c r="AX43" s="241"/>
      <c r="AY43" s="232"/>
      <c r="AZ43" s="240"/>
      <c r="BA43" s="233"/>
      <c r="BB43" s="254">
        <f>AP43+AY43</f>
        <v>3</v>
      </c>
      <c r="BC43" s="233"/>
      <c r="BD43" s="417" t="s">
        <v>166</v>
      </c>
      <c r="BE43" s="418"/>
      <c r="BF43" s="418"/>
      <c r="BG43" s="418"/>
      <c r="BH43" s="418"/>
      <c r="BI43" s="418"/>
      <c r="BJ43" s="419"/>
      <c r="BP43" s="41"/>
    </row>
    <row r="44" spans="2:68" s="17" customFormat="1" ht="60" customHeight="1">
      <c r="B44" s="12" t="s">
        <v>44</v>
      </c>
      <c r="C44" s="531" t="s">
        <v>165</v>
      </c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3"/>
      <c r="T44" s="320"/>
      <c r="U44" s="545"/>
      <c r="V44" s="176">
        <v>1</v>
      </c>
      <c r="W44" s="537"/>
      <c r="X44" s="254">
        <f>SUM(AJ44+AS44)</f>
        <v>108</v>
      </c>
      <c r="Y44" s="241"/>
      <c r="Z44" s="232">
        <f>SUM(AB44:AI44)</f>
        <v>36</v>
      </c>
      <c r="AA44" s="240"/>
      <c r="AB44" s="320">
        <v>8</v>
      </c>
      <c r="AC44" s="321"/>
      <c r="AD44" s="176"/>
      <c r="AE44" s="321"/>
      <c r="AF44" s="176">
        <v>8</v>
      </c>
      <c r="AG44" s="321"/>
      <c r="AH44" s="176">
        <v>20</v>
      </c>
      <c r="AI44" s="325"/>
      <c r="AJ44" s="254">
        <v>108</v>
      </c>
      <c r="AK44" s="240"/>
      <c r="AL44" s="241"/>
      <c r="AM44" s="232">
        <v>36</v>
      </c>
      <c r="AN44" s="240"/>
      <c r="AO44" s="241"/>
      <c r="AP44" s="232">
        <v>3</v>
      </c>
      <c r="AQ44" s="240"/>
      <c r="AR44" s="233"/>
      <c r="AS44" s="254"/>
      <c r="AT44" s="240"/>
      <c r="AU44" s="241"/>
      <c r="AV44" s="232"/>
      <c r="AW44" s="240"/>
      <c r="AX44" s="241"/>
      <c r="AY44" s="232"/>
      <c r="AZ44" s="240"/>
      <c r="BA44" s="233"/>
      <c r="BB44" s="254">
        <f>AP44+AY44</f>
        <v>3</v>
      </c>
      <c r="BC44" s="233"/>
      <c r="BD44" s="417" t="s">
        <v>123</v>
      </c>
      <c r="BE44" s="418"/>
      <c r="BF44" s="418"/>
      <c r="BG44" s="418"/>
      <c r="BH44" s="418"/>
      <c r="BI44" s="418"/>
      <c r="BJ44" s="419"/>
      <c r="BP44" s="41"/>
    </row>
    <row r="45" spans="2:68" s="17" customFormat="1" ht="105" customHeight="1" thickBot="1">
      <c r="B45" s="12" t="s">
        <v>257</v>
      </c>
      <c r="C45" s="550" t="s">
        <v>152</v>
      </c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1"/>
      <c r="T45" s="169">
        <v>2</v>
      </c>
      <c r="U45" s="170"/>
      <c r="V45" s="167"/>
      <c r="W45" s="171"/>
      <c r="X45" s="169">
        <f>SUM(AJ45+AS45)</f>
        <v>108</v>
      </c>
      <c r="Y45" s="170"/>
      <c r="Z45" s="167">
        <f>SUM(AB45:AI45)</f>
        <v>36</v>
      </c>
      <c r="AA45" s="171"/>
      <c r="AB45" s="174">
        <v>14</v>
      </c>
      <c r="AC45" s="175"/>
      <c r="AD45" s="176">
        <v>18</v>
      </c>
      <c r="AE45" s="175"/>
      <c r="AF45" s="176"/>
      <c r="AG45" s="175"/>
      <c r="AH45" s="176">
        <v>4</v>
      </c>
      <c r="AI45" s="174"/>
      <c r="AJ45" s="169"/>
      <c r="AK45" s="168"/>
      <c r="AL45" s="170"/>
      <c r="AM45" s="167"/>
      <c r="AN45" s="168"/>
      <c r="AO45" s="170"/>
      <c r="AP45" s="167"/>
      <c r="AQ45" s="168"/>
      <c r="AR45" s="31"/>
      <c r="AS45" s="169">
        <v>108</v>
      </c>
      <c r="AT45" s="168"/>
      <c r="AU45" s="170"/>
      <c r="AV45" s="167">
        <v>36</v>
      </c>
      <c r="AW45" s="168"/>
      <c r="AX45" s="170"/>
      <c r="AY45" s="167">
        <v>3</v>
      </c>
      <c r="AZ45" s="168"/>
      <c r="BA45" s="171"/>
      <c r="BB45" s="172">
        <f>AO45+AY45</f>
        <v>3</v>
      </c>
      <c r="BC45" s="173"/>
      <c r="BD45" s="164" t="s">
        <v>249</v>
      </c>
      <c r="BE45" s="165"/>
      <c r="BF45" s="165"/>
      <c r="BG45" s="165"/>
      <c r="BH45" s="165"/>
      <c r="BI45" s="165"/>
      <c r="BJ45" s="166"/>
      <c r="BP45" s="41"/>
    </row>
    <row r="46" spans="2:62" s="41" customFormat="1" ht="77.25" customHeight="1">
      <c r="B46" s="13" t="s">
        <v>35</v>
      </c>
      <c r="C46" s="556" t="s">
        <v>262</v>
      </c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8"/>
      <c r="T46" s="277"/>
      <c r="U46" s="278"/>
      <c r="V46" s="284"/>
      <c r="W46" s="286"/>
      <c r="X46" s="277">
        <f>SUM(X47:Y50)</f>
        <v>432</v>
      </c>
      <c r="Y46" s="278"/>
      <c r="Z46" s="284">
        <f>SUM(Z47:AA50)</f>
        <v>144</v>
      </c>
      <c r="AA46" s="285"/>
      <c r="AB46" s="277">
        <f>SUM(AB47:AC50)</f>
        <v>50</v>
      </c>
      <c r="AC46" s="278"/>
      <c r="AD46" s="284"/>
      <c r="AE46" s="278"/>
      <c r="AF46" s="284">
        <f>SUM(AF47:AG50)</f>
        <v>48</v>
      </c>
      <c r="AG46" s="278"/>
      <c r="AH46" s="284">
        <f>SUM(AH47:AI50)</f>
        <v>46</v>
      </c>
      <c r="AI46" s="286"/>
      <c r="AJ46" s="277">
        <f>SUM(AJ47:AL50)</f>
        <v>108</v>
      </c>
      <c r="AK46" s="285"/>
      <c r="AL46" s="278"/>
      <c r="AM46" s="284">
        <f>SUM(AM47:AO50)</f>
        <v>36</v>
      </c>
      <c r="AN46" s="285"/>
      <c r="AO46" s="278"/>
      <c r="AP46" s="284">
        <f>SUM(AP47:AR50)</f>
        <v>3</v>
      </c>
      <c r="AQ46" s="285"/>
      <c r="AR46" s="286"/>
      <c r="AS46" s="277">
        <f>SUM(AS47:AU50)</f>
        <v>324</v>
      </c>
      <c r="AT46" s="285"/>
      <c r="AU46" s="278"/>
      <c r="AV46" s="284">
        <f>SUM(AV47:AX50)</f>
        <v>108</v>
      </c>
      <c r="AW46" s="285"/>
      <c r="AX46" s="278"/>
      <c r="AY46" s="284">
        <f>SUM(AY47:BA50)</f>
        <v>9</v>
      </c>
      <c r="AZ46" s="285"/>
      <c r="BA46" s="286"/>
      <c r="BB46" s="277">
        <f>AP46+AY46</f>
        <v>12</v>
      </c>
      <c r="BC46" s="286"/>
      <c r="BD46" s="277"/>
      <c r="BE46" s="285"/>
      <c r="BF46" s="285"/>
      <c r="BG46" s="285"/>
      <c r="BH46" s="285"/>
      <c r="BI46" s="285"/>
      <c r="BJ46" s="286"/>
    </row>
    <row r="47" spans="2:68" s="17" customFormat="1" ht="210" customHeight="1">
      <c r="B47" s="14" t="s">
        <v>36</v>
      </c>
      <c r="C47" s="531" t="s">
        <v>176</v>
      </c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3"/>
      <c r="T47" s="546">
        <v>1</v>
      </c>
      <c r="U47" s="538"/>
      <c r="V47" s="538"/>
      <c r="W47" s="539"/>
      <c r="X47" s="254">
        <f>SUM(AJ47+AS47)</f>
        <v>108</v>
      </c>
      <c r="Y47" s="241"/>
      <c r="Z47" s="232">
        <f>SUM(AB47:AI47)</f>
        <v>36</v>
      </c>
      <c r="AA47" s="240"/>
      <c r="AB47" s="320">
        <v>10</v>
      </c>
      <c r="AC47" s="175"/>
      <c r="AD47" s="176"/>
      <c r="AE47" s="175"/>
      <c r="AF47" s="176">
        <v>16</v>
      </c>
      <c r="AG47" s="175"/>
      <c r="AH47" s="176">
        <v>10</v>
      </c>
      <c r="AI47" s="174"/>
      <c r="AJ47" s="254">
        <v>108</v>
      </c>
      <c r="AK47" s="240"/>
      <c r="AL47" s="241"/>
      <c r="AM47" s="232">
        <v>36</v>
      </c>
      <c r="AN47" s="240"/>
      <c r="AO47" s="241"/>
      <c r="AP47" s="232">
        <v>3</v>
      </c>
      <c r="AQ47" s="240"/>
      <c r="AR47" s="233"/>
      <c r="AS47" s="254"/>
      <c r="AT47" s="240"/>
      <c r="AU47" s="241"/>
      <c r="AV47" s="232"/>
      <c r="AW47" s="240"/>
      <c r="AX47" s="241"/>
      <c r="AY47" s="232"/>
      <c r="AZ47" s="240"/>
      <c r="BA47" s="233"/>
      <c r="BB47" s="254">
        <f>AP47+AY47</f>
        <v>3</v>
      </c>
      <c r="BC47" s="233"/>
      <c r="BD47" s="417" t="s">
        <v>228</v>
      </c>
      <c r="BE47" s="418"/>
      <c r="BF47" s="418"/>
      <c r="BG47" s="418"/>
      <c r="BH47" s="418"/>
      <c r="BI47" s="418"/>
      <c r="BJ47" s="419"/>
      <c r="BP47" s="41"/>
    </row>
    <row r="48" spans="2:68" s="17" customFormat="1" ht="207.75" customHeight="1">
      <c r="B48" s="14" t="s">
        <v>42</v>
      </c>
      <c r="C48" s="531" t="s">
        <v>177</v>
      </c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3"/>
      <c r="T48" s="294"/>
      <c r="U48" s="282"/>
      <c r="V48" s="281">
        <v>2</v>
      </c>
      <c r="W48" s="324"/>
      <c r="X48" s="254">
        <f>SUM(AJ48+AS48)</f>
        <v>108</v>
      </c>
      <c r="Y48" s="241"/>
      <c r="Z48" s="232">
        <f>SUM(AB48:AI48)</f>
        <v>36</v>
      </c>
      <c r="AA48" s="240"/>
      <c r="AB48" s="294">
        <v>8</v>
      </c>
      <c r="AC48" s="282"/>
      <c r="AD48" s="281"/>
      <c r="AE48" s="282"/>
      <c r="AF48" s="281">
        <v>10</v>
      </c>
      <c r="AG48" s="282"/>
      <c r="AH48" s="281">
        <v>18</v>
      </c>
      <c r="AI48" s="331"/>
      <c r="AJ48" s="254"/>
      <c r="AK48" s="240"/>
      <c r="AL48" s="241"/>
      <c r="AM48" s="232"/>
      <c r="AN48" s="240"/>
      <c r="AO48" s="241"/>
      <c r="AP48" s="232"/>
      <c r="AQ48" s="240"/>
      <c r="AR48" s="233"/>
      <c r="AS48" s="254">
        <v>108</v>
      </c>
      <c r="AT48" s="240"/>
      <c r="AU48" s="241"/>
      <c r="AV48" s="232">
        <v>36</v>
      </c>
      <c r="AW48" s="240"/>
      <c r="AX48" s="241"/>
      <c r="AY48" s="232">
        <v>3</v>
      </c>
      <c r="AZ48" s="240"/>
      <c r="BA48" s="233"/>
      <c r="BB48" s="254">
        <f>AO48+AY48</f>
        <v>3</v>
      </c>
      <c r="BC48" s="233"/>
      <c r="BD48" s="417" t="s">
        <v>229</v>
      </c>
      <c r="BE48" s="418"/>
      <c r="BF48" s="418"/>
      <c r="BG48" s="418"/>
      <c r="BH48" s="418"/>
      <c r="BI48" s="418"/>
      <c r="BJ48" s="419"/>
      <c r="BP48" s="41"/>
    </row>
    <row r="49" spans="2:68" s="17" customFormat="1" ht="319.5" customHeight="1">
      <c r="B49" s="14" t="s">
        <v>118</v>
      </c>
      <c r="C49" s="531" t="s">
        <v>168</v>
      </c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3"/>
      <c r="T49" s="320"/>
      <c r="U49" s="175"/>
      <c r="V49" s="176">
        <v>2</v>
      </c>
      <c r="W49" s="477"/>
      <c r="X49" s="254">
        <f>SUM(AJ49+AS49)</f>
        <v>108</v>
      </c>
      <c r="Y49" s="241"/>
      <c r="Z49" s="232">
        <f>SUM(AB49:AI49)</f>
        <v>36</v>
      </c>
      <c r="AA49" s="240"/>
      <c r="AB49" s="320">
        <v>18</v>
      </c>
      <c r="AC49" s="175"/>
      <c r="AD49" s="176"/>
      <c r="AE49" s="175"/>
      <c r="AF49" s="176">
        <v>8</v>
      </c>
      <c r="AG49" s="175"/>
      <c r="AH49" s="176">
        <v>10</v>
      </c>
      <c r="AI49" s="174"/>
      <c r="AJ49" s="254"/>
      <c r="AK49" s="240"/>
      <c r="AL49" s="241"/>
      <c r="AM49" s="232"/>
      <c r="AN49" s="240"/>
      <c r="AO49" s="241"/>
      <c r="AP49" s="232"/>
      <c r="AQ49" s="240"/>
      <c r="AR49" s="233"/>
      <c r="AS49" s="254">
        <v>108</v>
      </c>
      <c r="AT49" s="240"/>
      <c r="AU49" s="241"/>
      <c r="AV49" s="232">
        <v>36</v>
      </c>
      <c r="AW49" s="240"/>
      <c r="AX49" s="241"/>
      <c r="AY49" s="232">
        <v>3</v>
      </c>
      <c r="AZ49" s="240"/>
      <c r="BA49" s="233"/>
      <c r="BB49" s="254">
        <f>AO49+AY49</f>
        <v>3</v>
      </c>
      <c r="BC49" s="233"/>
      <c r="BD49" s="417" t="s">
        <v>170</v>
      </c>
      <c r="BE49" s="418"/>
      <c r="BF49" s="418"/>
      <c r="BG49" s="418"/>
      <c r="BH49" s="418"/>
      <c r="BI49" s="418"/>
      <c r="BJ49" s="419"/>
      <c r="BP49" s="41"/>
    </row>
    <row r="50" spans="2:68" s="17" customFormat="1" ht="159.75" customHeight="1">
      <c r="B50" s="14" t="s">
        <v>158</v>
      </c>
      <c r="C50" s="531" t="s">
        <v>174</v>
      </c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3"/>
      <c r="T50" s="320"/>
      <c r="U50" s="545"/>
      <c r="V50" s="176">
        <v>2</v>
      </c>
      <c r="W50" s="537"/>
      <c r="X50" s="254">
        <f>SUM(AJ50+AS50)</f>
        <v>108</v>
      </c>
      <c r="Y50" s="241"/>
      <c r="Z50" s="232">
        <f>SUM(AB50:AI50)</f>
        <v>36</v>
      </c>
      <c r="AA50" s="240"/>
      <c r="AB50" s="294">
        <v>14</v>
      </c>
      <c r="AC50" s="282"/>
      <c r="AD50" s="281"/>
      <c r="AE50" s="282"/>
      <c r="AF50" s="281">
        <v>14</v>
      </c>
      <c r="AG50" s="282"/>
      <c r="AH50" s="176">
        <v>8</v>
      </c>
      <c r="AI50" s="477"/>
      <c r="AJ50" s="254"/>
      <c r="AK50" s="240"/>
      <c r="AL50" s="241"/>
      <c r="AM50" s="232"/>
      <c r="AN50" s="240"/>
      <c r="AO50" s="241"/>
      <c r="AP50" s="232"/>
      <c r="AQ50" s="240"/>
      <c r="AR50" s="233"/>
      <c r="AS50" s="254">
        <v>108</v>
      </c>
      <c r="AT50" s="240"/>
      <c r="AU50" s="241"/>
      <c r="AV50" s="232">
        <v>36</v>
      </c>
      <c r="AW50" s="240"/>
      <c r="AX50" s="241"/>
      <c r="AY50" s="232">
        <v>3</v>
      </c>
      <c r="AZ50" s="240"/>
      <c r="BA50" s="233"/>
      <c r="BB50" s="254">
        <f>AO50+AY50</f>
        <v>3</v>
      </c>
      <c r="BC50" s="233"/>
      <c r="BD50" s="417" t="s">
        <v>169</v>
      </c>
      <c r="BE50" s="418"/>
      <c r="BF50" s="418"/>
      <c r="BG50" s="418"/>
      <c r="BH50" s="418"/>
      <c r="BI50" s="418"/>
      <c r="BJ50" s="419"/>
      <c r="BP50" s="41"/>
    </row>
    <row r="51" spans="2:62" s="42" customFormat="1" ht="115.5" customHeight="1">
      <c r="B51" s="13" t="s">
        <v>139</v>
      </c>
      <c r="C51" s="556" t="s">
        <v>178</v>
      </c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8"/>
      <c r="T51" s="277"/>
      <c r="U51" s="278"/>
      <c r="V51" s="284"/>
      <c r="W51" s="286"/>
      <c r="X51" s="277">
        <f>X52</f>
        <v>180</v>
      </c>
      <c r="Y51" s="285"/>
      <c r="Z51" s="284">
        <f>Z52</f>
        <v>36</v>
      </c>
      <c r="AA51" s="285"/>
      <c r="AB51" s="277">
        <f>SUM(AB52)</f>
        <v>16</v>
      </c>
      <c r="AC51" s="278"/>
      <c r="AD51" s="279"/>
      <c r="AE51" s="280"/>
      <c r="AF51" s="279"/>
      <c r="AG51" s="280"/>
      <c r="AH51" s="285">
        <f>SUM(AH52)</f>
        <v>20</v>
      </c>
      <c r="AI51" s="278"/>
      <c r="AJ51" s="277">
        <f>AJ52</f>
        <v>90</v>
      </c>
      <c r="AK51" s="285"/>
      <c r="AL51" s="285"/>
      <c r="AM51" s="284">
        <f>AM52</f>
        <v>22</v>
      </c>
      <c r="AN51" s="285"/>
      <c r="AO51" s="278"/>
      <c r="AP51" s="284">
        <f>AP52</f>
        <v>3</v>
      </c>
      <c r="AQ51" s="285"/>
      <c r="AR51" s="286"/>
      <c r="AS51" s="277">
        <f>SUM(AS52)</f>
        <v>90</v>
      </c>
      <c r="AT51" s="285"/>
      <c r="AU51" s="285"/>
      <c r="AV51" s="284">
        <f>AV52</f>
        <v>14</v>
      </c>
      <c r="AW51" s="285"/>
      <c r="AX51" s="278"/>
      <c r="AY51" s="284">
        <f>SUM(AY52)</f>
        <v>3</v>
      </c>
      <c r="AZ51" s="285"/>
      <c r="BA51" s="286"/>
      <c r="BB51" s="277">
        <f>SUM(BB52)</f>
        <v>6</v>
      </c>
      <c r="BC51" s="286"/>
      <c r="BD51" s="277"/>
      <c r="BE51" s="285"/>
      <c r="BF51" s="285"/>
      <c r="BG51" s="285"/>
      <c r="BH51" s="285"/>
      <c r="BI51" s="285"/>
      <c r="BJ51" s="286"/>
    </row>
    <row r="52" spans="2:62" s="43" customFormat="1" ht="60" customHeight="1">
      <c r="B52" s="10" t="s">
        <v>140</v>
      </c>
      <c r="C52" s="531" t="s">
        <v>143</v>
      </c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3"/>
      <c r="T52" s="254"/>
      <c r="U52" s="241"/>
      <c r="V52" s="540">
        <v>1.2</v>
      </c>
      <c r="W52" s="541"/>
      <c r="X52" s="254">
        <f>SUM(AJ52+AS52)</f>
        <v>180</v>
      </c>
      <c r="Y52" s="241"/>
      <c r="Z52" s="232">
        <f>SUM(AB52:AI52)</f>
        <v>36</v>
      </c>
      <c r="AA52" s="240"/>
      <c r="AB52" s="254">
        <v>16</v>
      </c>
      <c r="AC52" s="241"/>
      <c r="AD52" s="232"/>
      <c r="AE52" s="241"/>
      <c r="AF52" s="232"/>
      <c r="AG52" s="241"/>
      <c r="AH52" s="232">
        <v>20</v>
      </c>
      <c r="AI52" s="233"/>
      <c r="AJ52" s="254">
        <v>90</v>
      </c>
      <c r="AK52" s="240"/>
      <c r="AL52" s="241"/>
      <c r="AM52" s="232">
        <v>22</v>
      </c>
      <c r="AN52" s="240"/>
      <c r="AO52" s="241"/>
      <c r="AP52" s="232">
        <v>3</v>
      </c>
      <c r="AQ52" s="240"/>
      <c r="AR52" s="233"/>
      <c r="AS52" s="254">
        <v>90</v>
      </c>
      <c r="AT52" s="240"/>
      <c r="AU52" s="241"/>
      <c r="AV52" s="232">
        <v>14</v>
      </c>
      <c r="AW52" s="240"/>
      <c r="AX52" s="241"/>
      <c r="AY52" s="232">
        <v>3</v>
      </c>
      <c r="AZ52" s="240"/>
      <c r="BA52" s="233"/>
      <c r="BB52" s="254">
        <f>SUM(AP52,AY52)</f>
        <v>6</v>
      </c>
      <c r="BC52" s="233"/>
      <c r="BD52" s="417" t="s">
        <v>195</v>
      </c>
      <c r="BE52" s="418"/>
      <c r="BF52" s="418"/>
      <c r="BG52" s="418"/>
      <c r="BH52" s="418"/>
      <c r="BI52" s="418"/>
      <c r="BJ52" s="419"/>
    </row>
    <row r="53" spans="2:62" s="44" customFormat="1" ht="105" customHeight="1">
      <c r="B53" s="143" t="s">
        <v>210</v>
      </c>
      <c r="C53" s="559" t="s">
        <v>194</v>
      </c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1"/>
      <c r="T53" s="255"/>
      <c r="U53" s="256"/>
      <c r="V53" s="522"/>
      <c r="W53" s="542"/>
      <c r="X53" s="519"/>
      <c r="Y53" s="520"/>
      <c r="Z53" s="522"/>
      <c r="AA53" s="523"/>
      <c r="AB53" s="255"/>
      <c r="AC53" s="256"/>
      <c r="AD53" s="257"/>
      <c r="AE53" s="256"/>
      <c r="AF53" s="257"/>
      <c r="AG53" s="256"/>
      <c r="AH53" s="148"/>
      <c r="AI53" s="149"/>
      <c r="AJ53" s="430"/>
      <c r="AK53" s="329"/>
      <c r="AL53" s="330"/>
      <c r="AM53" s="328"/>
      <c r="AN53" s="329"/>
      <c r="AO53" s="330"/>
      <c r="AP53" s="148"/>
      <c r="AQ53" s="147"/>
      <c r="AR53" s="149"/>
      <c r="AS53" s="430"/>
      <c r="AT53" s="329"/>
      <c r="AU53" s="330"/>
      <c r="AV53" s="328"/>
      <c r="AW53" s="329"/>
      <c r="AX53" s="330"/>
      <c r="AY53" s="328"/>
      <c r="AZ53" s="329"/>
      <c r="BA53" s="421"/>
      <c r="BB53" s="507"/>
      <c r="BC53" s="508"/>
      <c r="BD53" s="146"/>
      <c r="BE53" s="144"/>
      <c r="BF53" s="144"/>
      <c r="BG53" s="144"/>
      <c r="BH53" s="144"/>
      <c r="BI53" s="144"/>
      <c r="BJ53" s="145"/>
    </row>
    <row r="54" spans="2:62" s="8" customFormat="1" ht="60" customHeight="1">
      <c r="B54" s="137" t="s">
        <v>211</v>
      </c>
      <c r="C54" s="562" t="s">
        <v>225</v>
      </c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4"/>
      <c r="T54" s="258">
        <v>2</v>
      </c>
      <c r="U54" s="259"/>
      <c r="V54" s="138"/>
      <c r="W54" s="139"/>
      <c r="X54" s="258" t="s">
        <v>185</v>
      </c>
      <c r="Y54" s="259"/>
      <c r="Z54" s="334" t="s">
        <v>113</v>
      </c>
      <c r="AA54" s="521"/>
      <c r="AB54" s="258" t="s">
        <v>186</v>
      </c>
      <c r="AC54" s="259"/>
      <c r="AD54" s="138"/>
      <c r="AE54" s="140"/>
      <c r="AF54" s="334"/>
      <c r="AG54" s="259"/>
      <c r="AH54" s="322" t="s">
        <v>187</v>
      </c>
      <c r="AI54" s="431"/>
      <c r="AJ54" s="379" t="s">
        <v>208</v>
      </c>
      <c r="AK54" s="323"/>
      <c r="AL54" s="380"/>
      <c r="AM54" s="322" t="s">
        <v>207</v>
      </c>
      <c r="AN54" s="323"/>
      <c r="AO54" s="380"/>
      <c r="AP54" s="141"/>
      <c r="AQ54" s="141"/>
      <c r="AR54" s="142"/>
      <c r="AS54" s="379" t="s">
        <v>208</v>
      </c>
      <c r="AT54" s="323"/>
      <c r="AU54" s="380"/>
      <c r="AV54" s="322" t="s">
        <v>207</v>
      </c>
      <c r="AW54" s="323"/>
      <c r="AX54" s="323"/>
      <c r="AY54" s="322" t="s">
        <v>147</v>
      </c>
      <c r="AZ54" s="323"/>
      <c r="BA54" s="431"/>
      <c r="BB54" s="479" t="s">
        <v>147</v>
      </c>
      <c r="BC54" s="480"/>
      <c r="BD54" s="414" t="s">
        <v>37</v>
      </c>
      <c r="BE54" s="415"/>
      <c r="BF54" s="415"/>
      <c r="BG54" s="415"/>
      <c r="BH54" s="415"/>
      <c r="BI54" s="415"/>
      <c r="BJ54" s="416"/>
    </row>
    <row r="55" spans="2:62" s="8" customFormat="1" ht="60" customHeight="1">
      <c r="B55" s="14" t="s">
        <v>212</v>
      </c>
      <c r="C55" s="555" t="s">
        <v>226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1"/>
      <c r="T55" s="206">
        <v>2</v>
      </c>
      <c r="U55" s="181"/>
      <c r="V55" s="179"/>
      <c r="W55" s="182"/>
      <c r="X55" s="206" t="s">
        <v>188</v>
      </c>
      <c r="Y55" s="181"/>
      <c r="Z55" s="179" t="s">
        <v>189</v>
      </c>
      <c r="AA55" s="180"/>
      <c r="AB55" s="206"/>
      <c r="AC55" s="181"/>
      <c r="AD55" s="60"/>
      <c r="AE55" s="61"/>
      <c r="AF55" s="60" t="s">
        <v>189</v>
      </c>
      <c r="AG55" s="61"/>
      <c r="AH55" s="232"/>
      <c r="AI55" s="233"/>
      <c r="AJ55" s="254" t="s">
        <v>248</v>
      </c>
      <c r="AK55" s="240"/>
      <c r="AL55" s="241"/>
      <c r="AM55" s="232" t="s">
        <v>186</v>
      </c>
      <c r="AN55" s="240"/>
      <c r="AO55" s="241"/>
      <c r="AP55" s="20"/>
      <c r="AQ55" s="20"/>
      <c r="AR55" s="21"/>
      <c r="AS55" s="254" t="s">
        <v>113</v>
      </c>
      <c r="AT55" s="240"/>
      <c r="AU55" s="241"/>
      <c r="AV55" s="232" t="s">
        <v>209</v>
      </c>
      <c r="AW55" s="240"/>
      <c r="AX55" s="240"/>
      <c r="AY55" s="232" t="s">
        <v>192</v>
      </c>
      <c r="AZ55" s="240"/>
      <c r="BA55" s="233"/>
      <c r="BB55" s="254" t="s">
        <v>192</v>
      </c>
      <c r="BC55" s="233"/>
      <c r="BD55" s="417" t="s">
        <v>115</v>
      </c>
      <c r="BE55" s="418"/>
      <c r="BF55" s="418"/>
      <c r="BG55" s="418"/>
      <c r="BH55" s="418"/>
      <c r="BI55" s="418"/>
      <c r="BJ55" s="419"/>
    </row>
    <row r="56" spans="2:62" s="45" customFormat="1" ht="60" customHeight="1" thickBot="1">
      <c r="B56" s="133" t="s">
        <v>213</v>
      </c>
      <c r="C56" s="565" t="s">
        <v>227</v>
      </c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7"/>
      <c r="T56" s="236"/>
      <c r="U56" s="237"/>
      <c r="V56" s="245">
        <v>1</v>
      </c>
      <c r="W56" s="247"/>
      <c r="X56" s="236" t="s">
        <v>113</v>
      </c>
      <c r="Y56" s="237"/>
      <c r="Z56" s="245" t="s">
        <v>141</v>
      </c>
      <c r="AA56" s="246"/>
      <c r="AB56" s="236" t="s">
        <v>190</v>
      </c>
      <c r="AC56" s="237"/>
      <c r="AD56" s="245" t="s">
        <v>191</v>
      </c>
      <c r="AE56" s="237"/>
      <c r="AF56" s="332"/>
      <c r="AG56" s="333"/>
      <c r="AH56" s="134"/>
      <c r="AI56" s="135"/>
      <c r="AJ56" s="516" t="s">
        <v>113</v>
      </c>
      <c r="AK56" s="369"/>
      <c r="AL56" s="515"/>
      <c r="AM56" s="514" t="s">
        <v>141</v>
      </c>
      <c r="AN56" s="369"/>
      <c r="AO56" s="515"/>
      <c r="AP56" s="369" t="s">
        <v>193</v>
      </c>
      <c r="AQ56" s="369"/>
      <c r="AR56" s="370"/>
      <c r="AS56" s="381"/>
      <c r="AT56" s="382"/>
      <c r="AU56" s="382"/>
      <c r="AV56" s="425"/>
      <c r="AW56" s="382"/>
      <c r="AX56" s="426"/>
      <c r="AY56" s="136"/>
      <c r="AZ56" s="136"/>
      <c r="BA56" s="150"/>
      <c r="BB56" s="481" t="s">
        <v>193</v>
      </c>
      <c r="BC56" s="482"/>
      <c r="BD56" s="422" t="s">
        <v>38</v>
      </c>
      <c r="BE56" s="423"/>
      <c r="BF56" s="423"/>
      <c r="BG56" s="423"/>
      <c r="BH56" s="423"/>
      <c r="BI56" s="423"/>
      <c r="BJ56" s="424"/>
    </row>
    <row r="57" spans="2:62" s="159" customFormat="1" ht="60" customHeight="1"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  <c r="AG57" s="154"/>
      <c r="AH57" s="155"/>
      <c r="AI57" s="155"/>
      <c r="AJ57" s="568">
        <f>AJ37+AJ38+AJ39+AJ43+AJ44+AJ47+AJ52+62+70+72</f>
        <v>942</v>
      </c>
      <c r="AK57" s="568"/>
      <c r="AL57" s="568"/>
      <c r="AM57" s="568">
        <f>AM37+AM38+AM39+AM43+AM44+AM47+AM52+36+40+50</f>
        <v>364</v>
      </c>
      <c r="AN57" s="568"/>
      <c r="AO57" s="568"/>
      <c r="AP57" s="156"/>
      <c r="AQ57" s="156"/>
      <c r="AR57" s="156"/>
      <c r="AS57" s="568">
        <f>AS39+AS40+AS45+AS49+AS48+AS50+AS52+62+72</f>
        <v>872</v>
      </c>
      <c r="AT57" s="568"/>
      <c r="AU57" s="568"/>
      <c r="AV57" s="568">
        <f>AV39+AV40+AV45+AV49+AV48+AV50+AV52+36+56</f>
        <v>322</v>
      </c>
      <c r="AW57" s="568"/>
      <c r="AX57" s="568"/>
      <c r="AY57" s="157"/>
      <c r="AZ57" s="157"/>
      <c r="BA57" s="157"/>
      <c r="BB57" s="156"/>
      <c r="BC57" s="156"/>
      <c r="BD57" s="158"/>
      <c r="BE57" s="158"/>
      <c r="BF57" s="158"/>
      <c r="BG57" s="158"/>
      <c r="BH57" s="158"/>
      <c r="BI57" s="158"/>
      <c r="BJ57" s="158"/>
    </row>
    <row r="58" spans="2:62" s="163" customFormat="1" ht="62.25" customHeight="1" thickBot="1">
      <c r="B58" s="156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1"/>
      <c r="R58" s="161"/>
      <c r="S58" s="156"/>
      <c r="T58" s="156"/>
      <c r="U58" s="156"/>
      <c r="V58" s="156"/>
      <c r="W58" s="156"/>
      <c r="X58" s="156"/>
      <c r="Y58" s="161"/>
      <c r="Z58" s="161"/>
      <c r="AA58" s="161"/>
      <c r="AB58" s="161"/>
      <c r="AC58" s="161"/>
      <c r="AD58" s="161"/>
      <c r="AE58" s="161"/>
      <c r="AF58" s="161"/>
      <c r="AG58" s="156"/>
      <c r="AH58" s="156"/>
      <c r="AI58" s="156"/>
      <c r="AJ58" s="568">
        <f>AJ57/15</f>
        <v>62.8</v>
      </c>
      <c r="AK58" s="568"/>
      <c r="AL58" s="568"/>
      <c r="AM58" s="568">
        <f>AM57/13</f>
        <v>28</v>
      </c>
      <c r="AN58" s="568"/>
      <c r="AO58" s="568"/>
      <c r="AP58" s="161"/>
      <c r="AQ58" s="161"/>
      <c r="AR58" s="161"/>
      <c r="AS58" s="568">
        <f>AS57/14</f>
        <v>62.285714285714285</v>
      </c>
      <c r="AT58" s="568"/>
      <c r="AU58" s="568"/>
      <c r="AV58" s="568">
        <f>AV57/12</f>
        <v>26.833333333333332</v>
      </c>
      <c r="AW58" s="568"/>
      <c r="AX58" s="568"/>
      <c r="AY58" s="156"/>
      <c r="AZ58" s="156"/>
      <c r="BA58" s="161"/>
      <c r="BB58" s="161"/>
      <c r="BC58" s="161"/>
      <c r="BD58" s="161"/>
      <c r="BE58" s="161"/>
      <c r="BF58" s="161"/>
      <c r="BG58" s="162"/>
      <c r="BH58" s="162"/>
      <c r="BI58" s="162"/>
      <c r="BJ58" s="162"/>
    </row>
    <row r="59" spans="2:129" s="17" customFormat="1" ht="60" customHeight="1" thickBot="1">
      <c r="B59" s="525" t="s">
        <v>43</v>
      </c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7"/>
      <c r="X59" s="524">
        <f>X35+X41</f>
        <v>1476</v>
      </c>
      <c r="Y59" s="239"/>
      <c r="Z59" s="341">
        <f>Z41+Z35</f>
        <v>468</v>
      </c>
      <c r="AA59" s="378"/>
      <c r="AB59" s="238">
        <f>AB35+AB41</f>
        <v>164</v>
      </c>
      <c r="AC59" s="239"/>
      <c r="AD59" s="341">
        <f>AD35+AD41</f>
        <v>18</v>
      </c>
      <c r="AE59" s="239"/>
      <c r="AF59" s="341">
        <f>AF35+AF41</f>
        <v>156</v>
      </c>
      <c r="AG59" s="239"/>
      <c r="AH59" s="517">
        <f>AH35+AH41</f>
        <v>130</v>
      </c>
      <c r="AI59" s="518"/>
      <c r="AJ59" s="420">
        <f>AJ35+AJ41</f>
        <v>738</v>
      </c>
      <c r="AK59" s="339"/>
      <c r="AL59" s="340"/>
      <c r="AM59" s="338">
        <f>AM35+AM41</f>
        <v>238</v>
      </c>
      <c r="AN59" s="339"/>
      <c r="AO59" s="340"/>
      <c r="AP59" s="338">
        <f>AP35+AP41</f>
        <v>21</v>
      </c>
      <c r="AQ59" s="339"/>
      <c r="AR59" s="345"/>
      <c r="AS59" s="339">
        <f>AS41+AS35</f>
        <v>738</v>
      </c>
      <c r="AT59" s="339"/>
      <c r="AU59" s="340"/>
      <c r="AV59" s="338">
        <f>AV41+AV35</f>
        <v>230</v>
      </c>
      <c r="AW59" s="339"/>
      <c r="AX59" s="340"/>
      <c r="AY59" s="338">
        <f>AY41+AY35</f>
        <v>21</v>
      </c>
      <c r="AZ59" s="339"/>
      <c r="BA59" s="345"/>
      <c r="BB59" s="420">
        <f>BB41+BB35</f>
        <v>42</v>
      </c>
      <c r="BC59" s="345"/>
      <c r="BD59" s="420"/>
      <c r="BE59" s="339"/>
      <c r="BF59" s="339"/>
      <c r="BG59" s="339"/>
      <c r="BH59" s="339"/>
      <c r="BI59" s="339"/>
      <c r="BJ59" s="345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</row>
    <row r="60" spans="2:129" s="17" customFormat="1" ht="60" customHeight="1">
      <c r="B60" s="528" t="s">
        <v>13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30"/>
      <c r="X60" s="383"/>
      <c r="Y60" s="235"/>
      <c r="Z60" s="252"/>
      <c r="AA60" s="253"/>
      <c r="AB60" s="234"/>
      <c r="AC60" s="235"/>
      <c r="AD60" s="252"/>
      <c r="AE60" s="235"/>
      <c r="AF60" s="252"/>
      <c r="AG60" s="235"/>
      <c r="AH60" s="23"/>
      <c r="AI60" s="24"/>
      <c r="AJ60" s="342">
        <f>AM59/13</f>
        <v>18.307692307692307</v>
      </c>
      <c r="AK60" s="343"/>
      <c r="AL60" s="343"/>
      <c r="AM60" s="343"/>
      <c r="AN60" s="343"/>
      <c r="AO60" s="343"/>
      <c r="AP60" s="343"/>
      <c r="AQ60" s="343"/>
      <c r="AR60" s="344"/>
      <c r="AS60" s="342">
        <f>AV59/12</f>
        <v>19.166666666666668</v>
      </c>
      <c r="AT60" s="343"/>
      <c r="AU60" s="343"/>
      <c r="AV60" s="343"/>
      <c r="AW60" s="343"/>
      <c r="AX60" s="343"/>
      <c r="AY60" s="343"/>
      <c r="AZ60" s="343"/>
      <c r="BA60" s="344"/>
      <c r="BB60" s="22"/>
      <c r="BC60" s="24"/>
      <c r="BD60" s="342"/>
      <c r="BE60" s="343"/>
      <c r="BF60" s="343"/>
      <c r="BG60" s="343"/>
      <c r="BH60" s="343"/>
      <c r="BI60" s="343"/>
      <c r="BJ60" s="344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</row>
    <row r="61" spans="2:129" s="17" customFormat="1" ht="60" customHeight="1">
      <c r="B61" s="531" t="s">
        <v>127</v>
      </c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3"/>
      <c r="X61" s="254"/>
      <c r="Y61" s="241"/>
      <c r="Z61" s="232"/>
      <c r="AA61" s="233"/>
      <c r="AB61" s="240"/>
      <c r="AC61" s="241"/>
      <c r="AD61" s="232"/>
      <c r="AE61" s="241"/>
      <c r="AF61" s="232"/>
      <c r="AG61" s="241"/>
      <c r="AH61" s="30"/>
      <c r="AI61" s="28"/>
      <c r="AJ61" s="313" t="s">
        <v>148</v>
      </c>
      <c r="AK61" s="314"/>
      <c r="AL61" s="314"/>
      <c r="AM61" s="314"/>
      <c r="AN61" s="314"/>
      <c r="AO61" s="314"/>
      <c r="AP61" s="314"/>
      <c r="AQ61" s="314"/>
      <c r="AR61" s="315"/>
      <c r="AS61" s="313" t="s">
        <v>116</v>
      </c>
      <c r="AT61" s="314"/>
      <c r="AU61" s="314"/>
      <c r="AV61" s="314"/>
      <c r="AW61" s="314"/>
      <c r="AX61" s="314"/>
      <c r="AY61" s="314"/>
      <c r="AZ61" s="314"/>
      <c r="BA61" s="315"/>
      <c r="BB61" s="27"/>
      <c r="BC61" s="28"/>
      <c r="BD61" s="313"/>
      <c r="BE61" s="314"/>
      <c r="BF61" s="314"/>
      <c r="BG61" s="314"/>
      <c r="BH61" s="314"/>
      <c r="BI61" s="314"/>
      <c r="BJ61" s="315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</row>
    <row r="62" spans="2:129" s="17" customFormat="1" ht="60" customHeight="1">
      <c r="B62" s="531" t="s">
        <v>0</v>
      </c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3"/>
      <c r="X62" s="254"/>
      <c r="Y62" s="241"/>
      <c r="Z62" s="232"/>
      <c r="AA62" s="233"/>
      <c r="AB62" s="240"/>
      <c r="AC62" s="241"/>
      <c r="AD62" s="232"/>
      <c r="AE62" s="241"/>
      <c r="AF62" s="232"/>
      <c r="AG62" s="241"/>
      <c r="AH62" s="30"/>
      <c r="AI62" s="28"/>
      <c r="AJ62" s="313" t="s">
        <v>148</v>
      </c>
      <c r="AK62" s="314"/>
      <c r="AL62" s="314"/>
      <c r="AM62" s="314"/>
      <c r="AN62" s="314"/>
      <c r="AO62" s="314"/>
      <c r="AP62" s="314"/>
      <c r="AQ62" s="314"/>
      <c r="AR62" s="315"/>
      <c r="AS62" s="313" t="s">
        <v>116</v>
      </c>
      <c r="AT62" s="314"/>
      <c r="AU62" s="314"/>
      <c r="AV62" s="314"/>
      <c r="AW62" s="314"/>
      <c r="AX62" s="314"/>
      <c r="AY62" s="314"/>
      <c r="AZ62" s="314"/>
      <c r="BA62" s="315"/>
      <c r="BB62" s="27"/>
      <c r="BC62" s="28"/>
      <c r="BD62" s="313"/>
      <c r="BE62" s="314"/>
      <c r="BF62" s="314"/>
      <c r="BG62" s="314"/>
      <c r="BH62" s="314"/>
      <c r="BI62" s="314"/>
      <c r="BJ62" s="315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</row>
    <row r="63" spans="2:81" s="17" customFormat="1" ht="60" customHeight="1">
      <c r="B63" s="531" t="s">
        <v>14</v>
      </c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3"/>
      <c r="X63" s="254" t="s">
        <v>160</v>
      </c>
      <c r="Y63" s="241"/>
      <c r="Z63" s="232"/>
      <c r="AA63" s="233"/>
      <c r="AB63" s="240"/>
      <c r="AC63" s="241"/>
      <c r="AD63" s="232"/>
      <c r="AE63" s="241"/>
      <c r="AF63" s="232"/>
      <c r="AG63" s="241"/>
      <c r="AH63" s="30"/>
      <c r="AI63" s="28"/>
      <c r="AJ63" s="313">
        <v>3</v>
      </c>
      <c r="AK63" s="314"/>
      <c r="AL63" s="314"/>
      <c r="AM63" s="314"/>
      <c r="AN63" s="314"/>
      <c r="AO63" s="314"/>
      <c r="AP63" s="314"/>
      <c r="AQ63" s="314"/>
      <c r="AR63" s="315"/>
      <c r="AS63" s="313" t="s">
        <v>159</v>
      </c>
      <c r="AT63" s="314"/>
      <c r="AU63" s="314"/>
      <c r="AV63" s="314"/>
      <c r="AW63" s="314"/>
      <c r="AX63" s="314"/>
      <c r="AY63" s="314"/>
      <c r="AZ63" s="314"/>
      <c r="BA63" s="315"/>
      <c r="BB63" s="27"/>
      <c r="BC63" s="28"/>
      <c r="BD63" s="313"/>
      <c r="BE63" s="314"/>
      <c r="BF63" s="314"/>
      <c r="BG63" s="314"/>
      <c r="BH63" s="314"/>
      <c r="BI63" s="314"/>
      <c r="BJ63" s="315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</row>
    <row r="64" spans="2:81" s="17" customFormat="1" ht="60" customHeight="1" thickBot="1">
      <c r="B64" s="534" t="s">
        <v>15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6"/>
      <c r="X64" s="172" t="s">
        <v>167</v>
      </c>
      <c r="Y64" s="231"/>
      <c r="Z64" s="248"/>
      <c r="AA64" s="173"/>
      <c r="AB64" s="230"/>
      <c r="AC64" s="231"/>
      <c r="AD64" s="248"/>
      <c r="AE64" s="231"/>
      <c r="AF64" s="248"/>
      <c r="AG64" s="231"/>
      <c r="AH64" s="26"/>
      <c r="AI64" s="29"/>
      <c r="AJ64" s="316" t="s">
        <v>173</v>
      </c>
      <c r="AK64" s="317"/>
      <c r="AL64" s="317"/>
      <c r="AM64" s="317"/>
      <c r="AN64" s="317"/>
      <c r="AO64" s="317"/>
      <c r="AP64" s="317"/>
      <c r="AQ64" s="317"/>
      <c r="AR64" s="318"/>
      <c r="AS64" s="316">
        <v>4</v>
      </c>
      <c r="AT64" s="317"/>
      <c r="AU64" s="317"/>
      <c r="AV64" s="317"/>
      <c r="AW64" s="317"/>
      <c r="AX64" s="317"/>
      <c r="AY64" s="317"/>
      <c r="AZ64" s="317"/>
      <c r="BA64" s="318"/>
      <c r="BB64" s="25"/>
      <c r="BC64" s="29"/>
      <c r="BD64" s="316"/>
      <c r="BE64" s="317"/>
      <c r="BF64" s="317"/>
      <c r="BG64" s="317"/>
      <c r="BH64" s="317"/>
      <c r="BI64" s="317"/>
      <c r="BJ64" s="31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9"/>
      <c r="BW64" s="48"/>
      <c r="BX64" s="50"/>
      <c r="BY64" s="50"/>
      <c r="BZ64" s="50"/>
      <c r="CA64" s="49"/>
      <c r="CB64" s="48"/>
      <c r="CC64" s="48"/>
    </row>
    <row r="65" spans="2:81" s="17" customFormat="1" ht="39.75" customHeight="1" thickBo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3"/>
      <c r="T65" s="53"/>
      <c r="U65" s="34"/>
      <c r="V65" s="34"/>
      <c r="W65" s="34"/>
      <c r="X65" s="34"/>
      <c r="Y65" s="34"/>
      <c r="Z65" s="34"/>
      <c r="AA65" s="377"/>
      <c r="AB65" s="377"/>
      <c r="AC65" s="377"/>
      <c r="AD65" s="377"/>
      <c r="AE65" s="377"/>
      <c r="AF65" s="377"/>
      <c r="AG65" s="377"/>
      <c r="AH65" s="377"/>
      <c r="AI65" s="377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16"/>
      <c r="BH65" s="16"/>
      <c r="BI65" s="16"/>
      <c r="BJ65" s="16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</row>
    <row r="66" spans="2:81" s="17" customFormat="1" ht="60" customHeight="1" thickBot="1">
      <c r="B66" s="335" t="s">
        <v>256</v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7"/>
      <c r="AA66" s="335" t="s">
        <v>58</v>
      </c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7"/>
      <c r="AV66" s="335" t="s">
        <v>111</v>
      </c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</row>
    <row r="67" spans="2:81" s="17" customFormat="1" ht="100.5" customHeight="1">
      <c r="B67" s="371" t="s">
        <v>18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3"/>
      <c r="O67" s="374" t="s">
        <v>17</v>
      </c>
      <c r="P67" s="372"/>
      <c r="Q67" s="372"/>
      <c r="R67" s="373"/>
      <c r="S67" s="374" t="s">
        <v>19</v>
      </c>
      <c r="T67" s="372"/>
      <c r="U67" s="372"/>
      <c r="V67" s="373"/>
      <c r="W67" s="263" t="s">
        <v>59</v>
      </c>
      <c r="X67" s="264"/>
      <c r="Y67" s="264"/>
      <c r="Z67" s="265"/>
      <c r="AA67" s="371" t="s">
        <v>17</v>
      </c>
      <c r="AB67" s="372"/>
      <c r="AC67" s="372"/>
      <c r="AD67" s="372"/>
      <c r="AE67" s="372"/>
      <c r="AF67" s="372"/>
      <c r="AG67" s="373"/>
      <c r="AH67" s="374" t="s">
        <v>19</v>
      </c>
      <c r="AI67" s="372"/>
      <c r="AJ67" s="372"/>
      <c r="AK67" s="372"/>
      <c r="AL67" s="372"/>
      <c r="AM67" s="372"/>
      <c r="AN67" s="373"/>
      <c r="AO67" s="263" t="s">
        <v>235</v>
      </c>
      <c r="AP67" s="372"/>
      <c r="AQ67" s="372"/>
      <c r="AR67" s="372"/>
      <c r="AS67" s="372"/>
      <c r="AT67" s="372"/>
      <c r="AU67" s="376"/>
      <c r="AV67" s="389" t="s">
        <v>114</v>
      </c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1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9"/>
      <c r="BW67" s="48"/>
      <c r="BX67" s="50"/>
      <c r="BY67" s="50"/>
      <c r="BZ67" s="50"/>
      <c r="CA67" s="49"/>
      <c r="CB67" s="48"/>
      <c r="CC67" s="48"/>
    </row>
    <row r="68" spans="2:81" s="17" customFormat="1" ht="60" customHeight="1">
      <c r="B68" s="183" t="s">
        <v>233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5"/>
      <c r="O68" s="179">
        <v>1</v>
      </c>
      <c r="P68" s="180"/>
      <c r="Q68" s="180"/>
      <c r="R68" s="181"/>
      <c r="S68" s="179">
        <v>2</v>
      </c>
      <c r="T68" s="180"/>
      <c r="U68" s="180"/>
      <c r="V68" s="181"/>
      <c r="W68" s="179">
        <v>3</v>
      </c>
      <c r="X68" s="180"/>
      <c r="Y68" s="180"/>
      <c r="Z68" s="182"/>
      <c r="AA68" s="186" t="s">
        <v>236</v>
      </c>
      <c r="AB68" s="187"/>
      <c r="AC68" s="187"/>
      <c r="AD68" s="187"/>
      <c r="AE68" s="187"/>
      <c r="AF68" s="187"/>
      <c r="AG68" s="188"/>
      <c r="AH68" s="179">
        <v>4</v>
      </c>
      <c r="AI68" s="180"/>
      <c r="AJ68" s="180"/>
      <c r="AK68" s="180"/>
      <c r="AL68" s="180"/>
      <c r="AM68" s="180"/>
      <c r="AN68" s="181"/>
      <c r="AO68" s="179">
        <v>6</v>
      </c>
      <c r="AP68" s="180"/>
      <c r="AQ68" s="180"/>
      <c r="AR68" s="180"/>
      <c r="AS68" s="180"/>
      <c r="AT68" s="180"/>
      <c r="AU68" s="182"/>
      <c r="AV68" s="392"/>
      <c r="AW68" s="393"/>
      <c r="AX68" s="393"/>
      <c r="AY68" s="393"/>
      <c r="AZ68" s="393"/>
      <c r="BA68" s="393"/>
      <c r="BB68" s="393"/>
      <c r="BC68" s="393"/>
      <c r="BD68" s="393"/>
      <c r="BE68" s="393"/>
      <c r="BF68" s="393"/>
      <c r="BG68" s="393"/>
      <c r="BH68" s="393"/>
      <c r="BI68" s="393"/>
      <c r="BJ68" s="394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9"/>
      <c r="BW68" s="48"/>
      <c r="BX68" s="50"/>
      <c r="BY68" s="50"/>
      <c r="BZ68" s="50"/>
      <c r="CA68" s="49"/>
      <c r="CB68" s="48"/>
      <c r="CC68" s="48"/>
    </row>
    <row r="69" spans="2:81" s="17" customFormat="1" ht="60" customHeight="1" thickBot="1">
      <c r="B69" s="395" t="s">
        <v>234</v>
      </c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7"/>
      <c r="O69" s="245">
        <v>2</v>
      </c>
      <c r="P69" s="246"/>
      <c r="Q69" s="246"/>
      <c r="R69" s="237"/>
      <c r="S69" s="245">
        <v>2</v>
      </c>
      <c r="T69" s="246"/>
      <c r="U69" s="246"/>
      <c r="V69" s="237"/>
      <c r="W69" s="245">
        <v>3</v>
      </c>
      <c r="X69" s="246"/>
      <c r="Y69" s="246"/>
      <c r="Z69" s="247"/>
      <c r="AA69" s="272" t="s">
        <v>237</v>
      </c>
      <c r="AB69" s="273"/>
      <c r="AC69" s="273"/>
      <c r="AD69" s="273"/>
      <c r="AE69" s="273"/>
      <c r="AF69" s="273"/>
      <c r="AG69" s="274"/>
      <c r="AH69" s="245">
        <v>4</v>
      </c>
      <c r="AI69" s="246"/>
      <c r="AJ69" s="246"/>
      <c r="AK69" s="246"/>
      <c r="AL69" s="246"/>
      <c r="AM69" s="246"/>
      <c r="AN69" s="237"/>
      <c r="AO69" s="245">
        <v>6</v>
      </c>
      <c r="AP69" s="246"/>
      <c r="AQ69" s="246"/>
      <c r="AR69" s="246"/>
      <c r="AS69" s="246"/>
      <c r="AT69" s="246"/>
      <c r="AU69" s="247"/>
      <c r="AV69" s="236"/>
      <c r="AW69" s="246"/>
      <c r="AX69" s="246"/>
      <c r="AY69" s="246"/>
      <c r="AZ69" s="246"/>
      <c r="BA69" s="246"/>
      <c r="BB69" s="246"/>
      <c r="BC69" s="246"/>
      <c r="BD69" s="246"/>
      <c r="BE69" s="246"/>
      <c r="BF69" s="246"/>
      <c r="BG69" s="246"/>
      <c r="BH69" s="246"/>
      <c r="BI69" s="246"/>
      <c r="BJ69" s="247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</row>
    <row r="70" spans="2:62" s="46" customFormat="1" ht="69" customHeight="1"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5"/>
      <c r="AM70" s="375"/>
      <c r="AN70" s="375"/>
      <c r="AO70" s="375"/>
      <c r="AP70" s="375"/>
      <c r="AQ70" s="375"/>
      <c r="AR70" s="375"/>
      <c r="AS70" s="375"/>
      <c r="AT70" s="375"/>
      <c r="AU70" s="375"/>
      <c r="AV70" s="375"/>
      <c r="AW70" s="375"/>
      <c r="AX70" s="375"/>
      <c r="AY70" s="375"/>
      <c r="AZ70" s="375"/>
      <c r="BA70" s="375"/>
      <c r="BB70" s="375"/>
      <c r="BC70" s="375"/>
      <c r="BD70" s="375"/>
      <c r="BE70" s="375"/>
      <c r="BF70" s="375"/>
      <c r="BG70" s="375"/>
      <c r="BH70" s="375"/>
      <c r="BI70" s="375"/>
      <c r="BJ70" s="375"/>
    </row>
    <row r="71" spans="2:62" s="17" customFormat="1" ht="48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35" t="s">
        <v>112</v>
      </c>
      <c r="AC71" s="53"/>
      <c r="AD71" s="53"/>
      <c r="AE71" s="53"/>
      <c r="AF71" s="53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6"/>
      <c r="BH71" s="16"/>
      <c r="BI71" s="16"/>
      <c r="BJ71" s="16"/>
    </row>
    <row r="72" spans="2:62" s="17" customFormat="1" ht="75" customHeight="1" thickBo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3"/>
      <c r="T72" s="33"/>
      <c r="U72" s="8"/>
      <c r="V72" s="51"/>
      <c r="W72" s="51"/>
      <c r="X72" s="8"/>
      <c r="Y72" s="8"/>
      <c r="Z72" s="8"/>
      <c r="AA72" s="8"/>
      <c r="AB72" s="8"/>
      <c r="AC72" s="8"/>
      <c r="AD72" s="8"/>
      <c r="AE72" s="8"/>
      <c r="AF72" s="8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6"/>
      <c r="BH72" s="6"/>
      <c r="BI72" s="6"/>
      <c r="BJ72" s="6"/>
    </row>
    <row r="73" spans="2:62" s="8" customFormat="1" ht="209.25" customHeight="1" thickBot="1">
      <c r="B73" s="398" t="s">
        <v>29</v>
      </c>
      <c r="C73" s="399"/>
      <c r="D73" s="399"/>
      <c r="E73" s="485"/>
      <c r="F73" s="427" t="s">
        <v>30</v>
      </c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28"/>
      <c r="AL73" s="428"/>
      <c r="AM73" s="428"/>
      <c r="AN73" s="428"/>
      <c r="AO73" s="428"/>
      <c r="AP73" s="428"/>
      <c r="AQ73" s="428"/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9"/>
      <c r="BG73" s="398" t="s">
        <v>144</v>
      </c>
      <c r="BH73" s="399"/>
      <c r="BI73" s="399"/>
      <c r="BJ73" s="400"/>
    </row>
    <row r="74" spans="2:62" s="17" customFormat="1" ht="145.5" customHeight="1">
      <c r="B74" s="371" t="s">
        <v>37</v>
      </c>
      <c r="C74" s="372"/>
      <c r="D74" s="372"/>
      <c r="E74" s="373"/>
      <c r="F74" s="386" t="s">
        <v>199</v>
      </c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8"/>
      <c r="BG74" s="351" t="s">
        <v>254</v>
      </c>
      <c r="BH74" s="384"/>
      <c r="BI74" s="384"/>
      <c r="BJ74" s="385"/>
    </row>
    <row r="75" spans="2:62" s="17" customFormat="1" ht="110.25" customHeight="1">
      <c r="B75" s="206" t="s">
        <v>38</v>
      </c>
      <c r="C75" s="180"/>
      <c r="D75" s="180"/>
      <c r="E75" s="181"/>
      <c r="F75" s="269" t="s">
        <v>200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1"/>
      <c r="BG75" s="203" t="s">
        <v>263</v>
      </c>
      <c r="BH75" s="204"/>
      <c r="BI75" s="204"/>
      <c r="BJ75" s="205"/>
    </row>
    <row r="76" spans="2:62" s="17" customFormat="1" ht="110.25" customHeight="1">
      <c r="B76" s="191" t="s">
        <v>115</v>
      </c>
      <c r="C76" s="192"/>
      <c r="D76" s="192"/>
      <c r="E76" s="193"/>
      <c r="F76" s="194" t="s">
        <v>201</v>
      </c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6"/>
      <c r="BG76" s="351" t="s">
        <v>214</v>
      </c>
      <c r="BH76" s="352"/>
      <c r="BI76" s="352"/>
      <c r="BJ76" s="353"/>
    </row>
    <row r="77" spans="2:62" s="17" customFormat="1" ht="110.25" customHeight="1">
      <c r="B77" s="191" t="s">
        <v>134</v>
      </c>
      <c r="C77" s="192"/>
      <c r="D77" s="192"/>
      <c r="E77" s="193"/>
      <c r="F77" s="194" t="s">
        <v>202</v>
      </c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6"/>
      <c r="BG77" s="363" t="s">
        <v>252</v>
      </c>
      <c r="BH77" s="364"/>
      <c r="BI77" s="364"/>
      <c r="BJ77" s="365"/>
    </row>
    <row r="78" spans="2:62" s="17" customFormat="1" ht="110.25" customHeight="1">
      <c r="B78" s="206" t="s">
        <v>145</v>
      </c>
      <c r="C78" s="180"/>
      <c r="D78" s="180"/>
      <c r="E78" s="181"/>
      <c r="F78" s="269" t="s">
        <v>203</v>
      </c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1"/>
      <c r="BG78" s="346" t="s">
        <v>253</v>
      </c>
      <c r="BH78" s="349"/>
      <c r="BI78" s="349"/>
      <c r="BJ78" s="350"/>
    </row>
    <row r="79" spans="2:62" s="17" customFormat="1" ht="110.25" customHeight="1">
      <c r="B79" s="191" t="s">
        <v>142</v>
      </c>
      <c r="C79" s="192"/>
      <c r="D79" s="192"/>
      <c r="E79" s="193"/>
      <c r="F79" s="269" t="s">
        <v>204</v>
      </c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1"/>
      <c r="BG79" s="216" t="s">
        <v>33</v>
      </c>
      <c r="BH79" s="217"/>
      <c r="BI79" s="217"/>
      <c r="BJ79" s="218"/>
    </row>
    <row r="80" spans="2:62" s="17" customFormat="1" ht="110.25" customHeight="1" thickBot="1">
      <c r="B80" s="191" t="s">
        <v>205</v>
      </c>
      <c r="C80" s="192"/>
      <c r="D80" s="192"/>
      <c r="E80" s="193"/>
      <c r="F80" s="194" t="s">
        <v>206</v>
      </c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6"/>
      <c r="BG80" s="360" t="s">
        <v>264</v>
      </c>
      <c r="BH80" s="361"/>
      <c r="BI80" s="361"/>
      <c r="BJ80" s="362"/>
    </row>
    <row r="81" spans="2:62" s="17" customFormat="1" ht="110.25" customHeight="1">
      <c r="B81" s="227" t="s">
        <v>120</v>
      </c>
      <c r="C81" s="228"/>
      <c r="D81" s="228"/>
      <c r="E81" s="229"/>
      <c r="F81" s="249" t="s">
        <v>238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  <c r="AN81" s="250"/>
      <c r="AO81" s="250"/>
      <c r="AP81" s="250"/>
      <c r="AQ81" s="250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1"/>
      <c r="BG81" s="366" t="s">
        <v>153</v>
      </c>
      <c r="BH81" s="367"/>
      <c r="BI81" s="367"/>
      <c r="BJ81" s="368"/>
    </row>
    <row r="82" spans="2:62" s="17" customFormat="1" ht="110.25" customHeight="1">
      <c r="B82" s="401" t="s">
        <v>121</v>
      </c>
      <c r="C82" s="402"/>
      <c r="D82" s="402"/>
      <c r="E82" s="403"/>
      <c r="F82" s="404" t="s">
        <v>259</v>
      </c>
      <c r="G82" s="405"/>
      <c r="H82" s="405"/>
      <c r="I82" s="405"/>
      <c r="J82" s="405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405"/>
      <c r="AI82" s="405"/>
      <c r="AJ82" s="405"/>
      <c r="AK82" s="405"/>
      <c r="AL82" s="405"/>
      <c r="AM82" s="405"/>
      <c r="AN82" s="405"/>
      <c r="AO82" s="405"/>
      <c r="AP82" s="405"/>
      <c r="AQ82" s="405"/>
      <c r="AR82" s="405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5"/>
      <c r="BD82" s="405"/>
      <c r="BE82" s="405"/>
      <c r="BF82" s="406"/>
      <c r="BG82" s="354" t="s">
        <v>33</v>
      </c>
      <c r="BH82" s="355"/>
      <c r="BI82" s="355"/>
      <c r="BJ82" s="356"/>
    </row>
    <row r="83" spans="2:62" s="17" customFormat="1" ht="110.25" customHeight="1" thickBot="1">
      <c r="B83" s="410" t="s">
        <v>122</v>
      </c>
      <c r="C83" s="411"/>
      <c r="D83" s="411"/>
      <c r="E83" s="412"/>
      <c r="F83" s="266" t="s">
        <v>239</v>
      </c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8"/>
      <c r="BG83" s="224" t="s">
        <v>162</v>
      </c>
      <c r="BH83" s="225"/>
      <c r="BI83" s="225"/>
      <c r="BJ83" s="226"/>
    </row>
    <row r="84" spans="2:62" s="17" customFormat="1" ht="175.5" customHeight="1">
      <c r="B84" s="371" t="s">
        <v>119</v>
      </c>
      <c r="C84" s="372"/>
      <c r="D84" s="372"/>
      <c r="E84" s="373"/>
      <c r="F84" s="386" t="s">
        <v>240</v>
      </c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8"/>
      <c r="BG84" s="357" t="s">
        <v>34</v>
      </c>
      <c r="BH84" s="358"/>
      <c r="BI84" s="358"/>
      <c r="BJ84" s="359"/>
    </row>
    <row r="85" spans="2:62" s="17" customFormat="1" ht="110.25" customHeight="1">
      <c r="B85" s="407" t="s">
        <v>123</v>
      </c>
      <c r="C85" s="408"/>
      <c r="D85" s="408"/>
      <c r="E85" s="409"/>
      <c r="F85" s="404" t="s">
        <v>255</v>
      </c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6"/>
      <c r="BG85" s="346" t="s">
        <v>44</v>
      </c>
      <c r="BH85" s="347"/>
      <c r="BI85" s="347"/>
      <c r="BJ85" s="348"/>
    </row>
    <row r="86" spans="2:62" s="17" customFormat="1" ht="138" customHeight="1">
      <c r="B86" s="197" t="s">
        <v>124</v>
      </c>
      <c r="C86" s="198"/>
      <c r="D86" s="198"/>
      <c r="E86" s="199"/>
      <c r="F86" s="207" t="s">
        <v>241</v>
      </c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9"/>
      <c r="BG86" s="216" t="s">
        <v>36</v>
      </c>
      <c r="BH86" s="217"/>
      <c r="BI86" s="217"/>
      <c r="BJ86" s="218"/>
    </row>
    <row r="87" spans="2:62" s="17" customFormat="1" ht="110.25" customHeight="1">
      <c r="B87" s="197" t="s">
        <v>154</v>
      </c>
      <c r="C87" s="198"/>
      <c r="D87" s="198"/>
      <c r="E87" s="199"/>
      <c r="F87" s="260" t="s">
        <v>242</v>
      </c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2"/>
      <c r="BG87" s="216" t="s">
        <v>36</v>
      </c>
      <c r="BH87" s="217"/>
      <c r="BI87" s="217"/>
      <c r="BJ87" s="218"/>
    </row>
    <row r="88" spans="2:62" s="17" customFormat="1" ht="110.25" customHeight="1">
      <c r="B88" s="410" t="s">
        <v>155</v>
      </c>
      <c r="C88" s="411"/>
      <c r="D88" s="411"/>
      <c r="E88" s="412"/>
      <c r="F88" s="266" t="s">
        <v>244</v>
      </c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8"/>
      <c r="BG88" s="224" t="s">
        <v>42</v>
      </c>
      <c r="BH88" s="225"/>
      <c r="BI88" s="225"/>
      <c r="BJ88" s="226"/>
    </row>
    <row r="89" spans="2:62" s="32" customFormat="1" ht="110.25" customHeight="1">
      <c r="B89" s="206" t="s">
        <v>156</v>
      </c>
      <c r="C89" s="180"/>
      <c r="D89" s="180"/>
      <c r="E89" s="181"/>
      <c r="F89" s="207" t="s">
        <v>245</v>
      </c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9"/>
      <c r="BG89" s="203" t="s">
        <v>118</v>
      </c>
      <c r="BH89" s="204"/>
      <c r="BI89" s="204"/>
      <c r="BJ89" s="205"/>
    </row>
    <row r="90" spans="2:62" s="32" customFormat="1" ht="110.25" customHeight="1">
      <c r="B90" s="206" t="s">
        <v>157</v>
      </c>
      <c r="C90" s="180"/>
      <c r="D90" s="180"/>
      <c r="E90" s="181"/>
      <c r="F90" s="220" t="s">
        <v>246</v>
      </c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2"/>
      <c r="BG90" s="203" t="s">
        <v>118</v>
      </c>
      <c r="BH90" s="204"/>
      <c r="BI90" s="204"/>
      <c r="BJ90" s="205"/>
    </row>
    <row r="91" spans="2:62" s="7" customFormat="1" ht="110.25" customHeight="1" thickBot="1">
      <c r="B91" s="210" t="s">
        <v>169</v>
      </c>
      <c r="C91" s="211"/>
      <c r="D91" s="211"/>
      <c r="E91" s="212"/>
      <c r="F91" s="213" t="s">
        <v>247</v>
      </c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5"/>
      <c r="BG91" s="242" t="s">
        <v>158</v>
      </c>
      <c r="BH91" s="243"/>
      <c r="BI91" s="243"/>
      <c r="BJ91" s="244"/>
    </row>
    <row r="92" spans="2:62" s="8" customFormat="1" ht="49.5" customHeight="1">
      <c r="B92" s="54"/>
      <c r="C92" s="54"/>
      <c r="D92" s="54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9"/>
      <c r="BH92" s="19"/>
      <c r="BI92" s="19"/>
      <c r="BJ92" s="19"/>
    </row>
    <row r="93" spans="2:62" s="56" customFormat="1" ht="99.75" customHeight="1">
      <c r="B93" s="483" t="s">
        <v>196</v>
      </c>
      <c r="C93" s="483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483"/>
      <c r="W93" s="483"/>
      <c r="X93" s="483"/>
      <c r="Y93" s="483"/>
      <c r="Z93" s="483"/>
      <c r="AA93" s="483"/>
      <c r="AB93" s="483"/>
      <c r="AC93" s="483"/>
      <c r="AD93" s="483"/>
      <c r="AE93" s="483"/>
      <c r="AF93" s="483"/>
      <c r="AG93" s="483"/>
      <c r="AH93" s="483"/>
      <c r="AI93" s="483"/>
      <c r="AJ93" s="483"/>
      <c r="AK93" s="483"/>
      <c r="AL93" s="483"/>
      <c r="AM93" s="483"/>
      <c r="AN93" s="483"/>
      <c r="AO93" s="483"/>
      <c r="AP93" s="483"/>
      <c r="AQ93" s="483"/>
      <c r="AR93" s="483"/>
      <c r="AS93" s="483"/>
      <c r="AT93" s="483"/>
      <c r="AU93" s="483"/>
      <c r="AV93" s="483"/>
      <c r="AW93" s="483"/>
      <c r="AX93" s="483"/>
      <c r="AY93" s="483"/>
      <c r="AZ93" s="483"/>
      <c r="BA93" s="483"/>
      <c r="BB93" s="483"/>
      <c r="BC93" s="483"/>
      <c r="BD93" s="483"/>
      <c r="BE93" s="483"/>
      <c r="BF93" s="483"/>
      <c r="BG93" s="483"/>
      <c r="BH93" s="483"/>
      <c r="BI93" s="483"/>
      <c r="BJ93" s="483"/>
    </row>
    <row r="94" spans="2:62" s="8" customFormat="1" ht="99.75" customHeight="1">
      <c r="B94" s="377" t="s">
        <v>243</v>
      </c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7"/>
      <c r="BH94" s="377"/>
      <c r="BI94" s="377"/>
      <c r="BJ94" s="377"/>
    </row>
    <row r="95" spans="2:62" s="57" customFormat="1" ht="99.75" customHeight="1"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377"/>
      <c r="BE95" s="377"/>
      <c r="BF95" s="377"/>
      <c r="BG95" s="377"/>
      <c r="BH95" s="377"/>
      <c r="BI95" s="377"/>
      <c r="BJ95" s="377"/>
    </row>
    <row r="96" spans="2:62" s="8" customFormat="1" ht="127.5" customHeight="1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3"/>
      <c r="T96" s="63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4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2"/>
      <c r="BH96" s="62"/>
      <c r="BI96" s="62"/>
      <c r="BJ96" s="62"/>
    </row>
    <row r="97" spans="2:62" s="8" customFormat="1" ht="49.5" customHeight="1">
      <c r="B97" s="45" t="s">
        <v>39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3"/>
      <c r="T97" s="63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4"/>
      <c r="AG97" s="5"/>
      <c r="AH97" s="65"/>
      <c r="AI97" s="65"/>
      <c r="AJ97" s="65"/>
      <c r="AK97" s="66" t="s">
        <v>39</v>
      </c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2"/>
      <c r="BH97" s="62"/>
      <c r="BI97" s="62"/>
      <c r="BJ97" s="62"/>
    </row>
    <row r="98" spans="2:62" s="8" customFormat="1" ht="49.5" customHeight="1">
      <c r="B98" s="189" t="s">
        <v>231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2"/>
      <c r="AF98" s="64"/>
      <c r="AG98" s="65"/>
      <c r="AH98" s="65"/>
      <c r="AI98" s="65"/>
      <c r="AJ98" s="65"/>
      <c r="AK98" s="202" t="s">
        <v>179</v>
      </c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</row>
    <row r="99" spans="2:62" s="8" customFormat="1" ht="49.5" customHeight="1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2"/>
      <c r="AF99" s="64"/>
      <c r="AG99" s="65"/>
      <c r="AH99" s="65"/>
      <c r="AI99" s="65"/>
      <c r="AJ99" s="65"/>
      <c r="AK99" s="202"/>
      <c r="AL99" s="202"/>
      <c r="AM99" s="202"/>
      <c r="AN99" s="202"/>
      <c r="AO99" s="202"/>
      <c r="AP99" s="202"/>
      <c r="AQ99" s="202"/>
      <c r="AR99" s="202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</row>
    <row r="100" spans="2:62" s="8" customFormat="1" ht="49.5" customHeight="1">
      <c r="B100" s="201"/>
      <c r="C100" s="201"/>
      <c r="D100" s="201"/>
      <c r="E100" s="201"/>
      <c r="F100" s="201"/>
      <c r="G100" s="201"/>
      <c r="H100" s="177" t="s">
        <v>232</v>
      </c>
      <c r="I100" s="177"/>
      <c r="J100" s="177"/>
      <c r="K100" s="177"/>
      <c r="L100" s="177"/>
      <c r="M100" s="177"/>
      <c r="N100" s="177"/>
      <c r="O100" s="177"/>
      <c r="P100" s="177"/>
      <c r="Q100" s="68"/>
      <c r="R100" s="68"/>
      <c r="S100" s="68"/>
      <c r="T100" s="68"/>
      <c r="U100" s="67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4"/>
      <c r="AG100" s="65"/>
      <c r="AH100" s="65"/>
      <c r="AI100" s="65"/>
      <c r="AJ100" s="65"/>
      <c r="AK100" s="201"/>
      <c r="AL100" s="201"/>
      <c r="AM100" s="201"/>
      <c r="AN100" s="201"/>
      <c r="AO100" s="201"/>
      <c r="AP100" s="201"/>
      <c r="AQ100" s="177" t="s">
        <v>132</v>
      </c>
      <c r="AR100" s="177"/>
      <c r="AS100" s="177"/>
      <c r="AT100" s="177"/>
      <c r="AU100" s="177"/>
      <c r="AV100" s="177"/>
      <c r="AW100" s="177"/>
      <c r="AX100" s="177"/>
      <c r="AY100" s="177"/>
      <c r="AZ100" s="68"/>
      <c r="BA100" s="68"/>
      <c r="BB100" s="68"/>
      <c r="BC100" s="68"/>
      <c r="BD100" s="68"/>
      <c r="BE100" s="68"/>
      <c r="BF100" s="68"/>
      <c r="BG100" s="62"/>
      <c r="BH100" s="62"/>
      <c r="BI100" s="62"/>
      <c r="BJ100" s="62"/>
    </row>
    <row r="101" spans="2:62" s="8" customFormat="1" ht="49.5" customHeight="1">
      <c r="B101" s="69" t="s">
        <v>135</v>
      </c>
      <c r="C101" s="62"/>
      <c r="D101" s="62"/>
      <c r="E101" s="62"/>
      <c r="F101" s="62"/>
      <c r="G101" s="62"/>
      <c r="H101" s="62"/>
      <c r="I101" s="69"/>
      <c r="J101" s="62"/>
      <c r="K101" s="62"/>
      <c r="L101" s="62"/>
      <c r="M101" s="62"/>
      <c r="N101" s="62"/>
      <c r="O101" s="62"/>
      <c r="P101" s="62"/>
      <c r="Q101" s="62"/>
      <c r="R101" s="62"/>
      <c r="S101" s="63"/>
      <c r="T101" s="63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4"/>
      <c r="AG101" s="65"/>
      <c r="AH101" s="65"/>
      <c r="AI101" s="65"/>
      <c r="AJ101" s="65"/>
      <c r="AK101" s="69" t="s">
        <v>135</v>
      </c>
      <c r="AL101" s="70"/>
      <c r="AM101" s="70"/>
      <c r="AN101" s="70"/>
      <c r="AO101" s="70"/>
      <c r="AP101" s="70"/>
      <c r="AQ101" s="65"/>
      <c r="AR101" s="71"/>
      <c r="AS101" s="71"/>
      <c r="AT101" s="71"/>
      <c r="AU101" s="71"/>
      <c r="AV101" s="71"/>
      <c r="AW101" s="71"/>
      <c r="AX101" s="65"/>
      <c r="AY101" s="65"/>
      <c r="AZ101" s="65"/>
      <c r="BA101" s="65"/>
      <c r="BB101" s="65"/>
      <c r="BC101" s="65"/>
      <c r="BD101" s="65"/>
      <c r="BE101" s="65"/>
      <c r="BF101" s="65"/>
      <c r="BG101" s="62"/>
      <c r="BH101" s="62"/>
      <c r="BI101" s="62"/>
      <c r="BJ101" s="62"/>
    </row>
    <row r="102" spans="2:62" s="8" customFormat="1" ht="49.5" customHeight="1">
      <c r="B102" s="475"/>
      <c r="C102" s="475"/>
      <c r="D102" s="475"/>
      <c r="E102" s="475"/>
      <c r="F102" s="475"/>
      <c r="G102" s="475"/>
      <c r="H102" s="189">
        <v>2023</v>
      </c>
      <c r="I102" s="189"/>
      <c r="J102" s="189"/>
      <c r="K102" s="189"/>
      <c r="L102" s="189"/>
      <c r="M102" s="189"/>
      <c r="N102" s="62"/>
      <c r="O102" s="62"/>
      <c r="P102" s="62"/>
      <c r="Q102" s="62"/>
      <c r="R102" s="62"/>
      <c r="S102" s="63"/>
      <c r="T102" s="63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4"/>
      <c r="AG102" s="65"/>
      <c r="AH102" s="65"/>
      <c r="AI102" s="65"/>
      <c r="AJ102" s="65"/>
      <c r="AK102" s="475"/>
      <c r="AL102" s="475"/>
      <c r="AM102" s="475"/>
      <c r="AN102" s="475"/>
      <c r="AO102" s="475"/>
      <c r="AP102" s="475"/>
      <c r="AQ102" s="189">
        <v>2023</v>
      </c>
      <c r="AR102" s="189"/>
      <c r="AS102" s="189"/>
      <c r="AT102" s="189"/>
      <c r="AU102" s="189"/>
      <c r="AV102" s="189"/>
      <c r="AW102" s="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2"/>
      <c r="BH102" s="62"/>
      <c r="BI102" s="62"/>
      <c r="BJ102" s="62"/>
    </row>
    <row r="103" spans="2:62" s="8" customFormat="1" ht="49.5" customHeight="1">
      <c r="B103" s="476"/>
      <c r="C103" s="476"/>
      <c r="D103" s="476"/>
      <c r="E103" s="476"/>
      <c r="F103" s="476"/>
      <c r="G103" s="476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3"/>
      <c r="T103" s="63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4"/>
      <c r="AG103" s="65"/>
      <c r="AH103" s="65"/>
      <c r="AI103" s="65"/>
      <c r="AJ103" s="65"/>
      <c r="AK103" s="223"/>
      <c r="AL103" s="223"/>
      <c r="AM103" s="223"/>
      <c r="AN103" s="223"/>
      <c r="AO103" s="223"/>
      <c r="AP103" s="223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2"/>
      <c r="BH103" s="62"/>
      <c r="BI103" s="62"/>
      <c r="BJ103" s="62"/>
    </row>
    <row r="104" spans="2:62" s="34" customFormat="1" ht="49.5" customHeight="1">
      <c r="B104" s="72"/>
      <c r="C104" s="72"/>
      <c r="D104" s="72"/>
      <c r="E104" s="72"/>
      <c r="F104" s="72"/>
      <c r="G104" s="7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3"/>
      <c r="T104" s="63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4"/>
      <c r="AG104" s="65"/>
      <c r="AH104" s="65"/>
      <c r="AI104" s="65"/>
      <c r="AJ104" s="65"/>
      <c r="AK104" s="73"/>
      <c r="AL104" s="73"/>
      <c r="AM104" s="73"/>
      <c r="AN104" s="73"/>
      <c r="AO104" s="73"/>
      <c r="AP104" s="73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2"/>
      <c r="BH104" s="62"/>
      <c r="BI104" s="62"/>
      <c r="BJ104" s="62"/>
    </row>
    <row r="105" spans="2:62" s="34" customFormat="1" ht="49.5" customHeight="1">
      <c r="B105" s="8" t="s">
        <v>129</v>
      </c>
      <c r="C105" s="62"/>
      <c r="D105" s="62"/>
      <c r="E105" s="62"/>
      <c r="F105" s="62"/>
      <c r="G105" s="62"/>
      <c r="H105" s="62"/>
      <c r="I105" s="64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2"/>
      <c r="AF105" s="64"/>
      <c r="AG105" s="65"/>
      <c r="AH105" s="65"/>
      <c r="AI105" s="65"/>
      <c r="AJ105" s="65"/>
      <c r="AK105" s="202" t="s">
        <v>40</v>
      </c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68"/>
      <c r="BF105" s="68"/>
      <c r="BG105" s="62"/>
      <c r="BH105" s="62"/>
      <c r="BI105" s="62"/>
      <c r="BJ105" s="62"/>
    </row>
    <row r="106" spans="2:62" s="8" customFormat="1" ht="49.5" customHeight="1">
      <c r="B106" s="8" t="s">
        <v>128</v>
      </c>
      <c r="C106" s="62"/>
      <c r="D106" s="62"/>
      <c r="E106" s="62"/>
      <c r="F106" s="62"/>
      <c r="G106" s="62"/>
      <c r="H106" s="62"/>
      <c r="I106" s="64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2"/>
      <c r="AF106" s="64"/>
      <c r="AG106" s="65"/>
      <c r="AH106" s="65"/>
      <c r="AI106" s="65"/>
      <c r="AJ106" s="65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68"/>
      <c r="BF106" s="68"/>
      <c r="BG106" s="62"/>
      <c r="BH106" s="62"/>
      <c r="BI106" s="62"/>
      <c r="BJ106" s="62"/>
    </row>
    <row r="107" spans="2:62" s="8" customFormat="1" ht="49.5" customHeight="1">
      <c r="B107" s="475"/>
      <c r="C107" s="475"/>
      <c r="D107" s="475"/>
      <c r="E107" s="475"/>
      <c r="F107" s="475"/>
      <c r="G107" s="475"/>
      <c r="H107" s="74"/>
      <c r="I107" s="219" t="s">
        <v>130</v>
      </c>
      <c r="J107" s="219"/>
      <c r="K107" s="219"/>
      <c r="L107" s="219"/>
      <c r="M107" s="219"/>
      <c r="N107" s="219"/>
      <c r="O107" s="219"/>
      <c r="P107" s="219"/>
      <c r="Q107" s="62"/>
      <c r="R107" s="62"/>
      <c r="S107" s="63"/>
      <c r="T107" s="63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4"/>
      <c r="AG107" s="65"/>
      <c r="AH107" s="65"/>
      <c r="AI107" s="65"/>
      <c r="AJ107" s="65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68"/>
      <c r="BF107" s="68"/>
      <c r="BG107" s="62"/>
      <c r="BH107" s="62"/>
      <c r="BI107" s="62"/>
      <c r="BJ107" s="62"/>
    </row>
    <row r="108" spans="2:62" s="46" customFormat="1" ht="84" customHeight="1">
      <c r="B108" s="69" t="s">
        <v>135</v>
      </c>
      <c r="C108" s="62"/>
      <c r="D108" s="62"/>
      <c r="E108" s="62"/>
      <c r="F108" s="62"/>
      <c r="G108" s="62"/>
      <c r="H108" s="62"/>
      <c r="I108" s="75"/>
      <c r="J108" s="64"/>
      <c r="K108" s="64"/>
      <c r="L108" s="64"/>
      <c r="M108" s="64"/>
      <c r="N108" s="64"/>
      <c r="O108" s="62"/>
      <c r="P108" s="62"/>
      <c r="Q108" s="62"/>
      <c r="R108" s="62"/>
      <c r="S108" s="63"/>
      <c r="T108" s="63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4"/>
      <c r="AG108" s="65"/>
      <c r="AH108" s="65"/>
      <c r="AI108" s="65"/>
      <c r="AJ108" s="65"/>
      <c r="AK108" s="201"/>
      <c r="AL108" s="201"/>
      <c r="AM108" s="201"/>
      <c r="AN108" s="201"/>
      <c r="AO108" s="201"/>
      <c r="AP108" s="201"/>
      <c r="AQ108" s="177" t="s">
        <v>131</v>
      </c>
      <c r="AR108" s="177"/>
      <c r="AS108" s="177"/>
      <c r="AT108" s="177"/>
      <c r="AU108" s="177"/>
      <c r="AV108" s="177"/>
      <c r="AW108" s="177"/>
      <c r="AX108" s="177"/>
      <c r="AY108" s="177"/>
      <c r="AZ108" s="65"/>
      <c r="BA108" s="65"/>
      <c r="BB108" s="65"/>
      <c r="BC108" s="65"/>
      <c r="BD108" s="65"/>
      <c r="BE108" s="65"/>
      <c r="BF108" s="65"/>
      <c r="BG108" s="62"/>
      <c r="BH108" s="62"/>
      <c r="BI108" s="62"/>
      <c r="BJ108" s="62"/>
    </row>
    <row r="109" spans="2:62" s="46" customFormat="1" ht="51.75" customHeight="1">
      <c r="B109" s="475"/>
      <c r="C109" s="475"/>
      <c r="D109" s="475"/>
      <c r="E109" s="475"/>
      <c r="F109" s="475"/>
      <c r="G109" s="475"/>
      <c r="H109" s="189">
        <v>2023</v>
      </c>
      <c r="I109" s="189"/>
      <c r="J109" s="189"/>
      <c r="K109" s="189"/>
      <c r="L109" s="189"/>
      <c r="M109" s="189"/>
      <c r="N109" s="62"/>
      <c r="O109" s="62"/>
      <c r="P109" s="62"/>
      <c r="Q109" s="62"/>
      <c r="R109" s="62"/>
      <c r="S109" s="63"/>
      <c r="T109" s="63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4"/>
      <c r="AG109" s="65"/>
      <c r="AH109" s="65"/>
      <c r="AI109" s="65"/>
      <c r="AJ109" s="65"/>
      <c r="AK109" s="69" t="s">
        <v>135</v>
      </c>
      <c r="AL109" s="65"/>
      <c r="AM109" s="65"/>
      <c r="AN109" s="65"/>
      <c r="AO109" s="65"/>
      <c r="AP109" s="65"/>
      <c r="AQ109" s="65"/>
      <c r="AR109" s="71"/>
      <c r="AS109" s="71"/>
      <c r="AT109" s="71"/>
      <c r="AU109" s="71"/>
      <c r="AV109" s="71"/>
      <c r="AW109" s="71"/>
      <c r="AX109" s="65"/>
      <c r="AY109" s="65"/>
      <c r="AZ109" s="65"/>
      <c r="BA109" s="65"/>
      <c r="BB109" s="65"/>
      <c r="BC109" s="65"/>
      <c r="BD109" s="65"/>
      <c r="BE109" s="65"/>
      <c r="BF109" s="65"/>
      <c r="BG109" s="62"/>
      <c r="BH109" s="62"/>
      <c r="BI109" s="62"/>
      <c r="BJ109" s="62"/>
    </row>
    <row r="110" spans="2:62" s="17" customFormat="1" ht="53.25">
      <c r="B110" s="476"/>
      <c r="C110" s="476"/>
      <c r="D110" s="476"/>
      <c r="E110" s="476"/>
      <c r="F110" s="476"/>
      <c r="G110" s="476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3"/>
      <c r="T110" s="63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4"/>
      <c r="AG110" s="65"/>
      <c r="AH110" s="65"/>
      <c r="AI110" s="65"/>
      <c r="AJ110" s="65"/>
      <c r="AK110" s="475"/>
      <c r="AL110" s="475"/>
      <c r="AM110" s="475"/>
      <c r="AN110" s="475"/>
      <c r="AO110" s="475"/>
      <c r="AP110" s="475"/>
      <c r="AQ110" s="189">
        <v>2023</v>
      </c>
      <c r="AR110" s="189"/>
      <c r="AS110" s="189"/>
      <c r="AT110" s="189"/>
      <c r="AU110" s="189"/>
      <c r="AV110" s="189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2"/>
      <c r="BH110" s="62"/>
      <c r="BI110" s="62"/>
      <c r="BJ110" s="62"/>
    </row>
    <row r="111" spans="2:62" s="17" customFormat="1" ht="53.2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3"/>
      <c r="T111" s="33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62"/>
      <c r="AF111" s="64"/>
      <c r="AG111" s="65"/>
      <c r="AH111" s="65"/>
      <c r="AI111" s="65"/>
      <c r="AJ111" s="65"/>
      <c r="AK111" s="223"/>
      <c r="AL111" s="223"/>
      <c r="AM111" s="223"/>
      <c r="AN111" s="223"/>
      <c r="AO111" s="223"/>
      <c r="AP111" s="223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2"/>
      <c r="BH111" s="62"/>
      <c r="BI111" s="62"/>
      <c r="BJ111" s="62"/>
    </row>
    <row r="112" spans="2:62" ht="53.25" customHeight="1">
      <c r="B112" s="69" t="s">
        <v>133</v>
      </c>
      <c r="C112" s="69"/>
      <c r="D112" s="69"/>
      <c r="E112" s="69"/>
      <c r="F112" s="69"/>
      <c r="G112" s="69"/>
      <c r="H112" s="69"/>
      <c r="I112" s="69"/>
      <c r="J112" s="69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2"/>
      <c r="AF112" s="64"/>
      <c r="AG112" s="65"/>
      <c r="AH112" s="65"/>
      <c r="AI112" s="65"/>
      <c r="AJ112" s="6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65"/>
      <c r="BF112" s="65"/>
      <c r="BG112" s="62"/>
      <c r="BH112" s="62"/>
      <c r="BI112" s="62"/>
      <c r="BJ112" s="62"/>
    </row>
    <row r="113" spans="2:62" ht="53.25" customHeight="1">
      <c r="B113" s="8" t="s">
        <v>128</v>
      </c>
      <c r="C113" s="8"/>
      <c r="D113" s="8"/>
      <c r="E113" s="8"/>
      <c r="F113" s="8"/>
      <c r="G113" s="8"/>
      <c r="H113" s="8"/>
      <c r="I113" s="8"/>
      <c r="J113" s="8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2"/>
      <c r="AF113" s="64"/>
      <c r="AG113" s="65"/>
      <c r="AH113" s="65"/>
      <c r="AI113" s="65"/>
      <c r="AJ113" s="65"/>
      <c r="AK113" s="200" t="s">
        <v>41</v>
      </c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65"/>
      <c r="BF113" s="65"/>
      <c r="BG113" s="62"/>
      <c r="BH113" s="62"/>
      <c r="BI113" s="62"/>
      <c r="BJ113" s="62"/>
    </row>
    <row r="114" spans="2:62" ht="53.25" customHeight="1">
      <c r="B114" s="475"/>
      <c r="C114" s="475"/>
      <c r="D114" s="475"/>
      <c r="E114" s="475"/>
      <c r="F114" s="475"/>
      <c r="G114" s="475"/>
      <c r="H114" s="74"/>
      <c r="I114" s="219" t="s">
        <v>197</v>
      </c>
      <c r="J114" s="219"/>
      <c r="K114" s="219"/>
      <c r="L114" s="219"/>
      <c r="M114" s="219"/>
      <c r="N114" s="219"/>
      <c r="O114" s="219"/>
      <c r="P114" s="219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62"/>
      <c r="AF114" s="64"/>
      <c r="AG114" s="65"/>
      <c r="AH114" s="65"/>
      <c r="AI114" s="65"/>
      <c r="AJ114" s="65"/>
      <c r="AK114" s="201"/>
      <c r="AL114" s="201"/>
      <c r="AM114" s="201"/>
      <c r="AN114" s="201"/>
      <c r="AO114" s="201"/>
      <c r="AP114" s="201"/>
      <c r="AQ114" s="202" t="s">
        <v>230</v>
      </c>
      <c r="AR114" s="202"/>
      <c r="AS114" s="202"/>
      <c r="AT114" s="202"/>
      <c r="AU114" s="202"/>
      <c r="AV114" s="202"/>
      <c r="AW114" s="202"/>
      <c r="AX114" s="77"/>
      <c r="AY114" s="65"/>
      <c r="AZ114" s="65"/>
      <c r="BA114" s="65"/>
      <c r="BB114" s="65"/>
      <c r="BC114" s="65"/>
      <c r="BD114" s="65"/>
      <c r="BE114" s="65"/>
      <c r="BF114" s="65"/>
      <c r="BG114" s="62"/>
      <c r="BH114" s="62"/>
      <c r="BI114" s="62"/>
      <c r="BJ114" s="62"/>
    </row>
    <row r="115" spans="2:62" ht="53.25">
      <c r="B115" s="484"/>
      <c r="C115" s="484"/>
      <c r="D115" s="484"/>
      <c r="E115" s="484"/>
      <c r="F115" s="484"/>
      <c r="G115" s="484"/>
      <c r="H115" s="62"/>
      <c r="I115" s="75"/>
      <c r="J115" s="64"/>
      <c r="K115" s="64"/>
      <c r="L115" s="64"/>
      <c r="M115" s="64"/>
      <c r="N115" s="64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62"/>
      <c r="AF115" s="64"/>
      <c r="AG115" s="65"/>
      <c r="AH115" s="65"/>
      <c r="AI115" s="65"/>
      <c r="AJ115" s="65"/>
      <c r="AK115" s="223"/>
      <c r="AL115" s="223"/>
      <c r="AM115" s="223"/>
      <c r="AN115" s="223"/>
      <c r="AO115" s="223"/>
      <c r="AP115" s="223"/>
      <c r="AQ115" s="65"/>
      <c r="AR115" s="78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2"/>
      <c r="BH115" s="62"/>
      <c r="BI115" s="62"/>
      <c r="BJ115" s="62"/>
    </row>
    <row r="116" spans="2:62" ht="53.25">
      <c r="B116" s="475"/>
      <c r="C116" s="475"/>
      <c r="D116" s="475"/>
      <c r="E116" s="475"/>
      <c r="F116" s="475"/>
      <c r="G116" s="475"/>
      <c r="H116" s="189">
        <v>2023</v>
      </c>
      <c r="I116" s="189"/>
      <c r="J116" s="189"/>
      <c r="K116" s="189"/>
      <c r="L116" s="189"/>
      <c r="M116" s="189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62"/>
      <c r="AF116" s="64"/>
      <c r="AG116" s="65"/>
      <c r="AH116" s="65"/>
      <c r="AI116" s="65"/>
      <c r="AJ116" s="65"/>
      <c r="AK116" s="475"/>
      <c r="AL116" s="475"/>
      <c r="AM116" s="475"/>
      <c r="AN116" s="475"/>
      <c r="AO116" s="475"/>
      <c r="AP116" s="475"/>
      <c r="AQ116" s="189">
        <v>2023</v>
      </c>
      <c r="AR116" s="189"/>
      <c r="AS116" s="189"/>
      <c r="AT116" s="189"/>
      <c r="AU116" s="189"/>
      <c r="AV116" s="189"/>
      <c r="AW116" s="65"/>
      <c r="AX116" s="65"/>
      <c r="AY116" s="65"/>
      <c r="AZ116" s="65"/>
      <c r="BA116" s="65"/>
      <c r="BB116" s="5"/>
      <c r="BC116" s="5"/>
      <c r="BD116" s="5"/>
      <c r="BE116" s="5"/>
      <c r="BF116" s="5"/>
      <c r="BG116" s="6"/>
      <c r="BH116" s="6"/>
      <c r="BI116" s="6"/>
      <c r="BJ116" s="6"/>
    </row>
    <row r="117" spans="2:62" ht="53.25">
      <c r="B117" s="476"/>
      <c r="C117" s="476"/>
      <c r="D117" s="476"/>
      <c r="E117" s="476"/>
      <c r="F117" s="476"/>
      <c r="G117" s="476"/>
      <c r="H117" s="79"/>
      <c r="I117" s="79"/>
      <c r="J117" s="79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62"/>
      <c r="AF117" s="64"/>
      <c r="AG117" s="65"/>
      <c r="AH117" s="65"/>
      <c r="AI117" s="65"/>
      <c r="AJ117" s="65"/>
      <c r="AK117" s="223"/>
      <c r="AL117" s="223"/>
      <c r="AM117" s="223"/>
      <c r="AN117" s="223"/>
      <c r="AO117" s="223"/>
      <c r="AP117" s="223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5"/>
      <c r="BC117" s="5"/>
      <c r="BD117" s="5"/>
      <c r="BE117" s="5"/>
      <c r="BF117" s="5"/>
      <c r="BG117" s="6"/>
      <c r="BH117" s="6"/>
      <c r="BI117" s="6"/>
      <c r="BJ117" s="6"/>
    </row>
    <row r="118" spans="2:62" ht="53.2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33"/>
      <c r="T118" s="3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64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5"/>
      <c r="BC118" s="5"/>
      <c r="BD118" s="5"/>
      <c r="BE118" s="5"/>
      <c r="BF118" s="5"/>
      <c r="BG118" s="6"/>
      <c r="BH118" s="6"/>
      <c r="BI118" s="6"/>
      <c r="BJ118" s="6"/>
    </row>
    <row r="119" spans="2:62" ht="53.25">
      <c r="B119" s="72"/>
      <c r="C119" s="72"/>
      <c r="D119" s="72"/>
      <c r="E119" s="72"/>
      <c r="F119" s="72"/>
      <c r="G119" s="72"/>
      <c r="H119" s="79"/>
      <c r="I119" s="79"/>
      <c r="J119" s="79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62"/>
      <c r="AF119" s="80"/>
      <c r="AG119" s="81"/>
      <c r="AH119" s="81"/>
      <c r="AI119" s="81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6"/>
      <c r="BH119" s="6"/>
      <c r="BI119" s="6"/>
      <c r="BJ119" s="6"/>
    </row>
    <row r="120" spans="2:62" ht="53.25" customHeight="1">
      <c r="B120" s="190" t="s">
        <v>198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82"/>
      <c r="AE120" s="80"/>
      <c r="AF120" s="80"/>
      <c r="AG120" s="81"/>
      <c r="AH120" s="81"/>
      <c r="AI120" s="81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6"/>
      <c r="BH120" s="6"/>
      <c r="BI120" s="6"/>
      <c r="BJ120" s="6"/>
    </row>
    <row r="121" spans="2:62" ht="53.25" customHeight="1">
      <c r="B121" s="189" t="s">
        <v>267</v>
      </c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49"/>
      <c r="AF121" s="75"/>
      <c r="AG121" s="71"/>
      <c r="AH121" s="71"/>
      <c r="AI121" s="71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16"/>
      <c r="BH121" s="16"/>
      <c r="BI121" s="16"/>
      <c r="BJ121" s="16"/>
    </row>
    <row r="122" spans="2:62" ht="53.25">
      <c r="B122" s="484"/>
      <c r="C122" s="484"/>
      <c r="D122" s="484"/>
      <c r="E122" s="484"/>
      <c r="F122" s="484"/>
      <c r="G122" s="484"/>
      <c r="H122" s="484"/>
      <c r="I122" s="484"/>
      <c r="J122" s="484"/>
      <c r="K122" s="484"/>
      <c r="L122" s="484"/>
      <c r="M122" s="484"/>
      <c r="N122" s="484"/>
      <c r="O122" s="484"/>
      <c r="P122" s="484"/>
      <c r="Q122" s="484"/>
      <c r="R122" s="484"/>
      <c r="S122" s="484"/>
      <c r="T122" s="484"/>
      <c r="U122" s="484"/>
      <c r="V122" s="484"/>
      <c r="W122" s="484"/>
      <c r="X122" s="484"/>
      <c r="Y122" s="484"/>
      <c r="Z122" s="484"/>
      <c r="AA122" s="484"/>
      <c r="AB122" s="484"/>
      <c r="AC122" s="484"/>
      <c r="AD122" s="484"/>
      <c r="AE122" s="75"/>
      <c r="AF122" s="75"/>
      <c r="AG122" s="71"/>
      <c r="AH122" s="71"/>
      <c r="AI122" s="71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16"/>
      <c r="BH122" s="16"/>
      <c r="BI122" s="16"/>
      <c r="BJ122" s="16"/>
    </row>
    <row r="123" spans="2:62" ht="53.2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69"/>
      <c r="AF123" s="69"/>
      <c r="AG123" s="78"/>
      <c r="AH123" s="78"/>
      <c r="AI123" s="78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6"/>
      <c r="BH123" s="6"/>
      <c r="BI123" s="6"/>
      <c r="BJ123" s="6"/>
    </row>
    <row r="124" spans="2:62" ht="53.25">
      <c r="B124" s="478" t="s">
        <v>266</v>
      </c>
      <c r="C124" s="478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69"/>
      <c r="AE124" s="69"/>
      <c r="AF124" s="69"/>
      <c r="AG124" s="78"/>
      <c r="AH124" s="78"/>
      <c r="AI124" s="78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6"/>
      <c r="BH124" s="6"/>
      <c r="BI124" s="6"/>
      <c r="BJ124" s="6"/>
    </row>
    <row r="125" spans="2:62" ht="48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84"/>
      <c r="T125" s="84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85"/>
      <c r="BH125" s="85"/>
      <c r="BI125" s="85"/>
      <c r="BJ125" s="85"/>
    </row>
    <row r="126" spans="2:62" ht="53.25"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/>
      <c r="AD126" s="484"/>
      <c r="AE126" s="75"/>
      <c r="AF126" s="75"/>
      <c r="AG126" s="71"/>
      <c r="AH126" s="71"/>
      <c r="AI126" s="71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7"/>
      <c r="BH126" s="87"/>
      <c r="BI126" s="87"/>
      <c r="BJ126" s="87"/>
    </row>
    <row r="127" spans="2:62" ht="52.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88"/>
      <c r="T127" s="88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90"/>
      <c r="BH127" s="90"/>
      <c r="BI127" s="90"/>
      <c r="BJ127" s="90"/>
    </row>
  </sheetData>
  <sheetProtection/>
  <mergeCells count="622">
    <mergeCell ref="AS57:AU57"/>
    <mergeCell ref="AH52:AI52"/>
    <mergeCell ref="AH51:AI51"/>
    <mergeCell ref="AJ57:AL57"/>
    <mergeCell ref="AM57:AO57"/>
    <mergeCell ref="AJ58:AL58"/>
    <mergeCell ref="AM58:AO58"/>
    <mergeCell ref="AJ53:AL53"/>
    <mergeCell ref="AM53:AO53"/>
    <mergeCell ref="AV57:AX57"/>
    <mergeCell ref="AS58:AU58"/>
    <mergeCell ref="AV58:AX58"/>
    <mergeCell ref="AK98:BJ99"/>
    <mergeCell ref="T50:U50"/>
    <mergeCell ref="T53:U53"/>
    <mergeCell ref="T54:U54"/>
    <mergeCell ref="T55:U55"/>
    <mergeCell ref="T56:U56"/>
    <mergeCell ref="T52:U52"/>
    <mergeCell ref="V49:W49"/>
    <mergeCell ref="C48:S48"/>
    <mergeCell ref="C51:S51"/>
    <mergeCell ref="T48:U48"/>
    <mergeCell ref="V48:W48"/>
    <mergeCell ref="V50:W50"/>
    <mergeCell ref="V51:W51"/>
    <mergeCell ref="T51:U51"/>
    <mergeCell ref="C53:S53"/>
    <mergeCell ref="C54:S54"/>
    <mergeCell ref="C55:S55"/>
    <mergeCell ref="C56:S56"/>
    <mergeCell ref="C49:S49"/>
    <mergeCell ref="T49:U49"/>
    <mergeCell ref="C46:S46"/>
    <mergeCell ref="C47:S47"/>
    <mergeCell ref="C41:S41"/>
    <mergeCell ref="C45:S45"/>
    <mergeCell ref="C52:S52"/>
    <mergeCell ref="C50:S50"/>
    <mergeCell ref="V45:W45"/>
    <mergeCell ref="C35:S35"/>
    <mergeCell ref="C36:S36"/>
    <mergeCell ref="C37:S37"/>
    <mergeCell ref="C38:S38"/>
    <mergeCell ref="C39:S39"/>
    <mergeCell ref="C40:S40"/>
    <mergeCell ref="C42:S42"/>
    <mergeCell ref="C43:S43"/>
    <mergeCell ref="C44:S44"/>
    <mergeCell ref="T42:U42"/>
    <mergeCell ref="T43:U43"/>
    <mergeCell ref="T44:U44"/>
    <mergeCell ref="T46:U46"/>
    <mergeCell ref="T47:U47"/>
    <mergeCell ref="T41:U41"/>
    <mergeCell ref="T45:U45"/>
    <mergeCell ref="T35:U35"/>
    <mergeCell ref="T36:U36"/>
    <mergeCell ref="T37:U37"/>
    <mergeCell ref="T38:U38"/>
    <mergeCell ref="T39:U39"/>
    <mergeCell ref="T40:U40"/>
    <mergeCell ref="V56:W56"/>
    <mergeCell ref="V42:W42"/>
    <mergeCell ref="V43:W43"/>
    <mergeCell ref="V44:W44"/>
    <mergeCell ref="V46:W46"/>
    <mergeCell ref="V41:W41"/>
    <mergeCell ref="V47:W47"/>
    <mergeCell ref="V52:W52"/>
    <mergeCell ref="V53:W53"/>
    <mergeCell ref="V55:W55"/>
    <mergeCell ref="V35:W35"/>
    <mergeCell ref="V36:W36"/>
    <mergeCell ref="V37:W37"/>
    <mergeCell ref="V38:W38"/>
    <mergeCell ref="V39:W39"/>
    <mergeCell ref="V40:W40"/>
    <mergeCell ref="X63:Y63"/>
    <mergeCell ref="X64:Y64"/>
    <mergeCell ref="B59:W59"/>
    <mergeCell ref="B60:W60"/>
    <mergeCell ref="B61:W61"/>
    <mergeCell ref="B62:W62"/>
    <mergeCell ref="B63:W63"/>
    <mergeCell ref="B64:W64"/>
    <mergeCell ref="X46:Y46"/>
    <mergeCell ref="X47:Y47"/>
    <mergeCell ref="X48:Y48"/>
    <mergeCell ref="X51:Y51"/>
    <mergeCell ref="X49:Y49"/>
    <mergeCell ref="X59:Y59"/>
    <mergeCell ref="X50:Y50"/>
    <mergeCell ref="X56:Y56"/>
    <mergeCell ref="Z55:AA55"/>
    <mergeCell ref="Z56:AA56"/>
    <mergeCell ref="X52:Y52"/>
    <mergeCell ref="X53:Y53"/>
    <mergeCell ref="X54:Y54"/>
    <mergeCell ref="X55:Y55"/>
    <mergeCell ref="Z54:AA54"/>
    <mergeCell ref="Z53:AA53"/>
    <mergeCell ref="X35:Y35"/>
    <mergeCell ref="X36:Y36"/>
    <mergeCell ref="X37:Y37"/>
    <mergeCell ref="X38:Y38"/>
    <mergeCell ref="X39:Y39"/>
    <mergeCell ref="Z52:AA52"/>
    <mergeCell ref="Z35:AA35"/>
    <mergeCell ref="Z36:AA36"/>
    <mergeCell ref="Z37:AA37"/>
    <mergeCell ref="Z38:AA38"/>
    <mergeCell ref="AF59:AG59"/>
    <mergeCell ref="AM59:AO59"/>
    <mergeCell ref="AJ54:AL54"/>
    <mergeCell ref="AM56:AO56"/>
    <mergeCell ref="AJ59:AL59"/>
    <mergeCell ref="AJ56:AL56"/>
    <mergeCell ref="AH54:AI54"/>
    <mergeCell ref="AM55:AO55"/>
    <mergeCell ref="AH59:AI59"/>
    <mergeCell ref="AJ36:AL36"/>
    <mergeCell ref="AJ37:AL37"/>
    <mergeCell ref="AJ38:AL38"/>
    <mergeCell ref="AJ39:AL39"/>
    <mergeCell ref="AM36:AO36"/>
    <mergeCell ref="AM37:AO37"/>
    <mergeCell ref="AM38:AO38"/>
    <mergeCell ref="AM39:AO39"/>
    <mergeCell ref="BD59:BJ59"/>
    <mergeCell ref="AP49:AR49"/>
    <mergeCell ref="AP50:AR50"/>
    <mergeCell ref="AM51:AO51"/>
    <mergeCell ref="BD47:BJ47"/>
    <mergeCell ref="BD48:BJ48"/>
    <mergeCell ref="AY49:BA49"/>
    <mergeCell ref="BD52:BJ52"/>
    <mergeCell ref="BD49:BJ49"/>
    <mergeCell ref="AV49:AX49"/>
    <mergeCell ref="BD35:BJ35"/>
    <mergeCell ref="BD36:BJ36"/>
    <mergeCell ref="BD37:BJ37"/>
    <mergeCell ref="BD38:BJ38"/>
    <mergeCell ref="BD39:BJ39"/>
    <mergeCell ref="BD40:BJ40"/>
    <mergeCell ref="BB53:BC53"/>
    <mergeCell ref="BD50:BJ50"/>
    <mergeCell ref="BB41:BC41"/>
    <mergeCell ref="BD41:BJ41"/>
    <mergeCell ref="BD43:BJ43"/>
    <mergeCell ref="BD44:BJ44"/>
    <mergeCell ref="BD46:BJ46"/>
    <mergeCell ref="BD51:BJ51"/>
    <mergeCell ref="BB44:BC44"/>
    <mergeCell ref="BB47:BC47"/>
    <mergeCell ref="BB48:BC48"/>
    <mergeCell ref="BB51:BC51"/>
    <mergeCell ref="BB49:BC49"/>
    <mergeCell ref="BB50:BC50"/>
    <mergeCell ref="BD42:BJ42"/>
    <mergeCell ref="AY35:BA35"/>
    <mergeCell ref="AY36:BA36"/>
    <mergeCell ref="AY51:BA51"/>
    <mergeCell ref="AY41:BA41"/>
    <mergeCell ref="AY47:BA47"/>
    <mergeCell ref="AP48:AR48"/>
    <mergeCell ref="BB35:BC35"/>
    <mergeCell ref="BB36:BC36"/>
    <mergeCell ref="BB37:BC37"/>
    <mergeCell ref="BB38:BC38"/>
    <mergeCell ref="BB39:BC39"/>
    <mergeCell ref="BB40:BC40"/>
    <mergeCell ref="BB46:BC46"/>
    <mergeCell ref="BB43:BC43"/>
    <mergeCell ref="AV37:AX37"/>
    <mergeCell ref="X32:Y34"/>
    <mergeCell ref="Z32:AA34"/>
    <mergeCell ref="AB32:AI32"/>
    <mergeCell ref="AJ32:BA32"/>
    <mergeCell ref="AB33:AC34"/>
    <mergeCell ref="AD33:AE34"/>
    <mergeCell ref="AY34:BA34"/>
    <mergeCell ref="AS33:BA33"/>
    <mergeCell ref="AJ33:AR33"/>
    <mergeCell ref="BB31:BC34"/>
    <mergeCell ref="AV35:AX35"/>
    <mergeCell ref="Z49:AA49"/>
    <mergeCell ref="AB49:AC49"/>
    <mergeCell ref="AD49:AE49"/>
    <mergeCell ref="AF49:AG49"/>
    <mergeCell ref="AP35:AR35"/>
    <mergeCell ref="AM35:AO35"/>
    <mergeCell ref="AJ40:AL40"/>
    <mergeCell ref="AJ42:AL42"/>
    <mergeCell ref="Z51:AA51"/>
    <mergeCell ref="Z63:AA63"/>
    <mergeCell ref="Z64:AA64"/>
    <mergeCell ref="AF33:AG34"/>
    <mergeCell ref="AJ34:AL34"/>
    <mergeCell ref="AM34:AO34"/>
    <mergeCell ref="AJ43:AL43"/>
    <mergeCell ref="AJ44:AL44"/>
    <mergeCell ref="AM49:AO49"/>
    <mergeCell ref="AJ35:AL35"/>
    <mergeCell ref="B109:G109"/>
    <mergeCell ref="B110:G110"/>
    <mergeCell ref="B73:E73"/>
    <mergeCell ref="B103:G103"/>
    <mergeCell ref="B98:T99"/>
    <mergeCell ref="B83:E83"/>
    <mergeCell ref="B77:E77"/>
    <mergeCell ref="B102:G102"/>
    <mergeCell ref="B95:BJ95"/>
    <mergeCell ref="B79:E79"/>
    <mergeCell ref="B94:BJ94"/>
    <mergeCell ref="B126:AD126"/>
    <mergeCell ref="AK116:AP116"/>
    <mergeCell ref="B115:G115"/>
    <mergeCell ref="AK115:AP115"/>
    <mergeCell ref="B114:G114"/>
    <mergeCell ref="B116:G116"/>
    <mergeCell ref="B122:AD122"/>
    <mergeCell ref="H116:M116"/>
    <mergeCell ref="B124:AC124"/>
    <mergeCell ref="I114:P114"/>
    <mergeCell ref="BB54:BC54"/>
    <mergeCell ref="AK117:AP117"/>
    <mergeCell ref="BB56:BC56"/>
    <mergeCell ref="AH55:AI55"/>
    <mergeCell ref="AM54:AO54"/>
    <mergeCell ref="AV55:AX55"/>
    <mergeCell ref="AY59:BA59"/>
    <mergeCell ref="B93:BJ93"/>
    <mergeCell ref="B107:G107"/>
    <mergeCell ref="B117:G117"/>
    <mergeCell ref="AK110:AP110"/>
    <mergeCell ref="AK111:AP111"/>
    <mergeCell ref="AS49:AU49"/>
    <mergeCell ref="AH50:AI50"/>
    <mergeCell ref="AM52:AO52"/>
    <mergeCell ref="S67:V67"/>
    <mergeCell ref="AS50:AU50"/>
    <mergeCell ref="AK102:AP102"/>
    <mergeCell ref="AY52:BA52"/>
    <mergeCell ref="AP51:AR51"/>
    <mergeCell ref="AP52:AR52"/>
    <mergeCell ref="AY50:BA50"/>
    <mergeCell ref="BD31:BJ34"/>
    <mergeCell ref="BH19:BH20"/>
    <mergeCell ref="BI19:BJ20"/>
    <mergeCell ref="BI21:BJ21"/>
    <mergeCell ref="BI22:BJ22"/>
    <mergeCell ref="BF19:BF20"/>
    <mergeCell ref="BD19:BD20"/>
    <mergeCell ref="BE19:BE20"/>
    <mergeCell ref="C31:S34"/>
    <mergeCell ref="BG19:BG20"/>
    <mergeCell ref="AK19:AK20"/>
    <mergeCell ref="AL19:AO19"/>
    <mergeCell ref="AP19:AS19"/>
    <mergeCell ref="AJ31:BA31"/>
    <mergeCell ref="AY19:BB19"/>
    <mergeCell ref="BC19:BC20"/>
    <mergeCell ref="AB19:AB20"/>
    <mergeCell ref="AC19:AF19"/>
    <mergeCell ref="AG19:AG20"/>
    <mergeCell ref="AH19:AJ19"/>
    <mergeCell ref="AS34:AU34"/>
    <mergeCell ref="AV34:AX34"/>
    <mergeCell ref="AT19:AT20"/>
    <mergeCell ref="AU19:AW19"/>
    <mergeCell ref="AX19:AX20"/>
    <mergeCell ref="AP34:AR34"/>
    <mergeCell ref="C19:F19"/>
    <mergeCell ref="G19:G20"/>
    <mergeCell ref="H19:J19"/>
    <mergeCell ref="K19:K20"/>
    <mergeCell ref="L19:O19"/>
    <mergeCell ref="Y19:AA19"/>
    <mergeCell ref="X19:X20"/>
    <mergeCell ref="B3:J3"/>
    <mergeCell ref="N3:AX3"/>
    <mergeCell ref="L5:AY5"/>
    <mergeCell ref="L8:AY8"/>
    <mergeCell ref="AD10:AO10"/>
    <mergeCell ref="AD12:AO12"/>
    <mergeCell ref="B19:B20"/>
    <mergeCell ref="AM40:AO40"/>
    <mergeCell ref="AP41:AR41"/>
    <mergeCell ref="AY40:BA40"/>
    <mergeCell ref="AT14:BE14"/>
    <mergeCell ref="P19:S19"/>
    <mergeCell ref="T19:T20"/>
    <mergeCell ref="U19:W19"/>
    <mergeCell ref="AS35:AU35"/>
    <mergeCell ref="AH33:AI34"/>
    <mergeCell ref="AV50:AX50"/>
    <mergeCell ref="F73:BF73"/>
    <mergeCell ref="BB55:BC55"/>
    <mergeCell ref="Z50:AA50"/>
    <mergeCell ref="AB50:AC50"/>
    <mergeCell ref="AD50:AE50"/>
    <mergeCell ref="AS53:AU53"/>
    <mergeCell ref="AB55:AC55"/>
    <mergeCell ref="AB61:AC61"/>
    <mergeCell ref="AY54:BA54"/>
    <mergeCell ref="BD54:BJ54"/>
    <mergeCell ref="BD55:BJ55"/>
    <mergeCell ref="BD64:BJ64"/>
    <mergeCell ref="BB59:BC59"/>
    <mergeCell ref="AY53:BA53"/>
    <mergeCell ref="BD56:BJ56"/>
    <mergeCell ref="AS61:BA61"/>
    <mergeCell ref="AV56:AX56"/>
    <mergeCell ref="BD63:BJ63"/>
    <mergeCell ref="BD60:BJ60"/>
    <mergeCell ref="AH36:AI36"/>
    <mergeCell ref="AS41:AU41"/>
    <mergeCell ref="AS42:AU42"/>
    <mergeCell ref="AH39:AI39"/>
    <mergeCell ref="AH40:AI40"/>
    <mergeCell ref="AH41:AI41"/>
    <mergeCell ref="AJ41:AL41"/>
    <mergeCell ref="AP37:AR37"/>
    <mergeCell ref="AH37:AI37"/>
    <mergeCell ref="AP36:AR36"/>
    <mergeCell ref="AH35:AI35"/>
    <mergeCell ref="AF35:AG35"/>
    <mergeCell ref="AS47:AU47"/>
    <mergeCell ref="AS48:AU48"/>
    <mergeCell ref="AP39:AR39"/>
    <mergeCell ref="AP40:AQ40"/>
    <mergeCell ref="AP42:AR42"/>
    <mergeCell ref="AS36:AU36"/>
    <mergeCell ref="AS37:AU37"/>
    <mergeCell ref="AS38:AU38"/>
    <mergeCell ref="B82:E82"/>
    <mergeCell ref="F82:BF82"/>
    <mergeCell ref="B85:E85"/>
    <mergeCell ref="F85:BF85"/>
    <mergeCell ref="F88:BF88"/>
    <mergeCell ref="B88:E88"/>
    <mergeCell ref="B84:E84"/>
    <mergeCell ref="F84:BF84"/>
    <mergeCell ref="AK100:AP100"/>
    <mergeCell ref="F76:BF76"/>
    <mergeCell ref="F74:BF74"/>
    <mergeCell ref="AV67:BJ69"/>
    <mergeCell ref="AA67:AG67"/>
    <mergeCell ref="B67:N67"/>
    <mergeCell ref="B69:N69"/>
    <mergeCell ref="B75:E75"/>
    <mergeCell ref="F75:BF75"/>
    <mergeCell ref="BG73:BJ73"/>
    <mergeCell ref="O67:R67"/>
    <mergeCell ref="AF60:AG60"/>
    <mergeCell ref="X60:Y60"/>
    <mergeCell ref="X61:Y61"/>
    <mergeCell ref="X62:Y62"/>
    <mergeCell ref="BG75:BJ75"/>
    <mergeCell ref="BG74:BJ74"/>
    <mergeCell ref="BD61:BJ61"/>
    <mergeCell ref="BD62:BJ62"/>
    <mergeCell ref="AJ61:AR61"/>
    <mergeCell ref="B66:Z66"/>
    <mergeCell ref="Z59:AA59"/>
    <mergeCell ref="AH69:AN69"/>
    <mergeCell ref="AS54:AU54"/>
    <mergeCell ref="AS55:AU55"/>
    <mergeCell ref="AS56:AU56"/>
    <mergeCell ref="AS59:AU59"/>
    <mergeCell ref="AJ60:AR60"/>
    <mergeCell ref="AJ55:AL55"/>
    <mergeCell ref="AJ62:AR62"/>
    <mergeCell ref="AP56:AR56"/>
    <mergeCell ref="B74:E74"/>
    <mergeCell ref="B76:E76"/>
    <mergeCell ref="AO69:AU69"/>
    <mergeCell ref="AJ64:AR64"/>
    <mergeCell ref="AH67:AN67"/>
    <mergeCell ref="O69:R69"/>
    <mergeCell ref="B70:BJ70"/>
    <mergeCell ref="AO67:AU67"/>
    <mergeCell ref="AA65:AI65"/>
    <mergeCell ref="AV66:BJ66"/>
    <mergeCell ref="BG85:BJ85"/>
    <mergeCell ref="BG83:BJ83"/>
    <mergeCell ref="BG78:BJ78"/>
    <mergeCell ref="BG76:BJ76"/>
    <mergeCell ref="BG82:BJ82"/>
    <mergeCell ref="BG84:BJ84"/>
    <mergeCell ref="BG80:BJ80"/>
    <mergeCell ref="BG77:BJ77"/>
    <mergeCell ref="BG81:BJ81"/>
    <mergeCell ref="AF63:AG63"/>
    <mergeCell ref="AA66:AU66"/>
    <mergeCell ref="AV59:AX59"/>
    <mergeCell ref="AD59:AE59"/>
    <mergeCell ref="AF64:AG64"/>
    <mergeCell ref="AS60:BA60"/>
    <mergeCell ref="AS62:BA62"/>
    <mergeCell ref="AF61:AG61"/>
    <mergeCell ref="AJ63:AR63"/>
    <mergeCell ref="AP59:AR59"/>
    <mergeCell ref="AH48:AI48"/>
    <mergeCell ref="AF48:AG48"/>
    <mergeCell ref="AF56:AG56"/>
    <mergeCell ref="AH46:AI46"/>
    <mergeCell ref="AD60:AE60"/>
    <mergeCell ref="AD56:AE56"/>
    <mergeCell ref="AF53:AG53"/>
    <mergeCell ref="AF54:AG54"/>
    <mergeCell ref="AF51:AG51"/>
    <mergeCell ref="AF50:AG50"/>
    <mergeCell ref="AJ52:AL52"/>
    <mergeCell ref="AP43:AR43"/>
    <mergeCell ref="AJ49:AL49"/>
    <mergeCell ref="AP46:AR46"/>
    <mergeCell ref="AP47:AR47"/>
    <mergeCell ref="AM48:AO48"/>
    <mergeCell ref="AJ50:AL50"/>
    <mergeCell ref="AM44:AO44"/>
    <mergeCell ref="AM50:AO50"/>
    <mergeCell ref="AM43:AO43"/>
    <mergeCell ref="AV48:AX48"/>
    <mergeCell ref="AS46:AU46"/>
    <mergeCell ref="AV51:AX51"/>
    <mergeCell ref="AV52:AX52"/>
    <mergeCell ref="AJ46:AL46"/>
    <mergeCell ref="AS51:AU51"/>
    <mergeCell ref="AS52:AU52"/>
    <mergeCell ref="AJ47:AL47"/>
    <mergeCell ref="AJ48:AL48"/>
    <mergeCell ref="AJ51:AL51"/>
    <mergeCell ref="AD37:AE37"/>
    <mergeCell ref="AD38:AE38"/>
    <mergeCell ref="X40:Y40"/>
    <mergeCell ref="AF36:AG36"/>
    <mergeCell ref="AF37:AG37"/>
    <mergeCell ref="AF38:AG38"/>
    <mergeCell ref="AF39:AG39"/>
    <mergeCell ref="AF40:AG40"/>
    <mergeCell ref="AB36:AC36"/>
    <mergeCell ref="AB38:AC38"/>
    <mergeCell ref="X41:Y41"/>
    <mergeCell ref="Z41:AA41"/>
    <mergeCell ref="AB41:AC41"/>
    <mergeCell ref="AD41:AE41"/>
    <mergeCell ref="AH42:AI42"/>
    <mergeCell ref="AB44:AC44"/>
    <mergeCell ref="X43:Y43"/>
    <mergeCell ref="X44:Y44"/>
    <mergeCell ref="X42:Y42"/>
    <mergeCell ref="Z42:AA42"/>
    <mergeCell ref="AD39:AE39"/>
    <mergeCell ref="AD40:AE40"/>
    <mergeCell ref="AF46:AG46"/>
    <mergeCell ref="AH43:AI43"/>
    <mergeCell ref="AH44:AI44"/>
    <mergeCell ref="Z39:AA39"/>
    <mergeCell ref="Z40:AA40"/>
    <mergeCell ref="Z43:AA43"/>
    <mergeCell ref="AD44:AE44"/>
    <mergeCell ref="AF43:AG43"/>
    <mergeCell ref="AF44:AG44"/>
    <mergeCell ref="AM47:AO47"/>
    <mergeCell ref="AD42:AE42"/>
    <mergeCell ref="AB47:AC47"/>
    <mergeCell ref="Z46:AA46"/>
    <mergeCell ref="AV54:AX54"/>
    <mergeCell ref="Z47:AA47"/>
    <mergeCell ref="Z44:AA44"/>
    <mergeCell ref="AP44:AR44"/>
    <mergeCell ref="AV53:AX53"/>
    <mergeCell ref="AB37:AC37"/>
    <mergeCell ref="AB39:AC39"/>
    <mergeCell ref="AB40:AC40"/>
    <mergeCell ref="AV47:AX47"/>
    <mergeCell ref="AV38:AX38"/>
    <mergeCell ref="AB48:AC48"/>
    <mergeCell ref="AD46:AE46"/>
    <mergeCell ref="AF41:AG41"/>
    <mergeCell ref="AH47:AI47"/>
    <mergeCell ref="AV41:AX41"/>
    <mergeCell ref="X31:AI31"/>
    <mergeCell ref="AD35:AE35"/>
    <mergeCell ref="AS63:BA63"/>
    <mergeCell ref="AS64:BA64"/>
    <mergeCell ref="AV39:AX39"/>
    <mergeCell ref="AV40:AX40"/>
    <mergeCell ref="AV42:AX42"/>
    <mergeCell ref="AV46:AX46"/>
    <mergeCell ref="AY48:BA48"/>
    <mergeCell ref="AD36:AE36"/>
    <mergeCell ref="AB35:AC35"/>
    <mergeCell ref="AB43:AC43"/>
    <mergeCell ref="AB46:AC46"/>
    <mergeCell ref="AY37:BA37"/>
    <mergeCell ref="B31:B34"/>
    <mergeCell ref="AY42:BA42"/>
    <mergeCell ref="AY43:BA43"/>
    <mergeCell ref="AY44:BA44"/>
    <mergeCell ref="T31:U34"/>
    <mergeCell ref="V31:W34"/>
    <mergeCell ref="AV36:AX36"/>
    <mergeCell ref="AY38:BA38"/>
    <mergeCell ref="AY39:BA39"/>
    <mergeCell ref="AS39:AU39"/>
    <mergeCell ref="AS40:AU40"/>
    <mergeCell ref="AP38:AR38"/>
    <mergeCell ref="AY46:BA46"/>
    <mergeCell ref="AH38:AI38"/>
    <mergeCell ref="AV43:AX43"/>
    <mergeCell ref="AV44:AX44"/>
    <mergeCell ref="AS43:AU43"/>
    <mergeCell ref="AM41:AO41"/>
    <mergeCell ref="AM42:AO42"/>
    <mergeCell ref="AM46:AO46"/>
    <mergeCell ref="BB42:BC42"/>
    <mergeCell ref="AB51:AC51"/>
    <mergeCell ref="AS44:AU44"/>
    <mergeCell ref="AD51:AE51"/>
    <mergeCell ref="AD47:AE47"/>
    <mergeCell ref="AD48:AE48"/>
    <mergeCell ref="AF47:AG47"/>
    <mergeCell ref="AF42:AG42"/>
    <mergeCell ref="AD43:AE43"/>
    <mergeCell ref="AB42:AC42"/>
    <mergeCell ref="AD62:AE62"/>
    <mergeCell ref="F87:BF87"/>
    <mergeCell ref="BG87:BJ87"/>
    <mergeCell ref="W67:Z67"/>
    <mergeCell ref="F83:BF83"/>
    <mergeCell ref="BG79:BJ79"/>
    <mergeCell ref="F79:BF79"/>
    <mergeCell ref="AA69:AG69"/>
    <mergeCell ref="F78:BF78"/>
    <mergeCell ref="AF62:AG62"/>
    <mergeCell ref="Z60:AA60"/>
    <mergeCell ref="Z62:AA62"/>
    <mergeCell ref="AB63:AC63"/>
    <mergeCell ref="BB52:BC52"/>
    <mergeCell ref="AD52:AE52"/>
    <mergeCell ref="AB52:AC52"/>
    <mergeCell ref="AF52:AG52"/>
    <mergeCell ref="AB53:AC53"/>
    <mergeCell ref="AD53:AE53"/>
    <mergeCell ref="AB54:AC54"/>
    <mergeCell ref="BG91:BJ91"/>
    <mergeCell ref="S69:V69"/>
    <mergeCell ref="W69:Z69"/>
    <mergeCell ref="AY55:BA55"/>
    <mergeCell ref="Z48:AA48"/>
    <mergeCell ref="AD61:AE61"/>
    <mergeCell ref="AD63:AE63"/>
    <mergeCell ref="AD64:AE64"/>
    <mergeCell ref="F86:BF86"/>
    <mergeCell ref="F81:BF81"/>
    <mergeCell ref="F77:BF77"/>
    <mergeCell ref="B78:E78"/>
    <mergeCell ref="B81:E81"/>
    <mergeCell ref="AH49:AI49"/>
    <mergeCell ref="AB64:AC64"/>
    <mergeCell ref="Z61:AA61"/>
    <mergeCell ref="AB60:AC60"/>
    <mergeCell ref="AB56:AC56"/>
    <mergeCell ref="AB59:AC59"/>
    <mergeCell ref="AB62:AC62"/>
    <mergeCell ref="BG86:BJ86"/>
    <mergeCell ref="I107:P107"/>
    <mergeCell ref="B121:AD121"/>
    <mergeCell ref="BG89:BJ89"/>
    <mergeCell ref="B90:E90"/>
    <mergeCell ref="F90:BF90"/>
    <mergeCell ref="AK103:AP103"/>
    <mergeCell ref="BG88:BJ88"/>
    <mergeCell ref="AK114:AP114"/>
    <mergeCell ref="B87:E87"/>
    <mergeCell ref="AQ114:AW114"/>
    <mergeCell ref="BG90:BJ90"/>
    <mergeCell ref="B89:E89"/>
    <mergeCell ref="F89:BF89"/>
    <mergeCell ref="AQ110:AV110"/>
    <mergeCell ref="B91:E91"/>
    <mergeCell ref="F91:BF91"/>
    <mergeCell ref="AQ108:AY108"/>
    <mergeCell ref="AK105:BD107"/>
    <mergeCell ref="AK108:AP108"/>
    <mergeCell ref="AQ116:AV116"/>
    <mergeCell ref="B120:AC120"/>
    <mergeCell ref="B80:E80"/>
    <mergeCell ref="F80:BF80"/>
    <mergeCell ref="H102:M102"/>
    <mergeCell ref="H109:M109"/>
    <mergeCell ref="AQ102:AV102"/>
    <mergeCell ref="B86:E86"/>
    <mergeCell ref="AK113:BD113"/>
    <mergeCell ref="B100:G100"/>
    <mergeCell ref="H100:P100"/>
    <mergeCell ref="N1:AX1"/>
    <mergeCell ref="S68:V68"/>
    <mergeCell ref="O68:R68"/>
    <mergeCell ref="W68:Z68"/>
    <mergeCell ref="B68:N68"/>
    <mergeCell ref="AA68:AG68"/>
    <mergeCell ref="AH68:AN68"/>
    <mergeCell ref="AO68:AU68"/>
    <mergeCell ref="AQ100:AY100"/>
    <mergeCell ref="X45:Y45"/>
    <mergeCell ref="Z45:AA45"/>
    <mergeCell ref="AB45:AC45"/>
    <mergeCell ref="AD45:AE45"/>
    <mergeCell ref="AF45:AG45"/>
    <mergeCell ref="AH45:AI45"/>
    <mergeCell ref="BD45:BJ45"/>
    <mergeCell ref="AP45:AQ45"/>
    <mergeCell ref="AJ45:AL45"/>
    <mergeCell ref="AM45:AO45"/>
    <mergeCell ref="AS45:AU45"/>
    <mergeCell ref="AV45:AX45"/>
    <mergeCell ref="AY45:BA45"/>
    <mergeCell ref="BB45:BC45"/>
  </mergeCells>
  <printOptions horizontalCentered="1"/>
  <pageMargins left="0.6299212598425197" right="0.15748031496062992" top="0.3937007874015748" bottom="0.15748031496062992" header="0.11811023622047245" footer="0.11811023622047245"/>
  <pageSetup horizontalDpi="600" verticalDpi="600" orientation="portrait" paperSize="8" scale="22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Читатель ИБЦ</cp:lastModifiedBy>
  <cp:lastPrinted>2023-01-17T06:52:04Z</cp:lastPrinted>
  <dcterms:created xsi:type="dcterms:W3CDTF">1999-02-26T09:40:51Z</dcterms:created>
  <dcterms:modified xsi:type="dcterms:W3CDTF">2023-01-17T06:53:30Z</dcterms:modified>
  <cp:category/>
  <cp:version/>
  <cp:contentType/>
  <cp:contentStatus/>
</cp:coreProperties>
</file>